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ureskillshq-my.sharepoint.com/personal/brennanm_sureskills_com/Documents/Documents/2025 SME Screenshots/M3L2/Item 3 and 4/"/>
    </mc:Choice>
  </mc:AlternateContent>
  <xr:revisionPtr revIDLastSave="114" documentId="8_{5D2E5C53-E226-4966-961C-56FE7CBA4364}" xr6:coauthVersionLast="47" xr6:coauthVersionMax="47" xr10:uidLastSave="{F1CAB85B-1729-4309-BCDF-3C82230C85A1}"/>
  <bookViews>
    <workbookView xWindow="-108" yWindow="-108" windowWidth="23256" windowHeight="12456" activeTab="1" xr2:uid="{28939ABB-1A29-4C4E-8370-3C7ABCF3501C}"/>
  </bookViews>
  <sheets>
    <sheet name="Feedback" sheetId="1" r:id="rId1"/>
    <sheet name="Orders" sheetId="9" r:id="rId2"/>
    <sheet name="Location" sheetId="4" r:id="rId3"/>
    <sheet name="Customer Details" sheetId="10" r:id="rId4"/>
  </sheets>
  <definedNames>
    <definedName name="_xlnm._FilterDatabase" localSheetId="3" hidden="1">'Customer Details'!$A$1:$E$80</definedName>
    <definedName name="_xlnm._FilterDatabase" localSheetId="1" hidden="1">Orders!$C$1:$S$80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9" l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2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G50" i="10"/>
  <c r="O8" i="9"/>
  <c r="O9" i="9"/>
  <c r="O6" i="9"/>
  <c r="O7" i="9"/>
  <c r="O49" i="9"/>
  <c r="O73" i="9"/>
  <c r="O63" i="9"/>
  <c r="O62" i="9"/>
  <c r="O16" i="9"/>
  <c r="O79" i="9"/>
  <c r="O47" i="9"/>
  <c r="O71" i="9"/>
  <c r="O29" i="9"/>
  <c r="O77" i="9"/>
  <c r="O23" i="9"/>
  <c r="O55" i="9"/>
  <c r="O59" i="9"/>
  <c r="O27" i="9"/>
  <c r="O75" i="9"/>
  <c r="O43" i="9"/>
  <c r="O65" i="9"/>
  <c r="O39" i="9"/>
  <c r="O12" i="9"/>
  <c r="O17" i="9"/>
  <c r="O4" i="9"/>
  <c r="O31" i="9"/>
  <c r="O67" i="9"/>
  <c r="O51" i="9"/>
  <c r="O48" i="9"/>
  <c r="O50" i="9"/>
  <c r="O72" i="9"/>
  <c r="O2" i="9"/>
  <c r="O37" i="9"/>
  <c r="O57" i="9"/>
  <c r="O78" i="9"/>
  <c r="O25" i="9"/>
  <c r="O24" i="9"/>
  <c r="O56" i="9"/>
  <c r="O46" i="9"/>
  <c r="O14" i="9"/>
  <c r="O10" i="9"/>
  <c r="O35" i="9"/>
  <c r="O5" i="9"/>
  <c r="O19" i="9"/>
  <c r="O18" i="9"/>
  <c r="O41" i="9"/>
  <c r="O13" i="9"/>
  <c r="O33" i="9"/>
  <c r="O40" i="9"/>
  <c r="O74" i="9"/>
  <c r="O3" i="9"/>
  <c r="O69" i="9"/>
  <c r="O68" i="9"/>
  <c r="O38" i="9"/>
  <c r="O53" i="9"/>
  <c r="O70" i="9"/>
  <c r="O80" i="9"/>
  <c r="O30" i="9"/>
  <c r="O28" i="9"/>
  <c r="O61" i="9"/>
  <c r="O76" i="9"/>
  <c r="O64" i="9"/>
  <c r="O45" i="9"/>
  <c r="O11" i="9"/>
  <c r="O58" i="9"/>
  <c r="O36" i="9"/>
  <c r="O21" i="9"/>
  <c r="O60" i="9"/>
  <c r="O44" i="9"/>
  <c r="O32" i="9"/>
  <c r="O15" i="9"/>
  <c r="O26" i="9"/>
  <c r="O66" i="9"/>
  <c r="O34" i="9"/>
  <c r="O22" i="9"/>
  <c r="O42" i="9"/>
  <c r="O54" i="9"/>
  <c r="O52" i="9"/>
  <c r="O20" i="9"/>
  <c r="K2" i="9" l="1"/>
  <c r="K55" i="9"/>
  <c r="K19" i="9"/>
  <c r="K5" i="9"/>
  <c r="K67" i="9"/>
  <c r="K77" i="9"/>
  <c r="K65" i="9"/>
  <c r="K53" i="9"/>
  <c r="K41" i="9"/>
  <c r="K29" i="9"/>
  <c r="K17" i="9"/>
  <c r="K79" i="9"/>
  <c r="K31" i="9"/>
  <c r="K23" i="9"/>
  <c r="K33" i="9"/>
  <c r="K43" i="9"/>
  <c r="K4" i="9"/>
  <c r="K76" i="9"/>
  <c r="K64" i="9"/>
  <c r="K52" i="9"/>
  <c r="K28" i="9"/>
  <c r="K40" i="9"/>
  <c r="K16" i="9"/>
  <c r="K3" i="9"/>
  <c r="K75" i="9"/>
  <c r="K63" i="9"/>
  <c r="K51" i="9"/>
  <c r="K39" i="9"/>
  <c r="K27" i="9"/>
  <c r="K71" i="9"/>
  <c r="K15" i="9"/>
  <c r="K13" i="9"/>
  <c r="K73" i="9"/>
  <c r="K61" i="9"/>
  <c r="K49" i="9"/>
  <c r="K37" i="9"/>
  <c r="K25" i="9"/>
  <c r="K12" i="9"/>
  <c r="K60" i="9"/>
  <c r="K24" i="9"/>
  <c r="K9" i="9"/>
  <c r="K69" i="9"/>
  <c r="K57" i="9"/>
  <c r="K45" i="9"/>
  <c r="K21" i="9"/>
  <c r="K8" i="9"/>
  <c r="K80" i="9"/>
  <c r="K68" i="9"/>
  <c r="K56" i="9"/>
  <c r="K44" i="9"/>
  <c r="K32" i="9"/>
  <c r="K20" i="9"/>
  <c r="K7" i="9"/>
  <c r="K72" i="9"/>
  <c r="K48" i="9"/>
  <c r="K36" i="9"/>
  <c r="K59" i="9"/>
  <c r="K47" i="9"/>
  <c r="K35" i="9"/>
  <c r="K11" i="9"/>
  <c r="K70" i="9"/>
  <c r="K58" i="9"/>
  <c r="K46" i="9"/>
  <c r="K34" i="9"/>
  <c r="K22" i="9"/>
  <c r="K10" i="9"/>
  <c r="K78" i="9"/>
  <c r="K66" i="9"/>
  <c r="K54" i="9"/>
  <c r="K42" i="9"/>
  <c r="K30" i="9"/>
  <c r="K18" i="9"/>
  <c r="K6" i="9"/>
  <c r="K62" i="9"/>
  <c r="K50" i="9"/>
  <c r="K38" i="9"/>
  <c r="K26" i="9"/>
  <c r="K14" i="9"/>
  <c r="K74" i="9"/>
</calcChain>
</file>

<file path=xl/sharedStrings.xml><?xml version="1.0" encoding="utf-8"?>
<sst xmlns="http://schemas.openxmlformats.org/spreadsheetml/2006/main" count="916" uniqueCount="387">
  <si>
    <t>Order Date</t>
  </si>
  <si>
    <t>Product Description</t>
  </si>
  <si>
    <t>Product Price</t>
  </si>
  <si>
    <t>Order ID</t>
  </si>
  <si>
    <t>Customer ID</t>
  </si>
  <si>
    <t>Customer Name</t>
  </si>
  <si>
    <t>Customer Last Name</t>
  </si>
  <si>
    <t>Order Status</t>
  </si>
  <si>
    <t>Order Quantity</t>
  </si>
  <si>
    <t>Order Total</t>
  </si>
  <si>
    <t>Payment Method</t>
  </si>
  <si>
    <t>Shipping Method</t>
  </si>
  <si>
    <t>Customer Feedback</t>
  </si>
  <si>
    <t>Electric mountain bike</t>
  </si>
  <si>
    <t>Europe</t>
  </si>
  <si>
    <t>Shipped</t>
  </si>
  <si>
    <t>Account</t>
  </si>
  <si>
    <t>Air</t>
  </si>
  <si>
    <t>Neutral</t>
  </si>
  <si>
    <t>Endurance-focused mountain bike</t>
  </si>
  <si>
    <t>North America</t>
  </si>
  <si>
    <t>Michael</t>
  </si>
  <si>
    <t>USA</t>
  </si>
  <si>
    <t>Ground</t>
  </si>
  <si>
    <t>Negative</t>
  </si>
  <si>
    <t>Premium adventure touring bike</t>
  </si>
  <si>
    <t>Asia</t>
  </si>
  <si>
    <t>Williams</t>
  </si>
  <si>
    <t>China</t>
  </si>
  <si>
    <t>Credit Card</t>
  </si>
  <si>
    <t>Positive</t>
  </si>
  <si>
    <t>Advanced cyclocross bike</t>
  </si>
  <si>
    <t>Anderson</t>
  </si>
  <si>
    <t>Advanced folding touring bike</t>
  </si>
  <si>
    <t>Liam</t>
  </si>
  <si>
    <t>Davis</t>
  </si>
  <si>
    <t>High-performance electric mountain bike</t>
  </si>
  <si>
    <t>Processing</t>
  </si>
  <si>
    <t>Rugged and durable downhill bike</t>
  </si>
  <si>
    <t>High-performance gravel bike</t>
  </si>
  <si>
    <t>Ethan</t>
  </si>
  <si>
    <t>Taylor</t>
  </si>
  <si>
    <t>Aerodynamic road bike</t>
  </si>
  <si>
    <t>Benjamin</t>
  </si>
  <si>
    <t>Cancelled</t>
  </si>
  <si>
    <t>Eco-friendly electric city bike</t>
  </si>
  <si>
    <t>Noah</t>
  </si>
  <si>
    <t>Johnson</t>
  </si>
  <si>
    <t>CC</t>
  </si>
  <si>
    <t>Versatile cyclocross bike</t>
  </si>
  <si>
    <t>Isabella</t>
  </si>
  <si>
    <t>Jackson</t>
  </si>
  <si>
    <t>Comfortable touring road bike</t>
  </si>
  <si>
    <t>William</t>
  </si>
  <si>
    <t>Brown</t>
  </si>
  <si>
    <t>Japan</t>
  </si>
  <si>
    <t>PayPal</t>
  </si>
  <si>
    <t>Advanced touring road bike</t>
  </si>
  <si>
    <t>Emma</t>
  </si>
  <si>
    <t>Jones</t>
  </si>
  <si>
    <t>Downhill mountain bike</t>
  </si>
  <si>
    <t>Agile trail bike for all skill levels</t>
  </si>
  <si>
    <t>James</t>
  </si>
  <si>
    <t>Moore</t>
  </si>
  <si>
    <t>France</t>
  </si>
  <si>
    <t>Agile and aerodynamic road bike</t>
  </si>
  <si>
    <t>All-terrain gravel bike</t>
  </si>
  <si>
    <t>Spain</t>
  </si>
  <si>
    <t>High-performance electric city bike</t>
  </si>
  <si>
    <t>Harper</t>
  </si>
  <si>
    <t>Germany</t>
  </si>
  <si>
    <t>Lightweight and versatile</t>
  </si>
  <si>
    <t>Advanced touring bike</t>
  </si>
  <si>
    <t>Emily</t>
  </si>
  <si>
    <t>High-performance tandem touring bike</t>
  </si>
  <si>
    <t>David</t>
  </si>
  <si>
    <t>Miller</t>
  </si>
  <si>
    <t>Endurance road bike</t>
  </si>
  <si>
    <t>Premium racing road bike</t>
  </si>
  <si>
    <t>Comfortable tandem touring bike</t>
  </si>
  <si>
    <t>Carter</t>
  </si>
  <si>
    <t>India</t>
  </si>
  <si>
    <t>Comfortable recumbent touring bike</t>
  </si>
  <si>
    <t>Smith</t>
  </si>
  <si>
    <t>Cross country mountain bike</t>
  </si>
  <si>
    <t>High-performance downhill mountain bike</t>
  </si>
  <si>
    <t>Advanced aerodynamic road bike</t>
  </si>
  <si>
    <t>South Korea</t>
  </si>
  <si>
    <t>High-performance fat bike</t>
  </si>
  <si>
    <t>Thomas</t>
  </si>
  <si>
    <t>Durable bike for long adventures</t>
  </si>
  <si>
    <t>Compact folding touring bike</t>
  </si>
  <si>
    <t>High-performance mountain bike</t>
  </si>
  <si>
    <t>High-performance endurance road bike</t>
  </si>
  <si>
    <t>Comfortable and durable touring bike</t>
  </si>
  <si>
    <t>High-performance enduro mountain bike</t>
  </si>
  <si>
    <t>Olivia</t>
  </si>
  <si>
    <t>All-terrain fat bike</t>
  </si>
  <si>
    <t>High-performance cross country bike</t>
  </si>
  <si>
    <t>Efficient commuter hybrid bike</t>
  </si>
  <si>
    <t>High-performance recumbent touring bike</t>
  </si>
  <si>
    <t>CC.</t>
  </si>
  <si>
    <t>High-performance commuter hybrid bike</t>
  </si>
  <si>
    <t>High-performance trail bike</t>
  </si>
  <si>
    <t>Beginner freestyle BMX bike</t>
  </si>
  <si>
    <t>Advanced freestyle BMX bike</t>
  </si>
  <si>
    <t>Starter balance bike for kids</t>
  </si>
  <si>
    <t>Upgraded balance bike for kids</t>
  </si>
  <si>
    <t>Feedback</t>
  </si>
  <si>
    <t>Product_ID</t>
  </si>
  <si>
    <t>Carlos</t>
  </si>
  <si>
    <t>Sofia</t>
  </si>
  <si>
    <t>Mateo</t>
  </si>
  <si>
    <t>Luis</t>
  </si>
  <si>
    <t>Jessica</t>
  </si>
  <si>
    <t>Gabriel</t>
  </si>
  <si>
    <t>Diego</t>
  </si>
  <si>
    <t>Camila</t>
  </si>
  <si>
    <t>Alexander</t>
  </si>
  <si>
    <t>Valeria</t>
  </si>
  <si>
    <t>Nathan</t>
  </si>
  <si>
    <t>Lucia</t>
  </si>
  <si>
    <t>Garcia</t>
  </si>
  <si>
    <t>Martínez</t>
  </si>
  <si>
    <t>Hernández</t>
  </si>
  <si>
    <t>Lopez</t>
  </si>
  <si>
    <t>Gonzalez</t>
  </si>
  <si>
    <t>Rodriguez</t>
  </si>
  <si>
    <t>Torres</t>
  </si>
  <si>
    <t>Ramirez</t>
  </si>
  <si>
    <t>Sánchez</t>
  </si>
  <si>
    <t>Rivera</t>
  </si>
  <si>
    <t>Michael Smith</t>
  </si>
  <si>
    <t>Carlos Garcia</t>
  </si>
  <si>
    <t>Emily Johnson</t>
  </si>
  <si>
    <t>Isabella Martínez</t>
  </si>
  <si>
    <t>James Williams</t>
  </si>
  <si>
    <t>David Brown</t>
  </si>
  <si>
    <t>Mateo Lopez</t>
  </si>
  <si>
    <t>Olivia Jones</t>
  </si>
  <si>
    <t>Luis Gonzalez</t>
  </si>
  <si>
    <t>Jessica Miller</t>
  </si>
  <si>
    <t>Gabriel Rodriguez</t>
  </si>
  <si>
    <t>Emma Davis</t>
  </si>
  <si>
    <t>Diego Torres</t>
  </si>
  <si>
    <t>Benjamin Anderson</t>
  </si>
  <si>
    <t>Camila Ramirez</t>
  </si>
  <si>
    <t>Alexander Thomas</t>
  </si>
  <si>
    <t>Nathan Moore</t>
  </si>
  <si>
    <t>Lucia Rivera</t>
  </si>
  <si>
    <t>Ethan Taylor</t>
  </si>
  <si>
    <t>Charlotte</t>
  </si>
  <si>
    <t>Élodie</t>
  </si>
  <si>
    <t>Johann</t>
  </si>
  <si>
    <t>Hans</t>
  </si>
  <si>
    <t>Henry</t>
  </si>
  <si>
    <t>Amélie</t>
  </si>
  <si>
    <t>Lucas</t>
  </si>
  <si>
    <t>Marie</t>
  </si>
  <si>
    <t>George</t>
  </si>
  <si>
    <t>Sophie</t>
  </si>
  <si>
    <t>Andreas</t>
  </si>
  <si>
    <t>Sebastian</t>
  </si>
  <si>
    <t>Clara</t>
  </si>
  <si>
    <t>Victor</t>
  </si>
  <si>
    <t>Miguel</t>
  </si>
  <si>
    <t>Hugo</t>
  </si>
  <si>
    <t>Elena</t>
  </si>
  <si>
    <t>Arthur</t>
  </si>
  <si>
    <t>Lucien</t>
  </si>
  <si>
    <t>Franz</t>
  </si>
  <si>
    <t>Matthias</t>
  </si>
  <si>
    <t>Oliver</t>
  </si>
  <si>
    <t>Rafael</t>
  </si>
  <si>
    <t>Margot</t>
  </si>
  <si>
    <t>Claudia</t>
  </si>
  <si>
    <t>Albert</t>
  </si>
  <si>
    <t>Beatrice</t>
  </si>
  <si>
    <t>Dupont</t>
  </si>
  <si>
    <t>Schmidt</t>
  </si>
  <si>
    <t>Dubois</t>
  </si>
  <si>
    <t>García</t>
  </si>
  <si>
    <t>Müller</t>
  </si>
  <si>
    <t>Moreau</t>
  </si>
  <si>
    <t>Fischer</t>
  </si>
  <si>
    <t>Weber</t>
  </si>
  <si>
    <t>López</t>
  </si>
  <si>
    <t>Lefevre</t>
  </si>
  <si>
    <t>Girard</t>
  </si>
  <si>
    <t>Keller</t>
  </si>
  <si>
    <t>Petit</t>
  </si>
  <si>
    <t>Becker</t>
  </si>
  <si>
    <t>Zimmermann</t>
  </si>
  <si>
    <t>Morales</t>
  </si>
  <si>
    <t>Ramírez</t>
  </si>
  <si>
    <t>Harris</t>
  </si>
  <si>
    <t>Blanc</t>
  </si>
  <si>
    <t>Schneider</t>
  </si>
  <si>
    <t>Wolf</t>
  </si>
  <si>
    <t>Evans</t>
  </si>
  <si>
    <t>Rousseau</t>
  </si>
  <si>
    <t>Fernández</t>
  </si>
  <si>
    <t>Marchand</t>
  </si>
  <si>
    <t>King</t>
  </si>
  <si>
    <t>Wright</t>
  </si>
  <si>
    <t>Clark</t>
  </si>
  <si>
    <t>William Smith</t>
  </si>
  <si>
    <t>Charlotte Dupont</t>
  </si>
  <si>
    <t>Liam Schmidt</t>
  </si>
  <si>
    <t>Élodie Dubois</t>
  </si>
  <si>
    <t>Carlos Rodríguez</t>
  </si>
  <si>
    <t>Johann Müller</t>
  </si>
  <si>
    <t>Henry Johnson</t>
  </si>
  <si>
    <t>Amélie Moreau</t>
  </si>
  <si>
    <t>Emma Fischer</t>
  </si>
  <si>
    <t>Lucas Weber</t>
  </si>
  <si>
    <t>Marie Lefevre</t>
  </si>
  <si>
    <t>George Taylor</t>
  </si>
  <si>
    <t>Sophie Girard</t>
  </si>
  <si>
    <t>Andreas Keller</t>
  </si>
  <si>
    <t>Sebastian Petit</t>
  </si>
  <si>
    <t>Clara Becker</t>
  </si>
  <si>
    <t>James Brown</t>
  </si>
  <si>
    <t>Victor Zimmermann</t>
  </si>
  <si>
    <t>Miguel Sánchez</t>
  </si>
  <si>
    <t>Hugo Morales</t>
  </si>
  <si>
    <t>Elena Ramírez</t>
  </si>
  <si>
    <t>Arthur Harris</t>
  </si>
  <si>
    <t>Lucien Blanc</t>
  </si>
  <si>
    <t>Franz Schneider</t>
  </si>
  <si>
    <t>Matthias Wolf</t>
  </si>
  <si>
    <t>Oliver Evans</t>
  </si>
  <si>
    <t>Gabriel Rousseau</t>
  </si>
  <si>
    <t>Margot Marchand</t>
  </si>
  <si>
    <t>Claudia King</t>
  </si>
  <si>
    <t>Albert Wright</t>
  </si>
  <si>
    <t>Beatrice Clark</t>
  </si>
  <si>
    <t>Wei</t>
  </si>
  <si>
    <t>Chen</t>
  </si>
  <si>
    <t>Mei</t>
  </si>
  <si>
    <t>Lin</t>
  </si>
  <si>
    <t>Shu-Fen</t>
  </si>
  <si>
    <t>Tsai</t>
  </si>
  <si>
    <t>Haruki</t>
  </si>
  <si>
    <t>Takahashi</t>
  </si>
  <si>
    <t>Yuki</t>
  </si>
  <si>
    <t>Sato</t>
  </si>
  <si>
    <t>Riku</t>
  </si>
  <si>
    <t>Tanaka</t>
  </si>
  <si>
    <t>Aiko</t>
  </si>
  <si>
    <t>Nakamura</t>
  </si>
  <si>
    <t>Li</t>
  </si>
  <si>
    <t>Wang</t>
  </si>
  <si>
    <t>Xiu Ying</t>
  </si>
  <si>
    <t>Zhang</t>
  </si>
  <si>
    <t>Liu</t>
  </si>
  <si>
    <t>Rohan</t>
  </si>
  <si>
    <t>Singh</t>
  </si>
  <si>
    <t>Hiroshi</t>
  </si>
  <si>
    <t>Kobayashi</t>
  </si>
  <si>
    <t>Sakura</t>
  </si>
  <si>
    <t>Fujimoto</t>
  </si>
  <si>
    <t>Chun</t>
  </si>
  <si>
    <t>Zhou</t>
  </si>
  <si>
    <t>Lian</t>
  </si>
  <si>
    <t>Deng</t>
  </si>
  <si>
    <t>Ji-hoon Kim</t>
  </si>
  <si>
    <t>Soo-min Park</t>
  </si>
  <si>
    <t>Ji-hoon</t>
  </si>
  <si>
    <t>Kim</t>
  </si>
  <si>
    <t>Soo-min</t>
  </si>
  <si>
    <t>Park</t>
  </si>
  <si>
    <t>Riku Tanaka</t>
  </si>
  <si>
    <t>Haruki Takahashi</t>
  </si>
  <si>
    <t>Isabella Jackson</t>
  </si>
  <si>
    <t>Wei Liu</t>
  </si>
  <si>
    <t>Yuki Sato</t>
  </si>
  <si>
    <t>Aiko Nakamura</t>
  </si>
  <si>
    <t>Wei Chen</t>
  </si>
  <si>
    <t>Xiu Ying Zhang</t>
  </si>
  <si>
    <t>Rohan Singh</t>
  </si>
  <si>
    <t>Liam Carter</t>
  </si>
  <si>
    <t>Mei Lin</t>
  </si>
  <si>
    <t>Shu-Fen Tsai</t>
  </si>
  <si>
    <t>Li Wang</t>
  </si>
  <si>
    <t>Lian Deng</t>
  </si>
  <si>
    <t>Noah Johnson</t>
  </si>
  <si>
    <t>Chun Zhou</t>
  </si>
  <si>
    <t>Harper Smith</t>
  </si>
  <si>
    <t>Sakura Fujimoto</t>
  </si>
  <si>
    <t>Hiroshi Kobayashi</t>
  </si>
  <si>
    <t>United Kingdom</t>
  </si>
  <si>
    <t>Lee</t>
  </si>
  <si>
    <t xml:space="preserve">Min-jun </t>
  </si>
  <si>
    <t>Estimated_Delivery_Date</t>
  </si>
  <si>
    <t>Shipping_Time_(in Days)</t>
  </si>
  <si>
    <t>Region</t>
  </si>
  <si>
    <t>Customer First Name</t>
  </si>
  <si>
    <t>Country</t>
  </si>
  <si>
    <t>Region ID</t>
  </si>
  <si>
    <t>Customer Location</t>
  </si>
  <si>
    <t>james.williams@89f9c.com</t>
  </si>
  <si>
    <t>camila.ramirez@f75d9.com</t>
  </si>
  <si>
    <t>marie.lefevre@0309a.com</t>
  </si>
  <si>
    <t>oliver.evans@89f9c.com</t>
  </si>
  <si>
    <t>riku.tanaka@53a57.com</t>
  </si>
  <si>
    <t>haruki.takahashi@53a57.com</t>
  </si>
  <si>
    <t>olivia.jones@f75d9.com</t>
  </si>
  <si>
    <t>nathan.moore@f75d9.com</t>
  </si>
  <si>
    <t>sebastian.petit@0309a.com</t>
  </si>
  <si>
    <t>claudia.king@89f9c.com</t>
  </si>
  <si>
    <t>emma.fischer@f75d9.com</t>
  </si>
  <si>
    <t>franz.schneider@d8b00.com</t>
  </si>
  <si>
    <t>isabella.jackson@89f9c.com</t>
  </si>
  <si>
    <t>wei.liu@f75d9.com</t>
  </si>
  <si>
    <t>carlos.garcia@f75d9.com</t>
  </si>
  <si>
    <t>benjamin.anderson@f75d9.com</t>
  </si>
  <si>
    <t>hugo.morales@907eb.com</t>
  </si>
  <si>
    <t>margot.marchand@0309a.com</t>
  </si>
  <si>
    <t>yuki.sato@53a57.com</t>
  </si>
  <si>
    <t>aiko.nakamura@53a57.com</t>
  </si>
  <si>
    <t>isabella.martÃ­nez@f75d9.com</t>
  </si>
  <si>
    <t>lucia.rivera@f75d9.com</t>
  </si>
  <si>
    <t>george.taylor@89f9c.com</t>
  </si>
  <si>
    <t>wei.chen@f75d9.com</t>
  </si>
  <si>
    <t>xiu.ying.zhang@ae54a.com</t>
  </si>
  <si>
    <t>michael.smith@89f9c.com</t>
  </si>
  <si>
    <t>clara.becker@d8b00.com</t>
  </si>
  <si>
    <t>james.brown@f75d9.com</t>
  </si>
  <si>
    <t>soo-min.park@f75d9.com</t>
  </si>
  <si>
    <t>soo-min.park@4d480.com</t>
  </si>
  <si>
    <t>lucas.weber@f75d9.com</t>
  </si>
  <si>
    <t>matthias.wolf@f75d9.com</t>
  </si>
  <si>
    <t>isabella.jackson@f75d9.com</t>
  </si>
  <si>
    <t>charlotte.dupont@0309a.com</t>
  </si>
  <si>
    <t>elena.ramÃ­rez@907eb.com</t>
  </si>
  <si>
    <t>rohan.singh@7d31e.com</t>
  </si>
  <si>
    <t>liam.carter@89f9c.com</t>
  </si>
  <si>
    <t>david.brown@89f9c.com</t>
  </si>
  <si>
    <t>sophie.girard@0309a.com</t>
  </si>
  <si>
    <t>mei.lin@ae54a.com</t>
  </si>
  <si>
    <t>shu-fen.tsai@ae54a.com</t>
  </si>
  <si>
    <t>emily.johnson@f75d9.com</t>
  </si>
  <si>
    <t>luis.gonzalez@907eb.com</t>
  </si>
  <si>
    <t>amelie.moreau@0309a.com</t>
  </si>
  <si>
    <t>victor.zimmermann@f75d9.com</t>
  </si>
  <si>
    <t>henry.johnson@f75d9.com</t>
  </si>
  <si>
    <t>lucien.blanc@0309a.com</t>
  </si>
  <si>
    <t>li.wang@ae54a.com</t>
  </si>
  <si>
    <t>lian.deng@ae54a.com</t>
  </si>
  <si>
    <t>emma.davis@89f9c.com</t>
  </si>
  <si>
    <t>diego.torres@f75d9.com</t>
  </si>
  <si>
    <t>liam.schmidt@f75d9.com</t>
  </si>
  <si>
    <t>arthur.harris@89f9c.com</t>
  </si>
  <si>
    <t>william.smith@89f9c.com</t>
  </si>
  <si>
    <t>noah.johnson@f75d9.com</t>
  </si>
  <si>
    <t>alexander.thomas@f75d9.com</t>
  </si>
  <si>
    <t>gabriel.rousseau@0309a.com</t>
  </si>
  <si>
    <t>elodie.dubois@0309a.com</t>
  </si>
  <si>
    <t>ji-hoon.kim@f75d9.com</t>
  </si>
  <si>
    <t>jessica.miller@89f9c.com</t>
  </si>
  <si>
    <t>miguel.sÃ¡nchez@f75d9.com</t>
  </si>
  <si>
    <t>johann.muller@d8b00.com</t>
  </si>
  <si>
    <t>chun.zhou@ae54a.com</t>
  </si>
  <si>
    <t>ethan.taylor@f75d9.com</t>
  </si>
  <si>
    <t>beatrice.clark@89f9c.com</t>
  </si>
  <si>
    <t>albert.wright@89f9c.com</t>
  </si>
  <si>
    <t>harper.smith@f75d9.com</t>
  </si>
  <si>
    <t>gabriel.rodriguez@907eb.com</t>
  </si>
  <si>
    <t>sakura.fujimoto@53a57.com</t>
  </si>
  <si>
    <t>mateo.lopez@907eb.com</t>
  </si>
  <si>
    <t>andreas.keller@f75d9.com</t>
  </si>
  <si>
    <t>hiroshi.kobayashi@53a57.com</t>
  </si>
  <si>
    <t>Email Address</t>
  </si>
  <si>
    <t>Isabella Lopez</t>
  </si>
  <si>
    <t>isabella.lopez@907eb.com</t>
  </si>
  <si>
    <t>Sofia Hernandez</t>
  </si>
  <si>
    <t>sofia.hernandez@f75d9.com</t>
  </si>
  <si>
    <t>Rafael Fernandez</t>
  </si>
  <si>
    <t>rafael.fernandez@907eb.com</t>
  </si>
  <si>
    <t>Hans Martinez</t>
  </si>
  <si>
    <t>hans.martainez@f75d9.com</t>
  </si>
  <si>
    <t>Luis Garcia</t>
  </si>
  <si>
    <t>luis.garci­a@907eb.com</t>
  </si>
  <si>
    <t>Valeria Sanchez</t>
  </si>
  <si>
    <t>valeria.sanchez@f75d9.com</t>
  </si>
  <si>
    <t>carlos.rodriguez@907eb.com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</si>
</sst>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DBEFD3"/>
        <bgColor rgb="FFDBEFD3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14" fontId="4" fillId="0" borderId="2" xfId="0" applyNumberFormat="1" applyFont="1" applyBorder="1"/>
    <xf numFmtId="0" fontId="4" fillId="0" borderId="2" xfId="0" applyFont="1" applyBorder="1"/>
    <xf numFmtId="164" fontId="4" fillId="0" borderId="2" xfId="1" applyNumberFormat="1" applyFont="1" applyBorder="1"/>
    <xf numFmtId="1" fontId="4" fillId="0" borderId="2" xfId="0" applyNumberFormat="1" applyFont="1" applyBorder="1"/>
    <xf numFmtId="49" fontId="4" fillId="0" borderId="2" xfId="0" applyNumberFormat="1" applyFont="1" applyBorder="1"/>
    <xf numFmtId="0" fontId="4" fillId="0" borderId="2" xfId="0" applyFont="1" applyBorder="1" applyAlignment="1">
      <alignment horizontal="center"/>
    </xf>
    <xf numFmtId="44" fontId="4" fillId="0" borderId="2" xfId="1" applyFont="1" applyBorder="1"/>
    <xf numFmtId="0" fontId="4" fillId="0" borderId="3" xfId="0" applyFont="1" applyBorder="1"/>
    <xf numFmtId="164" fontId="4" fillId="0" borderId="2" xfId="1" applyNumberFormat="1" applyFont="1" applyFill="1" applyBorder="1"/>
    <xf numFmtId="44" fontId="4" fillId="0" borderId="2" xfId="1" applyFont="1" applyFill="1" applyBorder="1"/>
    <xf numFmtId="0" fontId="0" fillId="4" borderId="0" xfId="0" applyFill="1"/>
    <xf numFmtId="14" fontId="4" fillId="0" borderId="2" xfId="0" applyNumberFormat="1" applyFont="1" applyBorder="1" applyAlignment="1">
      <alignment horizontal="right"/>
    </xf>
    <xf numFmtId="14" fontId="0" fillId="0" borderId="0" xfId="0" applyNumberFormat="1"/>
    <xf numFmtId="164" fontId="0" fillId="0" borderId="0" xfId="1" applyNumberFormat="1" applyFont="1"/>
    <xf numFmtId="49" fontId="0" fillId="0" borderId="0" xfId="0" applyNumberFormat="1"/>
    <xf numFmtId="1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3" borderId="4" xfId="0" applyFont="1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3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4" fillId="3" borderId="2" xfId="0" applyNumberFormat="1" applyFont="1" applyFill="1" applyBorder="1"/>
    <xf numFmtId="49" fontId="0" fillId="3" borderId="4" xfId="0" applyNumberFormat="1" applyFill="1" applyBorder="1" applyAlignment="1">
      <alignment vertical="center" wrapText="1"/>
    </xf>
    <xf numFmtId="49" fontId="0" fillId="3" borderId="1" xfId="0" applyNumberFormat="1" applyFill="1" applyBorder="1"/>
    <xf numFmtId="0" fontId="2" fillId="2" borderId="0" xfId="0" applyFont="1" applyFill="1"/>
    <xf numFmtId="49" fontId="0" fillId="3" borderId="0" xfId="0" applyNumberFormat="1" applyFill="1"/>
    <xf numFmtId="1" fontId="0" fillId="3" borderId="2" xfId="0" applyNumberFormat="1" applyFill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3" borderId="4" xfId="0" applyNumberFormat="1" applyFill="1" applyBorder="1" applyAlignment="1">
      <alignment vertical="center" wrapText="1"/>
    </xf>
    <xf numFmtId="0" fontId="5" fillId="5" borderId="0" xfId="0" applyFont="1" applyFill="1"/>
    <xf numFmtId="0" fontId="5" fillId="0" borderId="0" xfId="0" applyFont="1"/>
    <xf numFmtId="0" fontId="6" fillId="5" borderId="0" xfId="2" applyFill="1"/>
  </cellXfs>
  <cellStyles count="3">
    <cellStyle name="Currency" xfId="1" builtinId="4"/>
    <cellStyle name="Hyperlink" xfId="2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DBEFD3"/>
          <bgColor rgb="FFDBEFD3"/>
        </patternFill>
      </fill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8DC68C-FFA4-4551-B661-0E3E4370DBC3}" name="Feedback" displayName="Feedback" ref="A1:B79" totalsRowShown="0" tableBorderDxfId="34">
  <autoFilter ref="A1:B79" xr:uid="{778DC68C-FFA4-4551-B661-0E3E4370DBC3}"/>
  <tableColumns count="2">
    <tableColumn id="1" xr3:uid="{3FF8DC3F-2FF1-460C-A50F-37062CB4B0F4}" name="Order ID" dataDxfId="33"/>
    <tableColumn id="2" xr3:uid="{8A737619-1323-4A78-9A4E-D5544C77DEE7}" name="Feedback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F140ED-44B4-4F6A-9547-C11E101D44D0}" name="Orders" displayName="Orders" ref="A1:S80" totalsRowShown="0" headerRowDxfId="31" tableBorderDxfId="30">
  <autoFilter ref="A1:S80" xr:uid="{D3A991F1-93E7-4DE8-9346-9F99E3154F57}"/>
  <sortState xmlns:xlrd2="http://schemas.microsoft.com/office/spreadsheetml/2017/richdata2" ref="A2:S80">
    <sortCondition descending="1" ref="H2:H80"/>
  </sortState>
  <tableColumns count="19">
    <tableColumn id="16" xr3:uid="{7E1E3E82-07B2-4ECE-9744-91A7601080A5}" name="Order Date" dataDxfId="29"/>
    <tableColumn id="30" xr3:uid="{4FE6340F-0917-42C6-88E3-7805A2A979B0}" name="Estimated_Delivery_Date" dataDxfId="28"/>
    <tableColumn id="5" xr3:uid="{0EE70E0C-6073-42E9-94CE-80AF66EA7654}" name="Product Description" dataDxfId="27"/>
    <tableColumn id="6" xr3:uid="{6ABB357B-A4D9-4ADE-B7BB-E4DAD1822704}" name="Product Price" dataDxfId="26" dataCellStyle="Currency"/>
    <tableColumn id="1" xr3:uid="{8AE9511B-0D0A-438B-A1DF-551111F6C094}" name="Product_ID" dataDxfId="25" dataCellStyle="Currency"/>
    <tableColumn id="9" xr3:uid="{40171CC4-20BE-43A1-8230-438A74766779}" name="Region" dataDxfId="24"/>
    <tableColumn id="12" xr3:uid="{657D87DD-27AE-4748-B67E-76A79E4FC0DB}" name="Order ID" dataDxfId="23"/>
    <tableColumn id="13" xr3:uid="{B21ADD06-6444-400B-8C1C-E0E2CB6ABC4C}" name="Customer ID" dataDxfId="22"/>
    <tableColumn id="14" xr3:uid="{1C446288-2418-42CD-B160-57D81EBA57B7}" name="Customer First Name" dataDxfId="21">
      <calculatedColumnFormula>VLOOKUP(H2,'Customer Details'!A2:D80,2,FALSE)</calculatedColumnFormula>
    </tableColumn>
    <tableColumn id="27" xr3:uid="{BFABF3DB-D689-43F3-818E-9BD986D19E4C}" name="Customer Last Name" dataDxfId="20">
      <calculatedColumnFormula>VLOOKUP(H2,'Customer Details'!A2:D80,3,FALSE)</calculatedColumnFormula>
    </tableColumn>
    <tableColumn id="2" xr3:uid="{B2356E9C-9825-4645-B543-660BC4C98ACE}" name="Customer Name" dataDxfId="19">
      <calculatedColumnFormula>Orders[[#This Row],[Customer First Name]]&amp;" "&amp;Orders[[#This Row],[Customer Last Name]]</calculatedColumnFormula>
    </tableColumn>
    <tableColumn id="15" xr3:uid="{F4856D77-6BD0-42F1-A3D7-FFB459B409FB}" name="Country" dataDxfId="18">
      <calculatedColumnFormula>VLOOKUP(Orders[[#This Row],[Customer ID]],'Customer Details'!A1:E80,5,FALSE)</calculatedColumnFormula>
    </tableColumn>
    <tableColumn id="17" xr3:uid="{75A5D76B-174D-444A-85F9-39BBF3CF95B7}" name="Order Status" dataDxfId="17"/>
    <tableColumn id="18" xr3:uid="{95829911-7668-4EA9-B2C1-C809588C7967}" name="Order Quantity" dataDxfId="16"/>
    <tableColumn id="19" xr3:uid="{DD612332-9669-4FD9-9A05-5728BBEE9D22}" name="Order Total" dataDxfId="15" dataCellStyle="Currency">
      <calculatedColumnFormula>N2*D2</calculatedColumnFormula>
    </tableColumn>
    <tableColumn id="20" xr3:uid="{86CB88F3-F881-408F-BC27-D00E11BD9CE4}" name="Payment Method" dataDxfId="14"/>
    <tableColumn id="21" xr3:uid="{6323DD4F-0070-42BA-B468-5379F48186D7}" name="Shipping Method" dataDxfId="13"/>
    <tableColumn id="22" xr3:uid="{2883FBDC-3A1B-4A8C-873A-07831A6C2051}" name="Shipping_Time_(in Days)" dataDxfId="12"/>
    <tableColumn id="24" xr3:uid="{0FC32936-70AF-47DC-9398-8CC8E5BCD7D2}" name="Customer Feedback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D9929-2623-4F52-A5DE-A292CAEBF481}" name="Region" displayName="Region" ref="A1:C10" totalsRowShown="0">
  <autoFilter ref="A1:C10" xr:uid="{550D9929-2623-4F52-A5DE-A292CAEBF481}"/>
  <tableColumns count="3">
    <tableColumn id="1" xr3:uid="{DF2C47F7-A27E-495F-BA98-75B5546F2161}" name="Region ID"/>
    <tableColumn id="2" xr3:uid="{48792C1F-D531-4F58-8190-4E17734166D9}" name="Country"/>
    <tableColumn id="3" xr3:uid="{DB122370-FE44-41FF-ACB7-11F96B62F46C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6616E-31D9-451D-A6AB-8BE0B514FF34}" name="Customers" displayName="Customers" ref="A1:F80" totalsRowShown="0" headerRowDxfId="10" tableBorderDxfId="9">
  <autoFilter ref="A1:F80" xr:uid="{91050E99-6C22-4522-83AA-E4F4067F542E}"/>
  <tableColumns count="6">
    <tableColumn id="1" xr3:uid="{1F1545E6-3092-464F-A90A-956AC8261301}" name="Customer ID" dataDxfId="8"/>
    <tableColumn id="2" xr3:uid="{179B4DA0-3FB3-443E-BED1-D7F1E8462A6B}" name="Customer First Name"/>
    <tableColumn id="3" xr3:uid="{356B46A3-B032-4484-B5FB-1D226341D28A}" name="Customer Last Name"/>
    <tableColumn id="4" xr3:uid="{FED468D5-6B4C-432C-AAFB-5658ACD1C0CB}" name="Customer Name" dataDxfId="7"/>
    <tableColumn id="5" xr3:uid="{279DD131-EEEE-49FA-A476-6267C5506BEF}" name="Customer Location" dataDxfId="6"/>
    <tableColumn id="6" xr3:uid="{335E1778-F27E-4AAC-8799-9E417B9FA196}" name="Email Addres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ccessibility City Park">
  <a:themeElements>
    <a:clrScheme name="Accessibility City Park">
      <a:dk1>
        <a:srgbClr val="000000"/>
      </a:dk1>
      <a:lt1>
        <a:sysClr val="window" lastClr="FFFFFF"/>
      </a:lt1>
      <a:dk2>
        <a:srgbClr val="0E2841"/>
      </a:dk2>
      <a:lt2>
        <a:srgbClr val="FFFFFF"/>
      </a:lt2>
      <a:accent1>
        <a:srgbClr val="58A43A"/>
      </a:accent1>
      <a:accent2>
        <a:srgbClr val="2D386D"/>
      </a:accent2>
      <a:accent3>
        <a:srgbClr val="AD8F21"/>
      </a:accent3>
      <a:accent4>
        <a:srgbClr val="7B1C24"/>
      </a:accent4>
      <a:accent5>
        <a:srgbClr val="5B97D3"/>
      </a:accent5>
      <a:accent6>
        <a:srgbClr val="653A8A"/>
      </a:accent6>
      <a:hlink>
        <a:srgbClr val="E56E1D"/>
      </a:hlink>
      <a:folHlink>
        <a:srgbClr val="15482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fael.fernandez@907eb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sofia.hernandez@f75d9.com" TargetMode="External"/><Relationship Id="rId1" Type="http://schemas.openxmlformats.org/officeDocument/2006/relationships/hyperlink" Target="mailto:isabella.lopez@907eb.com" TargetMode="External"/><Relationship Id="rId6" Type="http://schemas.openxmlformats.org/officeDocument/2006/relationships/hyperlink" Target="mailto:carlos.rodriguez@907eb.com" TargetMode="External"/><Relationship Id="rId5" Type="http://schemas.openxmlformats.org/officeDocument/2006/relationships/hyperlink" Target="mailto:valeria.sanchez@f75d9.com" TargetMode="External"/><Relationship Id="rId4" Type="http://schemas.openxmlformats.org/officeDocument/2006/relationships/hyperlink" Target="mailto:hans.martainez@f75d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B576-9126-47DB-B1D4-04F3658CC0C8}">
  <dimension ref="A1:B79"/>
  <sheetViews>
    <sheetView topLeftCell="A34" workbookViewId="0">
      <selection activeCell="A57" sqref="A57:XFD57"/>
    </sheetView>
  </sheetViews>
  <sheetFormatPr defaultRowHeight="14.4" x14ac:dyDescent="0.3"/>
  <cols>
    <col min="1" max="1" width="9.77734375" customWidth="1"/>
    <col min="2" max="2" width="11.109375" customWidth="1"/>
  </cols>
  <sheetData>
    <row r="1" spans="1:2" x14ac:dyDescent="0.3">
      <c r="A1" t="s">
        <v>3</v>
      </c>
      <c r="B1" t="s">
        <v>108</v>
      </c>
    </row>
    <row r="2" spans="1:2" x14ac:dyDescent="0.3">
      <c r="A2" s="3">
        <v>1233</v>
      </c>
      <c r="B2" s="9" t="s">
        <v>18</v>
      </c>
    </row>
    <row r="3" spans="1:2" x14ac:dyDescent="0.3">
      <c r="A3" s="3">
        <v>1180</v>
      </c>
      <c r="B3" s="9" t="s">
        <v>24</v>
      </c>
    </row>
    <row r="4" spans="1:2" x14ac:dyDescent="0.3">
      <c r="A4" s="3">
        <v>2021</v>
      </c>
      <c r="B4" s="9" t="s">
        <v>30</v>
      </c>
    </row>
    <row r="5" spans="1:2" x14ac:dyDescent="0.3">
      <c r="A5" s="3">
        <v>1197</v>
      </c>
      <c r="B5" s="9" t="s">
        <v>30</v>
      </c>
    </row>
    <row r="6" spans="1:2" x14ac:dyDescent="0.3">
      <c r="A6" s="3">
        <v>1661</v>
      </c>
      <c r="B6" s="9" t="s">
        <v>30</v>
      </c>
    </row>
    <row r="7" spans="1:2" x14ac:dyDescent="0.3">
      <c r="A7" s="3">
        <v>2020</v>
      </c>
      <c r="B7" s="9" t="s">
        <v>30</v>
      </c>
    </row>
    <row r="8" spans="1:2" x14ac:dyDescent="0.3">
      <c r="A8" s="3">
        <v>1743</v>
      </c>
      <c r="B8" s="9" t="s">
        <v>30</v>
      </c>
    </row>
    <row r="9" spans="1:2" x14ac:dyDescent="0.3">
      <c r="A9" s="3">
        <v>1825</v>
      </c>
      <c r="B9" s="9" t="s">
        <v>30</v>
      </c>
    </row>
    <row r="10" spans="1:2" x14ac:dyDescent="0.3">
      <c r="A10" s="3">
        <v>1868</v>
      </c>
      <c r="B10" s="9" t="s">
        <v>18</v>
      </c>
    </row>
    <row r="11" spans="1:2" x14ac:dyDescent="0.3">
      <c r="A11" s="3">
        <v>1678</v>
      </c>
      <c r="B11" s="9" t="s">
        <v>24</v>
      </c>
    </row>
    <row r="12" spans="1:2" x14ac:dyDescent="0.3">
      <c r="A12" s="3">
        <v>1554</v>
      </c>
      <c r="B12" s="9" t="s">
        <v>18</v>
      </c>
    </row>
    <row r="13" spans="1:2" x14ac:dyDescent="0.3">
      <c r="A13" s="3">
        <v>1552</v>
      </c>
      <c r="B13" s="9" t="s">
        <v>18</v>
      </c>
    </row>
    <row r="14" spans="1:2" x14ac:dyDescent="0.3">
      <c r="A14" s="3">
        <v>2063</v>
      </c>
      <c r="B14" s="9" t="s">
        <v>18</v>
      </c>
    </row>
    <row r="15" spans="1:2" x14ac:dyDescent="0.3">
      <c r="A15" s="3">
        <v>1299</v>
      </c>
      <c r="B15" s="9" t="s">
        <v>18</v>
      </c>
    </row>
    <row r="16" spans="1:2" x14ac:dyDescent="0.3">
      <c r="A16" s="3">
        <v>2053</v>
      </c>
      <c r="B16" s="9" t="s">
        <v>30</v>
      </c>
    </row>
    <row r="17" spans="1:2" x14ac:dyDescent="0.3">
      <c r="A17" s="3">
        <v>1841</v>
      </c>
      <c r="B17" s="9" t="s">
        <v>18</v>
      </c>
    </row>
    <row r="18" spans="1:2" x14ac:dyDescent="0.3">
      <c r="A18" s="3">
        <v>1375</v>
      </c>
      <c r="B18" s="9" t="s">
        <v>18</v>
      </c>
    </row>
    <row r="19" spans="1:2" x14ac:dyDescent="0.3">
      <c r="A19" s="3">
        <v>1231</v>
      </c>
      <c r="B19" s="9" t="s">
        <v>18</v>
      </c>
    </row>
    <row r="20" spans="1:2" x14ac:dyDescent="0.3">
      <c r="A20" s="3">
        <v>1880</v>
      </c>
      <c r="B20" s="9" t="s">
        <v>30</v>
      </c>
    </row>
    <row r="21" spans="1:2" x14ac:dyDescent="0.3">
      <c r="A21" s="3">
        <v>1669</v>
      </c>
      <c r="B21" s="9" t="s">
        <v>18</v>
      </c>
    </row>
    <row r="22" spans="1:2" x14ac:dyDescent="0.3">
      <c r="A22" s="3">
        <v>1236</v>
      </c>
      <c r="B22" s="9" t="s">
        <v>18</v>
      </c>
    </row>
    <row r="23" spans="1:2" x14ac:dyDescent="0.3">
      <c r="A23" s="3">
        <v>2030</v>
      </c>
      <c r="B23" s="9" t="s">
        <v>30</v>
      </c>
    </row>
    <row r="24" spans="1:2" x14ac:dyDescent="0.3">
      <c r="A24" s="3">
        <v>1380</v>
      </c>
      <c r="B24" s="9" t="s">
        <v>30</v>
      </c>
    </row>
    <row r="25" spans="1:2" x14ac:dyDescent="0.3">
      <c r="A25" s="3">
        <v>1461</v>
      </c>
      <c r="B25" s="9" t="s">
        <v>30</v>
      </c>
    </row>
    <row r="26" spans="1:2" x14ac:dyDescent="0.3">
      <c r="A26" s="3">
        <v>1463</v>
      </c>
      <c r="B26" s="9" t="s">
        <v>24</v>
      </c>
    </row>
    <row r="27" spans="1:2" x14ac:dyDescent="0.3">
      <c r="A27" s="3">
        <v>1230</v>
      </c>
      <c r="B27" s="9" t="s">
        <v>30</v>
      </c>
    </row>
    <row r="28" spans="1:2" x14ac:dyDescent="0.3">
      <c r="A28" s="3">
        <v>1872</v>
      </c>
      <c r="B28" s="9" t="s">
        <v>24</v>
      </c>
    </row>
    <row r="29" spans="1:2" x14ac:dyDescent="0.3">
      <c r="A29" s="3">
        <v>1182</v>
      </c>
      <c r="B29" s="9" t="s">
        <v>24</v>
      </c>
    </row>
    <row r="30" spans="1:2" x14ac:dyDescent="0.3">
      <c r="A30" s="3">
        <v>2052</v>
      </c>
      <c r="B30" s="9" t="s">
        <v>24</v>
      </c>
    </row>
    <row r="31" spans="1:2" x14ac:dyDescent="0.3">
      <c r="A31" s="3">
        <v>2044</v>
      </c>
      <c r="B31" s="9" t="s">
        <v>18</v>
      </c>
    </row>
    <row r="32" spans="1:2" x14ac:dyDescent="0.3">
      <c r="A32" s="3">
        <v>1916</v>
      </c>
      <c r="B32" s="9" t="s">
        <v>18</v>
      </c>
    </row>
    <row r="33" spans="1:2" x14ac:dyDescent="0.3">
      <c r="A33" s="3">
        <v>1653</v>
      </c>
      <c r="B33" s="9" t="s">
        <v>24</v>
      </c>
    </row>
    <row r="34" spans="1:2" x14ac:dyDescent="0.3">
      <c r="A34" s="3">
        <v>1941</v>
      </c>
      <c r="B34" s="9" t="s">
        <v>24</v>
      </c>
    </row>
    <row r="35" spans="1:2" x14ac:dyDescent="0.3">
      <c r="A35" s="3">
        <v>1988</v>
      </c>
      <c r="B35" s="9" t="s">
        <v>18</v>
      </c>
    </row>
    <row r="36" spans="1:2" x14ac:dyDescent="0.3">
      <c r="A36" s="3">
        <v>1719</v>
      </c>
      <c r="B36" s="9" t="s">
        <v>30</v>
      </c>
    </row>
    <row r="37" spans="1:2" x14ac:dyDescent="0.3">
      <c r="A37" s="3">
        <v>1563</v>
      </c>
      <c r="B37" s="9" t="s">
        <v>30</v>
      </c>
    </row>
    <row r="38" spans="1:2" x14ac:dyDescent="0.3">
      <c r="A38" s="3">
        <v>1658</v>
      </c>
      <c r="B38" s="9" t="s">
        <v>24</v>
      </c>
    </row>
    <row r="39" spans="1:2" x14ac:dyDescent="0.3">
      <c r="A39" s="3">
        <v>1115</v>
      </c>
      <c r="B39" s="9" t="s">
        <v>30</v>
      </c>
    </row>
    <row r="40" spans="1:2" x14ac:dyDescent="0.3">
      <c r="A40" s="3">
        <v>1354</v>
      </c>
      <c r="B40" s="9" t="s">
        <v>30</v>
      </c>
    </row>
    <row r="41" spans="1:2" x14ac:dyDescent="0.3">
      <c r="A41" s="3">
        <v>1978</v>
      </c>
      <c r="B41" s="9" t="s">
        <v>30</v>
      </c>
    </row>
    <row r="42" spans="1:2" x14ac:dyDescent="0.3">
      <c r="A42" s="3">
        <v>1370</v>
      </c>
      <c r="B42" s="9" t="s">
        <v>30</v>
      </c>
    </row>
    <row r="43" spans="1:2" x14ac:dyDescent="0.3">
      <c r="A43" s="3">
        <v>1126</v>
      </c>
      <c r="B43" s="9" t="s">
        <v>18</v>
      </c>
    </row>
    <row r="44" spans="1:2" x14ac:dyDescent="0.3">
      <c r="A44" s="3">
        <v>1982</v>
      </c>
      <c r="B44" s="9" t="s">
        <v>24</v>
      </c>
    </row>
    <row r="45" spans="1:2" x14ac:dyDescent="0.3">
      <c r="A45" s="3">
        <v>1100</v>
      </c>
      <c r="B45" s="9" t="s">
        <v>24</v>
      </c>
    </row>
    <row r="46" spans="1:2" x14ac:dyDescent="0.3">
      <c r="A46" s="3">
        <v>2051</v>
      </c>
      <c r="B46" s="9" t="s">
        <v>18</v>
      </c>
    </row>
    <row r="47" spans="1:2" x14ac:dyDescent="0.3">
      <c r="A47" s="3">
        <v>1567</v>
      </c>
      <c r="B47" s="9" t="s">
        <v>18</v>
      </c>
    </row>
    <row r="48" spans="1:2" x14ac:dyDescent="0.3">
      <c r="A48" s="3">
        <v>1733</v>
      </c>
      <c r="B48" s="9" t="s">
        <v>18</v>
      </c>
    </row>
    <row r="49" spans="1:2" x14ac:dyDescent="0.3">
      <c r="A49" s="3">
        <v>1165</v>
      </c>
      <c r="B49" s="9" t="s">
        <v>30</v>
      </c>
    </row>
    <row r="50" spans="1:2" x14ac:dyDescent="0.3">
      <c r="A50" s="3">
        <v>1739</v>
      </c>
      <c r="B50" s="9" t="s">
        <v>30</v>
      </c>
    </row>
    <row r="51" spans="1:2" x14ac:dyDescent="0.3">
      <c r="A51" s="3">
        <v>1243</v>
      </c>
      <c r="B51" s="9" t="s">
        <v>30</v>
      </c>
    </row>
    <row r="52" spans="1:2" x14ac:dyDescent="0.3">
      <c r="A52" s="3">
        <v>1634</v>
      </c>
      <c r="B52" s="9" t="s">
        <v>18</v>
      </c>
    </row>
    <row r="53" spans="1:2" x14ac:dyDescent="0.3">
      <c r="A53" s="3">
        <v>1620</v>
      </c>
      <c r="B53" s="9" t="s">
        <v>30</v>
      </c>
    </row>
    <row r="54" spans="1:2" x14ac:dyDescent="0.3">
      <c r="A54" s="3">
        <v>1397</v>
      </c>
      <c r="B54" s="9" t="s">
        <v>30</v>
      </c>
    </row>
    <row r="55" spans="1:2" x14ac:dyDescent="0.3">
      <c r="A55" s="3">
        <v>1545</v>
      </c>
      <c r="B55" s="9" t="s">
        <v>30</v>
      </c>
    </row>
    <row r="56" spans="1:2" x14ac:dyDescent="0.3">
      <c r="A56" s="3">
        <v>1472</v>
      </c>
      <c r="B56" s="9" t="s">
        <v>30</v>
      </c>
    </row>
    <row r="57" spans="1:2" x14ac:dyDescent="0.3">
      <c r="A57" s="3">
        <v>1549</v>
      </c>
      <c r="B57" s="9" t="s">
        <v>18</v>
      </c>
    </row>
    <row r="58" spans="1:2" x14ac:dyDescent="0.3">
      <c r="A58" s="3">
        <v>1129</v>
      </c>
      <c r="B58" s="9" t="s">
        <v>30</v>
      </c>
    </row>
    <row r="59" spans="1:2" x14ac:dyDescent="0.3">
      <c r="A59" s="3">
        <v>1399</v>
      </c>
      <c r="B59" s="9" t="s">
        <v>30</v>
      </c>
    </row>
    <row r="60" spans="1:2" x14ac:dyDescent="0.3">
      <c r="A60" s="3">
        <v>1166</v>
      </c>
      <c r="B60" s="9" t="s">
        <v>18</v>
      </c>
    </row>
    <row r="61" spans="1:2" x14ac:dyDescent="0.3">
      <c r="A61" s="3">
        <v>2067</v>
      </c>
      <c r="B61" s="9" t="s">
        <v>30</v>
      </c>
    </row>
    <row r="62" spans="1:2" x14ac:dyDescent="0.3">
      <c r="A62" s="3">
        <v>1200</v>
      </c>
      <c r="B62" s="9" t="s">
        <v>24</v>
      </c>
    </row>
    <row r="63" spans="1:2" x14ac:dyDescent="0.3">
      <c r="A63" s="3">
        <v>1109</v>
      </c>
      <c r="B63" s="9" t="s">
        <v>30</v>
      </c>
    </row>
    <row r="64" spans="1:2" x14ac:dyDescent="0.3">
      <c r="A64" s="3">
        <v>1925</v>
      </c>
      <c r="B64" s="9" t="s">
        <v>30</v>
      </c>
    </row>
    <row r="65" spans="1:2" x14ac:dyDescent="0.3">
      <c r="A65" s="3">
        <v>1892</v>
      </c>
      <c r="B65" s="9" t="s">
        <v>30</v>
      </c>
    </row>
    <row r="66" spans="1:2" x14ac:dyDescent="0.3">
      <c r="A66" s="3">
        <v>1485</v>
      </c>
      <c r="B66" s="9" t="s">
        <v>30</v>
      </c>
    </row>
    <row r="67" spans="1:2" x14ac:dyDescent="0.3">
      <c r="A67" s="3">
        <v>1367</v>
      </c>
      <c r="B67" s="9" t="s">
        <v>30</v>
      </c>
    </row>
    <row r="68" spans="1:2" x14ac:dyDescent="0.3">
      <c r="A68" s="3">
        <v>1479</v>
      </c>
      <c r="B68" s="9" t="s">
        <v>18</v>
      </c>
    </row>
    <row r="69" spans="1:2" x14ac:dyDescent="0.3">
      <c r="A69" s="3">
        <v>1935</v>
      </c>
      <c r="B69" s="9" t="s">
        <v>30</v>
      </c>
    </row>
    <row r="70" spans="1:2" x14ac:dyDescent="0.3">
      <c r="A70" s="3">
        <v>1651</v>
      </c>
      <c r="B70" s="9" t="s">
        <v>30</v>
      </c>
    </row>
    <row r="71" spans="1:2" x14ac:dyDescent="0.3">
      <c r="A71" s="3">
        <v>1264</v>
      </c>
      <c r="B71" s="9" t="s">
        <v>18</v>
      </c>
    </row>
    <row r="72" spans="1:2" x14ac:dyDescent="0.3">
      <c r="A72" s="3">
        <v>1179</v>
      </c>
      <c r="B72" s="9" t="s">
        <v>30</v>
      </c>
    </row>
    <row r="73" spans="1:2" x14ac:dyDescent="0.3">
      <c r="A73" s="3">
        <v>1221</v>
      </c>
      <c r="B73" s="9" t="s">
        <v>30</v>
      </c>
    </row>
    <row r="74" spans="1:2" x14ac:dyDescent="0.3">
      <c r="A74" s="3">
        <v>2071</v>
      </c>
      <c r="B74" s="9" t="s">
        <v>30</v>
      </c>
    </row>
    <row r="75" spans="1:2" x14ac:dyDescent="0.3">
      <c r="A75" s="3">
        <v>1983</v>
      </c>
      <c r="B75" s="9" t="s">
        <v>30</v>
      </c>
    </row>
    <row r="76" spans="1:2" x14ac:dyDescent="0.3">
      <c r="A76" s="3">
        <v>1147</v>
      </c>
      <c r="B76" s="9" t="s">
        <v>18</v>
      </c>
    </row>
    <row r="77" spans="1:2" x14ac:dyDescent="0.3">
      <c r="A77" s="3">
        <v>1689</v>
      </c>
      <c r="B77" s="9" t="s">
        <v>18</v>
      </c>
    </row>
    <row r="78" spans="1:2" x14ac:dyDescent="0.3">
      <c r="A78" s="3">
        <v>2049</v>
      </c>
      <c r="B78" s="9" t="s">
        <v>30</v>
      </c>
    </row>
    <row r="79" spans="1:2" x14ac:dyDescent="0.3">
      <c r="A79" s="3">
        <v>1811</v>
      </c>
      <c r="B79" s="9" t="s">
        <v>18</v>
      </c>
    </row>
  </sheetData>
  <conditionalFormatting sqref="A2">
    <cfRule type="duplicateValues" dxfId="4" priority="2"/>
  </conditionalFormatting>
  <conditionalFormatting sqref="A2:A79">
    <cfRule type="duplicateValues" dxfId="0" priority="7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68B6-D630-4EEB-9376-DDDEB0E0D887}">
  <dimension ref="A1:S80"/>
  <sheetViews>
    <sheetView tabSelected="1" topLeftCell="A28" zoomScale="125" zoomScaleNormal="125" workbookViewId="0">
      <selection activeCell="K37" sqref="K37"/>
    </sheetView>
  </sheetViews>
  <sheetFormatPr defaultColWidth="8.77734375" defaultRowHeight="14.4" x14ac:dyDescent="0.3"/>
  <cols>
    <col min="1" max="1" width="9.5546875" style="14" bestFit="1" customWidth="1"/>
    <col min="2" max="2" width="9.5546875" style="14" customWidth="1"/>
    <col min="3" max="3" width="14.33203125" hidden="1" customWidth="1"/>
    <col min="4" max="4" width="19.109375" hidden="1" customWidth="1"/>
    <col min="5" max="5" width="14.77734375" style="15" customWidth="1"/>
    <col min="6" max="6" width="8.77734375" bestFit="1" customWidth="1"/>
    <col min="7" max="7" width="14" customWidth="1"/>
    <col min="8" max="8" width="9.44140625" customWidth="1"/>
    <col min="9" max="9" width="12.77734375" customWidth="1"/>
    <col min="10" max="10" width="11.21875" bestFit="1" customWidth="1"/>
    <col min="11" max="11" width="11.21875" customWidth="1"/>
    <col min="12" max="12" width="18.88671875" customWidth="1"/>
    <col min="13" max="13" width="18.88671875" bestFit="1" customWidth="1"/>
    <col min="15" max="15" width="12.88671875" customWidth="1"/>
    <col min="16" max="16" width="15.109375" customWidth="1"/>
    <col min="17" max="17" width="17.109375" customWidth="1"/>
    <col min="18" max="18" width="13.77734375" customWidth="1"/>
    <col min="19" max="19" width="12.21875" customWidth="1"/>
    <col min="20" max="20" width="13.6640625" customWidth="1"/>
    <col min="21" max="21" width="21.5546875" customWidth="1"/>
  </cols>
  <sheetData>
    <row r="1" spans="1:19" s="1" customFormat="1" ht="46.5" customHeight="1" x14ac:dyDescent="0.3">
      <c r="A1" s="17" t="s">
        <v>0</v>
      </c>
      <c r="B1" s="18" t="s">
        <v>294</v>
      </c>
      <c r="C1" s="18" t="s">
        <v>1</v>
      </c>
      <c r="D1" s="19" t="s">
        <v>2</v>
      </c>
      <c r="E1" s="20" t="s">
        <v>109</v>
      </c>
      <c r="F1" s="21" t="s">
        <v>296</v>
      </c>
      <c r="G1" s="18" t="s">
        <v>3</v>
      </c>
      <c r="H1" s="18" t="s">
        <v>4</v>
      </c>
      <c r="I1" s="18" t="s">
        <v>297</v>
      </c>
      <c r="J1" s="18" t="s">
        <v>6</v>
      </c>
      <c r="K1" s="18" t="s">
        <v>5</v>
      </c>
      <c r="L1" s="18" t="s">
        <v>298</v>
      </c>
      <c r="M1" s="18" t="s">
        <v>7</v>
      </c>
      <c r="N1" s="18" t="s">
        <v>8</v>
      </c>
      <c r="O1" s="22" t="s">
        <v>9</v>
      </c>
      <c r="P1" s="18" t="s">
        <v>10</v>
      </c>
      <c r="Q1" s="18" t="s">
        <v>11</v>
      </c>
      <c r="R1" s="18" t="s">
        <v>295</v>
      </c>
      <c r="S1" s="23" t="s">
        <v>12</v>
      </c>
    </row>
    <row r="2" spans="1:19" x14ac:dyDescent="0.3">
      <c r="A2" s="2">
        <v>45665</v>
      </c>
      <c r="B2" s="2">
        <v>45697</v>
      </c>
      <c r="C2" s="3" t="s">
        <v>93</v>
      </c>
      <c r="D2" s="4">
        <v>2600</v>
      </c>
      <c r="E2" s="5">
        <v>849293</v>
      </c>
      <c r="F2" s="3">
        <v>2</v>
      </c>
      <c r="G2" s="3">
        <v>1165</v>
      </c>
      <c r="H2" s="3">
        <v>4187</v>
      </c>
      <c r="I2" s="3" t="str">
        <f>VLOOKUP(H2,'Customer Details'!A2:D80,2,FALSE)</f>
        <v>James</v>
      </c>
      <c r="J2" s="3" t="str">
        <f>VLOOKUP(H2,'Customer Details'!A2:D80,3,FALSE)</f>
        <v>Williams</v>
      </c>
      <c r="K2" s="3" t="str">
        <f>Orders[[#This Row],[Customer First Name]]&amp;" "&amp;Orders[[#This Row],[Customer Last Name]]</f>
        <v>James Williams</v>
      </c>
      <c r="L2" s="3" t="str">
        <f>VLOOKUP(Orders[[#This Row],[Customer ID]],'Customer Details'!A1:E80,5,FALSE)</f>
        <v>United Kingdom</v>
      </c>
      <c r="M2" s="3" t="s">
        <v>37</v>
      </c>
      <c r="N2" s="7">
        <v>1</v>
      </c>
      <c r="O2" s="8">
        <f t="shared" ref="O2:O33" si="0">N2*D2</f>
        <v>2600</v>
      </c>
      <c r="P2" s="3" t="s">
        <v>29</v>
      </c>
      <c r="Q2" s="3" t="s">
        <v>17</v>
      </c>
      <c r="R2" s="3">
        <v>1</v>
      </c>
      <c r="S2" s="9" t="s">
        <v>30</v>
      </c>
    </row>
    <row r="3" spans="1:19" x14ac:dyDescent="0.3">
      <c r="A3" s="2">
        <v>45664</v>
      </c>
      <c r="B3" s="2">
        <v>45697</v>
      </c>
      <c r="C3" s="3" t="s">
        <v>77</v>
      </c>
      <c r="D3" s="4">
        <v>2100</v>
      </c>
      <c r="E3" s="5">
        <v>849292</v>
      </c>
      <c r="F3" s="3">
        <v>1</v>
      </c>
      <c r="G3" s="3">
        <v>2052</v>
      </c>
      <c r="H3" s="3">
        <v>4073</v>
      </c>
      <c r="I3" s="3" t="str">
        <f>VLOOKUP(H3,'Customer Details'!A3:D81,2,FALSE)</f>
        <v>Camila</v>
      </c>
      <c r="J3" s="3" t="str">
        <f>VLOOKUP(H3,'Customer Details'!A3:D81,3,FALSE)</f>
        <v>Ramirez</v>
      </c>
      <c r="K3" s="3" t="str">
        <f>Orders[[#This Row],[Customer First Name]]&amp;" "&amp;Orders[[#This Row],[Customer Last Name]]</f>
        <v>Camila Ramirez</v>
      </c>
      <c r="L3" s="3" t="str">
        <f>VLOOKUP(Orders[[#This Row],[Customer ID]],'Customer Details'!A2:E81,5,FALSE)</f>
        <v>USA</v>
      </c>
      <c r="M3" s="3" t="s">
        <v>15</v>
      </c>
      <c r="N3" s="7">
        <v>2</v>
      </c>
      <c r="O3" s="8">
        <f t="shared" si="0"/>
        <v>4200</v>
      </c>
      <c r="P3" s="3" t="s">
        <v>56</v>
      </c>
      <c r="Q3" s="3" t="s">
        <v>23</v>
      </c>
      <c r="R3" s="3">
        <v>2</v>
      </c>
      <c r="S3" s="9" t="s">
        <v>24</v>
      </c>
    </row>
    <row r="4" spans="1:19" x14ac:dyDescent="0.3">
      <c r="A4" s="2">
        <v>45663</v>
      </c>
      <c r="B4" s="2">
        <v>45697</v>
      </c>
      <c r="C4" s="3" t="s">
        <v>98</v>
      </c>
      <c r="D4" s="4">
        <v>2400</v>
      </c>
      <c r="E4" s="5">
        <v>849325</v>
      </c>
      <c r="F4" s="3">
        <v>2</v>
      </c>
      <c r="G4" s="3">
        <v>1472</v>
      </c>
      <c r="H4" s="3">
        <v>4210</v>
      </c>
      <c r="I4" s="3" t="str">
        <f>VLOOKUP(H4,'Customer Details'!A4:D82,2,FALSE)</f>
        <v>Marie</v>
      </c>
      <c r="J4" s="3" t="str">
        <f>VLOOKUP(H4,'Customer Details'!A4:D82,3,FALSE)</f>
        <v>Lefevre</v>
      </c>
      <c r="K4" s="3" t="str">
        <f>Orders[[#This Row],[Customer First Name]]&amp;" "&amp;Orders[[#This Row],[Customer Last Name]]</f>
        <v>Marie Lefevre</v>
      </c>
      <c r="L4" s="3" t="str">
        <f>VLOOKUP(Orders[[#This Row],[Customer ID]],'Customer Details'!A3:E82,5,FALSE)</f>
        <v>France</v>
      </c>
      <c r="M4" s="3" t="s">
        <v>15</v>
      </c>
      <c r="N4" s="7">
        <v>1</v>
      </c>
      <c r="O4" s="8">
        <f t="shared" si="0"/>
        <v>2400</v>
      </c>
      <c r="P4" s="3" t="s">
        <v>29</v>
      </c>
      <c r="Q4" s="3" t="s">
        <v>17</v>
      </c>
      <c r="R4" s="3">
        <v>3</v>
      </c>
      <c r="S4" s="9" t="s">
        <v>30</v>
      </c>
    </row>
    <row r="5" spans="1:19" x14ac:dyDescent="0.3">
      <c r="A5" s="2">
        <v>45662</v>
      </c>
      <c r="B5" s="2">
        <v>45765</v>
      </c>
      <c r="C5" s="3" t="s">
        <v>84</v>
      </c>
      <c r="D5" s="4">
        <v>1800</v>
      </c>
      <c r="E5" s="5">
        <v>849324</v>
      </c>
      <c r="F5" s="3">
        <v>2</v>
      </c>
      <c r="G5" s="3">
        <v>1658</v>
      </c>
      <c r="H5" s="3">
        <v>4099</v>
      </c>
      <c r="I5" s="3" t="str">
        <f>VLOOKUP(H5,'Customer Details'!A5:D83,2,FALSE)</f>
        <v>Oliver</v>
      </c>
      <c r="J5" s="3" t="str">
        <f>VLOOKUP(H5,'Customer Details'!A5:D83,3,FALSE)</f>
        <v>Evans</v>
      </c>
      <c r="K5" s="3" t="str">
        <f>Orders[[#This Row],[Customer First Name]]&amp;" "&amp;Orders[[#This Row],[Customer Last Name]]</f>
        <v>Oliver Evans</v>
      </c>
      <c r="L5" s="3" t="str">
        <f>VLOOKUP(Orders[[#This Row],[Customer ID]],'Customer Details'!A4:E83,5,FALSE)</f>
        <v>United Kingdom</v>
      </c>
      <c r="M5" s="3" t="s">
        <v>37</v>
      </c>
      <c r="N5" s="7">
        <v>2</v>
      </c>
      <c r="O5" s="8">
        <f t="shared" si="0"/>
        <v>3600</v>
      </c>
      <c r="P5" s="3" t="s">
        <v>56</v>
      </c>
      <c r="Q5" s="3" t="s">
        <v>17</v>
      </c>
      <c r="R5" s="3">
        <v>2</v>
      </c>
      <c r="S5" s="9" t="s">
        <v>24</v>
      </c>
    </row>
    <row r="6" spans="1:19" x14ac:dyDescent="0.3">
      <c r="A6" s="2">
        <v>45661</v>
      </c>
      <c r="B6" s="2">
        <v>45766</v>
      </c>
      <c r="C6" s="3" t="s">
        <v>105</v>
      </c>
      <c r="D6" s="4">
        <v>600</v>
      </c>
      <c r="E6" s="5">
        <v>849305</v>
      </c>
      <c r="F6" s="3">
        <v>3</v>
      </c>
      <c r="G6" s="3">
        <v>2049</v>
      </c>
      <c r="H6" s="3">
        <v>4155</v>
      </c>
      <c r="I6" s="3" t="str">
        <f>VLOOKUP(H6,'Customer Details'!A6:D84,2,FALSE)</f>
        <v>Riku</v>
      </c>
      <c r="J6" s="3" t="str">
        <f>VLOOKUP(H6,'Customer Details'!A6:D84,3,FALSE)</f>
        <v>Tanaka</v>
      </c>
      <c r="K6" s="3" t="str">
        <f>Orders[[#This Row],[Customer First Name]]&amp;" "&amp;Orders[[#This Row],[Customer Last Name]]</f>
        <v>Riku Tanaka</v>
      </c>
      <c r="L6" s="3" t="str">
        <f>VLOOKUP(Orders[[#This Row],[Customer ID]],'Customer Details'!A5:E84,5,FALSE)</f>
        <v>Japan</v>
      </c>
      <c r="M6" s="3" t="s">
        <v>15</v>
      </c>
      <c r="N6" s="7">
        <v>1</v>
      </c>
      <c r="O6" s="8">
        <f t="shared" si="0"/>
        <v>600</v>
      </c>
      <c r="P6" s="3" t="s">
        <v>29</v>
      </c>
      <c r="Q6" s="3" t="s">
        <v>23</v>
      </c>
      <c r="R6" s="3">
        <v>4</v>
      </c>
      <c r="S6" s="9" t="s">
        <v>30</v>
      </c>
    </row>
    <row r="7" spans="1:19" x14ac:dyDescent="0.3">
      <c r="A7" s="2">
        <v>45660</v>
      </c>
      <c r="B7" s="2">
        <v>45763</v>
      </c>
      <c r="C7" s="3" t="s">
        <v>104</v>
      </c>
      <c r="D7" s="4">
        <v>400</v>
      </c>
      <c r="E7" s="5">
        <v>849304</v>
      </c>
      <c r="F7" s="3">
        <v>3</v>
      </c>
      <c r="G7" s="3">
        <v>1689</v>
      </c>
      <c r="H7" s="3">
        <v>4123</v>
      </c>
      <c r="I7" s="3" t="str">
        <f>VLOOKUP(H7,'Customer Details'!A7:D85,2,FALSE)</f>
        <v>Haruki</v>
      </c>
      <c r="J7" s="3" t="str">
        <f>VLOOKUP(H7,'Customer Details'!A7:D85,3,FALSE)</f>
        <v>Takahashi</v>
      </c>
      <c r="K7" s="3" t="str">
        <f>Orders[[#This Row],[Customer First Name]]&amp;" "&amp;Orders[[#This Row],[Customer Last Name]]</f>
        <v>Haruki Takahashi</v>
      </c>
      <c r="L7" s="3" t="str">
        <f>VLOOKUP(Orders[[#This Row],[Customer ID]],'Customer Details'!A6:E85,5,FALSE)</f>
        <v>Japan</v>
      </c>
      <c r="M7" s="3" t="s">
        <v>44</v>
      </c>
      <c r="N7" s="7">
        <v>3</v>
      </c>
      <c r="O7" s="8">
        <f t="shared" si="0"/>
        <v>1200</v>
      </c>
      <c r="P7" s="3" t="s">
        <v>29</v>
      </c>
      <c r="Q7" s="3" t="s">
        <v>17</v>
      </c>
      <c r="R7" s="3">
        <v>2</v>
      </c>
      <c r="S7" s="9" t="s">
        <v>18</v>
      </c>
    </row>
    <row r="8" spans="1:19" x14ac:dyDescent="0.3">
      <c r="A8" s="2">
        <v>45659</v>
      </c>
      <c r="B8" s="2">
        <v>45761</v>
      </c>
      <c r="C8" s="3" t="s">
        <v>107</v>
      </c>
      <c r="D8" s="4">
        <v>200</v>
      </c>
      <c r="E8" s="5">
        <v>849311</v>
      </c>
      <c r="F8" s="3">
        <v>1</v>
      </c>
      <c r="G8" s="3">
        <v>1725</v>
      </c>
      <c r="H8" s="3">
        <v>4204</v>
      </c>
      <c r="I8" s="3" t="str">
        <f>VLOOKUP(H8,'Customer Details'!A8:D86,2,FALSE)</f>
        <v>Olivia</v>
      </c>
      <c r="J8" s="3" t="str">
        <f>VLOOKUP(H8,'Customer Details'!A8:D86,3,FALSE)</f>
        <v>Jones</v>
      </c>
      <c r="K8" s="3" t="str">
        <f>Orders[[#This Row],[Customer First Name]]&amp;" "&amp;Orders[[#This Row],[Customer Last Name]]</f>
        <v>Olivia Jones</v>
      </c>
      <c r="L8" s="3" t="str">
        <f>VLOOKUP(Orders[[#This Row],[Customer ID]],'Customer Details'!A7:E86,5,FALSE)</f>
        <v>USA</v>
      </c>
      <c r="M8" s="3" t="s">
        <v>37</v>
      </c>
      <c r="N8" s="7">
        <v>1</v>
      </c>
      <c r="O8" s="8">
        <f t="shared" si="0"/>
        <v>200</v>
      </c>
      <c r="P8" s="3" t="s">
        <v>56</v>
      </c>
      <c r="Q8" s="3" t="s">
        <v>17</v>
      </c>
      <c r="R8" s="3">
        <v>1</v>
      </c>
      <c r="S8" s="9" t="s">
        <v>30</v>
      </c>
    </row>
    <row r="9" spans="1:19" x14ac:dyDescent="0.3">
      <c r="A9" s="2">
        <v>45658</v>
      </c>
      <c r="B9" s="2">
        <v>45764</v>
      </c>
      <c r="C9" s="3" t="s">
        <v>106</v>
      </c>
      <c r="D9" s="4">
        <v>150</v>
      </c>
      <c r="E9" s="5">
        <v>849310</v>
      </c>
      <c r="F9" s="3">
        <v>1</v>
      </c>
      <c r="G9" s="3">
        <v>1811</v>
      </c>
      <c r="H9" s="3">
        <v>4051</v>
      </c>
      <c r="I9" s="3" t="str">
        <f>VLOOKUP(H9,'Customer Details'!A9:D87,2,FALSE)</f>
        <v>Nathan</v>
      </c>
      <c r="J9" s="3" t="str">
        <f>VLOOKUP(H9,'Customer Details'!A9:D87,3,FALSE)</f>
        <v>Moore</v>
      </c>
      <c r="K9" s="3" t="str">
        <f>Orders[[#This Row],[Customer First Name]]&amp;" "&amp;Orders[[#This Row],[Customer Last Name]]</f>
        <v>Nathan Moore</v>
      </c>
      <c r="L9" s="3" t="str">
        <f>VLOOKUP(Orders[[#This Row],[Customer ID]],'Customer Details'!A8:E87,5,FALSE)</f>
        <v>USA</v>
      </c>
      <c r="M9" s="3" t="s">
        <v>15</v>
      </c>
      <c r="N9" s="7">
        <v>2</v>
      </c>
      <c r="O9" s="8">
        <f t="shared" si="0"/>
        <v>300</v>
      </c>
      <c r="P9" s="3" t="s">
        <v>29</v>
      </c>
      <c r="Q9" s="3" t="s">
        <v>23</v>
      </c>
      <c r="R9" s="3">
        <v>5</v>
      </c>
      <c r="S9" s="9" t="s">
        <v>18</v>
      </c>
    </row>
    <row r="10" spans="1:19" x14ac:dyDescent="0.3">
      <c r="A10" s="2">
        <v>45683</v>
      </c>
      <c r="B10" s="2">
        <v>45759</v>
      </c>
      <c r="C10" s="3" t="s">
        <v>85</v>
      </c>
      <c r="D10" s="4">
        <v>3300</v>
      </c>
      <c r="E10" s="5">
        <v>849287</v>
      </c>
      <c r="F10" s="3">
        <v>2</v>
      </c>
      <c r="G10" s="3">
        <v>1354</v>
      </c>
      <c r="H10" s="3">
        <v>4178</v>
      </c>
      <c r="I10" s="3" t="str">
        <f>VLOOKUP(H10,'Customer Details'!A10:D88,2,FALSE)</f>
        <v>Sebastian</v>
      </c>
      <c r="J10" s="3" t="str">
        <f>VLOOKUP(H10,'Customer Details'!A10:D88,3,FALSE)</f>
        <v>Petit</v>
      </c>
      <c r="K10" s="3" t="str">
        <f>Orders[[#This Row],[Customer First Name]]&amp;" "&amp;Orders[[#This Row],[Customer Last Name]]</f>
        <v>Sebastian Petit</v>
      </c>
      <c r="L10" s="3" t="str">
        <f>VLOOKUP(Orders[[#This Row],[Customer ID]],'Customer Details'!A9:E88,5,FALSE)</f>
        <v>France</v>
      </c>
      <c r="M10" s="3" t="s">
        <v>37</v>
      </c>
      <c r="N10" s="7">
        <v>1</v>
      </c>
      <c r="O10" s="8">
        <f t="shared" si="0"/>
        <v>3300</v>
      </c>
      <c r="P10" s="3" t="s">
        <v>56</v>
      </c>
      <c r="Q10" s="3" t="s">
        <v>17</v>
      </c>
      <c r="R10" s="3">
        <v>1</v>
      </c>
      <c r="S10" s="9" t="s">
        <v>30</v>
      </c>
    </row>
    <row r="11" spans="1:19" x14ac:dyDescent="0.3">
      <c r="A11" s="2">
        <v>45682</v>
      </c>
      <c r="B11" s="2">
        <v>45759</v>
      </c>
      <c r="C11" s="3" t="s">
        <v>60</v>
      </c>
      <c r="D11" s="4">
        <v>2900</v>
      </c>
      <c r="E11" s="5">
        <v>849286</v>
      </c>
      <c r="F11" s="3">
        <v>2</v>
      </c>
      <c r="G11" s="3">
        <v>1841</v>
      </c>
      <c r="H11" s="3">
        <v>4225</v>
      </c>
      <c r="I11" s="3" t="str">
        <f>VLOOKUP(H11,'Customer Details'!A11:D89,2,FALSE)</f>
        <v>Claudia</v>
      </c>
      <c r="J11" s="3" t="str">
        <f>VLOOKUP(H11,'Customer Details'!A11:D89,3,FALSE)</f>
        <v>King</v>
      </c>
      <c r="K11" s="3" t="str">
        <f>Orders[[#This Row],[Customer First Name]]&amp;" "&amp;Orders[[#This Row],[Customer Last Name]]</f>
        <v>Claudia King</v>
      </c>
      <c r="L11" s="3" t="str">
        <f>VLOOKUP(Orders[[#This Row],[Customer ID]],'Customer Details'!A10:E89,5,FALSE)</f>
        <v>United Kingdom</v>
      </c>
      <c r="M11" s="3" t="s">
        <v>15</v>
      </c>
      <c r="N11" s="7">
        <v>2</v>
      </c>
      <c r="O11" s="8">
        <f t="shared" si="0"/>
        <v>5800</v>
      </c>
      <c r="P11" s="3" t="s">
        <v>56</v>
      </c>
      <c r="Q11" s="3" t="s">
        <v>17</v>
      </c>
      <c r="R11" s="3">
        <v>2</v>
      </c>
      <c r="S11" s="9" t="s">
        <v>18</v>
      </c>
    </row>
    <row r="12" spans="1:19" x14ac:dyDescent="0.3">
      <c r="A12" s="2">
        <v>45681</v>
      </c>
      <c r="B12" s="2">
        <v>45760</v>
      </c>
      <c r="C12" s="3" t="s">
        <v>100</v>
      </c>
      <c r="D12" s="4">
        <v>2400</v>
      </c>
      <c r="E12" s="5">
        <v>849315</v>
      </c>
      <c r="F12" s="3">
        <v>1</v>
      </c>
      <c r="G12" s="3">
        <v>1129</v>
      </c>
      <c r="H12" s="3">
        <v>4086</v>
      </c>
      <c r="I12" s="3" t="str">
        <f>VLOOKUP(H12,'Customer Details'!A12:D90,2,FALSE)</f>
        <v>Emma</v>
      </c>
      <c r="J12" s="3" t="str">
        <f>VLOOKUP(H12,'Customer Details'!A12:D90,3,FALSE)</f>
        <v>Fischer</v>
      </c>
      <c r="K12" s="3" t="str">
        <f>Orders[[#This Row],[Customer First Name]]&amp;" "&amp;Orders[[#This Row],[Customer Last Name]]</f>
        <v>Emma Fischer</v>
      </c>
      <c r="L12" s="3" t="str">
        <f>VLOOKUP(Orders[[#This Row],[Customer ID]],'Customer Details'!A11:E90,5,FALSE)</f>
        <v>USA</v>
      </c>
      <c r="M12" s="3" t="s">
        <v>15</v>
      </c>
      <c r="N12" s="7">
        <v>1</v>
      </c>
      <c r="O12" s="8">
        <f t="shared" si="0"/>
        <v>2400</v>
      </c>
      <c r="P12" s="3" t="s">
        <v>29</v>
      </c>
      <c r="Q12" s="3" t="s">
        <v>23</v>
      </c>
      <c r="R12" s="3">
        <v>4</v>
      </c>
      <c r="S12" s="9" t="s">
        <v>30</v>
      </c>
    </row>
    <row r="13" spans="1:19" x14ac:dyDescent="0.3">
      <c r="A13" s="2">
        <v>45680</v>
      </c>
      <c r="B13" s="2">
        <v>45757</v>
      </c>
      <c r="C13" s="3" t="s">
        <v>82</v>
      </c>
      <c r="D13" s="4">
        <v>2000</v>
      </c>
      <c r="E13" s="5">
        <v>849314</v>
      </c>
      <c r="F13" s="3">
        <v>2</v>
      </c>
      <c r="G13" s="3">
        <v>1941</v>
      </c>
      <c r="H13" s="3">
        <v>4068</v>
      </c>
      <c r="I13" s="3" t="str">
        <f>VLOOKUP(H13,'Customer Details'!A13:D91,2,FALSE)</f>
        <v>Franz</v>
      </c>
      <c r="J13" s="3" t="str">
        <f>VLOOKUP(H13,'Customer Details'!A13:D91,3,FALSE)</f>
        <v>Schneider</v>
      </c>
      <c r="K13" s="3" t="str">
        <f>Orders[[#This Row],[Customer First Name]]&amp;" "&amp;Orders[[#This Row],[Customer Last Name]]</f>
        <v>Franz Schneider</v>
      </c>
      <c r="L13" s="3" t="str">
        <f>VLOOKUP(Orders[[#This Row],[Customer ID]],'Customer Details'!A12:E91,5,FALSE)</f>
        <v>Germany</v>
      </c>
      <c r="M13" s="3" t="s">
        <v>37</v>
      </c>
      <c r="N13" s="7">
        <v>2</v>
      </c>
      <c r="O13" s="8">
        <f t="shared" si="0"/>
        <v>4000</v>
      </c>
      <c r="P13" s="3" t="s">
        <v>56</v>
      </c>
      <c r="Q13" s="3" t="s">
        <v>17</v>
      </c>
      <c r="R13" s="3">
        <v>2</v>
      </c>
      <c r="S13" s="9" t="s">
        <v>24</v>
      </c>
    </row>
    <row r="14" spans="1:19" x14ac:dyDescent="0.3">
      <c r="A14" s="2">
        <v>45679</v>
      </c>
      <c r="B14" s="2">
        <v>45758</v>
      </c>
      <c r="C14" s="3" t="s">
        <v>86</v>
      </c>
      <c r="D14" s="4">
        <v>3200</v>
      </c>
      <c r="E14" s="5">
        <v>849281</v>
      </c>
      <c r="F14" s="3">
        <v>2</v>
      </c>
      <c r="G14" s="3">
        <v>1978</v>
      </c>
      <c r="H14" s="3">
        <v>4126</v>
      </c>
      <c r="I14" s="3" t="str">
        <f>VLOOKUP(H14,'Customer Details'!A14:D92,2,FALSE)</f>
        <v>Isabella</v>
      </c>
      <c r="J14" s="3" t="str">
        <f>VLOOKUP(H14,'Customer Details'!A14:D92,3,FALSE)</f>
        <v>Jackson</v>
      </c>
      <c r="K14" s="3" t="str">
        <f>Orders[[#This Row],[Customer First Name]]&amp;" "&amp;Orders[[#This Row],[Customer Last Name]]</f>
        <v>Isabella Jackson</v>
      </c>
      <c r="L14" s="3" t="str">
        <f>VLOOKUP(Orders[[#This Row],[Customer ID]],'Customer Details'!A13:E92,5,FALSE)</f>
        <v>United Kingdom</v>
      </c>
      <c r="M14" s="3" t="s">
        <v>15</v>
      </c>
      <c r="N14" s="7">
        <v>1</v>
      </c>
      <c r="O14" s="8">
        <f t="shared" si="0"/>
        <v>3200</v>
      </c>
      <c r="P14" s="3" t="s">
        <v>29</v>
      </c>
      <c r="Q14" s="3" t="s">
        <v>23</v>
      </c>
      <c r="R14" s="3">
        <v>4</v>
      </c>
      <c r="S14" s="9" t="s">
        <v>30</v>
      </c>
    </row>
    <row r="15" spans="1:19" x14ac:dyDescent="0.3">
      <c r="A15" s="2">
        <v>45678</v>
      </c>
      <c r="B15" s="2">
        <v>45755</v>
      </c>
      <c r="C15" s="3" t="s">
        <v>42</v>
      </c>
      <c r="D15" s="4">
        <v>2800</v>
      </c>
      <c r="E15" s="5">
        <v>849280</v>
      </c>
      <c r="F15" s="3">
        <v>1</v>
      </c>
      <c r="G15" s="3">
        <v>1868</v>
      </c>
      <c r="H15" s="3">
        <v>4163</v>
      </c>
      <c r="I15" s="3" t="str">
        <f>VLOOKUP(H15,'Customer Details'!A15:D93,2,FALSE)</f>
        <v>Wei</v>
      </c>
      <c r="J15" s="3" t="str">
        <f>VLOOKUP(H15,'Customer Details'!A15:D93,3,FALSE)</f>
        <v>Liu</v>
      </c>
      <c r="K15" s="3" t="str">
        <f>Orders[[#This Row],[Customer First Name]]&amp;" "&amp;Orders[[#This Row],[Customer Last Name]]</f>
        <v>Wei Liu</v>
      </c>
      <c r="L15" s="3" t="str">
        <f>VLOOKUP(Orders[[#This Row],[Customer ID]],'Customer Details'!A14:E93,5,FALSE)</f>
        <v>USA</v>
      </c>
      <c r="M15" s="3" t="s">
        <v>44</v>
      </c>
      <c r="N15" s="7">
        <v>3</v>
      </c>
      <c r="O15" s="8">
        <f t="shared" si="0"/>
        <v>8400</v>
      </c>
      <c r="P15" s="3" t="s">
        <v>29</v>
      </c>
      <c r="Q15" s="3" t="s">
        <v>17</v>
      </c>
      <c r="R15" s="3">
        <v>2</v>
      </c>
      <c r="S15" s="9" t="s">
        <v>18</v>
      </c>
    </row>
    <row r="16" spans="1:19" x14ac:dyDescent="0.3">
      <c r="A16" s="2">
        <v>45677</v>
      </c>
      <c r="B16" s="2">
        <v>45753</v>
      </c>
      <c r="C16" s="3" t="s">
        <v>102</v>
      </c>
      <c r="D16" s="4">
        <v>1500</v>
      </c>
      <c r="E16" s="5">
        <v>849283</v>
      </c>
      <c r="F16" s="3">
        <v>1</v>
      </c>
      <c r="G16" s="3">
        <v>1179</v>
      </c>
      <c r="H16" s="3">
        <v>4115</v>
      </c>
      <c r="I16" s="3" t="str">
        <f>VLOOKUP(H16,'Customer Details'!A16:D94,2,FALSE)</f>
        <v>Carlos</v>
      </c>
      <c r="J16" s="3" t="str">
        <f>VLOOKUP(H16,'Customer Details'!A16:D94,3,FALSE)</f>
        <v>Garcia</v>
      </c>
      <c r="K16" s="3" t="str">
        <f>Orders[[#This Row],[Customer First Name]]&amp;" "&amp;Orders[[#This Row],[Customer Last Name]]</f>
        <v>Carlos Garcia</v>
      </c>
      <c r="L16" s="3" t="str">
        <f>VLOOKUP(Orders[[#This Row],[Customer ID]],'Customer Details'!A15:E94,5,FALSE)</f>
        <v>USA</v>
      </c>
      <c r="M16" s="3" t="s">
        <v>37</v>
      </c>
      <c r="N16" s="7">
        <v>1</v>
      </c>
      <c r="O16" s="8">
        <f t="shared" si="0"/>
        <v>1500</v>
      </c>
      <c r="P16" s="3" t="s">
        <v>56</v>
      </c>
      <c r="Q16" s="3" t="s">
        <v>17</v>
      </c>
      <c r="R16" s="3">
        <v>1</v>
      </c>
      <c r="S16" s="9" t="s">
        <v>30</v>
      </c>
    </row>
    <row r="17" spans="1:19" x14ac:dyDescent="0.3">
      <c r="A17" s="2">
        <v>45672</v>
      </c>
      <c r="B17" s="2">
        <v>45756</v>
      </c>
      <c r="C17" s="3" t="s">
        <v>99</v>
      </c>
      <c r="D17" s="4">
        <v>1200</v>
      </c>
      <c r="E17" s="5">
        <v>849282</v>
      </c>
      <c r="F17" s="3">
        <v>1</v>
      </c>
      <c r="G17" s="3">
        <v>1549</v>
      </c>
      <c r="H17" s="3">
        <v>4220</v>
      </c>
      <c r="I17" s="3" t="str">
        <f>VLOOKUP(H17,'Customer Details'!A17:D95,2,FALSE)</f>
        <v>Benjamin</v>
      </c>
      <c r="J17" s="3" t="str">
        <f>VLOOKUP(H17,'Customer Details'!A17:D95,3,FALSE)</f>
        <v>Anderson</v>
      </c>
      <c r="K17" s="3" t="str">
        <f>Orders[[#This Row],[Customer First Name]]&amp;" "&amp;Orders[[#This Row],[Customer Last Name]]</f>
        <v>Benjamin Anderson</v>
      </c>
      <c r="L17" s="3" t="str">
        <f>VLOOKUP(Orders[[#This Row],[Customer ID]],'Customer Details'!A16:E95,5,FALSE)</f>
        <v>USA</v>
      </c>
      <c r="M17" s="3" t="s">
        <v>15</v>
      </c>
      <c r="N17" s="7">
        <v>2</v>
      </c>
      <c r="O17" s="8">
        <f t="shared" si="0"/>
        <v>2400</v>
      </c>
      <c r="P17" s="3" t="s">
        <v>29</v>
      </c>
      <c r="Q17" s="3" t="s">
        <v>23</v>
      </c>
      <c r="R17" s="3">
        <v>5</v>
      </c>
      <c r="S17" s="9" t="s">
        <v>18</v>
      </c>
    </row>
    <row r="18" spans="1:19" x14ac:dyDescent="0.3">
      <c r="A18" s="2">
        <v>45696</v>
      </c>
      <c r="B18" s="2">
        <v>45751</v>
      </c>
      <c r="C18" s="3" t="s">
        <v>36</v>
      </c>
      <c r="D18" s="4">
        <v>3700</v>
      </c>
      <c r="E18" s="5">
        <v>849297</v>
      </c>
      <c r="F18" s="3">
        <v>1</v>
      </c>
      <c r="G18" s="3">
        <v>1719</v>
      </c>
      <c r="H18" s="3">
        <v>4141</v>
      </c>
      <c r="I18" s="3" t="str">
        <f>VLOOKUP(H18,'Customer Details'!A18:D96,2,FALSE)</f>
        <v>Hans</v>
      </c>
      <c r="J18" s="3" t="str">
        <f>VLOOKUP(H18,'Customer Details'!A18:D96,3,FALSE)</f>
        <v>Martínez</v>
      </c>
      <c r="K18" s="3" t="str">
        <f>Orders[[#This Row],[Customer First Name]]&amp;" "&amp;Orders[[#This Row],[Customer Last Name]]</f>
        <v>Hans Martínez</v>
      </c>
      <c r="L18" s="3" t="str">
        <f>VLOOKUP(Orders[[#This Row],[Customer ID]],'Customer Details'!A17:E96,5,FALSE)</f>
        <v>USA</v>
      </c>
      <c r="M18" s="3" t="s">
        <v>37</v>
      </c>
      <c r="N18" s="7">
        <v>1</v>
      </c>
      <c r="O18" s="8">
        <f t="shared" si="0"/>
        <v>3700</v>
      </c>
      <c r="P18" s="3" t="s">
        <v>29</v>
      </c>
      <c r="Q18" s="3" t="s">
        <v>17</v>
      </c>
      <c r="R18" s="3">
        <v>1</v>
      </c>
      <c r="S18" s="9" t="s">
        <v>30</v>
      </c>
    </row>
    <row r="19" spans="1:19" x14ac:dyDescent="0.3">
      <c r="A19" s="2">
        <v>45696</v>
      </c>
      <c r="B19" s="2">
        <v>45751</v>
      </c>
      <c r="C19" s="3" t="s">
        <v>36</v>
      </c>
      <c r="D19" s="4">
        <v>3700</v>
      </c>
      <c r="E19" s="5">
        <v>849297</v>
      </c>
      <c r="F19" s="3">
        <v>2</v>
      </c>
      <c r="G19" s="3">
        <v>1563</v>
      </c>
      <c r="H19" s="3">
        <v>4079</v>
      </c>
      <c r="I19" s="3" t="str">
        <f>VLOOKUP(H19,'Customer Details'!A19:D97,2,FALSE)</f>
        <v>Hugo</v>
      </c>
      <c r="J19" s="3" t="str">
        <f>VLOOKUP(H19,'Customer Details'!A19:D97,3,FALSE)</f>
        <v>Morales</v>
      </c>
      <c r="K19" s="3" t="str">
        <f>Orders[[#This Row],[Customer First Name]]&amp;" "&amp;Orders[[#This Row],[Customer Last Name]]</f>
        <v>Hugo Morales</v>
      </c>
      <c r="L19" s="3" t="str">
        <f>VLOOKUP(Orders[[#This Row],[Customer ID]],'Customer Details'!A18:E97,5,FALSE)</f>
        <v>Spain</v>
      </c>
      <c r="M19" s="3" t="s">
        <v>37</v>
      </c>
      <c r="N19" s="7">
        <v>1</v>
      </c>
      <c r="O19" s="8">
        <f t="shared" si="0"/>
        <v>3700</v>
      </c>
      <c r="P19" s="3" t="s">
        <v>29</v>
      </c>
      <c r="Q19" s="3" t="s">
        <v>17</v>
      </c>
      <c r="R19" s="3">
        <v>1</v>
      </c>
      <c r="S19" s="9" t="s">
        <v>30</v>
      </c>
    </row>
    <row r="20" spans="1:19" x14ac:dyDescent="0.3">
      <c r="A20" s="2">
        <v>45723</v>
      </c>
      <c r="B20" s="2">
        <v>45751</v>
      </c>
      <c r="C20" s="3" t="s">
        <v>13</v>
      </c>
      <c r="D20" s="4">
        <v>3200</v>
      </c>
      <c r="E20" s="5">
        <v>849296</v>
      </c>
      <c r="F20" s="3">
        <v>2</v>
      </c>
      <c r="G20" s="3">
        <v>1233</v>
      </c>
      <c r="H20" s="3">
        <v>4215</v>
      </c>
      <c r="I20" s="3" t="str">
        <f>VLOOKUP(H20,'Customer Details'!A20:D98,2,FALSE)</f>
        <v>Rafael</v>
      </c>
      <c r="J20" s="3" t="str">
        <f>VLOOKUP(H20,'Customer Details'!A20:D98,3,FALSE)</f>
        <v>Fernández</v>
      </c>
      <c r="K20" s="3" t="str">
        <f>Orders[[#This Row],[Customer First Name]]&amp;" "&amp;Orders[[#This Row],[Customer Last Name]]</f>
        <v>Rafael Fernández</v>
      </c>
      <c r="L20" s="3" t="str">
        <f>VLOOKUP(Orders[[#This Row],[Customer ID]],'Customer Details'!A19:E98,5,FALSE)</f>
        <v>Spain</v>
      </c>
      <c r="M20" s="3" t="s">
        <v>15</v>
      </c>
      <c r="N20" s="7">
        <v>8</v>
      </c>
      <c r="O20" s="8">
        <f t="shared" si="0"/>
        <v>25600</v>
      </c>
      <c r="P20" s="3" t="s">
        <v>16</v>
      </c>
      <c r="Q20" s="3" t="s">
        <v>17</v>
      </c>
      <c r="R20" s="3">
        <v>2</v>
      </c>
      <c r="S20" s="9" t="s">
        <v>18</v>
      </c>
    </row>
    <row r="21" spans="1:19" x14ac:dyDescent="0.3">
      <c r="A21" s="2">
        <v>45695</v>
      </c>
      <c r="B21" s="2">
        <v>45751</v>
      </c>
      <c r="C21" s="3" t="s">
        <v>13</v>
      </c>
      <c r="D21" s="4">
        <v>3200</v>
      </c>
      <c r="E21" s="5">
        <v>849296</v>
      </c>
      <c r="F21" s="3">
        <v>2</v>
      </c>
      <c r="G21" s="3">
        <v>2063</v>
      </c>
      <c r="H21" s="3">
        <v>4104</v>
      </c>
      <c r="I21" s="3" t="str">
        <f>VLOOKUP(H21,'Customer Details'!A21:D99,2,FALSE)</f>
        <v>Margot</v>
      </c>
      <c r="J21" s="3" t="str">
        <f>VLOOKUP(H21,'Customer Details'!A21:D99,3,FALSE)</f>
        <v>Marchand</v>
      </c>
      <c r="K21" s="3" t="str">
        <f>Orders[[#This Row],[Customer First Name]]&amp;" "&amp;Orders[[#This Row],[Customer Last Name]]</f>
        <v>Margot Marchand</v>
      </c>
      <c r="L21" s="3" t="str">
        <f>VLOOKUP(Orders[[#This Row],[Customer ID]],'Customer Details'!A20:E99,5,FALSE)</f>
        <v>France</v>
      </c>
      <c r="M21" s="3" t="s">
        <v>15</v>
      </c>
      <c r="N21" s="7">
        <v>2</v>
      </c>
      <c r="O21" s="8">
        <f t="shared" si="0"/>
        <v>6400</v>
      </c>
      <c r="P21" s="3" t="s">
        <v>56</v>
      </c>
      <c r="Q21" s="3" t="s">
        <v>17</v>
      </c>
      <c r="R21" s="3">
        <v>2</v>
      </c>
      <c r="S21" s="9" t="s">
        <v>18</v>
      </c>
    </row>
    <row r="22" spans="1:19" x14ac:dyDescent="0.3">
      <c r="A22" s="2">
        <v>45722</v>
      </c>
      <c r="B22" s="2">
        <v>45752</v>
      </c>
      <c r="C22" s="3" t="s">
        <v>33</v>
      </c>
      <c r="D22" s="4">
        <v>1800</v>
      </c>
      <c r="E22" s="5">
        <v>849303</v>
      </c>
      <c r="F22" s="3">
        <v>3</v>
      </c>
      <c r="G22" s="3">
        <v>1661</v>
      </c>
      <c r="H22" s="3">
        <v>4057</v>
      </c>
      <c r="I22" s="3" t="str">
        <f>VLOOKUP(H22,'Customer Details'!A22:D100,2,FALSE)</f>
        <v>Yuki</v>
      </c>
      <c r="J22" s="3" t="str">
        <f>VLOOKUP(H22,'Customer Details'!A22:D100,3,FALSE)</f>
        <v>Sato</v>
      </c>
      <c r="K22" s="3" t="str">
        <f>Orders[[#This Row],[Customer First Name]]&amp;" "&amp;Orders[[#This Row],[Customer Last Name]]</f>
        <v>Yuki Sato</v>
      </c>
      <c r="L22" s="3" t="str">
        <f>VLOOKUP(Orders[[#This Row],[Customer ID]],'Customer Details'!A21:E100,5,FALSE)</f>
        <v>Japan</v>
      </c>
      <c r="M22" s="3" t="s">
        <v>15</v>
      </c>
      <c r="N22" s="7">
        <v>6</v>
      </c>
      <c r="O22" s="8">
        <f t="shared" si="0"/>
        <v>10800</v>
      </c>
      <c r="P22" s="3" t="s">
        <v>29</v>
      </c>
      <c r="Q22" s="3" t="s">
        <v>23</v>
      </c>
      <c r="R22" s="3">
        <v>4</v>
      </c>
      <c r="S22" s="9" t="s">
        <v>30</v>
      </c>
    </row>
    <row r="23" spans="1:19" x14ac:dyDescent="0.3">
      <c r="A23" s="2">
        <v>45694</v>
      </c>
      <c r="B23" s="2">
        <v>45752</v>
      </c>
      <c r="C23" s="3" t="s">
        <v>33</v>
      </c>
      <c r="D23" s="4">
        <v>1800</v>
      </c>
      <c r="E23" s="5">
        <v>849303</v>
      </c>
      <c r="F23" s="3">
        <v>3</v>
      </c>
      <c r="G23" s="3">
        <v>1485</v>
      </c>
      <c r="H23" s="3">
        <v>4172</v>
      </c>
      <c r="I23" s="3" t="str">
        <f>VLOOKUP(H23,'Customer Details'!A23:D101,2,FALSE)</f>
        <v>Aiko</v>
      </c>
      <c r="J23" s="3" t="str">
        <f>VLOOKUP(H23,'Customer Details'!A23:D101,3,FALSE)</f>
        <v>Nakamura</v>
      </c>
      <c r="K23" s="3" t="str">
        <f>Orders[[#This Row],[Customer First Name]]&amp;" "&amp;Orders[[#This Row],[Customer Last Name]]</f>
        <v>Aiko Nakamura</v>
      </c>
      <c r="L23" s="3" t="str">
        <f>VLOOKUP(Orders[[#This Row],[Customer ID]],'Customer Details'!A22:E101,5,FALSE)</f>
        <v>Japan</v>
      </c>
      <c r="M23" s="3" t="s">
        <v>15</v>
      </c>
      <c r="N23" s="7">
        <v>1</v>
      </c>
      <c r="O23" s="8">
        <f t="shared" si="0"/>
        <v>1800</v>
      </c>
      <c r="P23" s="3" t="s">
        <v>29</v>
      </c>
      <c r="Q23" s="3" t="s">
        <v>23</v>
      </c>
      <c r="R23" s="3">
        <v>4</v>
      </c>
      <c r="S23" s="9" t="s">
        <v>30</v>
      </c>
    </row>
    <row r="24" spans="1:19" x14ac:dyDescent="0.3">
      <c r="A24" s="2">
        <v>45693</v>
      </c>
      <c r="B24" s="2">
        <v>45749</v>
      </c>
      <c r="C24" s="3" t="s">
        <v>91</v>
      </c>
      <c r="D24" s="4">
        <v>1500</v>
      </c>
      <c r="E24" s="5">
        <v>849302</v>
      </c>
      <c r="F24" s="3">
        <v>1</v>
      </c>
      <c r="G24" s="3">
        <v>1982</v>
      </c>
      <c r="H24" s="3">
        <v>4208</v>
      </c>
      <c r="I24" s="3" t="str">
        <f>VLOOKUP(H24,'Customer Details'!A24:D102,2,FALSE)</f>
        <v>Isabella</v>
      </c>
      <c r="J24" s="3" t="str">
        <f>VLOOKUP(H24,'Customer Details'!A24:D102,3,FALSE)</f>
        <v>Martínez</v>
      </c>
      <c r="K24" s="3" t="str">
        <f>Orders[[#This Row],[Customer First Name]]&amp;" "&amp;Orders[[#This Row],[Customer Last Name]]</f>
        <v>Isabella Martínez</v>
      </c>
      <c r="L24" s="3" t="str">
        <f>VLOOKUP(Orders[[#This Row],[Customer ID]],'Customer Details'!A23:E102,5,FALSE)</f>
        <v>USA</v>
      </c>
      <c r="M24" s="3" t="s">
        <v>37</v>
      </c>
      <c r="N24" s="7">
        <v>2</v>
      </c>
      <c r="O24" s="8">
        <f t="shared" si="0"/>
        <v>3000</v>
      </c>
      <c r="P24" s="3" t="s">
        <v>56</v>
      </c>
      <c r="Q24" s="3" t="s">
        <v>17</v>
      </c>
      <c r="R24" s="3">
        <v>2</v>
      </c>
      <c r="S24" s="9" t="s">
        <v>24</v>
      </c>
    </row>
    <row r="25" spans="1:19" x14ac:dyDescent="0.3">
      <c r="A25" s="2">
        <v>45721</v>
      </c>
      <c r="B25" s="2">
        <v>45749</v>
      </c>
      <c r="C25" s="3" t="s">
        <v>91</v>
      </c>
      <c r="D25" s="4">
        <v>1500</v>
      </c>
      <c r="E25" s="5">
        <v>849302</v>
      </c>
      <c r="F25" s="3">
        <v>1</v>
      </c>
      <c r="G25" s="3">
        <v>1100</v>
      </c>
      <c r="H25" s="3">
        <v>4063</v>
      </c>
      <c r="I25" s="3" t="str">
        <f>VLOOKUP(H25,'Customer Details'!A25:D103,2,FALSE)</f>
        <v>Lucia</v>
      </c>
      <c r="J25" s="3" t="str">
        <f>VLOOKUP(H25,'Customer Details'!A25:D103,3,FALSE)</f>
        <v>Rivera</v>
      </c>
      <c r="K25" s="3" t="str">
        <f>Orders[[#This Row],[Customer First Name]]&amp;" "&amp;Orders[[#This Row],[Customer Last Name]]</f>
        <v>Lucia Rivera</v>
      </c>
      <c r="L25" s="3" t="str">
        <f>VLOOKUP(Orders[[#This Row],[Customer ID]],'Customer Details'!A24:E103,5,FALSE)</f>
        <v>USA</v>
      </c>
      <c r="M25" s="3" t="s">
        <v>37</v>
      </c>
      <c r="N25" s="7">
        <v>2</v>
      </c>
      <c r="O25" s="8">
        <f t="shared" si="0"/>
        <v>3000</v>
      </c>
      <c r="P25" s="3" t="s">
        <v>56</v>
      </c>
      <c r="Q25" s="3" t="s">
        <v>17</v>
      </c>
      <c r="R25" s="3">
        <v>2</v>
      </c>
      <c r="S25" s="9" t="s">
        <v>24</v>
      </c>
    </row>
    <row r="26" spans="1:19" x14ac:dyDescent="0.3">
      <c r="A26" s="2">
        <v>45719</v>
      </c>
      <c r="B26" s="2">
        <v>45750</v>
      </c>
      <c r="C26" s="3" t="s">
        <v>39</v>
      </c>
      <c r="D26" s="4">
        <v>2100</v>
      </c>
      <c r="E26" s="5">
        <v>849307</v>
      </c>
      <c r="F26" s="3">
        <v>2</v>
      </c>
      <c r="G26" s="3">
        <v>1825</v>
      </c>
      <c r="H26" s="3">
        <v>4184</v>
      </c>
      <c r="I26" s="3" t="str">
        <f>VLOOKUP(H26,'Customer Details'!A26:D104,2,FALSE)</f>
        <v>Isabella</v>
      </c>
      <c r="J26" s="3" t="str">
        <f>VLOOKUP(H26,'Customer Details'!A26:D104,3,FALSE)</f>
        <v>López</v>
      </c>
      <c r="K26" s="3" t="str">
        <f>Orders[[#This Row],[Customer First Name]]&amp;" "&amp;Orders[[#This Row],[Customer Last Name]]</f>
        <v>Isabella López</v>
      </c>
      <c r="L26" s="3" t="str">
        <f>VLOOKUP(Orders[[#This Row],[Customer ID]],'Customer Details'!A25:E104,5,FALSE)</f>
        <v>Spain</v>
      </c>
      <c r="M26" s="3" t="s">
        <v>15</v>
      </c>
      <c r="N26" s="7">
        <v>4</v>
      </c>
      <c r="O26" s="8">
        <f t="shared" si="0"/>
        <v>8400</v>
      </c>
      <c r="P26" s="3" t="s">
        <v>29</v>
      </c>
      <c r="Q26" s="3" t="s">
        <v>23</v>
      </c>
      <c r="R26" s="3">
        <v>4</v>
      </c>
      <c r="S26" s="9" t="s">
        <v>30</v>
      </c>
    </row>
    <row r="27" spans="1:19" x14ac:dyDescent="0.3">
      <c r="A27" s="2">
        <v>45692</v>
      </c>
      <c r="B27" s="2">
        <v>45750</v>
      </c>
      <c r="C27" s="3" t="s">
        <v>39</v>
      </c>
      <c r="D27" s="4">
        <v>2100</v>
      </c>
      <c r="E27" s="5">
        <v>849307</v>
      </c>
      <c r="F27" s="3">
        <v>2</v>
      </c>
      <c r="G27" s="3">
        <v>1109</v>
      </c>
      <c r="H27" s="3">
        <v>4223</v>
      </c>
      <c r="I27" s="3" t="str">
        <f>VLOOKUP(H27,'Customer Details'!A27:D105,2,FALSE)</f>
        <v>George</v>
      </c>
      <c r="J27" s="3" t="str">
        <f>VLOOKUP(H27,'Customer Details'!A27:D105,3,FALSE)</f>
        <v>Taylor</v>
      </c>
      <c r="K27" s="3" t="str">
        <f>Orders[[#This Row],[Customer First Name]]&amp;" "&amp;Orders[[#This Row],[Customer Last Name]]</f>
        <v>George Taylor</v>
      </c>
      <c r="L27" s="3" t="str">
        <f>VLOOKUP(Orders[[#This Row],[Customer ID]],'Customer Details'!A26:E105,5,FALSE)</f>
        <v>United Kingdom</v>
      </c>
      <c r="M27" s="3" t="s">
        <v>15</v>
      </c>
      <c r="N27" s="7">
        <v>1</v>
      </c>
      <c r="O27" s="8">
        <f t="shared" si="0"/>
        <v>2100</v>
      </c>
      <c r="P27" s="3" t="s">
        <v>29</v>
      </c>
      <c r="Q27" s="3" t="s">
        <v>23</v>
      </c>
      <c r="R27" s="3">
        <v>4</v>
      </c>
      <c r="S27" s="9" t="s">
        <v>30</v>
      </c>
    </row>
    <row r="28" spans="1:19" x14ac:dyDescent="0.3">
      <c r="A28" s="2">
        <v>45690</v>
      </c>
      <c r="B28" s="2">
        <v>45747</v>
      </c>
      <c r="C28" s="3" t="s">
        <v>66</v>
      </c>
      <c r="D28" s="4">
        <v>1700</v>
      </c>
      <c r="E28" s="5">
        <v>849306</v>
      </c>
      <c r="F28" s="3">
        <v>1</v>
      </c>
      <c r="G28" s="3">
        <v>1236</v>
      </c>
      <c r="H28" s="3">
        <v>4158</v>
      </c>
      <c r="I28" s="3" t="str">
        <f>VLOOKUP(H28,'Customer Details'!A28:D106,2,FALSE)</f>
        <v>Wei</v>
      </c>
      <c r="J28" s="3" t="str">
        <f>VLOOKUP(H28,'Customer Details'!A28:D106,3,FALSE)</f>
        <v>Chen</v>
      </c>
      <c r="K28" s="3" t="str">
        <f>Orders[[#This Row],[Customer First Name]]&amp;" "&amp;Orders[[#This Row],[Customer Last Name]]</f>
        <v>Wei Chen</v>
      </c>
      <c r="L28" s="3" t="str">
        <f>VLOOKUP(Orders[[#This Row],[Customer ID]],'Customer Details'!A27:E106,5,FALSE)</f>
        <v>USA</v>
      </c>
      <c r="M28" s="3" t="s">
        <v>44</v>
      </c>
      <c r="N28" s="7">
        <v>3</v>
      </c>
      <c r="O28" s="8">
        <f t="shared" si="0"/>
        <v>5100</v>
      </c>
      <c r="P28" s="3" t="s">
        <v>29</v>
      </c>
      <c r="Q28" s="3" t="s">
        <v>17</v>
      </c>
      <c r="R28" s="3">
        <v>2</v>
      </c>
      <c r="S28" s="9" t="s">
        <v>18</v>
      </c>
    </row>
    <row r="29" spans="1:19" x14ac:dyDescent="0.3">
      <c r="A29" s="2">
        <v>45719</v>
      </c>
      <c r="B29" s="2">
        <v>45777</v>
      </c>
      <c r="C29" s="3" t="s">
        <v>66</v>
      </c>
      <c r="D29" s="4">
        <v>1700</v>
      </c>
      <c r="E29" s="5">
        <v>849306</v>
      </c>
      <c r="F29" s="3">
        <v>3</v>
      </c>
      <c r="G29" s="3">
        <v>1479</v>
      </c>
      <c r="H29" s="3">
        <v>4094</v>
      </c>
      <c r="I29" s="3" t="str">
        <f>VLOOKUP(H29,'Customer Details'!A29:D107,2,FALSE)</f>
        <v>Xiu Ying</v>
      </c>
      <c r="J29" s="3" t="str">
        <f>VLOOKUP(H29,'Customer Details'!A29:D107,3,FALSE)</f>
        <v>Zhang</v>
      </c>
      <c r="K29" s="3" t="str">
        <f>Orders[[#This Row],[Customer First Name]]&amp;" "&amp;Orders[[#This Row],[Customer Last Name]]</f>
        <v>Xiu Ying Zhang</v>
      </c>
      <c r="L29" s="3" t="str">
        <f>VLOOKUP(Orders[[#This Row],[Customer ID]],'Customer Details'!A28:E107,5,FALSE)</f>
        <v>China</v>
      </c>
      <c r="M29" s="3" t="s">
        <v>44</v>
      </c>
      <c r="N29" s="7">
        <v>1</v>
      </c>
      <c r="O29" s="8">
        <f t="shared" si="0"/>
        <v>1700</v>
      </c>
      <c r="P29" s="3" t="s">
        <v>29</v>
      </c>
      <c r="Q29" s="3" t="s">
        <v>17</v>
      </c>
      <c r="R29" s="3">
        <v>2</v>
      </c>
      <c r="S29" s="9" t="s">
        <v>18</v>
      </c>
    </row>
    <row r="30" spans="1:19" x14ac:dyDescent="0.3">
      <c r="A30" s="2">
        <v>45718</v>
      </c>
      <c r="B30" s="2">
        <v>45776</v>
      </c>
      <c r="C30" s="3" t="s">
        <v>68</v>
      </c>
      <c r="D30" s="4">
        <v>2500</v>
      </c>
      <c r="E30" s="5">
        <v>849321</v>
      </c>
      <c r="F30" s="3">
        <v>2</v>
      </c>
      <c r="G30" s="3">
        <v>2030</v>
      </c>
      <c r="H30" s="3">
        <v>4136</v>
      </c>
      <c r="I30" s="3" t="str">
        <f>VLOOKUP(H30,'Customer Details'!A30:D108,2,FALSE)</f>
        <v>Michael</v>
      </c>
      <c r="J30" s="3" t="str">
        <f>VLOOKUP(H30,'Customer Details'!A30:D108,3,FALSE)</f>
        <v>Smith</v>
      </c>
      <c r="K30" s="3" t="str">
        <f>Orders[[#This Row],[Customer First Name]]&amp;" "&amp;Orders[[#This Row],[Customer Last Name]]</f>
        <v>Michael Smith</v>
      </c>
      <c r="L30" s="3" t="str">
        <f>VLOOKUP(Orders[[#This Row],[Customer ID]],'Customer Details'!A29:E108,5,FALSE)</f>
        <v>United Kingdom</v>
      </c>
      <c r="M30" s="3" t="s">
        <v>37</v>
      </c>
      <c r="N30" s="7">
        <v>2</v>
      </c>
      <c r="O30" s="8">
        <f t="shared" si="0"/>
        <v>5000</v>
      </c>
      <c r="P30" s="3" t="s">
        <v>56</v>
      </c>
      <c r="Q30" s="3" t="s">
        <v>17</v>
      </c>
      <c r="R30" s="3">
        <v>1</v>
      </c>
      <c r="S30" s="9" t="s">
        <v>30</v>
      </c>
    </row>
    <row r="31" spans="1:19" x14ac:dyDescent="0.3">
      <c r="A31" s="2">
        <v>45690</v>
      </c>
      <c r="B31" s="2">
        <v>45745</v>
      </c>
      <c r="C31" s="3" t="s">
        <v>68</v>
      </c>
      <c r="D31" s="4">
        <v>2500</v>
      </c>
      <c r="E31" s="5">
        <v>849321</v>
      </c>
      <c r="F31" s="3">
        <v>1</v>
      </c>
      <c r="G31" s="3">
        <v>1545</v>
      </c>
      <c r="H31" s="3">
        <v>4070</v>
      </c>
      <c r="I31" s="3" t="str">
        <f>VLOOKUP(H31,'Customer Details'!A31:D109,2,FALSE)</f>
        <v>Sofia</v>
      </c>
      <c r="J31" s="3" t="str">
        <f>VLOOKUP(H31,'Customer Details'!A31:D109,3,FALSE)</f>
        <v>Hernández</v>
      </c>
      <c r="K31" s="3" t="str">
        <f>Orders[[#This Row],[Customer First Name]]&amp;" "&amp;Orders[[#This Row],[Customer Last Name]]</f>
        <v>Sofia Hernández</v>
      </c>
      <c r="L31" s="3" t="str">
        <f>VLOOKUP(Orders[[#This Row],[Customer ID]],'Customer Details'!A30:E109,5,FALSE)</f>
        <v>USA</v>
      </c>
      <c r="M31" s="3" t="s">
        <v>37</v>
      </c>
      <c r="N31" s="7">
        <v>1</v>
      </c>
      <c r="O31" s="8">
        <f t="shared" si="0"/>
        <v>2500</v>
      </c>
      <c r="P31" s="3" t="s">
        <v>56</v>
      </c>
      <c r="Q31" s="3" t="s">
        <v>17</v>
      </c>
      <c r="R31" s="3">
        <v>1</v>
      </c>
      <c r="S31" s="9" t="s">
        <v>30</v>
      </c>
    </row>
    <row r="32" spans="1:19" x14ac:dyDescent="0.3">
      <c r="A32" s="2">
        <v>45717</v>
      </c>
      <c r="B32" s="2">
        <v>45748</v>
      </c>
      <c r="C32" s="3" t="s">
        <v>45</v>
      </c>
      <c r="D32" s="4">
        <v>2000</v>
      </c>
      <c r="E32" s="5">
        <v>849320</v>
      </c>
      <c r="F32" s="3">
        <v>2</v>
      </c>
      <c r="G32" s="3">
        <v>1678</v>
      </c>
      <c r="H32" s="3">
        <v>4193</v>
      </c>
      <c r="I32" s="3" t="str">
        <f>VLOOKUP(H32,'Customer Details'!A32:D110,2,FALSE)</f>
        <v>Clara</v>
      </c>
      <c r="J32" s="3" t="str">
        <f>VLOOKUP(H32,'Customer Details'!A32:D110,3,FALSE)</f>
        <v>Becker</v>
      </c>
      <c r="K32" s="3" t="str">
        <f>Orders[[#This Row],[Customer First Name]]&amp;" "&amp;Orders[[#This Row],[Customer Last Name]]</f>
        <v>Clara Becker</v>
      </c>
      <c r="L32" s="3" t="str">
        <f>VLOOKUP(Orders[[#This Row],[Customer ID]],'Customer Details'!A31:E110,5,FALSE)</f>
        <v>Germany</v>
      </c>
      <c r="M32" s="3" t="s">
        <v>15</v>
      </c>
      <c r="N32" s="7">
        <v>4</v>
      </c>
      <c r="O32" s="8">
        <f t="shared" si="0"/>
        <v>8000</v>
      </c>
      <c r="P32" s="3" t="s">
        <v>48</v>
      </c>
      <c r="Q32" s="3" t="s">
        <v>23</v>
      </c>
      <c r="R32" s="3">
        <v>5</v>
      </c>
      <c r="S32" s="9" t="s">
        <v>24</v>
      </c>
    </row>
    <row r="33" spans="1:19" x14ac:dyDescent="0.3">
      <c r="A33" s="2">
        <v>45689</v>
      </c>
      <c r="B33" s="2">
        <v>45748</v>
      </c>
      <c r="C33" s="3" t="s">
        <v>45</v>
      </c>
      <c r="D33" s="4">
        <v>2000</v>
      </c>
      <c r="E33" s="5">
        <v>849320</v>
      </c>
      <c r="F33" s="3">
        <v>1</v>
      </c>
      <c r="G33" s="3">
        <v>1653</v>
      </c>
      <c r="H33" s="3">
        <v>4111</v>
      </c>
      <c r="I33" s="3" t="str">
        <f>VLOOKUP(H33,'Customer Details'!A33:D111,2,FALSE)</f>
        <v>James</v>
      </c>
      <c r="J33" s="3" t="str">
        <f>VLOOKUP(H33,'Customer Details'!A33:D111,3,FALSE)</f>
        <v>Brown</v>
      </c>
      <c r="K33" s="3" t="str">
        <f>Orders[[#This Row],[Customer First Name]]&amp;" "&amp;Orders[[#This Row],[Customer Last Name]]</f>
        <v>James Brown</v>
      </c>
      <c r="L33" s="3" t="str">
        <f>VLOOKUP(Orders[[#This Row],[Customer ID]],'Customer Details'!A32:E111,5,FALSE)</f>
        <v>USA</v>
      </c>
      <c r="M33" s="3" t="s">
        <v>15</v>
      </c>
      <c r="N33" s="7">
        <v>2</v>
      </c>
      <c r="O33" s="8">
        <f t="shared" si="0"/>
        <v>4000</v>
      </c>
      <c r="P33" s="3" t="s">
        <v>29</v>
      </c>
      <c r="Q33" s="3" t="s">
        <v>23</v>
      </c>
      <c r="R33" s="3">
        <v>5</v>
      </c>
      <c r="S33" s="9" t="s">
        <v>24</v>
      </c>
    </row>
    <row r="34" spans="1:19" x14ac:dyDescent="0.3">
      <c r="A34" s="2">
        <v>45734</v>
      </c>
      <c r="B34" s="2">
        <v>45775</v>
      </c>
      <c r="C34" s="3" t="s">
        <v>36</v>
      </c>
      <c r="D34" s="4">
        <v>3500</v>
      </c>
      <c r="E34" s="5">
        <v>849291</v>
      </c>
      <c r="F34" s="3">
        <v>1</v>
      </c>
      <c r="G34" s="3">
        <v>2020</v>
      </c>
      <c r="H34" s="3">
        <v>4167</v>
      </c>
      <c r="I34" s="3" t="str">
        <f>VLOOKUP(H34,'Customer Details'!A34:D112,2,FALSE)</f>
        <v>Soo-min</v>
      </c>
      <c r="J34" s="3" t="str">
        <f>VLOOKUP(H34,'Customer Details'!A34:D112,3,FALSE)</f>
        <v>Park</v>
      </c>
      <c r="K34" s="3" t="str">
        <f>Orders[[#This Row],[Customer First Name]]&amp;" "&amp;Orders[[#This Row],[Customer Last Name]]</f>
        <v>Soo-min Park</v>
      </c>
      <c r="L34" s="3" t="str">
        <f>VLOOKUP(Orders[[#This Row],[Customer ID]],'Customer Details'!A33:E112,5,FALSE)</f>
        <v>USA</v>
      </c>
      <c r="M34" s="3" t="s">
        <v>37</v>
      </c>
      <c r="N34" s="7">
        <v>3</v>
      </c>
      <c r="O34" s="8">
        <f t="shared" ref="O34:O65" si="1">N34*D34</f>
        <v>10500</v>
      </c>
      <c r="P34" s="3" t="s">
        <v>29</v>
      </c>
      <c r="Q34" s="3" t="s">
        <v>17</v>
      </c>
      <c r="R34" s="3">
        <v>2</v>
      </c>
      <c r="S34" s="9" t="s">
        <v>30</v>
      </c>
    </row>
    <row r="35" spans="1:19" x14ac:dyDescent="0.3">
      <c r="A35" s="2">
        <v>45706</v>
      </c>
      <c r="B35" s="2">
        <v>45744</v>
      </c>
      <c r="C35" s="3" t="s">
        <v>36</v>
      </c>
      <c r="D35" s="4">
        <v>3500</v>
      </c>
      <c r="E35" s="5">
        <v>849291</v>
      </c>
      <c r="F35" s="3">
        <v>3</v>
      </c>
      <c r="G35" s="3">
        <v>1115</v>
      </c>
      <c r="H35" s="3">
        <v>4221</v>
      </c>
      <c r="I35" s="3" t="str">
        <f>VLOOKUP(H35,'Customer Details'!A35:D113,2,FALSE)</f>
        <v xml:space="preserve">Min-jun </v>
      </c>
      <c r="J35" s="3" t="str">
        <f>VLOOKUP(H35,'Customer Details'!A35:D113,3,FALSE)</f>
        <v>Lee</v>
      </c>
      <c r="K35" s="3" t="str">
        <f>Orders[[#This Row],[Customer First Name]]&amp;" "&amp;Orders[[#This Row],[Customer Last Name]]</f>
        <v>Min-jun  Lee</v>
      </c>
      <c r="L35" s="3" t="str">
        <f>VLOOKUP(Orders[[#This Row],[Customer ID]],'Customer Details'!A34:E113,5,FALSE)</f>
        <v>South Korea</v>
      </c>
      <c r="M35" s="3" t="s">
        <v>37</v>
      </c>
      <c r="N35" s="7">
        <v>1</v>
      </c>
      <c r="O35" s="8">
        <f t="shared" si="1"/>
        <v>3500</v>
      </c>
      <c r="P35" s="3" t="s">
        <v>29</v>
      </c>
      <c r="Q35" s="3" t="s">
        <v>17</v>
      </c>
      <c r="R35" s="3">
        <v>2</v>
      </c>
      <c r="S35" s="9" t="s">
        <v>30</v>
      </c>
    </row>
    <row r="36" spans="1:19" x14ac:dyDescent="0.3">
      <c r="A36" s="2">
        <v>45705</v>
      </c>
      <c r="B36" s="2">
        <v>45745</v>
      </c>
      <c r="C36" s="3" t="s">
        <v>13</v>
      </c>
      <c r="D36" s="4">
        <v>3000</v>
      </c>
      <c r="E36" s="5">
        <v>849290</v>
      </c>
      <c r="F36" s="3">
        <v>1</v>
      </c>
      <c r="G36" s="3">
        <v>1299</v>
      </c>
      <c r="H36" s="3">
        <v>4107</v>
      </c>
      <c r="I36" s="3" t="str">
        <f>VLOOKUP(H36,'Customer Details'!A36:D114,2,FALSE)</f>
        <v>Lucas</v>
      </c>
      <c r="J36" s="3" t="str">
        <f>VLOOKUP(H36,'Customer Details'!A36:D114,3,FALSE)</f>
        <v>Weber</v>
      </c>
      <c r="K36" s="3" t="str">
        <f>Orders[[#This Row],[Customer First Name]]&amp;" "&amp;Orders[[#This Row],[Customer Last Name]]</f>
        <v>Lucas Weber</v>
      </c>
      <c r="L36" s="3" t="str">
        <f>VLOOKUP(Orders[[#This Row],[Customer ID]],'Customer Details'!A35:E114,5,FALSE)</f>
        <v>USA</v>
      </c>
      <c r="M36" s="3" t="s">
        <v>15</v>
      </c>
      <c r="N36" s="7">
        <v>2</v>
      </c>
      <c r="O36" s="8">
        <f t="shared" si="1"/>
        <v>6000</v>
      </c>
      <c r="P36" s="3" t="s">
        <v>56</v>
      </c>
      <c r="Q36" s="3" t="s">
        <v>23</v>
      </c>
      <c r="R36" s="3">
        <v>4</v>
      </c>
      <c r="S36" s="9" t="s">
        <v>18</v>
      </c>
    </row>
    <row r="37" spans="1:19" x14ac:dyDescent="0.3">
      <c r="A37" s="2">
        <v>45733</v>
      </c>
      <c r="B37" s="2">
        <v>45776</v>
      </c>
      <c r="C37" s="3" t="s">
        <v>13</v>
      </c>
      <c r="D37" s="4">
        <v>3000</v>
      </c>
      <c r="E37" s="5">
        <v>849290</v>
      </c>
      <c r="F37" s="3">
        <v>1</v>
      </c>
      <c r="G37" s="3">
        <v>1733</v>
      </c>
      <c r="H37" s="3">
        <v>4055</v>
      </c>
      <c r="I37" s="3" t="str">
        <f>VLOOKUP(H37,'Customer Details'!A37:D115,2,FALSE)</f>
        <v>Matthias</v>
      </c>
      <c r="J37" s="3" t="str">
        <f>VLOOKUP(H37,'Customer Details'!A37:D115,3,FALSE)</f>
        <v>Wolf</v>
      </c>
      <c r="K37" s="3" t="str">
        <f>Orders[[#This Row],[Customer First Name]]&amp;" "&amp;Orders[[#This Row],[Customer Last Name]]</f>
        <v>Matthias Wolf</v>
      </c>
      <c r="L37" s="3" t="str">
        <f>VLOOKUP(Orders[[#This Row],[Customer ID]],'Customer Details'!A36:E115,5,FALSE)</f>
        <v>USA</v>
      </c>
      <c r="M37" s="3" t="s">
        <v>15</v>
      </c>
      <c r="N37" s="7">
        <v>1</v>
      </c>
      <c r="O37" s="8">
        <f t="shared" si="1"/>
        <v>3000</v>
      </c>
      <c r="P37" s="3" t="s">
        <v>56</v>
      </c>
      <c r="Q37" s="3" t="s">
        <v>23</v>
      </c>
      <c r="R37" s="3">
        <v>4</v>
      </c>
      <c r="S37" s="9" t="s">
        <v>18</v>
      </c>
    </row>
    <row r="38" spans="1:19" x14ac:dyDescent="0.3">
      <c r="A38" s="2">
        <v>45732</v>
      </c>
      <c r="B38" s="2">
        <v>45772</v>
      </c>
      <c r="C38" s="3" t="s">
        <v>74</v>
      </c>
      <c r="D38" s="4">
        <v>2300</v>
      </c>
      <c r="E38" s="5">
        <v>849289</v>
      </c>
      <c r="F38" s="3">
        <v>1</v>
      </c>
      <c r="G38" s="3">
        <v>1230</v>
      </c>
      <c r="H38" s="3">
        <v>4174</v>
      </c>
      <c r="I38" s="3" t="str">
        <f>VLOOKUP(H38,'Customer Details'!A38:D116,2,FALSE)</f>
        <v>Isabella</v>
      </c>
      <c r="J38" s="3" t="str">
        <f>VLOOKUP(H38,'Customer Details'!A38:D116,3,FALSE)</f>
        <v>Jackson</v>
      </c>
      <c r="K38" s="3" t="str">
        <f>Orders[[#This Row],[Customer First Name]]&amp;" "&amp;Orders[[#This Row],[Customer Last Name]]</f>
        <v>Isabella Jackson</v>
      </c>
      <c r="L38" s="3" t="str">
        <f>VLOOKUP(Orders[[#This Row],[Customer ID]],'Customer Details'!A37:E116,5,FALSE)</f>
        <v>USA</v>
      </c>
      <c r="M38" s="3" t="s">
        <v>15</v>
      </c>
      <c r="N38" s="7">
        <v>2</v>
      </c>
      <c r="O38" s="8">
        <f t="shared" si="1"/>
        <v>4600</v>
      </c>
      <c r="P38" s="3" t="s">
        <v>29</v>
      </c>
      <c r="Q38" s="3" t="s">
        <v>17</v>
      </c>
      <c r="R38" s="3">
        <v>1</v>
      </c>
      <c r="S38" s="9" t="s">
        <v>30</v>
      </c>
    </row>
    <row r="39" spans="1:19" x14ac:dyDescent="0.3">
      <c r="A39" s="2">
        <v>45704</v>
      </c>
      <c r="B39" s="2">
        <v>45741</v>
      </c>
      <c r="C39" s="3" t="s">
        <v>74</v>
      </c>
      <c r="D39" s="4">
        <v>2300</v>
      </c>
      <c r="E39" s="5">
        <v>849289</v>
      </c>
      <c r="F39" s="3">
        <v>2</v>
      </c>
      <c r="G39" s="3">
        <v>1399</v>
      </c>
      <c r="H39" s="3">
        <v>4201</v>
      </c>
      <c r="I39" s="3" t="str">
        <f>VLOOKUP(H39,'Customer Details'!A39:D117,2,FALSE)</f>
        <v>Charlotte</v>
      </c>
      <c r="J39" s="3" t="str">
        <f>VLOOKUP(H39,'Customer Details'!A39:D117,3,FALSE)</f>
        <v>Dupont</v>
      </c>
      <c r="K39" s="3" t="str">
        <f>Orders[[#This Row],[Customer First Name]]&amp;" "&amp;Orders[[#This Row],[Customer Last Name]]</f>
        <v>Charlotte Dupont</v>
      </c>
      <c r="L39" s="3" t="str">
        <f>VLOOKUP(Orders[[#This Row],[Customer ID]],'Customer Details'!A38:E117,5,FALSE)</f>
        <v>France</v>
      </c>
      <c r="M39" s="3" t="s">
        <v>15</v>
      </c>
      <c r="N39" s="7">
        <v>1</v>
      </c>
      <c r="O39" s="8">
        <f t="shared" si="1"/>
        <v>2300</v>
      </c>
      <c r="P39" s="3" t="s">
        <v>29</v>
      </c>
      <c r="Q39" s="3" t="s">
        <v>17</v>
      </c>
      <c r="R39" s="3">
        <v>1</v>
      </c>
      <c r="S39" s="9" t="s">
        <v>30</v>
      </c>
    </row>
    <row r="40" spans="1:19" x14ac:dyDescent="0.3">
      <c r="A40" s="2">
        <v>45703</v>
      </c>
      <c r="B40" s="2">
        <v>45744</v>
      </c>
      <c r="C40" s="3" t="s">
        <v>79</v>
      </c>
      <c r="D40" s="4">
        <v>2000</v>
      </c>
      <c r="E40" s="5">
        <v>849288</v>
      </c>
      <c r="F40" s="3">
        <v>2</v>
      </c>
      <c r="G40" s="3">
        <v>1916</v>
      </c>
      <c r="H40" s="3">
        <v>4082</v>
      </c>
      <c r="I40" s="3" t="str">
        <f>VLOOKUP(H40,'Customer Details'!A40:D118,2,FALSE)</f>
        <v>Elena</v>
      </c>
      <c r="J40" s="3" t="str">
        <f>VLOOKUP(H40,'Customer Details'!A40:D118,3,FALSE)</f>
        <v>Ramírez</v>
      </c>
      <c r="K40" s="3" t="str">
        <f>Orders[[#This Row],[Customer First Name]]&amp;" "&amp;Orders[[#This Row],[Customer Last Name]]</f>
        <v>Elena Ramírez</v>
      </c>
      <c r="L40" s="3" t="str">
        <f>VLOOKUP(Orders[[#This Row],[Customer ID]],'Customer Details'!A39:E118,5,FALSE)</f>
        <v>Spain</v>
      </c>
      <c r="M40" s="3" t="s">
        <v>37</v>
      </c>
      <c r="N40" s="7">
        <v>2</v>
      </c>
      <c r="O40" s="8">
        <f t="shared" si="1"/>
        <v>4000</v>
      </c>
      <c r="P40" s="3" t="s">
        <v>56</v>
      </c>
      <c r="Q40" s="3" t="s">
        <v>23</v>
      </c>
      <c r="R40" s="3">
        <v>5</v>
      </c>
      <c r="S40" s="9" t="s">
        <v>18</v>
      </c>
    </row>
    <row r="41" spans="1:19" x14ac:dyDescent="0.3">
      <c r="A41" s="2">
        <v>45731</v>
      </c>
      <c r="B41" s="2">
        <v>45775</v>
      </c>
      <c r="C41" s="3" t="s">
        <v>79</v>
      </c>
      <c r="D41" s="4">
        <v>2000</v>
      </c>
      <c r="E41" s="5">
        <v>849288</v>
      </c>
      <c r="F41" s="3">
        <v>3</v>
      </c>
      <c r="G41" s="3">
        <v>1988</v>
      </c>
      <c r="H41" s="3">
        <v>4061</v>
      </c>
      <c r="I41" s="3" t="str">
        <f>VLOOKUP(H41,'Customer Details'!A41:D119,2,FALSE)</f>
        <v>Rohan</v>
      </c>
      <c r="J41" s="3" t="str">
        <f>VLOOKUP(H41,'Customer Details'!A41:D119,3,FALSE)</f>
        <v>Singh</v>
      </c>
      <c r="K41" s="3" t="str">
        <f>Orders[[#This Row],[Customer First Name]]&amp;" "&amp;Orders[[#This Row],[Customer Last Name]]</f>
        <v>Rohan Singh</v>
      </c>
      <c r="L41" s="3" t="str">
        <f>VLOOKUP(Orders[[#This Row],[Customer ID]],'Customer Details'!A40:E119,5,FALSE)</f>
        <v>India</v>
      </c>
      <c r="M41" s="3" t="s">
        <v>37</v>
      </c>
      <c r="N41" s="7">
        <v>2</v>
      </c>
      <c r="O41" s="8">
        <f t="shared" si="1"/>
        <v>4000</v>
      </c>
      <c r="P41" s="3" t="s">
        <v>56</v>
      </c>
      <c r="Q41" s="3" t="s">
        <v>23</v>
      </c>
      <c r="R41" s="3">
        <v>5</v>
      </c>
      <c r="S41" s="9" t="s">
        <v>18</v>
      </c>
    </row>
    <row r="42" spans="1:19" x14ac:dyDescent="0.3">
      <c r="A42" s="2">
        <v>45729</v>
      </c>
      <c r="B42" s="2">
        <v>45771</v>
      </c>
      <c r="C42" s="3" t="s">
        <v>31</v>
      </c>
      <c r="D42" s="4">
        <v>2200</v>
      </c>
      <c r="E42" s="5">
        <v>849285</v>
      </c>
      <c r="F42" s="3">
        <v>2</v>
      </c>
      <c r="G42" s="3">
        <v>1197</v>
      </c>
      <c r="H42" s="3">
        <v>4181</v>
      </c>
      <c r="I42" s="3" t="str">
        <f>VLOOKUP(H42,'Customer Details'!A42:D120,2,FALSE)</f>
        <v>Liam</v>
      </c>
      <c r="J42" s="3" t="str">
        <f>VLOOKUP(H42,'Customer Details'!A42:D120,3,FALSE)</f>
        <v>Carter</v>
      </c>
      <c r="K42" s="3" t="str">
        <f>Orders[[#This Row],[Customer First Name]]&amp;" "&amp;Orders[[#This Row],[Customer Last Name]]</f>
        <v>Liam Carter</v>
      </c>
      <c r="L42" s="3" t="str">
        <f>VLOOKUP(Orders[[#This Row],[Customer ID]],'Customer Details'!A41:E120,5,FALSE)</f>
        <v>United Kingdom</v>
      </c>
      <c r="M42" s="3" t="s">
        <v>15</v>
      </c>
      <c r="N42" s="7">
        <v>5</v>
      </c>
      <c r="O42" s="8">
        <f t="shared" si="1"/>
        <v>11000</v>
      </c>
      <c r="P42" s="3" t="s">
        <v>29</v>
      </c>
      <c r="Q42" s="3" t="s">
        <v>17</v>
      </c>
      <c r="R42" s="3">
        <v>2</v>
      </c>
      <c r="S42" s="9" t="s">
        <v>30</v>
      </c>
    </row>
    <row r="43" spans="1:19" s="12" customFormat="1" x14ac:dyDescent="0.3">
      <c r="A43" s="2">
        <v>45702</v>
      </c>
      <c r="B43" s="2">
        <v>45740</v>
      </c>
      <c r="C43" s="3" t="s">
        <v>31</v>
      </c>
      <c r="D43" s="4">
        <v>2200</v>
      </c>
      <c r="E43" s="5">
        <v>849285</v>
      </c>
      <c r="F43" s="3">
        <v>2</v>
      </c>
      <c r="G43" s="3">
        <v>2067</v>
      </c>
      <c r="H43" s="3">
        <v>4219</v>
      </c>
      <c r="I43" s="3" t="str">
        <f>VLOOKUP(H43,'Customer Details'!A43:D121,2,FALSE)</f>
        <v>David</v>
      </c>
      <c r="J43" s="3" t="str">
        <f>VLOOKUP(H43,'Customer Details'!A43:D121,3,FALSE)</f>
        <v>Brown</v>
      </c>
      <c r="K43" s="3" t="str">
        <f>Orders[[#This Row],[Customer First Name]]&amp;" "&amp;Orders[[#This Row],[Customer Last Name]]</f>
        <v>David Brown</v>
      </c>
      <c r="L43" s="3" t="str">
        <f>VLOOKUP(Orders[[#This Row],[Customer ID]],'Customer Details'!A42:E121,5,FALSE)</f>
        <v>United Kingdom</v>
      </c>
      <c r="M43" s="3" t="s">
        <v>15</v>
      </c>
      <c r="N43" s="7">
        <v>1</v>
      </c>
      <c r="O43" s="8">
        <f t="shared" si="1"/>
        <v>2200</v>
      </c>
      <c r="P43" s="3" t="s">
        <v>29</v>
      </c>
      <c r="Q43" s="3" t="s">
        <v>17</v>
      </c>
      <c r="R43" s="3">
        <v>2</v>
      </c>
      <c r="S43" s="9" t="s">
        <v>30</v>
      </c>
    </row>
    <row r="44" spans="1:19" s="12" customFormat="1" x14ac:dyDescent="0.3">
      <c r="A44" s="2">
        <v>45729</v>
      </c>
      <c r="B44" s="2">
        <v>45773</v>
      </c>
      <c r="C44" s="3" t="s">
        <v>49</v>
      </c>
      <c r="D44" s="10">
        <v>1900</v>
      </c>
      <c r="E44" s="5">
        <v>849284</v>
      </c>
      <c r="F44" s="3">
        <v>1</v>
      </c>
      <c r="G44" s="3">
        <v>1554</v>
      </c>
      <c r="H44" s="3">
        <v>4151</v>
      </c>
      <c r="I44" s="3" t="str">
        <f>VLOOKUP(H44,'Customer Details'!A44:D122,2,FALSE)</f>
        <v>Valeria</v>
      </c>
      <c r="J44" s="3" t="str">
        <f>VLOOKUP(H44,'Customer Details'!A44:D122,3,FALSE)</f>
        <v>Sánchez</v>
      </c>
      <c r="K44" s="3" t="str">
        <f>Orders[[#This Row],[Customer First Name]]&amp;" "&amp;Orders[[#This Row],[Customer Last Name]]</f>
        <v>Valeria Sánchez</v>
      </c>
      <c r="L44" s="3" t="str">
        <f>VLOOKUP(Orders[[#This Row],[Customer ID]],'Customer Details'!A43:E122,5,FALSE)</f>
        <v>USA</v>
      </c>
      <c r="M44" s="3" t="s">
        <v>44</v>
      </c>
      <c r="N44" s="7">
        <v>4</v>
      </c>
      <c r="O44" s="11">
        <f t="shared" si="1"/>
        <v>7600</v>
      </c>
      <c r="P44" s="3" t="s">
        <v>29</v>
      </c>
      <c r="Q44" s="3" t="s">
        <v>23</v>
      </c>
      <c r="R44" s="3">
        <v>5</v>
      </c>
      <c r="S44" s="9" t="s">
        <v>18</v>
      </c>
    </row>
    <row r="45" spans="1:19" x14ac:dyDescent="0.3">
      <c r="A45" s="2">
        <v>45700</v>
      </c>
      <c r="B45" s="2">
        <v>45742</v>
      </c>
      <c r="C45" s="3" t="s">
        <v>49</v>
      </c>
      <c r="D45" s="10">
        <v>1900</v>
      </c>
      <c r="E45" s="5">
        <v>849284</v>
      </c>
      <c r="F45" s="3">
        <v>2</v>
      </c>
      <c r="G45" s="3">
        <v>1375</v>
      </c>
      <c r="H45" s="3">
        <v>4092</v>
      </c>
      <c r="I45" s="3" t="str">
        <f>VLOOKUP(H45,'Customer Details'!A45:D123,2,FALSE)</f>
        <v>Luis</v>
      </c>
      <c r="J45" s="3" t="str">
        <f>VLOOKUP(H45,'Customer Details'!A45:D123,3,FALSE)</f>
        <v>García</v>
      </c>
      <c r="K45" s="3" t="str">
        <f>Orders[[#This Row],[Customer First Name]]&amp;" "&amp;Orders[[#This Row],[Customer Last Name]]</f>
        <v>Luis García</v>
      </c>
      <c r="L45" s="3" t="str">
        <f>VLOOKUP(Orders[[#This Row],[Customer ID]],'Customer Details'!A44:E123,5,FALSE)</f>
        <v>Spain</v>
      </c>
      <c r="M45" s="3" t="s">
        <v>44</v>
      </c>
      <c r="N45" s="7">
        <v>3</v>
      </c>
      <c r="O45" s="11">
        <f t="shared" si="1"/>
        <v>5700</v>
      </c>
      <c r="P45" s="3" t="s">
        <v>29</v>
      </c>
      <c r="Q45" s="3" t="s">
        <v>23</v>
      </c>
      <c r="R45" s="3">
        <v>5</v>
      </c>
      <c r="S45" s="9" t="s">
        <v>18</v>
      </c>
    </row>
    <row r="46" spans="1:19" x14ac:dyDescent="0.3">
      <c r="A46" s="2">
        <v>45728</v>
      </c>
      <c r="B46" s="2">
        <v>45769</v>
      </c>
      <c r="C46" s="3" t="s">
        <v>88</v>
      </c>
      <c r="D46" s="4">
        <v>1600</v>
      </c>
      <c r="E46" s="5">
        <v>849301</v>
      </c>
      <c r="F46" s="3">
        <v>2</v>
      </c>
      <c r="G46" s="3">
        <v>1370</v>
      </c>
      <c r="H46" s="3">
        <v>4121</v>
      </c>
      <c r="I46" s="3" t="str">
        <f>VLOOKUP(H46,'Customer Details'!A46:D124,2,FALSE)</f>
        <v>Sophie</v>
      </c>
      <c r="J46" s="3" t="str">
        <f>VLOOKUP(H46,'Customer Details'!A46:D124,3,FALSE)</f>
        <v>Girard</v>
      </c>
      <c r="K46" s="3" t="str">
        <f>Orders[[#This Row],[Customer First Name]]&amp;" "&amp;Orders[[#This Row],[Customer Last Name]]</f>
        <v>Sophie Girard</v>
      </c>
      <c r="L46" s="3" t="str">
        <f>VLOOKUP(Orders[[#This Row],[Customer ID]],'Customer Details'!A45:E124,5,FALSE)</f>
        <v>France</v>
      </c>
      <c r="M46" s="3" t="s">
        <v>37</v>
      </c>
      <c r="N46" s="7">
        <v>2</v>
      </c>
      <c r="O46" s="8">
        <f t="shared" si="1"/>
        <v>3200</v>
      </c>
      <c r="P46" s="3" t="s">
        <v>56</v>
      </c>
      <c r="Q46" s="3" t="s">
        <v>17</v>
      </c>
      <c r="R46" s="3">
        <v>2</v>
      </c>
      <c r="S46" s="9" t="s">
        <v>30</v>
      </c>
    </row>
    <row r="47" spans="1:19" x14ac:dyDescent="0.3">
      <c r="A47" s="2">
        <v>45700</v>
      </c>
      <c r="B47" s="2">
        <v>45738</v>
      </c>
      <c r="C47" s="3" t="s">
        <v>88</v>
      </c>
      <c r="D47" s="4">
        <v>1600</v>
      </c>
      <c r="E47" s="5">
        <v>849301</v>
      </c>
      <c r="F47" s="3">
        <v>3</v>
      </c>
      <c r="G47" s="3">
        <v>1651</v>
      </c>
      <c r="H47" s="3">
        <v>4077</v>
      </c>
      <c r="I47" s="3" t="str">
        <f>VLOOKUP(H47,'Customer Details'!A47:D125,2,FALSE)</f>
        <v>Mei</v>
      </c>
      <c r="J47" s="3" t="str">
        <f>VLOOKUP(H47,'Customer Details'!A47:D125,3,FALSE)</f>
        <v>Lin</v>
      </c>
      <c r="K47" s="3" t="str">
        <f>Orders[[#This Row],[Customer First Name]]&amp;" "&amp;Orders[[#This Row],[Customer Last Name]]</f>
        <v>Mei Lin</v>
      </c>
      <c r="L47" s="3" t="str">
        <f>VLOOKUP(Orders[[#This Row],[Customer ID]],'Customer Details'!A46:E125,5,FALSE)</f>
        <v>China</v>
      </c>
      <c r="M47" s="3" t="s">
        <v>37</v>
      </c>
      <c r="N47" s="7">
        <v>1</v>
      </c>
      <c r="O47" s="8">
        <f t="shared" si="1"/>
        <v>1600</v>
      </c>
      <c r="P47" s="3" t="s">
        <v>56</v>
      </c>
      <c r="Q47" s="3" t="s">
        <v>17</v>
      </c>
      <c r="R47" s="3">
        <v>2</v>
      </c>
      <c r="S47" s="9" t="s">
        <v>30</v>
      </c>
    </row>
    <row r="48" spans="1:19" x14ac:dyDescent="0.3">
      <c r="A48" s="2">
        <v>45699</v>
      </c>
      <c r="B48" s="2">
        <v>45739</v>
      </c>
      <c r="C48" s="3" t="s">
        <v>97</v>
      </c>
      <c r="D48" s="4">
        <v>1300</v>
      </c>
      <c r="E48" s="5">
        <v>849300</v>
      </c>
      <c r="F48" s="3">
        <v>3</v>
      </c>
      <c r="G48" s="3">
        <v>1634</v>
      </c>
      <c r="H48" s="3">
        <v>4198</v>
      </c>
      <c r="I48" s="3" t="str">
        <f>VLOOKUP(H48,'Customer Details'!A48:D126,2,FALSE)</f>
        <v>Shu-Fen</v>
      </c>
      <c r="J48" s="3" t="str">
        <f>VLOOKUP(H48,'Customer Details'!A48:D126,3,FALSE)</f>
        <v>Tsai</v>
      </c>
      <c r="K48" s="3" t="str">
        <f>Orders[[#This Row],[Customer First Name]]&amp;" "&amp;Orders[[#This Row],[Customer Last Name]]</f>
        <v>Shu-Fen Tsai</v>
      </c>
      <c r="L48" s="3" t="str">
        <f>VLOOKUP(Orders[[#This Row],[Customer ID]],'Customer Details'!A47:E126,5,FALSE)</f>
        <v>China</v>
      </c>
      <c r="M48" s="3" t="s">
        <v>15</v>
      </c>
      <c r="N48" s="7">
        <v>2</v>
      </c>
      <c r="O48" s="8">
        <f t="shared" si="1"/>
        <v>2600</v>
      </c>
      <c r="P48" s="3" t="s">
        <v>29</v>
      </c>
      <c r="Q48" s="3" t="s">
        <v>23</v>
      </c>
      <c r="R48" s="3">
        <v>4</v>
      </c>
      <c r="S48" s="9" t="s">
        <v>18</v>
      </c>
    </row>
    <row r="49" spans="1:19" x14ac:dyDescent="0.3">
      <c r="A49" s="2">
        <v>45727</v>
      </c>
      <c r="B49" s="2">
        <v>45771</v>
      </c>
      <c r="C49" s="3" t="s">
        <v>97</v>
      </c>
      <c r="D49" s="4">
        <v>1300</v>
      </c>
      <c r="E49" s="5">
        <v>849300</v>
      </c>
      <c r="F49" s="3">
        <v>1</v>
      </c>
      <c r="G49" s="3">
        <v>1147</v>
      </c>
      <c r="H49" s="3">
        <v>4117</v>
      </c>
      <c r="I49" s="3" t="str">
        <f>VLOOKUP(H49,'Customer Details'!A49:D127,2,FALSE)</f>
        <v>Emily</v>
      </c>
      <c r="J49" s="3" t="str">
        <f>VLOOKUP(H49,'Customer Details'!A49:D127,3,FALSE)</f>
        <v>Johnson</v>
      </c>
      <c r="K49" s="3" t="str">
        <f>Orders[[#This Row],[Customer First Name]]&amp;" "&amp;Orders[[#This Row],[Customer Last Name]]</f>
        <v>Emily Johnson</v>
      </c>
      <c r="L49" s="3" t="str">
        <f>VLOOKUP(Orders[[#This Row],[Customer ID]],'Customer Details'!A48:E127,5,FALSE)</f>
        <v>USA</v>
      </c>
      <c r="M49" s="3" t="s">
        <v>15</v>
      </c>
      <c r="N49" s="7">
        <v>1</v>
      </c>
      <c r="O49" s="8">
        <f t="shared" si="1"/>
        <v>1300</v>
      </c>
      <c r="P49" s="3" t="s">
        <v>29</v>
      </c>
      <c r="Q49" s="3" t="s">
        <v>23</v>
      </c>
      <c r="R49" s="3">
        <v>4</v>
      </c>
      <c r="S49" s="9" t="s">
        <v>18</v>
      </c>
    </row>
    <row r="50" spans="1:19" x14ac:dyDescent="0.3">
      <c r="A50" s="13">
        <v>45691</v>
      </c>
      <c r="B50" s="2">
        <v>45735</v>
      </c>
      <c r="C50" s="3" t="s">
        <v>95</v>
      </c>
      <c r="D50" s="4">
        <v>2600</v>
      </c>
      <c r="E50" s="5">
        <v>849295</v>
      </c>
      <c r="F50" s="3">
        <v>2</v>
      </c>
      <c r="G50" s="3">
        <v>1243</v>
      </c>
      <c r="H50" s="3">
        <v>4160</v>
      </c>
      <c r="I50" s="3" t="str">
        <f>VLOOKUP(H50,'Customer Details'!A50:D128,2,FALSE)</f>
        <v>Luis</v>
      </c>
      <c r="J50" s="3" t="str">
        <f>VLOOKUP(H50,'Customer Details'!A50:D128,3,FALSE)</f>
        <v>Gonzalez</v>
      </c>
      <c r="K50" s="3" t="str">
        <f>Orders[[#This Row],[Customer First Name]]&amp;" "&amp;Orders[[#This Row],[Customer Last Name]]</f>
        <v>Luis Gonzalez</v>
      </c>
      <c r="L50" s="3" t="str">
        <f>VLOOKUP(Orders[[#This Row],[Customer ID]],'Customer Details'!A49:E128,5,FALSE)</f>
        <v>Spain</v>
      </c>
      <c r="M50" s="3" t="s">
        <v>37</v>
      </c>
      <c r="N50" s="7">
        <v>1</v>
      </c>
      <c r="O50" s="8">
        <f t="shared" si="1"/>
        <v>2600</v>
      </c>
      <c r="P50" s="3" t="s">
        <v>29</v>
      </c>
      <c r="Q50" s="3" t="s">
        <v>17</v>
      </c>
      <c r="R50" s="3">
        <v>1</v>
      </c>
      <c r="S50" s="9" t="s">
        <v>30</v>
      </c>
    </row>
    <row r="51" spans="1:19" x14ac:dyDescent="0.3">
      <c r="A51" s="2">
        <v>45744</v>
      </c>
      <c r="B51" s="2">
        <v>45766</v>
      </c>
      <c r="C51" s="3" t="s">
        <v>95</v>
      </c>
      <c r="D51" s="4">
        <v>2600</v>
      </c>
      <c r="E51" s="5">
        <v>849295</v>
      </c>
      <c r="F51" s="3">
        <v>2</v>
      </c>
      <c r="G51" s="3">
        <v>1620</v>
      </c>
      <c r="H51" s="3">
        <v>4228</v>
      </c>
      <c r="I51" s="3" t="str">
        <f>VLOOKUP(H51,'Customer Details'!A51:D129,2,FALSE)</f>
        <v>Amélie</v>
      </c>
      <c r="J51" s="3" t="str">
        <f>VLOOKUP(H51,'Customer Details'!A51:D129,3,FALSE)</f>
        <v>Moreau</v>
      </c>
      <c r="K51" s="3" t="str">
        <f>Orders[[#This Row],[Customer First Name]]&amp;" "&amp;Orders[[#This Row],[Customer Last Name]]</f>
        <v>Amélie Moreau</v>
      </c>
      <c r="L51" s="3" t="str">
        <f>VLOOKUP(Orders[[#This Row],[Customer ID]],'Customer Details'!A50:E129,5,FALSE)</f>
        <v>France</v>
      </c>
      <c r="M51" s="3" t="s">
        <v>37</v>
      </c>
      <c r="N51" s="7">
        <v>1</v>
      </c>
      <c r="O51" s="8">
        <f t="shared" si="1"/>
        <v>2600</v>
      </c>
      <c r="P51" s="3" t="s">
        <v>29</v>
      </c>
      <c r="Q51" s="3" t="s">
        <v>17</v>
      </c>
      <c r="R51" s="3">
        <v>1</v>
      </c>
      <c r="S51" s="9" t="s">
        <v>30</v>
      </c>
    </row>
    <row r="52" spans="1:19" x14ac:dyDescent="0.3">
      <c r="A52" s="2">
        <v>45743</v>
      </c>
      <c r="B52" s="2">
        <v>45769</v>
      </c>
      <c r="C52" s="3" t="s">
        <v>19</v>
      </c>
      <c r="D52" s="4">
        <v>2300</v>
      </c>
      <c r="E52" s="5">
        <v>849294</v>
      </c>
      <c r="F52" s="3">
        <v>1</v>
      </c>
      <c r="G52" s="3">
        <v>1180</v>
      </c>
      <c r="H52" s="3">
        <v>4101</v>
      </c>
      <c r="I52" s="3" t="str">
        <f>VLOOKUP(H52,'Customer Details'!A52:D130,2,FALSE)</f>
        <v>Victor</v>
      </c>
      <c r="J52" s="3" t="str">
        <f>VLOOKUP(H52,'Customer Details'!A52:D130,3,FALSE)</f>
        <v>Zimmermann</v>
      </c>
      <c r="K52" s="3" t="str">
        <f>Orders[[#This Row],[Customer First Name]]&amp;" "&amp;Orders[[#This Row],[Customer Last Name]]</f>
        <v>Victor Zimmermann</v>
      </c>
      <c r="L52" s="3" t="str">
        <f>VLOOKUP(Orders[[#This Row],[Customer ID]],'Customer Details'!A51:E130,5,FALSE)</f>
        <v>USA</v>
      </c>
      <c r="M52" s="3" t="s">
        <v>15</v>
      </c>
      <c r="N52" s="7">
        <v>6</v>
      </c>
      <c r="O52" s="8">
        <f t="shared" si="1"/>
        <v>13800</v>
      </c>
      <c r="P52" s="3" t="s">
        <v>16</v>
      </c>
      <c r="Q52" s="3" t="s">
        <v>23</v>
      </c>
      <c r="R52" s="3">
        <v>5</v>
      </c>
      <c r="S52" s="9" t="s">
        <v>24</v>
      </c>
    </row>
    <row r="53" spans="1:19" x14ac:dyDescent="0.3">
      <c r="A53" s="2">
        <v>45672</v>
      </c>
      <c r="B53" s="2">
        <v>45738</v>
      </c>
      <c r="C53" s="3" t="s">
        <v>19</v>
      </c>
      <c r="D53" s="4">
        <v>2300</v>
      </c>
      <c r="E53" s="5">
        <v>849294</v>
      </c>
      <c r="F53" s="3">
        <v>1</v>
      </c>
      <c r="G53" s="3">
        <v>1463</v>
      </c>
      <c r="H53" s="3">
        <v>4059</v>
      </c>
      <c r="I53" s="3" t="str">
        <f>VLOOKUP(H53,'Customer Details'!A53:D131,2,FALSE)</f>
        <v>Henry</v>
      </c>
      <c r="J53" s="3" t="str">
        <f>VLOOKUP(H53,'Customer Details'!A53:D131,3,FALSE)</f>
        <v>Johnson</v>
      </c>
      <c r="K53" s="3" t="str">
        <f>Orders[[#This Row],[Customer First Name]]&amp;" "&amp;Orders[[#This Row],[Customer Last Name]]</f>
        <v>Henry Johnson</v>
      </c>
      <c r="L53" s="3" t="str">
        <f>VLOOKUP(Orders[[#This Row],[Customer ID]],'Customer Details'!A52:E131,5,FALSE)</f>
        <v>USA</v>
      </c>
      <c r="M53" s="3" t="s">
        <v>15</v>
      </c>
      <c r="N53" s="7">
        <v>2</v>
      </c>
      <c r="O53" s="8">
        <f t="shared" si="1"/>
        <v>4600</v>
      </c>
      <c r="P53" s="3" t="s">
        <v>56</v>
      </c>
      <c r="Q53" s="3" t="s">
        <v>23</v>
      </c>
      <c r="R53" s="3">
        <v>5</v>
      </c>
      <c r="S53" s="9" t="s">
        <v>24</v>
      </c>
    </row>
    <row r="54" spans="1:19" x14ac:dyDescent="0.3">
      <c r="A54" s="2">
        <v>45742</v>
      </c>
      <c r="B54" s="2">
        <v>45765</v>
      </c>
      <c r="C54" s="3" t="s">
        <v>25</v>
      </c>
      <c r="D54" s="4">
        <v>1800</v>
      </c>
      <c r="E54" s="5">
        <v>849279</v>
      </c>
      <c r="F54" s="3">
        <v>2</v>
      </c>
      <c r="G54" s="3">
        <v>2021</v>
      </c>
      <c r="H54" s="3">
        <v>4170</v>
      </c>
      <c r="I54" s="3" t="str">
        <f>VLOOKUP(H54,'Customer Details'!A54:D132,2,FALSE)</f>
        <v>Lucien</v>
      </c>
      <c r="J54" s="3" t="str">
        <f>VLOOKUP(H54,'Customer Details'!A54:D132,3,FALSE)</f>
        <v>Blanc</v>
      </c>
      <c r="K54" s="3" t="str">
        <f>Orders[[#This Row],[Customer First Name]]&amp;" "&amp;Orders[[#This Row],[Customer Last Name]]</f>
        <v>Lucien Blanc</v>
      </c>
      <c r="L54" s="3" t="str">
        <f>VLOOKUP(Orders[[#This Row],[Customer ID]],'Customer Details'!A53:E132,5,FALSE)</f>
        <v>France</v>
      </c>
      <c r="M54" s="3" t="s">
        <v>15</v>
      </c>
      <c r="N54" s="7">
        <v>7</v>
      </c>
      <c r="O54" s="8">
        <f t="shared" si="1"/>
        <v>12600</v>
      </c>
      <c r="P54" s="3" t="s">
        <v>29</v>
      </c>
      <c r="Q54" s="3" t="s">
        <v>17</v>
      </c>
      <c r="R54" s="3">
        <v>2</v>
      </c>
      <c r="S54" s="9" t="s">
        <v>30</v>
      </c>
    </row>
    <row r="55" spans="1:19" x14ac:dyDescent="0.3">
      <c r="A55" s="2">
        <v>45714</v>
      </c>
      <c r="B55" s="2">
        <v>45734</v>
      </c>
      <c r="C55" s="3" t="s">
        <v>25</v>
      </c>
      <c r="D55" s="4">
        <v>1800</v>
      </c>
      <c r="E55" s="5">
        <v>849279</v>
      </c>
      <c r="F55" s="3">
        <v>3</v>
      </c>
      <c r="G55" s="3">
        <v>1892</v>
      </c>
      <c r="H55" s="3">
        <v>4206</v>
      </c>
      <c r="I55" s="3" t="str">
        <f>VLOOKUP(H55,'Customer Details'!A55:D133,2,FALSE)</f>
        <v>Li</v>
      </c>
      <c r="J55" s="3" t="str">
        <f>VLOOKUP(H55,'Customer Details'!A55:D133,3,FALSE)</f>
        <v>Wang</v>
      </c>
      <c r="K55" s="3" t="str">
        <f>Orders[[#This Row],[Customer First Name]]&amp;" "&amp;Orders[[#This Row],[Customer Last Name]]</f>
        <v>Li Wang</v>
      </c>
      <c r="L55" s="3" t="str">
        <f>VLOOKUP(Orders[[#This Row],[Customer ID]],'Customer Details'!A54:E133,5,FALSE)</f>
        <v>China</v>
      </c>
      <c r="M55" s="3" t="s">
        <v>15</v>
      </c>
      <c r="N55" s="7">
        <v>1</v>
      </c>
      <c r="O55" s="8">
        <f t="shared" si="1"/>
        <v>1800</v>
      </c>
      <c r="P55" s="3" t="s">
        <v>29</v>
      </c>
      <c r="Q55" s="3" t="s">
        <v>17</v>
      </c>
      <c r="R55" s="3">
        <v>2</v>
      </c>
      <c r="S55" s="9" t="s">
        <v>30</v>
      </c>
    </row>
    <row r="56" spans="1:19" x14ac:dyDescent="0.3">
      <c r="A56" s="2">
        <v>45713</v>
      </c>
      <c r="B56" s="2">
        <v>45735</v>
      </c>
      <c r="C56" s="3" t="s">
        <v>90</v>
      </c>
      <c r="D56" s="4">
        <v>1500</v>
      </c>
      <c r="E56" s="5">
        <v>849278</v>
      </c>
      <c r="F56" s="3">
        <v>3</v>
      </c>
      <c r="G56" s="3">
        <v>1126</v>
      </c>
      <c r="H56" s="3">
        <v>4084</v>
      </c>
      <c r="I56" s="3" t="str">
        <f>VLOOKUP(H56,'Customer Details'!A56:D134,2,FALSE)</f>
        <v>Lian</v>
      </c>
      <c r="J56" s="3" t="str">
        <f>VLOOKUP(H56,'Customer Details'!A56:D134,3,FALSE)</f>
        <v>Deng</v>
      </c>
      <c r="K56" s="3" t="str">
        <f>Orders[[#This Row],[Customer First Name]]&amp;" "&amp;Orders[[#This Row],[Customer Last Name]]</f>
        <v>Lian Deng</v>
      </c>
      <c r="L56" s="3" t="str">
        <f>VLOOKUP(Orders[[#This Row],[Customer ID]],'Customer Details'!A55:E134,5,FALSE)</f>
        <v>China</v>
      </c>
      <c r="M56" s="3" t="s">
        <v>37</v>
      </c>
      <c r="N56" s="7">
        <v>2</v>
      </c>
      <c r="O56" s="8">
        <f t="shared" si="1"/>
        <v>3000</v>
      </c>
      <c r="P56" s="3" t="s">
        <v>56</v>
      </c>
      <c r="Q56" s="3" t="s">
        <v>23</v>
      </c>
      <c r="R56" s="3">
        <v>4</v>
      </c>
      <c r="S56" s="9" t="s">
        <v>18</v>
      </c>
    </row>
    <row r="57" spans="1:19" x14ac:dyDescent="0.3">
      <c r="A57" s="2">
        <v>45741</v>
      </c>
      <c r="B57" s="2">
        <v>45766</v>
      </c>
      <c r="C57" s="3" t="s">
        <v>90</v>
      </c>
      <c r="D57" s="4">
        <v>1500</v>
      </c>
      <c r="E57" s="5">
        <v>849278</v>
      </c>
      <c r="F57" s="3">
        <v>2</v>
      </c>
      <c r="G57" s="3">
        <v>1567</v>
      </c>
      <c r="H57" s="3">
        <v>4065</v>
      </c>
      <c r="I57" s="3" t="str">
        <f>VLOOKUP(H57,'Customer Details'!A57:D135,2,FALSE)</f>
        <v>Emma</v>
      </c>
      <c r="J57" s="3" t="str">
        <f>VLOOKUP(H57,'Customer Details'!A57:D135,3,FALSE)</f>
        <v>Davis</v>
      </c>
      <c r="K57" s="3" t="str">
        <f>Orders[[#This Row],[Customer First Name]]&amp;" "&amp;Orders[[#This Row],[Customer Last Name]]</f>
        <v>Emma Davis</v>
      </c>
      <c r="L57" s="3" t="str">
        <f>VLOOKUP(Orders[[#This Row],[Customer ID]],'Customer Details'!A56:E135,5,FALSE)</f>
        <v>United Kingdom</v>
      </c>
      <c r="M57" s="3" t="s">
        <v>37</v>
      </c>
      <c r="N57" s="7">
        <v>2</v>
      </c>
      <c r="O57" s="8">
        <f t="shared" si="1"/>
        <v>3000</v>
      </c>
      <c r="P57" s="3" t="s">
        <v>56</v>
      </c>
      <c r="Q57" s="3" t="s">
        <v>23</v>
      </c>
      <c r="R57" s="3">
        <v>4</v>
      </c>
      <c r="S57" s="9" t="s">
        <v>18</v>
      </c>
    </row>
    <row r="58" spans="1:19" x14ac:dyDescent="0.3">
      <c r="A58" s="2">
        <v>45739</v>
      </c>
      <c r="B58" s="2">
        <v>45762</v>
      </c>
      <c r="C58" s="3" t="s">
        <v>57</v>
      </c>
      <c r="D58" s="4">
        <v>2000</v>
      </c>
      <c r="E58" s="5">
        <v>849323</v>
      </c>
      <c r="F58" s="3">
        <v>1</v>
      </c>
      <c r="G58" s="3">
        <v>2053</v>
      </c>
      <c r="H58" s="3">
        <v>4189</v>
      </c>
      <c r="I58" s="3" t="str">
        <f>VLOOKUP(H58,'Customer Details'!A58:D136,2,FALSE)</f>
        <v>Diego</v>
      </c>
      <c r="J58" s="3" t="str">
        <f>VLOOKUP(H58,'Customer Details'!A58:D136,3,FALSE)</f>
        <v>Torres</v>
      </c>
      <c r="K58" s="3" t="str">
        <f>Orders[[#This Row],[Customer First Name]]&amp;" "&amp;Orders[[#This Row],[Customer Last Name]]</f>
        <v>Diego Torres</v>
      </c>
      <c r="L58" s="3" t="str">
        <f>VLOOKUP(Orders[[#This Row],[Customer ID]],'Customer Details'!A57:E136,5,FALSE)</f>
        <v>USA</v>
      </c>
      <c r="M58" s="3" t="s">
        <v>15</v>
      </c>
      <c r="N58" s="7">
        <v>3</v>
      </c>
      <c r="O58" s="8">
        <f t="shared" si="1"/>
        <v>6000</v>
      </c>
      <c r="P58" s="3" t="s">
        <v>48</v>
      </c>
      <c r="Q58" s="3" t="s">
        <v>17</v>
      </c>
      <c r="R58" s="3">
        <v>1</v>
      </c>
      <c r="S58" s="9" t="s">
        <v>30</v>
      </c>
    </row>
    <row r="59" spans="1:19" x14ac:dyDescent="0.3">
      <c r="A59" s="2">
        <v>45712</v>
      </c>
      <c r="B59" s="2">
        <v>45731</v>
      </c>
      <c r="C59" s="3" t="s">
        <v>57</v>
      </c>
      <c r="D59" s="4">
        <v>2000</v>
      </c>
      <c r="E59" s="5">
        <v>849323</v>
      </c>
      <c r="F59" s="3">
        <v>1</v>
      </c>
      <c r="G59" s="3">
        <v>1925</v>
      </c>
      <c r="H59" s="3">
        <v>4212</v>
      </c>
      <c r="I59" s="3" t="str">
        <f>VLOOKUP(H59,'Customer Details'!A59:D137,2,FALSE)</f>
        <v>Liam</v>
      </c>
      <c r="J59" s="3" t="str">
        <f>VLOOKUP(H59,'Customer Details'!A59:D137,3,FALSE)</f>
        <v>Schmidt</v>
      </c>
      <c r="K59" s="3" t="str">
        <f>Orders[[#This Row],[Customer First Name]]&amp;" "&amp;Orders[[#This Row],[Customer Last Name]]</f>
        <v>Liam Schmidt</v>
      </c>
      <c r="L59" s="3" t="str">
        <f>VLOOKUP(Orders[[#This Row],[Customer ID]],'Customer Details'!A58:E137,5,FALSE)</f>
        <v>USA</v>
      </c>
      <c r="M59" s="3" t="s">
        <v>15</v>
      </c>
      <c r="N59" s="7">
        <v>1</v>
      </c>
      <c r="O59" s="8">
        <f t="shared" si="1"/>
        <v>2000</v>
      </c>
      <c r="P59" s="3" t="s">
        <v>29</v>
      </c>
      <c r="Q59" s="3" t="s">
        <v>17</v>
      </c>
      <c r="R59" s="3">
        <v>1</v>
      </c>
      <c r="S59" s="9" t="s">
        <v>30</v>
      </c>
    </row>
    <row r="60" spans="1:19" x14ac:dyDescent="0.3">
      <c r="A60" s="2">
        <v>45739</v>
      </c>
      <c r="B60" s="2">
        <v>45765</v>
      </c>
      <c r="C60" s="3" t="s">
        <v>52</v>
      </c>
      <c r="D60" s="4">
        <v>1700</v>
      </c>
      <c r="E60" s="5">
        <v>849322</v>
      </c>
      <c r="F60" s="3">
        <v>2</v>
      </c>
      <c r="G60" s="3">
        <v>1552</v>
      </c>
      <c r="H60" s="3">
        <v>4153</v>
      </c>
      <c r="I60" s="3" t="str">
        <f>VLOOKUP(H60,'Customer Details'!A60:D138,2,FALSE)</f>
        <v>Arthur</v>
      </c>
      <c r="J60" s="3" t="str">
        <f>VLOOKUP(H60,'Customer Details'!A60:D138,3,FALSE)</f>
        <v>Harris</v>
      </c>
      <c r="K60" s="3" t="str">
        <f>Orders[[#This Row],[Customer First Name]]&amp;" "&amp;Orders[[#This Row],[Customer Last Name]]</f>
        <v>Arthur Harris</v>
      </c>
      <c r="L60" s="3" t="str">
        <f>VLOOKUP(Orders[[#This Row],[Customer ID]],'Customer Details'!A59:E138,5,FALSE)</f>
        <v>United Kingdom</v>
      </c>
      <c r="M60" s="3" t="s">
        <v>44</v>
      </c>
      <c r="N60" s="7">
        <v>4</v>
      </c>
      <c r="O60" s="8">
        <f t="shared" si="1"/>
        <v>6800</v>
      </c>
      <c r="P60" s="3" t="s">
        <v>29</v>
      </c>
      <c r="Q60" s="3" t="s">
        <v>23</v>
      </c>
      <c r="R60" s="3">
        <v>5</v>
      </c>
      <c r="S60" s="9" t="s">
        <v>18</v>
      </c>
    </row>
    <row r="61" spans="1:19" x14ac:dyDescent="0.3">
      <c r="A61" s="2">
        <v>45710</v>
      </c>
      <c r="B61" s="2">
        <v>45734</v>
      </c>
      <c r="C61" s="3" t="s">
        <v>52</v>
      </c>
      <c r="D61" s="4">
        <v>1700</v>
      </c>
      <c r="E61" s="5">
        <v>849322</v>
      </c>
      <c r="F61" s="3">
        <v>2</v>
      </c>
      <c r="G61" s="3">
        <v>1669</v>
      </c>
      <c r="H61" s="3">
        <v>4096</v>
      </c>
      <c r="I61" s="3" t="str">
        <f>VLOOKUP(H61,'Customer Details'!A61:D139,2,FALSE)</f>
        <v>William</v>
      </c>
      <c r="J61" s="3" t="str">
        <f>VLOOKUP(H61,'Customer Details'!A61:D139,3,FALSE)</f>
        <v>Smith</v>
      </c>
      <c r="K61" s="3" t="str">
        <f>Orders[[#This Row],[Customer First Name]]&amp;" "&amp;Orders[[#This Row],[Customer Last Name]]</f>
        <v>William Smith</v>
      </c>
      <c r="L61" s="3" t="str">
        <f>VLOOKUP(Orders[[#This Row],[Customer ID]],'Customer Details'!A60:E139,5,FALSE)</f>
        <v>United Kingdom</v>
      </c>
      <c r="M61" s="3" t="s">
        <v>44</v>
      </c>
      <c r="N61" s="7">
        <v>3</v>
      </c>
      <c r="O61" s="8">
        <f t="shared" si="1"/>
        <v>5100</v>
      </c>
      <c r="P61" s="3" t="s">
        <v>29</v>
      </c>
      <c r="Q61" s="3" t="s">
        <v>23</v>
      </c>
      <c r="R61" s="3">
        <v>5</v>
      </c>
      <c r="S61" s="9" t="s">
        <v>18</v>
      </c>
    </row>
    <row r="62" spans="1:19" x14ac:dyDescent="0.3">
      <c r="A62" s="2">
        <v>45710</v>
      </c>
      <c r="B62" s="2">
        <v>45730</v>
      </c>
      <c r="C62" s="3" t="s">
        <v>103</v>
      </c>
      <c r="D62" s="4">
        <v>1400</v>
      </c>
      <c r="E62" s="5">
        <v>849313</v>
      </c>
      <c r="F62" s="3">
        <v>2</v>
      </c>
      <c r="G62" s="3">
        <v>1221</v>
      </c>
      <c r="H62" s="3">
        <v>4131</v>
      </c>
      <c r="I62" s="3" t="str">
        <f>VLOOKUP(H62,'Customer Details'!A62:D140,2,FALSE)</f>
        <v>Carlos</v>
      </c>
      <c r="J62" s="3" t="str">
        <f>VLOOKUP(H62,'Customer Details'!A62:D140,3,FALSE)</f>
        <v>Rodriguez</v>
      </c>
      <c r="K62" s="3" t="str">
        <f>Orders[[#This Row],[Customer First Name]]&amp;" "&amp;Orders[[#This Row],[Customer Last Name]]</f>
        <v>Carlos Rodriguez</v>
      </c>
      <c r="L62" s="3" t="str">
        <f>VLOOKUP(Orders[[#This Row],[Customer ID]],'Customer Details'!A61:E140,5,FALSE)</f>
        <v>Spain</v>
      </c>
      <c r="M62" s="3" t="s">
        <v>37</v>
      </c>
      <c r="N62" s="7">
        <v>1</v>
      </c>
      <c r="O62" s="8">
        <f t="shared" si="1"/>
        <v>1400</v>
      </c>
      <c r="P62" s="3" t="s">
        <v>56</v>
      </c>
      <c r="Q62" s="3" t="s">
        <v>17</v>
      </c>
      <c r="R62" s="3">
        <v>2</v>
      </c>
      <c r="S62" s="9" t="s">
        <v>30</v>
      </c>
    </row>
    <row r="63" spans="1:19" x14ac:dyDescent="0.3">
      <c r="A63" s="2">
        <v>45738</v>
      </c>
      <c r="B63" s="2">
        <v>45761</v>
      </c>
      <c r="C63" s="3" t="s">
        <v>103</v>
      </c>
      <c r="D63" s="4">
        <v>1400</v>
      </c>
      <c r="E63" s="5">
        <v>849313</v>
      </c>
      <c r="F63" s="3">
        <v>1</v>
      </c>
      <c r="G63" s="3">
        <v>2071</v>
      </c>
      <c r="H63" s="3">
        <v>4075</v>
      </c>
      <c r="I63" s="3" t="str">
        <f>VLOOKUP(H63,'Customer Details'!A63:D141,2,FALSE)</f>
        <v>Noah</v>
      </c>
      <c r="J63" s="3" t="str">
        <f>VLOOKUP(H63,'Customer Details'!A63:D141,3,FALSE)</f>
        <v>Johnson</v>
      </c>
      <c r="K63" s="3" t="str">
        <f>Orders[[#This Row],[Customer First Name]]&amp;" "&amp;Orders[[#This Row],[Customer Last Name]]</f>
        <v>Noah Johnson</v>
      </c>
      <c r="L63" s="3" t="str">
        <f>VLOOKUP(Orders[[#This Row],[Customer ID]],'Customer Details'!A62:E141,5,FALSE)</f>
        <v>USA</v>
      </c>
      <c r="M63" s="3" t="s">
        <v>37</v>
      </c>
      <c r="N63" s="7">
        <v>1</v>
      </c>
      <c r="O63" s="8">
        <f t="shared" si="1"/>
        <v>1400</v>
      </c>
      <c r="P63" s="3" t="s">
        <v>56</v>
      </c>
      <c r="Q63" s="3" t="s">
        <v>17</v>
      </c>
      <c r="R63" s="3">
        <v>2</v>
      </c>
      <c r="S63" s="9" t="s">
        <v>30</v>
      </c>
    </row>
    <row r="64" spans="1:19" x14ac:dyDescent="0.3">
      <c r="A64" s="2">
        <v>45737</v>
      </c>
      <c r="B64" s="2">
        <v>45759</v>
      </c>
      <c r="C64" s="3" t="s">
        <v>61</v>
      </c>
      <c r="D64" s="4">
        <v>1100</v>
      </c>
      <c r="E64" s="5">
        <v>849312</v>
      </c>
      <c r="F64" s="3">
        <v>1</v>
      </c>
      <c r="G64" s="3">
        <v>1231</v>
      </c>
      <c r="H64" s="3">
        <v>4190</v>
      </c>
      <c r="I64" s="3" t="str">
        <f>VLOOKUP(H64,'Customer Details'!A64:D142,2,FALSE)</f>
        <v>Alexander</v>
      </c>
      <c r="J64" s="3" t="str">
        <f>VLOOKUP(H64,'Customer Details'!A64:D142,3,FALSE)</f>
        <v>Thomas</v>
      </c>
      <c r="K64" s="3" t="str">
        <f>Orders[[#This Row],[Customer First Name]]&amp;" "&amp;Orders[[#This Row],[Customer Last Name]]</f>
        <v>Alexander Thomas</v>
      </c>
      <c r="L64" s="3" t="str">
        <f>VLOOKUP(Orders[[#This Row],[Customer ID]],'Customer Details'!A63:E142,5,FALSE)</f>
        <v>USA</v>
      </c>
      <c r="M64" s="3" t="s">
        <v>15</v>
      </c>
      <c r="N64" s="7">
        <v>5</v>
      </c>
      <c r="O64" s="8">
        <f t="shared" si="1"/>
        <v>5500</v>
      </c>
      <c r="P64" s="3" t="s">
        <v>29</v>
      </c>
      <c r="Q64" s="3" t="s">
        <v>23</v>
      </c>
      <c r="R64" s="3">
        <v>4</v>
      </c>
      <c r="S64" s="9" t="s">
        <v>18</v>
      </c>
    </row>
    <row r="65" spans="1:19" x14ac:dyDescent="0.3">
      <c r="A65" s="2">
        <v>45709</v>
      </c>
      <c r="B65" s="2">
        <v>45728</v>
      </c>
      <c r="C65" s="3" t="s">
        <v>61</v>
      </c>
      <c r="D65" s="4">
        <v>1100</v>
      </c>
      <c r="E65" s="5">
        <v>849312</v>
      </c>
      <c r="F65" s="3">
        <v>2</v>
      </c>
      <c r="G65" s="3">
        <v>1166</v>
      </c>
      <c r="H65" s="3">
        <v>4113</v>
      </c>
      <c r="I65" s="3" t="str">
        <f>VLOOKUP(H65,'Customer Details'!A65:D143,2,FALSE)</f>
        <v>Gabriel</v>
      </c>
      <c r="J65" s="3" t="str">
        <f>VLOOKUP(H65,'Customer Details'!A65:D143,3,FALSE)</f>
        <v>Rousseau</v>
      </c>
      <c r="K65" s="3" t="str">
        <f>Orders[[#This Row],[Customer First Name]]&amp;" "&amp;Orders[[#This Row],[Customer Last Name]]</f>
        <v>Gabriel Rousseau</v>
      </c>
      <c r="L65" s="3" t="str">
        <f>VLOOKUP(Orders[[#This Row],[Customer ID]],'Customer Details'!A64:E143,5,FALSE)</f>
        <v>France</v>
      </c>
      <c r="M65" s="3" t="s">
        <v>15</v>
      </c>
      <c r="N65" s="7">
        <v>2</v>
      </c>
      <c r="O65" s="8">
        <f t="shared" si="1"/>
        <v>2200</v>
      </c>
      <c r="P65" s="3" t="s">
        <v>101</v>
      </c>
      <c r="Q65" s="3" t="s">
        <v>23</v>
      </c>
      <c r="R65" s="3">
        <v>4</v>
      </c>
      <c r="S65" s="9" t="s">
        <v>18</v>
      </c>
    </row>
    <row r="66" spans="1:19" x14ac:dyDescent="0.3">
      <c r="A66" s="2">
        <v>45724</v>
      </c>
      <c r="B66" s="2">
        <v>45755</v>
      </c>
      <c r="C66" s="3" t="s">
        <v>38</v>
      </c>
      <c r="D66" s="4">
        <v>2500</v>
      </c>
      <c r="E66" s="5">
        <v>849309</v>
      </c>
      <c r="F66" s="3">
        <v>2</v>
      </c>
      <c r="G66" s="3">
        <v>1743</v>
      </c>
      <c r="H66" s="3">
        <v>4169</v>
      </c>
      <c r="I66" s="3" t="str">
        <f>VLOOKUP(H66,'Customer Details'!A66:D144,2,FALSE)</f>
        <v>Élodie</v>
      </c>
      <c r="J66" s="3" t="str">
        <f>VLOOKUP(H66,'Customer Details'!A66:D144,3,FALSE)</f>
        <v>Dubois</v>
      </c>
      <c r="K66" s="3" t="str">
        <f>Orders[[#This Row],[Customer First Name]]&amp;" "&amp;Orders[[#This Row],[Customer Last Name]]</f>
        <v>Élodie Dubois</v>
      </c>
      <c r="L66" s="3" t="str">
        <f>VLOOKUP(Orders[[#This Row],[Customer ID]],'Customer Details'!A65:E144,5,FALSE)</f>
        <v>France</v>
      </c>
      <c r="M66" s="3" t="s">
        <v>37</v>
      </c>
      <c r="N66" s="7">
        <v>4</v>
      </c>
      <c r="O66" s="8">
        <f t="shared" ref="O66:O80" si="2">N66*D66</f>
        <v>10000</v>
      </c>
      <c r="P66" s="3" t="s">
        <v>29</v>
      </c>
      <c r="Q66" s="3" t="s">
        <v>17</v>
      </c>
      <c r="R66" s="3">
        <v>1</v>
      </c>
      <c r="S66" s="9" t="s">
        <v>30</v>
      </c>
    </row>
    <row r="67" spans="1:19" x14ac:dyDescent="0.3">
      <c r="A67" s="2">
        <v>45696</v>
      </c>
      <c r="B67" s="2">
        <v>45724</v>
      </c>
      <c r="C67" s="3" t="s">
        <v>38</v>
      </c>
      <c r="D67" s="4">
        <v>2500</v>
      </c>
      <c r="E67" s="5">
        <v>849309</v>
      </c>
      <c r="F67" s="3">
        <v>1</v>
      </c>
      <c r="G67" s="3">
        <v>1397</v>
      </c>
      <c r="H67" s="3">
        <v>4227</v>
      </c>
      <c r="I67" s="3" t="str">
        <f>VLOOKUP(H67,'Customer Details'!A67:D145,2,FALSE)</f>
        <v>Ji-hoon</v>
      </c>
      <c r="J67" s="3" t="str">
        <f>VLOOKUP(H67,'Customer Details'!A67:D145,3,FALSE)</f>
        <v>Kim</v>
      </c>
      <c r="K67" s="3" t="str">
        <f>Orders[[#This Row],[Customer First Name]]&amp;" "&amp;Orders[[#This Row],[Customer Last Name]]</f>
        <v>Ji-hoon Kim</v>
      </c>
      <c r="L67" s="3" t="str">
        <f>VLOOKUP(Orders[[#This Row],[Customer ID]],'Customer Details'!A66:E145,5,FALSE)</f>
        <v>USA</v>
      </c>
      <c r="M67" s="3" t="s">
        <v>37</v>
      </c>
      <c r="N67" s="7">
        <v>1</v>
      </c>
      <c r="O67" s="8">
        <f t="shared" si="2"/>
        <v>2500</v>
      </c>
      <c r="P67" s="3" t="s">
        <v>29</v>
      </c>
      <c r="Q67" s="3" t="s">
        <v>17</v>
      </c>
      <c r="R67" s="3">
        <v>1</v>
      </c>
      <c r="S67" s="9" t="s">
        <v>30</v>
      </c>
    </row>
    <row r="68" spans="1:19" x14ac:dyDescent="0.3">
      <c r="A68" s="2">
        <v>45695</v>
      </c>
      <c r="B68" s="2">
        <v>45727</v>
      </c>
      <c r="C68" s="3" t="s">
        <v>38</v>
      </c>
      <c r="D68" s="4">
        <v>2200</v>
      </c>
      <c r="E68" s="5">
        <v>849308</v>
      </c>
      <c r="F68" s="3">
        <v>2</v>
      </c>
      <c r="G68" s="3">
        <v>1872</v>
      </c>
      <c r="H68" s="3">
        <v>4109</v>
      </c>
      <c r="I68" s="3" t="str">
        <f>VLOOKUP(H68,'Customer Details'!A68:D146,2,FALSE)</f>
        <v>Jessica</v>
      </c>
      <c r="J68" s="3" t="str">
        <f>VLOOKUP(H68,'Customer Details'!A68:D146,3,FALSE)</f>
        <v>Miller</v>
      </c>
      <c r="K68" s="3" t="str">
        <f>Orders[[#This Row],[Customer First Name]]&amp;" "&amp;Orders[[#This Row],[Customer Last Name]]</f>
        <v>Jessica Miller</v>
      </c>
      <c r="L68" s="3" t="str">
        <f>VLOOKUP(Orders[[#This Row],[Customer ID]],'Customer Details'!A67:E146,5,FALSE)</f>
        <v>United Kingdom</v>
      </c>
      <c r="M68" s="3" t="s">
        <v>15</v>
      </c>
      <c r="N68" s="7">
        <v>2</v>
      </c>
      <c r="O68" s="8">
        <f t="shared" si="2"/>
        <v>4400</v>
      </c>
      <c r="P68" s="3" t="s">
        <v>56</v>
      </c>
      <c r="Q68" s="3" t="s">
        <v>23</v>
      </c>
      <c r="R68" s="3">
        <v>5</v>
      </c>
      <c r="S68" s="9" t="s">
        <v>24</v>
      </c>
    </row>
    <row r="69" spans="1:19" x14ac:dyDescent="0.3">
      <c r="A69" s="2">
        <v>45723</v>
      </c>
      <c r="B69" s="2">
        <v>45758</v>
      </c>
      <c r="C69" s="3" t="s">
        <v>38</v>
      </c>
      <c r="D69" s="4">
        <v>2200</v>
      </c>
      <c r="E69" s="5">
        <v>849308</v>
      </c>
      <c r="F69" s="3">
        <v>1</v>
      </c>
      <c r="G69" s="3">
        <v>1182</v>
      </c>
      <c r="H69" s="3">
        <v>4053</v>
      </c>
      <c r="I69" s="3" t="str">
        <f>VLOOKUP(H69,'Customer Details'!A69:D147,2,FALSE)</f>
        <v>Miguel</v>
      </c>
      <c r="J69" s="3" t="str">
        <f>VLOOKUP(H69,'Customer Details'!A69:D147,3,FALSE)</f>
        <v>Sánchez</v>
      </c>
      <c r="K69" s="3" t="str">
        <f>Orders[[#This Row],[Customer First Name]]&amp;" "&amp;Orders[[#This Row],[Customer Last Name]]</f>
        <v>Miguel Sánchez</v>
      </c>
      <c r="L69" s="3" t="str">
        <f>VLOOKUP(Orders[[#This Row],[Customer ID]],'Customer Details'!A68:E147,5,FALSE)</f>
        <v>USA</v>
      </c>
      <c r="M69" s="3" t="s">
        <v>15</v>
      </c>
      <c r="N69" s="7">
        <v>2</v>
      </c>
      <c r="O69" s="8">
        <f t="shared" si="2"/>
        <v>4400</v>
      </c>
      <c r="P69" s="3" t="s">
        <v>56</v>
      </c>
      <c r="Q69" s="3" t="s">
        <v>23</v>
      </c>
      <c r="R69" s="3">
        <v>5</v>
      </c>
      <c r="S69" s="9" t="s">
        <v>24</v>
      </c>
    </row>
    <row r="70" spans="1:19" x14ac:dyDescent="0.3">
      <c r="A70" s="2">
        <v>45722</v>
      </c>
      <c r="B70" s="2">
        <v>45754</v>
      </c>
      <c r="C70" s="3" t="s">
        <v>72</v>
      </c>
      <c r="D70" s="4">
        <v>1600</v>
      </c>
      <c r="E70" s="5">
        <v>849299</v>
      </c>
      <c r="F70" s="3">
        <v>2</v>
      </c>
      <c r="G70" s="3">
        <v>1461</v>
      </c>
      <c r="H70" s="3">
        <v>4176</v>
      </c>
      <c r="I70" s="3" t="str">
        <f>VLOOKUP(H70,'Customer Details'!A70:D148,2,FALSE)</f>
        <v>Johann</v>
      </c>
      <c r="J70" s="3" t="str">
        <f>VLOOKUP(H70,'Customer Details'!A70:D148,3,FALSE)</f>
        <v>Müller</v>
      </c>
      <c r="K70" s="3" t="str">
        <f>Orders[[#This Row],[Customer First Name]]&amp;" "&amp;Orders[[#This Row],[Customer Last Name]]</f>
        <v>Johann Müller</v>
      </c>
      <c r="L70" s="3" t="str">
        <f>VLOOKUP(Orders[[#This Row],[Customer ID]],'Customer Details'!A69:E148,5,FALSE)</f>
        <v>Germany</v>
      </c>
      <c r="M70" s="3" t="s">
        <v>15</v>
      </c>
      <c r="N70" s="7">
        <v>3</v>
      </c>
      <c r="O70" s="8">
        <f t="shared" si="2"/>
        <v>4800</v>
      </c>
      <c r="P70" s="3" t="s">
        <v>29</v>
      </c>
      <c r="Q70" s="3" t="s">
        <v>17</v>
      </c>
      <c r="R70" s="3">
        <v>2</v>
      </c>
      <c r="S70" s="9" t="s">
        <v>30</v>
      </c>
    </row>
    <row r="71" spans="1:19" x14ac:dyDescent="0.3">
      <c r="A71" s="2">
        <v>45694</v>
      </c>
      <c r="B71" s="2">
        <v>45723</v>
      </c>
      <c r="C71" s="3" t="s">
        <v>72</v>
      </c>
      <c r="D71" s="4">
        <v>1600</v>
      </c>
      <c r="E71" s="5">
        <v>849299</v>
      </c>
      <c r="F71" s="3">
        <v>3</v>
      </c>
      <c r="G71" s="3">
        <v>1935</v>
      </c>
      <c r="H71" s="3">
        <v>4202</v>
      </c>
      <c r="I71" s="3" t="str">
        <f>VLOOKUP(H71,'Customer Details'!A71:D149,2,FALSE)</f>
        <v>Chun</v>
      </c>
      <c r="J71" s="3" t="str">
        <f>VLOOKUP(H71,'Customer Details'!A71:D149,3,FALSE)</f>
        <v>Zhou</v>
      </c>
      <c r="K71" s="3" t="str">
        <f>Orders[[#This Row],[Customer First Name]]&amp;" "&amp;Orders[[#This Row],[Customer Last Name]]</f>
        <v>Chun Zhou</v>
      </c>
      <c r="L71" s="3" t="str">
        <f>VLOOKUP(Orders[[#This Row],[Customer ID]],'Customer Details'!A70:E149,5,FALSE)</f>
        <v>China</v>
      </c>
      <c r="M71" s="3" t="s">
        <v>15</v>
      </c>
      <c r="N71" s="7">
        <v>1</v>
      </c>
      <c r="O71" s="8">
        <f t="shared" si="2"/>
        <v>1600</v>
      </c>
      <c r="P71" s="3" t="s">
        <v>29</v>
      </c>
      <c r="Q71" s="3" t="s">
        <v>17</v>
      </c>
      <c r="R71" s="3">
        <v>2</v>
      </c>
      <c r="S71" s="9" t="s">
        <v>30</v>
      </c>
    </row>
    <row r="72" spans="1:19" x14ac:dyDescent="0.3">
      <c r="A72" s="2">
        <v>45693</v>
      </c>
      <c r="B72" s="2">
        <v>45724</v>
      </c>
      <c r="C72" s="3" t="s">
        <v>94</v>
      </c>
      <c r="D72" s="4">
        <v>1300</v>
      </c>
      <c r="E72" s="5">
        <v>849298</v>
      </c>
      <c r="F72" s="3">
        <v>1</v>
      </c>
      <c r="G72" s="3">
        <v>1739</v>
      </c>
      <c r="H72" s="3">
        <v>4080</v>
      </c>
      <c r="I72" s="3" t="str">
        <f>VLOOKUP(H72,'Customer Details'!A72:D150,2,FALSE)</f>
        <v>Ethan</v>
      </c>
      <c r="J72" s="3" t="str">
        <f>VLOOKUP(H72,'Customer Details'!A72:D150,3,FALSE)</f>
        <v>Taylor</v>
      </c>
      <c r="K72" s="3" t="str">
        <f>Orders[[#This Row],[Customer First Name]]&amp;" "&amp;Orders[[#This Row],[Customer Last Name]]</f>
        <v>Ethan Taylor</v>
      </c>
      <c r="L72" s="3" t="str">
        <f>VLOOKUP(Orders[[#This Row],[Customer ID]],'Customer Details'!A71:E150,5,FALSE)</f>
        <v>USA</v>
      </c>
      <c r="M72" s="3" t="s">
        <v>37</v>
      </c>
      <c r="N72" s="7">
        <v>2</v>
      </c>
      <c r="O72" s="8">
        <f t="shared" si="2"/>
        <v>2600</v>
      </c>
      <c r="P72" s="3" t="s">
        <v>56</v>
      </c>
      <c r="Q72" s="3" t="s">
        <v>23</v>
      </c>
      <c r="R72" s="3">
        <v>4</v>
      </c>
      <c r="S72" s="9" t="s">
        <v>30</v>
      </c>
    </row>
    <row r="73" spans="1:19" x14ac:dyDescent="0.3">
      <c r="A73" s="2">
        <v>45721</v>
      </c>
      <c r="B73" s="2">
        <v>45755</v>
      </c>
      <c r="C73" s="3" t="s">
        <v>94</v>
      </c>
      <c r="D73" s="4">
        <v>1300</v>
      </c>
      <c r="E73" s="5">
        <v>849298</v>
      </c>
      <c r="F73" s="3">
        <v>2</v>
      </c>
      <c r="G73" s="3">
        <v>1983</v>
      </c>
      <c r="H73" s="3">
        <v>4069</v>
      </c>
      <c r="I73" s="3" t="str">
        <f>VLOOKUP(H73,'Customer Details'!A73:D151,2,FALSE)</f>
        <v>Beatrice</v>
      </c>
      <c r="J73" s="3" t="str">
        <f>VLOOKUP(H73,'Customer Details'!A73:D151,3,FALSE)</f>
        <v>Clark</v>
      </c>
      <c r="K73" s="3" t="str">
        <f>Orders[[#This Row],[Customer First Name]]&amp;" "&amp;Orders[[#This Row],[Customer Last Name]]</f>
        <v>Beatrice Clark</v>
      </c>
      <c r="L73" s="3" t="str">
        <f>VLOOKUP(Orders[[#This Row],[Customer ID]],'Customer Details'!A72:E151,5,FALSE)</f>
        <v>United Kingdom</v>
      </c>
      <c r="M73" s="3" t="s">
        <v>37</v>
      </c>
      <c r="N73" s="7">
        <v>1</v>
      </c>
      <c r="O73" s="8">
        <f t="shared" si="2"/>
        <v>1300</v>
      </c>
      <c r="P73" s="3" t="s">
        <v>56</v>
      </c>
      <c r="Q73" s="3" t="s">
        <v>23</v>
      </c>
      <c r="R73" s="3">
        <v>4</v>
      </c>
      <c r="S73" s="9" t="s">
        <v>30</v>
      </c>
    </row>
    <row r="74" spans="1:19" x14ac:dyDescent="0.3">
      <c r="A74" s="2">
        <v>45719</v>
      </c>
      <c r="B74" s="2">
        <v>45751</v>
      </c>
      <c r="C74" s="3" t="s">
        <v>78</v>
      </c>
      <c r="D74" s="4">
        <v>2100</v>
      </c>
      <c r="E74" s="5">
        <v>849317</v>
      </c>
      <c r="F74" s="3">
        <v>2</v>
      </c>
      <c r="G74" s="3">
        <v>2044</v>
      </c>
      <c r="H74" s="3">
        <v>4183</v>
      </c>
      <c r="I74" s="3" t="str">
        <f>VLOOKUP(H74,'Customer Details'!A74:D152,2,FALSE)</f>
        <v>Albert</v>
      </c>
      <c r="J74" s="3" t="str">
        <f>VLOOKUP(H74,'Customer Details'!A74:D152,3,FALSE)</f>
        <v>Wright</v>
      </c>
      <c r="K74" s="3" t="str">
        <f>Orders[[#This Row],[Customer First Name]]&amp;" "&amp;Orders[[#This Row],[Customer Last Name]]</f>
        <v>Albert Wright</v>
      </c>
      <c r="L74" s="3" t="str">
        <f>VLOOKUP(Orders[[#This Row],[Customer ID]],'Customer Details'!A73:E152,5,FALSE)</f>
        <v>United Kingdom</v>
      </c>
      <c r="M74" s="3" t="s">
        <v>15</v>
      </c>
      <c r="N74" s="7">
        <v>2</v>
      </c>
      <c r="O74" s="8">
        <f t="shared" si="2"/>
        <v>4200</v>
      </c>
      <c r="P74" s="3" t="s">
        <v>29</v>
      </c>
      <c r="Q74" s="3" t="s">
        <v>17</v>
      </c>
      <c r="R74" s="3">
        <v>1</v>
      </c>
      <c r="S74" s="9" t="s">
        <v>18</v>
      </c>
    </row>
    <row r="75" spans="1:19" x14ac:dyDescent="0.3">
      <c r="A75" s="2">
        <v>45692</v>
      </c>
      <c r="B75" s="2">
        <v>45720</v>
      </c>
      <c r="C75" s="3" t="s">
        <v>78</v>
      </c>
      <c r="D75" s="4">
        <v>2100</v>
      </c>
      <c r="E75" s="5">
        <v>849317</v>
      </c>
      <c r="F75" s="3">
        <v>1</v>
      </c>
      <c r="G75" s="3">
        <v>1200</v>
      </c>
      <c r="H75" s="3">
        <v>4217</v>
      </c>
      <c r="I75" s="3" t="str">
        <f>VLOOKUP(H75,'Customer Details'!A75:D153,2,FALSE)</f>
        <v>Harper</v>
      </c>
      <c r="J75" s="3" t="str">
        <f>VLOOKUP(H75,'Customer Details'!A75:D153,3,FALSE)</f>
        <v>Smith</v>
      </c>
      <c r="K75" s="3" t="str">
        <f>Orders[[#This Row],[Customer First Name]]&amp;" "&amp;Orders[[#This Row],[Customer Last Name]]</f>
        <v>Harper Smith</v>
      </c>
      <c r="L75" s="3" t="str">
        <f>VLOOKUP(Orders[[#This Row],[Customer ID]],'Customer Details'!A74:E153,5,FALSE)</f>
        <v>USA</v>
      </c>
      <c r="M75" s="3" t="s">
        <v>15</v>
      </c>
      <c r="N75" s="7">
        <v>1</v>
      </c>
      <c r="O75" s="8">
        <f t="shared" si="2"/>
        <v>2100</v>
      </c>
      <c r="P75" s="3" t="s">
        <v>29</v>
      </c>
      <c r="Q75" s="3" t="s">
        <v>17</v>
      </c>
      <c r="R75" s="3">
        <v>1</v>
      </c>
      <c r="S75" s="9" t="s">
        <v>24</v>
      </c>
    </row>
    <row r="76" spans="1:19" x14ac:dyDescent="0.3">
      <c r="A76" s="2">
        <v>45690</v>
      </c>
      <c r="B76" s="2">
        <v>45723</v>
      </c>
      <c r="C76" s="3" t="s">
        <v>65</v>
      </c>
      <c r="D76" s="4">
        <v>1800</v>
      </c>
      <c r="E76" s="5">
        <v>849316</v>
      </c>
      <c r="F76" s="3">
        <v>2</v>
      </c>
      <c r="G76" s="3">
        <v>1880</v>
      </c>
      <c r="H76" s="3">
        <v>4156</v>
      </c>
      <c r="I76" s="3" t="str">
        <f>VLOOKUP(H76,'Customer Details'!A76:D154,2,FALSE)</f>
        <v>Gabriel</v>
      </c>
      <c r="J76" s="3" t="str">
        <f>VLOOKUP(H76,'Customer Details'!A76:D154,3,FALSE)</f>
        <v>Rodriguez</v>
      </c>
      <c r="K76" s="3" t="str">
        <f>Orders[[#This Row],[Customer First Name]]&amp;" "&amp;Orders[[#This Row],[Customer Last Name]]</f>
        <v>Gabriel Rodriguez</v>
      </c>
      <c r="L76" s="3" t="str">
        <f>VLOOKUP(Orders[[#This Row],[Customer ID]],'Customer Details'!A75:E154,5,FALSE)</f>
        <v>Spain</v>
      </c>
      <c r="M76" s="3" t="s">
        <v>44</v>
      </c>
      <c r="N76" s="7">
        <v>3</v>
      </c>
      <c r="O76" s="8">
        <f t="shared" si="2"/>
        <v>5400</v>
      </c>
      <c r="P76" s="3" t="s">
        <v>29</v>
      </c>
      <c r="Q76" s="3" t="s">
        <v>23</v>
      </c>
      <c r="R76" s="3">
        <v>5</v>
      </c>
      <c r="S76" s="9" t="s">
        <v>30</v>
      </c>
    </row>
    <row r="77" spans="1:19" x14ac:dyDescent="0.3">
      <c r="A77" s="2">
        <v>45719</v>
      </c>
      <c r="B77" s="2">
        <v>45754</v>
      </c>
      <c r="C77" s="3" t="s">
        <v>65</v>
      </c>
      <c r="D77" s="4">
        <v>1800</v>
      </c>
      <c r="E77" s="5">
        <v>849316</v>
      </c>
      <c r="F77" s="3">
        <v>3</v>
      </c>
      <c r="G77" s="3">
        <v>1367</v>
      </c>
      <c r="H77" s="3">
        <v>4098</v>
      </c>
      <c r="I77" s="3" t="str">
        <f>VLOOKUP(H77,'Customer Details'!A77:D155,2,FALSE)</f>
        <v>Sakura</v>
      </c>
      <c r="J77" s="3" t="str">
        <f>VLOOKUP(H77,'Customer Details'!A77:D155,3,FALSE)</f>
        <v>Fujimoto</v>
      </c>
      <c r="K77" s="3" t="str">
        <f>Orders[[#This Row],[Customer First Name]]&amp;" "&amp;Orders[[#This Row],[Customer Last Name]]</f>
        <v>Sakura Fujimoto</v>
      </c>
      <c r="L77" s="3" t="str">
        <f>VLOOKUP(Orders[[#This Row],[Customer ID]],'Customer Details'!A76:E155,5,FALSE)</f>
        <v>Japan</v>
      </c>
      <c r="M77" s="3" t="s">
        <v>44</v>
      </c>
      <c r="N77" s="7">
        <v>1</v>
      </c>
      <c r="O77" s="8">
        <f t="shared" si="2"/>
        <v>1800</v>
      </c>
      <c r="P77" s="3" t="s">
        <v>29</v>
      </c>
      <c r="Q77" s="3" t="s">
        <v>23</v>
      </c>
      <c r="R77" s="3">
        <v>5</v>
      </c>
      <c r="S77" s="9" t="s">
        <v>30</v>
      </c>
    </row>
    <row r="78" spans="1:19" x14ac:dyDescent="0.3">
      <c r="A78" s="2">
        <v>45718</v>
      </c>
      <c r="B78" s="2">
        <v>45750</v>
      </c>
      <c r="C78" s="3" t="s">
        <v>92</v>
      </c>
      <c r="D78" s="4">
        <v>1500</v>
      </c>
      <c r="E78" s="5">
        <v>849319</v>
      </c>
      <c r="F78" s="3">
        <v>2</v>
      </c>
      <c r="G78" s="3">
        <v>2051</v>
      </c>
      <c r="H78" s="3">
        <v>4134</v>
      </c>
      <c r="I78" s="3" t="str">
        <f>VLOOKUP(H78,'Customer Details'!A78:D156,2,FALSE)</f>
        <v>Mateo</v>
      </c>
      <c r="J78" s="3" t="str">
        <f>VLOOKUP(H78,'Customer Details'!A78:D156,3,FALSE)</f>
        <v>Lopez</v>
      </c>
      <c r="K78" s="3" t="str">
        <f>Orders[[#This Row],[Customer First Name]]&amp;" "&amp;Orders[[#This Row],[Customer Last Name]]</f>
        <v>Mateo Lopez</v>
      </c>
      <c r="L78" s="3" t="str">
        <f>VLOOKUP(Orders[[#This Row],[Customer ID]],'Customer Details'!A77:E156,5,FALSE)</f>
        <v>Spain</v>
      </c>
      <c r="M78" s="3" t="s">
        <v>37</v>
      </c>
      <c r="N78" s="7">
        <v>2</v>
      </c>
      <c r="O78" s="8">
        <f t="shared" si="2"/>
        <v>3000</v>
      </c>
      <c r="P78" s="3" t="s">
        <v>56</v>
      </c>
      <c r="Q78" s="3" t="s">
        <v>17</v>
      </c>
      <c r="R78" s="3">
        <v>2</v>
      </c>
      <c r="S78" s="9" t="s">
        <v>18</v>
      </c>
    </row>
    <row r="79" spans="1:19" x14ac:dyDescent="0.3">
      <c r="A79" s="2">
        <v>45690</v>
      </c>
      <c r="B79" s="2">
        <v>45719</v>
      </c>
      <c r="C79" s="3" t="s">
        <v>92</v>
      </c>
      <c r="D79" s="4">
        <v>1500</v>
      </c>
      <c r="E79" s="5">
        <v>849319</v>
      </c>
      <c r="F79" s="3">
        <v>1</v>
      </c>
      <c r="G79" s="3">
        <v>1264</v>
      </c>
      <c r="H79" s="3">
        <v>4071</v>
      </c>
      <c r="I79" s="3" t="str">
        <f>VLOOKUP(H79,'Customer Details'!A79:D157,2,FALSE)</f>
        <v>Andreas</v>
      </c>
      <c r="J79" s="3" t="str">
        <f>VLOOKUP(H79,'Customer Details'!A79:D157,3,FALSE)</f>
        <v>Keller</v>
      </c>
      <c r="K79" s="3" t="str">
        <f>Orders[[#This Row],[Customer First Name]]&amp;" "&amp;Orders[[#This Row],[Customer Last Name]]</f>
        <v>Andreas Keller</v>
      </c>
      <c r="L79" s="3" t="str">
        <f>VLOOKUP(Orders[[#This Row],[Customer ID]],'Customer Details'!A78:E157,5,FALSE)</f>
        <v>USA</v>
      </c>
      <c r="M79" s="3" t="s">
        <v>37</v>
      </c>
      <c r="N79" s="7">
        <v>1</v>
      </c>
      <c r="O79" s="8">
        <f t="shared" si="2"/>
        <v>1500</v>
      </c>
      <c r="P79" s="3" t="s">
        <v>56</v>
      </c>
      <c r="Q79" s="3" t="s">
        <v>17</v>
      </c>
      <c r="R79" s="3">
        <v>2</v>
      </c>
      <c r="S79" s="9" t="s">
        <v>18</v>
      </c>
    </row>
    <row r="80" spans="1:19" x14ac:dyDescent="0.3">
      <c r="A80" s="2">
        <v>45717</v>
      </c>
      <c r="B80" s="2">
        <v>45751</v>
      </c>
      <c r="C80" s="3" t="s">
        <v>71</v>
      </c>
      <c r="D80" s="4">
        <v>1200</v>
      </c>
      <c r="E80" s="5">
        <v>849318</v>
      </c>
      <c r="F80" s="3">
        <v>3</v>
      </c>
      <c r="G80" s="3">
        <v>1380</v>
      </c>
      <c r="H80" s="3">
        <v>4195</v>
      </c>
      <c r="I80" s="3" t="str">
        <f>VLOOKUP(H80,'Customer Details'!A80:D158,2,FALSE)</f>
        <v>Hiroshi</v>
      </c>
      <c r="J80" s="3" t="str">
        <f>VLOOKUP(H80,'Customer Details'!A80:D158,3,FALSE)</f>
        <v>Kobayashi</v>
      </c>
      <c r="K80" s="3" t="str">
        <f>Orders[[#This Row],[Customer First Name]]&amp;" "&amp;Orders[[#This Row],[Customer Last Name]]</f>
        <v>Hiroshi Kobayashi</v>
      </c>
      <c r="L80" s="3" t="str">
        <f>VLOOKUP(Orders[[#This Row],[Customer ID]],'Customer Details'!A79:E158,5,FALSE)</f>
        <v>Japan</v>
      </c>
      <c r="M80" s="3" t="s">
        <v>15</v>
      </c>
      <c r="N80" s="7">
        <v>4</v>
      </c>
      <c r="O80" s="8">
        <f t="shared" si="2"/>
        <v>4800</v>
      </c>
      <c r="P80" s="3" t="s">
        <v>29</v>
      </c>
      <c r="Q80" s="3" t="s">
        <v>23</v>
      </c>
      <c r="R80" s="3">
        <v>3</v>
      </c>
      <c r="S80" s="9" t="s">
        <v>30</v>
      </c>
    </row>
  </sheetData>
  <conditionalFormatting sqref="G2">
    <cfRule type="duplicateValues" dxfId="3" priority="2"/>
  </conditionalFormatting>
  <conditionalFormatting sqref="G2:G80">
    <cfRule type="duplicateValues" dxfId="2" priority="5"/>
  </conditionalFormatting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FF5-ABEC-4CED-8D2D-0F497BD35B94}">
  <dimension ref="A1:C10"/>
  <sheetViews>
    <sheetView workbookViewId="0">
      <selection activeCell="C4" sqref="C4"/>
    </sheetView>
  </sheetViews>
  <sheetFormatPr defaultRowHeight="14.4" x14ac:dyDescent="0.3"/>
  <cols>
    <col min="1" max="1" width="11" customWidth="1"/>
    <col min="2" max="2" width="15.109375" customWidth="1"/>
    <col min="3" max="3" width="14.33203125" customWidth="1"/>
  </cols>
  <sheetData>
    <row r="1" spans="1:3" x14ac:dyDescent="0.3">
      <c r="A1" t="s">
        <v>299</v>
      </c>
      <c r="B1" t="s">
        <v>298</v>
      </c>
      <c r="C1" t="s">
        <v>296</v>
      </c>
    </row>
    <row r="2" spans="1:3" x14ac:dyDescent="0.3">
      <c r="A2">
        <v>1</v>
      </c>
      <c r="B2" t="s">
        <v>22</v>
      </c>
      <c r="C2" t="s">
        <v>20</v>
      </c>
    </row>
    <row r="3" spans="1:3" x14ac:dyDescent="0.3">
      <c r="A3">
        <v>2</v>
      </c>
      <c r="B3" t="s">
        <v>64</v>
      </c>
      <c r="C3" t="s">
        <v>14</v>
      </c>
    </row>
    <row r="4" spans="1:3" x14ac:dyDescent="0.3">
      <c r="A4">
        <v>2</v>
      </c>
      <c r="B4" t="s">
        <v>70</v>
      </c>
      <c r="C4" t="s">
        <v>14</v>
      </c>
    </row>
    <row r="5" spans="1:3" x14ac:dyDescent="0.3">
      <c r="A5">
        <v>2</v>
      </c>
      <c r="B5" t="s">
        <v>67</v>
      </c>
      <c r="C5" t="s">
        <v>14</v>
      </c>
    </row>
    <row r="6" spans="1:3" x14ac:dyDescent="0.3">
      <c r="A6">
        <v>2</v>
      </c>
      <c r="B6" t="s">
        <v>291</v>
      </c>
      <c r="C6" t="s">
        <v>14</v>
      </c>
    </row>
    <row r="7" spans="1:3" x14ac:dyDescent="0.3">
      <c r="A7">
        <v>3</v>
      </c>
      <c r="B7" t="s">
        <v>28</v>
      </c>
      <c r="C7" t="s">
        <v>26</v>
      </c>
    </row>
    <row r="8" spans="1:3" x14ac:dyDescent="0.3">
      <c r="A8">
        <v>3</v>
      </c>
      <c r="B8" t="s">
        <v>81</v>
      </c>
      <c r="C8" t="s">
        <v>26</v>
      </c>
    </row>
    <row r="9" spans="1:3" x14ac:dyDescent="0.3">
      <c r="A9">
        <v>3</v>
      </c>
      <c r="B9" t="s">
        <v>55</v>
      </c>
      <c r="C9" t="s">
        <v>26</v>
      </c>
    </row>
    <row r="10" spans="1:3" x14ac:dyDescent="0.3">
      <c r="A10">
        <v>3</v>
      </c>
      <c r="B10" t="s">
        <v>87</v>
      </c>
      <c r="C10" t="s">
        <v>26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0E99-6C22-4522-83AA-E4F4067F542E}">
  <dimension ref="A1:H82"/>
  <sheetViews>
    <sheetView workbookViewId="0">
      <selection activeCell="B45" sqref="B45"/>
    </sheetView>
  </sheetViews>
  <sheetFormatPr defaultRowHeight="14.4" x14ac:dyDescent="0.3"/>
  <cols>
    <col min="1" max="1" width="13.109375" customWidth="1"/>
    <col min="2" max="2" width="21.33203125" customWidth="1"/>
    <col min="3" max="3" width="21" customWidth="1"/>
    <col min="4" max="4" width="16.88671875" bestFit="1" customWidth="1"/>
    <col min="5" max="5" width="18.88671875" customWidth="1"/>
    <col min="6" max="6" width="27.33203125" bestFit="1" customWidth="1"/>
  </cols>
  <sheetData>
    <row r="1" spans="1:8" x14ac:dyDescent="0.3">
      <c r="A1" s="27" t="s">
        <v>4</v>
      </c>
      <c r="B1" s="27" t="s">
        <v>297</v>
      </c>
      <c r="C1" s="27" t="s">
        <v>6</v>
      </c>
      <c r="D1" s="28" t="s">
        <v>5</v>
      </c>
      <c r="E1" s="38" t="s">
        <v>300</v>
      </c>
      <c r="F1" s="38" t="s">
        <v>373</v>
      </c>
    </row>
    <row r="2" spans="1:8" x14ac:dyDescent="0.3">
      <c r="A2" s="40">
        <v>4187</v>
      </c>
      <c r="B2" s="29" t="s">
        <v>62</v>
      </c>
      <c r="C2" s="29" t="s">
        <v>27</v>
      </c>
      <c r="D2" s="30" t="s">
        <v>136</v>
      </c>
      <c r="E2" s="24" t="s">
        <v>291</v>
      </c>
      <c r="F2" s="43" t="s">
        <v>301</v>
      </c>
    </row>
    <row r="3" spans="1:8" x14ac:dyDescent="0.3">
      <c r="A3" s="41">
        <v>4073</v>
      </c>
      <c r="B3" s="31" t="s">
        <v>117</v>
      </c>
      <c r="C3" s="31" t="s">
        <v>129</v>
      </c>
      <c r="D3" s="32" t="s">
        <v>146</v>
      </c>
      <c r="E3" s="16" t="s">
        <v>22</v>
      </c>
      <c r="F3" s="44" t="s">
        <v>302</v>
      </c>
      <c r="H3" s="25"/>
    </row>
    <row r="4" spans="1:8" x14ac:dyDescent="0.3">
      <c r="A4" s="40">
        <v>4210</v>
      </c>
      <c r="B4" s="29" t="s">
        <v>158</v>
      </c>
      <c r="C4" s="29" t="s">
        <v>187</v>
      </c>
      <c r="D4" s="30" t="s">
        <v>216</v>
      </c>
      <c r="E4" s="39" t="s">
        <v>64</v>
      </c>
      <c r="F4" s="43" t="s">
        <v>303</v>
      </c>
      <c r="H4" s="26"/>
    </row>
    <row r="5" spans="1:8" x14ac:dyDescent="0.3">
      <c r="A5" s="41">
        <v>4099</v>
      </c>
      <c r="B5" s="31" t="s">
        <v>172</v>
      </c>
      <c r="C5" s="31" t="s">
        <v>199</v>
      </c>
      <c r="D5" s="32" t="s">
        <v>231</v>
      </c>
      <c r="E5" s="16" t="s">
        <v>291</v>
      </c>
      <c r="F5" s="44" t="s">
        <v>304</v>
      </c>
      <c r="H5" s="26"/>
    </row>
    <row r="6" spans="1:8" x14ac:dyDescent="0.3">
      <c r="A6" s="40">
        <v>4155</v>
      </c>
      <c r="B6" s="33" t="s">
        <v>247</v>
      </c>
      <c r="C6" s="33" t="s">
        <v>248</v>
      </c>
      <c r="D6" s="30" t="s">
        <v>272</v>
      </c>
      <c r="E6" s="39" t="s">
        <v>55</v>
      </c>
      <c r="F6" s="43" t="s">
        <v>305</v>
      </c>
      <c r="H6" s="26"/>
    </row>
    <row r="7" spans="1:8" x14ac:dyDescent="0.3">
      <c r="A7" s="41">
        <v>4123</v>
      </c>
      <c r="B7" s="34" t="s">
        <v>243</v>
      </c>
      <c r="C7" s="34" t="s">
        <v>244</v>
      </c>
      <c r="D7" s="32" t="s">
        <v>273</v>
      </c>
      <c r="E7" s="16" t="s">
        <v>55</v>
      </c>
      <c r="F7" s="44" t="s">
        <v>306</v>
      </c>
      <c r="H7" s="26"/>
    </row>
    <row r="8" spans="1:8" x14ac:dyDescent="0.3">
      <c r="A8" s="40">
        <v>4204</v>
      </c>
      <c r="B8" s="29" t="s">
        <v>96</v>
      </c>
      <c r="C8" s="29" t="s">
        <v>59</v>
      </c>
      <c r="D8" s="30" t="s">
        <v>139</v>
      </c>
      <c r="E8" s="39" t="s">
        <v>22</v>
      </c>
      <c r="F8" s="43" t="s">
        <v>307</v>
      </c>
      <c r="H8" s="26"/>
    </row>
    <row r="9" spans="1:8" x14ac:dyDescent="0.3">
      <c r="A9" s="41">
        <v>4051</v>
      </c>
      <c r="B9" s="31" t="s">
        <v>120</v>
      </c>
      <c r="C9" s="31" t="s">
        <v>63</v>
      </c>
      <c r="D9" s="32" t="s">
        <v>148</v>
      </c>
      <c r="E9" s="16" t="s">
        <v>22</v>
      </c>
      <c r="F9" s="44" t="s">
        <v>308</v>
      </c>
      <c r="H9" s="26"/>
    </row>
    <row r="10" spans="1:8" x14ac:dyDescent="0.3">
      <c r="A10" s="40">
        <v>4178</v>
      </c>
      <c r="B10" s="29" t="s">
        <v>162</v>
      </c>
      <c r="C10" s="29" t="s">
        <v>190</v>
      </c>
      <c r="D10" s="30" t="s">
        <v>220</v>
      </c>
      <c r="E10" s="39" t="s">
        <v>64</v>
      </c>
      <c r="F10" s="43" t="s">
        <v>309</v>
      </c>
      <c r="H10" s="26"/>
    </row>
    <row r="11" spans="1:8" x14ac:dyDescent="0.3">
      <c r="A11" s="41">
        <v>4225</v>
      </c>
      <c r="B11" s="31" t="s">
        <v>175</v>
      </c>
      <c r="C11" s="31" t="s">
        <v>203</v>
      </c>
      <c r="D11" s="32" t="s">
        <v>234</v>
      </c>
      <c r="E11" s="16" t="s">
        <v>291</v>
      </c>
      <c r="F11" s="44" t="s">
        <v>310</v>
      </c>
      <c r="H11" s="26"/>
    </row>
    <row r="12" spans="1:8" x14ac:dyDescent="0.3">
      <c r="A12" s="40">
        <v>4086</v>
      </c>
      <c r="B12" s="29" t="s">
        <v>58</v>
      </c>
      <c r="C12" s="29" t="s">
        <v>184</v>
      </c>
      <c r="D12" s="30" t="s">
        <v>214</v>
      </c>
      <c r="E12" s="39" t="s">
        <v>22</v>
      </c>
      <c r="F12" s="43" t="s">
        <v>311</v>
      </c>
      <c r="H12" s="26"/>
    </row>
    <row r="13" spans="1:8" x14ac:dyDescent="0.3">
      <c r="A13" s="41">
        <v>4068</v>
      </c>
      <c r="B13" s="31" t="s">
        <v>170</v>
      </c>
      <c r="C13" s="31" t="s">
        <v>197</v>
      </c>
      <c r="D13" s="32" t="s">
        <v>229</v>
      </c>
      <c r="E13" s="16" t="s">
        <v>70</v>
      </c>
      <c r="F13" s="44" t="s">
        <v>312</v>
      </c>
      <c r="H13" s="26"/>
    </row>
    <row r="14" spans="1:8" x14ac:dyDescent="0.3">
      <c r="A14" s="40">
        <v>4126</v>
      </c>
      <c r="B14" s="35" t="s">
        <v>50</v>
      </c>
      <c r="C14" s="35" t="s">
        <v>51</v>
      </c>
      <c r="D14" s="30" t="s">
        <v>274</v>
      </c>
      <c r="E14" s="39" t="s">
        <v>291</v>
      </c>
      <c r="F14" s="43" t="s">
        <v>313</v>
      </c>
      <c r="H14" s="26"/>
    </row>
    <row r="15" spans="1:8" x14ac:dyDescent="0.3">
      <c r="A15" s="41">
        <v>4163</v>
      </c>
      <c r="B15" s="34" t="s">
        <v>237</v>
      </c>
      <c r="C15" s="34" t="s">
        <v>255</v>
      </c>
      <c r="D15" s="32" t="s">
        <v>275</v>
      </c>
      <c r="E15" s="16" t="s">
        <v>22</v>
      </c>
      <c r="F15" s="44" t="s">
        <v>314</v>
      </c>
      <c r="H15" s="26"/>
    </row>
    <row r="16" spans="1:8" x14ac:dyDescent="0.3">
      <c r="A16" s="40">
        <v>4115</v>
      </c>
      <c r="B16" s="29" t="s">
        <v>110</v>
      </c>
      <c r="C16" s="29" t="s">
        <v>122</v>
      </c>
      <c r="D16" s="30" t="s">
        <v>133</v>
      </c>
      <c r="E16" s="39" t="s">
        <v>22</v>
      </c>
      <c r="F16" s="43" t="s">
        <v>315</v>
      </c>
      <c r="H16" s="26"/>
    </row>
    <row r="17" spans="1:8" x14ac:dyDescent="0.3">
      <c r="A17" s="41">
        <v>4220</v>
      </c>
      <c r="B17" s="31" t="s">
        <v>43</v>
      </c>
      <c r="C17" s="31" t="s">
        <v>32</v>
      </c>
      <c r="D17" s="32" t="s">
        <v>145</v>
      </c>
      <c r="E17" s="16" t="s">
        <v>22</v>
      </c>
      <c r="F17" s="44" t="s">
        <v>316</v>
      </c>
      <c r="H17" s="26"/>
    </row>
    <row r="18" spans="1:8" x14ac:dyDescent="0.3">
      <c r="A18" s="40">
        <v>4141</v>
      </c>
      <c r="B18" s="29" t="s">
        <v>154</v>
      </c>
      <c r="C18" s="29" t="s">
        <v>123</v>
      </c>
      <c r="D18" s="30" t="s">
        <v>380</v>
      </c>
      <c r="E18" s="39" t="s">
        <v>22</v>
      </c>
      <c r="F18" s="43" t="s">
        <v>381</v>
      </c>
      <c r="H18" s="26"/>
    </row>
    <row r="19" spans="1:8" x14ac:dyDescent="0.3">
      <c r="A19" s="41">
        <v>4079</v>
      </c>
      <c r="B19" s="31" t="s">
        <v>166</v>
      </c>
      <c r="C19" s="31" t="s">
        <v>193</v>
      </c>
      <c r="D19" s="32" t="s">
        <v>225</v>
      </c>
      <c r="E19" s="16" t="s">
        <v>67</v>
      </c>
      <c r="F19" s="44" t="s">
        <v>317</v>
      </c>
      <c r="H19" s="26"/>
    </row>
    <row r="20" spans="1:8" x14ac:dyDescent="0.3">
      <c r="A20" s="40">
        <v>4215</v>
      </c>
      <c r="B20" s="29" t="s">
        <v>173</v>
      </c>
      <c r="C20" s="29" t="s">
        <v>201</v>
      </c>
      <c r="D20" s="30" t="s">
        <v>378</v>
      </c>
      <c r="E20" s="39" t="s">
        <v>67</v>
      </c>
      <c r="F20" s="44" t="s">
        <v>379</v>
      </c>
      <c r="H20" s="26"/>
    </row>
    <row r="21" spans="1:8" x14ac:dyDescent="0.3">
      <c r="A21" s="41">
        <v>4104</v>
      </c>
      <c r="B21" s="31" t="s">
        <v>174</v>
      </c>
      <c r="C21" s="31" t="s">
        <v>202</v>
      </c>
      <c r="D21" s="32" t="s">
        <v>233</v>
      </c>
      <c r="E21" s="16" t="s">
        <v>64</v>
      </c>
      <c r="F21" s="44" t="s">
        <v>318</v>
      </c>
      <c r="H21" s="26"/>
    </row>
    <row r="22" spans="1:8" x14ac:dyDescent="0.3">
      <c r="A22" s="40">
        <v>4057</v>
      </c>
      <c r="B22" s="33" t="s">
        <v>245</v>
      </c>
      <c r="C22" s="33" t="s">
        <v>246</v>
      </c>
      <c r="D22" s="30" t="s">
        <v>276</v>
      </c>
      <c r="E22" s="39" t="s">
        <v>55</v>
      </c>
      <c r="F22" s="43" t="s">
        <v>319</v>
      </c>
      <c r="H22" s="26"/>
    </row>
    <row r="23" spans="1:8" x14ac:dyDescent="0.3">
      <c r="A23" s="41">
        <v>4172</v>
      </c>
      <c r="B23" s="34" t="s">
        <v>249</v>
      </c>
      <c r="C23" s="34" t="s">
        <v>250</v>
      </c>
      <c r="D23" s="32" t="s">
        <v>277</v>
      </c>
      <c r="E23" s="16" t="s">
        <v>55</v>
      </c>
      <c r="F23" s="44" t="s">
        <v>320</v>
      </c>
      <c r="H23" s="26"/>
    </row>
    <row r="24" spans="1:8" x14ac:dyDescent="0.3">
      <c r="A24" s="40">
        <v>4208</v>
      </c>
      <c r="B24" s="29" t="s">
        <v>50</v>
      </c>
      <c r="C24" s="29" t="s">
        <v>123</v>
      </c>
      <c r="D24" s="30" t="s">
        <v>135</v>
      </c>
      <c r="E24" s="39" t="s">
        <v>22</v>
      </c>
      <c r="F24" s="43" t="s">
        <v>321</v>
      </c>
      <c r="H24" s="26"/>
    </row>
    <row r="25" spans="1:8" x14ac:dyDescent="0.3">
      <c r="A25" s="41">
        <v>4063</v>
      </c>
      <c r="B25" s="31" t="s">
        <v>121</v>
      </c>
      <c r="C25" s="31" t="s">
        <v>131</v>
      </c>
      <c r="D25" s="32" t="s">
        <v>149</v>
      </c>
      <c r="E25" s="16" t="s">
        <v>22</v>
      </c>
      <c r="F25" s="44" t="s">
        <v>322</v>
      </c>
      <c r="H25" s="26"/>
    </row>
    <row r="26" spans="1:8" x14ac:dyDescent="0.3">
      <c r="A26" s="40">
        <v>4184</v>
      </c>
      <c r="B26" s="29" t="s">
        <v>50</v>
      </c>
      <c r="C26" s="29" t="s">
        <v>186</v>
      </c>
      <c r="D26" s="30" t="s">
        <v>374</v>
      </c>
      <c r="E26" s="39" t="s">
        <v>67</v>
      </c>
      <c r="F26" s="44" t="s">
        <v>375</v>
      </c>
      <c r="H26" s="26"/>
    </row>
    <row r="27" spans="1:8" x14ac:dyDescent="0.3">
      <c r="A27" s="41">
        <v>4223</v>
      </c>
      <c r="B27" s="31" t="s">
        <v>159</v>
      </c>
      <c r="C27" s="31" t="s">
        <v>41</v>
      </c>
      <c r="D27" s="32" t="s">
        <v>217</v>
      </c>
      <c r="E27" s="16" t="s">
        <v>291</v>
      </c>
      <c r="F27" s="44" t="s">
        <v>323</v>
      </c>
      <c r="H27" s="26"/>
    </row>
    <row r="28" spans="1:8" x14ac:dyDescent="0.3">
      <c r="A28" s="40">
        <v>4158</v>
      </c>
      <c r="B28" s="33" t="s">
        <v>237</v>
      </c>
      <c r="C28" s="33" t="s">
        <v>238</v>
      </c>
      <c r="D28" s="30" t="s">
        <v>278</v>
      </c>
      <c r="E28" s="39" t="s">
        <v>22</v>
      </c>
      <c r="F28" s="43" t="s">
        <v>324</v>
      </c>
      <c r="H28" s="26"/>
    </row>
    <row r="29" spans="1:8" x14ac:dyDescent="0.3">
      <c r="A29" s="41">
        <v>4094</v>
      </c>
      <c r="B29" s="34" t="s">
        <v>253</v>
      </c>
      <c r="C29" s="34" t="s">
        <v>254</v>
      </c>
      <c r="D29" s="32" t="s">
        <v>279</v>
      </c>
      <c r="E29" s="16" t="s">
        <v>28</v>
      </c>
      <c r="F29" s="44" t="s">
        <v>325</v>
      </c>
      <c r="H29" s="26"/>
    </row>
    <row r="30" spans="1:8" x14ac:dyDescent="0.3">
      <c r="A30" s="40">
        <v>4136</v>
      </c>
      <c r="B30" s="29" t="s">
        <v>21</v>
      </c>
      <c r="C30" s="29" t="s">
        <v>83</v>
      </c>
      <c r="D30" s="30" t="s">
        <v>132</v>
      </c>
      <c r="E30" s="39" t="s">
        <v>291</v>
      </c>
      <c r="F30" s="43" t="s">
        <v>326</v>
      </c>
      <c r="H30" s="26"/>
    </row>
    <row r="31" spans="1:8" x14ac:dyDescent="0.3">
      <c r="A31" s="41">
        <v>4070</v>
      </c>
      <c r="B31" s="31" t="s">
        <v>111</v>
      </c>
      <c r="C31" s="31" t="s">
        <v>124</v>
      </c>
      <c r="D31" s="32" t="s">
        <v>376</v>
      </c>
      <c r="E31" s="16" t="s">
        <v>22</v>
      </c>
      <c r="F31" s="43" t="s">
        <v>377</v>
      </c>
      <c r="H31" s="26"/>
    </row>
    <row r="32" spans="1:8" x14ac:dyDescent="0.3">
      <c r="A32" s="40">
        <v>4193</v>
      </c>
      <c r="B32" s="29" t="s">
        <v>163</v>
      </c>
      <c r="C32" s="29" t="s">
        <v>191</v>
      </c>
      <c r="D32" s="30" t="s">
        <v>221</v>
      </c>
      <c r="E32" s="39" t="s">
        <v>70</v>
      </c>
      <c r="F32" s="43" t="s">
        <v>327</v>
      </c>
      <c r="H32" s="26"/>
    </row>
    <row r="33" spans="1:8" x14ac:dyDescent="0.3">
      <c r="A33" s="41">
        <v>4111</v>
      </c>
      <c r="B33" s="31" t="s">
        <v>62</v>
      </c>
      <c r="C33" s="31" t="s">
        <v>54</v>
      </c>
      <c r="D33" s="32" t="s">
        <v>222</v>
      </c>
      <c r="E33" s="16" t="s">
        <v>22</v>
      </c>
      <c r="F33" s="44" t="s">
        <v>328</v>
      </c>
      <c r="H33" s="26"/>
    </row>
    <row r="34" spans="1:8" x14ac:dyDescent="0.3">
      <c r="A34" s="40">
        <v>4167</v>
      </c>
      <c r="B34" s="29" t="s">
        <v>270</v>
      </c>
      <c r="C34" s="29" t="s">
        <v>271</v>
      </c>
      <c r="D34" s="30" t="s">
        <v>267</v>
      </c>
      <c r="E34" s="39" t="s">
        <v>22</v>
      </c>
      <c r="F34" s="43" t="s">
        <v>329</v>
      </c>
      <c r="H34" s="26"/>
    </row>
    <row r="35" spans="1:8" x14ac:dyDescent="0.3">
      <c r="A35" s="41">
        <v>4221</v>
      </c>
      <c r="B35" s="31" t="s">
        <v>293</v>
      </c>
      <c r="C35" s="31" t="s">
        <v>292</v>
      </c>
      <c r="D35" s="32" t="s">
        <v>267</v>
      </c>
      <c r="E35" s="16" t="s">
        <v>87</v>
      </c>
      <c r="F35" s="44" t="s">
        <v>330</v>
      </c>
      <c r="H35" s="26"/>
    </row>
    <row r="36" spans="1:8" x14ac:dyDescent="0.3">
      <c r="A36" s="40">
        <v>4107</v>
      </c>
      <c r="B36" s="29" t="s">
        <v>157</v>
      </c>
      <c r="C36" s="29" t="s">
        <v>185</v>
      </c>
      <c r="D36" s="30" t="s">
        <v>215</v>
      </c>
      <c r="E36" s="39" t="s">
        <v>22</v>
      </c>
      <c r="F36" s="43" t="s">
        <v>331</v>
      </c>
      <c r="H36" s="26"/>
    </row>
    <row r="37" spans="1:8" x14ac:dyDescent="0.3">
      <c r="A37" s="41">
        <v>4055</v>
      </c>
      <c r="B37" s="31" t="s">
        <v>171</v>
      </c>
      <c r="C37" s="31" t="s">
        <v>198</v>
      </c>
      <c r="D37" s="32" t="s">
        <v>230</v>
      </c>
      <c r="E37" s="16" t="s">
        <v>22</v>
      </c>
      <c r="F37" s="44" t="s">
        <v>332</v>
      </c>
      <c r="H37" s="26"/>
    </row>
    <row r="38" spans="1:8" x14ac:dyDescent="0.3">
      <c r="A38" s="40">
        <v>4174</v>
      </c>
      <c r="B38" s="35" t="s">
        <v>50</v>
      </c>
      <c r="C38" s="35" t="s">
        <v>51</v>
      </c>
      <c r="D38" s="30" t="s">
        <v>274</v>
      </c>
      <c r="E38" s="39" t="s">
        <v>22</v>
      </c>
      <c r="F38" s="43" t="s">
        <v>333</v>
      </c>
      <c r="H38" s="26"/>
    </row>
    <row r="39" spans="1:8" x14ac:dyDescent="0.3">
      <c r="A39" s="41">
        <v>4201</v>
      </c>
      <c r="B39" s="31" t="s">
        <v>151</v>
      </c>
      <c r="C39" s="31" t="s">
        <v>178</v>
      </c>
      <c r="D39" s="32" t="s">
        <v>207</v>
      </c>
      <c r="E39" s="16" t="s">
        <v>64</v>
      </c>
      <c r="F39" s="44" t="s">
        <v>334</v>
      </c>
      <c r="H39" s="26"/>
    </row>
    <row r="40" spans="1:8" x14ac:dyDescent="0.3">
      <c r="A40" s="40">
        <v>4082</v>
      </c>
      <c r="B40" s="29" t="s">
        <v>167</v>
      </c>
      <c r="C40" s="29" t="s">
        <v>194</v>
      </c>
      <c r="D40" s="30" t="s">
        <v>226</v>
      </c>
      <c r="E40" s="39" t="s">
        <v>67</v>
      </c>
      <c r="F40" s="43" t="s">
        <v>335</v>
      </c>
      <c r="H40" s="26"/>
    </row>
    <row r="41" spans="1:8" x14ac:dyDescent="0.3">
      <c r="A41" s="41">
        <v>4061</v>
      </c>
      <c r="B41" s="34" t="s">
        <v>256</v>
      </c>
      <c r="C41" s="34" t="s">
        <v>257</v>
      </c>
      <c r="D41" s="32" t="s">
        <v>280</v>
      </c>
      <c r="E41" s="16" t="s">
        <v>81</v>
      </c>
      <c r="F41" s="44" t="s">
        <v>336</v>
      </c>
      <c r="H41" s="26"/>
    </row>
    <row r="42" spans="1:8" x14ac:dyDescent="0.3">
      <c r="A42" s="40">
        <v>4181</v>
      </c>
      <c r="B42" s="35" t="s">
        <v>34</v>
      </c>
      <c r="C42" s="35" t="s">
        <v>80</v>
      </c>
      <c r="D42" s="30" t="s">
        <v>281</v>
      </c>
      <c r="E42" s="39" t="s">
        <v>291</v>
      </c>
      <c r="F42" s="43" t="s">
        <v>337</v>
      </c>
      <c r="H42" s="26"/>
    </row>
    <row r="43" spans="1:8" x14ac:dyDescent="0.3">
      <c r="A43" s="41">
        <v>4219</v>
      </c>
      <c r="B43" s="31" t="s">
        <v>75</v>
      </c>
      <c r="C43" s="31" t="s">
        <v>54</v>
      </c>
      <c r="D43" s="32" t="s">
        <v>137</v>
      </c>
      <c r="E43" s="16" t="s">
        <v>291</v>
      </c>
      <c r="F43" s="44" t="s">
        <v>338</v>
      </c>
      <c r="H43" s="26"/>
    </row>
    <row r="44" spans="1:8" x14ac:dyDescent="0.3">
      <c r="A44" s="40">
        <v>4151</v>
      </c>
      <c r="B44" s="29" t="s">
        <v>119</v>
      </c>
      <c r="C44" s="29" t="s">
        <v>130</v>
      </c>
      <c r="D44" s="30" t="s">
        <v>384</v>
      </c>
      <c r="E44" s="39" t="s">
        <v>22</v>
      </c>
      <c r="F44" s="45" t="s">
        <v>385</v>
      </c>
      <c r="H44" s="26"/>
    </row>
    <row r="45" spans="1:8" x14ac:dyDescent="0.3">
      <c r="A45" s="41">
        <v>4092</v>
      </c>
      <c r="B45" s="31" t="s">
        <v>113</v>
      </c>
      <c r="C45" s="31" t="s">
        <v>181</v>
      </c>
      <c r="D45" s="32" t="s">
        <v>382</v>
      </c>
      <c r="E45" s="16" t="s">
        <v>67</v>
      </c>
      <c r="F45" s="44" t="s">
        <v>383</v>
      </c>
      <c r="H45" s="26"/>
    </row>
    <row r="46" spans="1:8" x14ac:dyDescent="0.3">
      <c r="A46" s="40">
        <v>4121</v>
      </c>
      <c r="B46" s="29" t="s">
        <v>160</v>
      </c>
      <c r="C46" s="29" t="s">
        <v>188</v>
      </c>
      <c r="D46" s="30" t="s">
        <v>218</v>
      </c>
      <c r="E46" s="39" t="s">
        <v>64</v>
      </c>
      <c r="F46" s="43" t="s">
        <v>339</v>
      </c>
      <c r="H46" s="26"/>
    </row>
    <row r="47" spans="1:8" x14ac:dyDescent="0.3">
      <c r="A47" s="41">
        <v>4077</v>
      </c>
      <c r="B47" s="31" t="s">
        <v>239</v>
      </c>
      <c r="C47" s="31" t="s">
        <v>240</v>
      </c>
      <c r="D47" s="32" t="s">
        <v>282</v>
      </c>
      <c r="E47" s="16" t="s">
        <v>28</v>
      </c>
      <c r="F47" s="44" t="s">
        <v>340</v>
      </c>
      <c r="H47" s="26"/>
    </row>
    <row r="48" spans="1:8" x14ac:dyDescent="0.3">
      <c r="A48" s="40">
        <v>4198</v>
      </c>
      <c r="B48" s="33" t="s">
        <v>241</v>
      </c>
      <c r="C48" s="33" t="s">
        <v>242</v>
      </c>
      <c r="D48" s="30" t="s">
        <v>283</v>
      </c>
      <c r="E48" s="39" t="s">
        <v>28</v>
      </c>
      <c r="F48" s="43" t="s">
        <v>341</v>
      </c>
      <c r="H48" s="26"/>
    </row>
    <row r="49" spans="1:8" x14ac:dyDescent="0.3">
      <c r="A49" s="41">
        <v>4117</v>
      </c>
      <c r="B49" s="31" t="s">
        <v>73</v>
      </c>
      <c r="C49" s="31" t="s">
        <v>47</v>
      </c>
      <c r="D49" s="32" t="s">
        <v>134</v>
      </c>
      <c r="E49" s="16" t="s">
        <v>22</v>
      </c>
      <c r="F49" s="44" t="s">
        <v>342</v>
      </c>
      <c r="H49" s="26"/>
    </row>
    <row r="50" spans="1:8" x14ac:dyDescent="0.3">
      <c r="A50" s="40">
        <v>4160</v>
      </c>
      <c r="B50" s="29" t="s">
        <v>113</v>
      </c>
      <c r="C50" s="29" t="s">
        <v>126</v>
      </c>
      <c r="D50" s="30" t="s">
        <v>140</v>
      </c>
      <c r="E50" s="39" t="s">
        <v>67</v>
      </c>
      <c r="F50" s="43" t="s">
        <v>343</v>
      </c>
      <c r="G50">
        <f>COUNT(C2)</f>
        <v>0</v>
      </c>
      <c r="H50" s="26"/>
    </row>
    <row r="51" spans="1:8" x14ac:dyDescent="0.3">
      <c r="A51" s="41">
        <v>4228</v>
      </c>
      <c r="B51" s="31" t="s">
        <v>156</v>
      </c>
      <c r="C51" s="31" t="s">
        <v>183</v>
      </c>
      <c r="D51" s="32" t="s">
        <v>213</v>
      </c>
      <c r="E51" s="16" t="s">
        <v>64</v>
      </c>
      <c r="F51" s="44" t="s">
        <v>344</v>
      </c>
      <c r="H51" s="26"/>
    </row>
    <row r="52" spans="1:8" x14ac:dyDescent="0.3">
      <c r="A52" s="40">
        <v>4101</v>
      </c>
      <c r="B52" s="29" t="s">
        <v>164</v>
      </c>
      <c r="C52" s="29" t="s">
        <v>192</v>
      </c>
      <c r="D52" s="30" t="s">
        <v>223</v>
      </c>
      <c r="E52" s="39" t="s">
        <v>22</v>
      </c>
      <c r="F52" s="43" t="s">
        <v>345</v>
      </c>
      <c r="H52" s="26"/>
    </row>
    <row r="53" spans="1:8" x14ac:dyDescent="0.3">
      <c r="A53" s="41">
        <v>4059</v>
      </c>
      <c r="B53" s="31" t="s">
        <v>155</v>
      </c>
      <c r="C53" s="31" t="s">
        <v>47</v>
      </c>
      <c r="D53" s="32" t="s">
        <v>212</v>
      </c>
      <c r="E53" s="16" t="s">
        <v>22</v>
      </c>
      <c r="F53" s="44" t="s">
        <v>346</v>
      </c>
      <c r="H53" s="26"/>
    </row>
    <row r="54" spans="1:8" x14ac:dyDescent="0.3">
      <c r="A54" s="40">
        <v>4170</v>
      </c>
      <c r="B54" s="29" t="s">
        <v>169</v>
      </c>
      <c r="C54" s="29" t="s">
        <v>196</v>
      </c>
      <c r="D54" s="30" t="s">
        <v>228</v>
      </c>
      <c r="E54" s="39" t="s">
        <v>64</v>
      </c>
      <c r="F54" s="43" t="s">
        <v>347</v>
      </c>
      <c r="H54" s="26"/>
    </row>
    <row r="55" spans="1:8" x14ac:dyDescent="0.3">
      <c r="A55" s="41">
        <v>4206</v>
      </c>
      <c r="B55" s="31" t="s">
        <v>251</v>
      </c>
      <c r="C55" s="31" t="s">
        <v>252</v>
      </c>
      <c r="D55" s="32" t="s">
        <v>284</v>
      </c>
      <c r="E55" s="16" t="s">
        <v>28</v>
      </c>
      <c r="F55" s="44" t="s">
        <v>348</v>
      </c>
      <c r="H55" s="26"/>
    </row>
    <row r="56" spans="1:8" x14ac:dyDescent="0.3">
      <c r="A56" s="40">
        <v>4084</v>
      </c>
      <c r="B56" s="33" t="s">
        <v>264</v>
      </c>
      <c r="C56" s="33" t="s">
        <v>265</v>
      </c>
      <c r="D56" s="30" t="s">
        <v>285</v>
      </c>
      <c r="E56" s="39" t="s">
        <v>28</v>
      </c>
      <c r="F56" s="43" t="s">
        <v>349</v>
      </c>
      <c r="H56" s="26"/>
    </row>
    <row r="57" spans="1:8" x14ac:dyDescent="0.3">
      <c r="A57" s="41">
        <v>4065</v>
      </c>
      <c r="B57" s="31" t="s">
        <v>58</v>
      </c>
      <c r="C57" s="31" t="s">
        <v>35</v>
      </c>
      <c r="D57" s="32" t="s">
        <v>143</v>
      </c>
      <c r="E57" s="16" t="s">
        <v>291</v>
      </c>
      <c r="F57" s="44" t="s">
        <v>350</v>
      </c>
      <c r="H57" s="26"/>
    </row>
    <row r="58" spans="1:8" x14ac:dyDescent="0.3">
      <c r="A58" s="40">
        <v>4189</v>
      </c>
      <c r="B58" s="29" t="s">
        <v>116</v>
      </c>
      <c r="C58" s="29" t="s">
        <v>128</v>
      </c>
      <c r="D58" s="30" t="s">
        <v>144</v>
      </c>
      <c r="E58" s="39" t="s">
        <v>22</v>
      </c>
      <c r="F58" s="43" t="s">
        <v>351</v>
      </c>
      <c r="H58" s="26"/>
    </row>
    <row r="59" spans="1:8" x14ac:dyDescent="0.3">
      <c r="A59" s="41">
        <v>4212</v>
      </c>
      <c r="B59" s="31" t="s">
        <v>34</v>
      </c>
      <c r="C59" s="31" t="s">
        <v>179</v>
      </c>
      <c r="D59" s="32" t="s">
        <v>208</v>
      </c>
      <c r="E59" s="16" t="s">
        <v>22</v>
      </c>
      <c r="F59" s="44" t="s">
        <v>352</v>
      </c>
      <c r="H59" s="26"/>
    </row>
    <row r="60" spans="1:8" x14ac:dyDescent="0.3">
      <c r="A60" s="40">
        <v>4153</v>
      </c>
      <c r="B60" s="29" t="s">
        <v>168</v>
      </c>
      <c r="C60" s="29" t="s">
        <v>195</v>
      </c>
      <c r="D60" s="30" t="s">
        <v>227</v>
      </c>
      <c r="E60" s="39" t="s">
        <v>291</v>
      </c>
      <c r="F60" s="43" t="s">
        <v>353</v>
      </c>
      <c r="H60" s="26"/>
    </row>
    <row r="61" spans="1:8" x14ac:dyDescent="0.3">
      <c r="A61" s="41">
        <v>4096</v>
      </c>
      <c r="B61" s="31" t="s">
        <v>53</v>
      </c>
      <c r="C61" s="31" t="s">
        <v>83</v>
      </c>
      <c r="D61" s="32" t="s">
        <v>206</v>
      </c>
      <c r="E61" s="16" t="s">
        <v>291</v>
      </c>
      <c r="F61" s="44" t="s">
        <v>354</v>
      </c>
      <c r="H61" s="26"/>
    </row>
    <row r="62" spans="1:8" x14ac:dyDescent="0.3">
      <c r="A62" s="40">
        <v>4131</v>
      </c>
      <c r="B62" s="29" t="s">
        <v>110</v>
      </c>
      <c r="C62" s="29" t="s">
        <v>127</v>
      </c>
      <c r="D62" s="30" t="s">
        <v>210</v>
      </c>
      <c r="E62" s="39" t="s">
        <v>67</v>
      </c>
      <c r="F62" s="44" t="s">
        <v>386</v>
      </c>
      <c r="H62" s="26"/>
    </row>
    <row r="63" spans="1:8" x14ac:dyDescent="0.3">
      <c r="A63" s="41">
        <v>4075</v>
      </c>
      <c r="B63" s="6" t="s">
        <v>46</v>
      </c>
      <c r="C63" s="6" t="s">
        <v>47</v>
      </c>
      <c r="D63" s="32" t="s">
        <v>286</v>
      </c>
      <c r="E63" s="16" t="s">
        <v>22</v>
      </c>
      <c r="F63" s="44" t="s">
        <v>355</v>
      </c>
      <c r="H63" s="26"/>
    </row>
    <row r="64" spans="1:8" x14ac:dyDescent="0.3">
      <c r="A64" s="40">
        <v>4190</v>
      </c>
      <c r="B64" s="29" t="s">
        <v>118</v>
      </c>
      <c r="C64" s="29" t="s">
        <v>89</v>
      </c>
      <c r="D64" s="30" t="s">
        <v>147</v>
      </c>
      <c r="E64" s="39" t="s">
        <v>22</v>
      </c>
      <c r="F64" s="43" t="s">
        <v>356</v>
      </c>
      <c r="H64" s="26"/>
    </row>
    <row r="65" spans="1:8" x14ac:dyDescent="0.3">
      <c r="A65" s="41">
        <v>4113</v>
      </c>
      <c r="B65" s="31" t="s">
        <v>115</v>
      </c>
      <c r="C65" s="31" t="s">
        <v>200</v>
      </c>
      <c r="D65" s="32" t="s">
        <v>232</v>
      </c>
      <c r="E65" s="16" t="s">
        <v>64</v>
      </c>
      <c r="F65" s="44" t="s">
        <v>357</v>
      </c>
      <c r="H65" s="26"/>
    </row>
    <row r="66" spans="1:8" x14ac:dyDescent="0.3">
      <c r="A66" s="40">
        <v>4169</v>
      </c>
      <c r="B66" s="29" t="s">
        <v>152</v>
      </c>
      <c r="C66" s="29" t="s">
        <v>180</v>
      </c>
      <c r="D66" s="30" t="s">
        <v>209</v>
      </c>
      <c r="E66" s="39" t="s">
        <v>64</v>
      </c>
      <c r="F66" s="43" t="s">
        <v>358</v>
      </c>
      <c r="H66" s="26"/>
    </row>
    <row r="67" spans="1:8" x14ac:dyDescent="0.3">
      <c r="A67" s="41">
        <v>4227</v>
      </c>
      <c r="B67" s="31" t="s">
        <v>268</v>
      </c>
      <c r="C67" s="31" t="s">
        <v>269</v>
      </c>
      <c r="D67" s="32" t="s">
        <v>266</v>
      </c>
      <c r="E67" s="16" t="s">
        <v>22</v>
      </c>
      <c r="F67" s="44" t="s">
        <v>359</v>
      </c>
      <c r="H67" s="26"/>
    </row>
    <row r="68" spans="1:8" x14ac:dyDescent="0.3">
      <c r="A68" s="40">
        <v>4109</v>
      </c>
      <c r="B68" s="29" t="s">
        <v>114</v>
      </c>
      <c r="C68" s="29" t="s">
        <v>76</v>
      </c>
      <c r="D68" s="30" t="s">
        <v>141</v>
      </c>
      <c r="E68" s="39" t="s">
        <v>291</v>
      </c>
      <c r="F68" s="43" t="s">
        <v>360</v>
      </c>
      <c r="H68" s="26"/>
    </row>
    <row r="69" spans="1:8" x14ac:dyDescent="0.3">
      <c r="A69" s="41">
        <v>4053</v>
      </c>
      <c r="B69" s="31" t="s">
        <v>165</v>
      </c>
      <c r="C69" s="31" t="s">
        <v>130</v>
      </c>
      <c r="D69" s="32" t="s">
        <v>224</v>
      </c>
      <c r="E69" s="16" t="s">
        <v>22</v>
      </c>
      <c r="F69" s="44" t="s">
        <v>361</v>
      </c>
      <c r="H69" s="26"/>
    </row>
    <row r="70" spans="1:8" x14ac:dyDescent="0.3">
      <c r="A70" s="40">
        <v>4176</v>
      </c>
      <c r="B70" s="29" t="s">
        <v>153</v>
      </c>
      <c r="C70" s="29" t="s">
        <v>182</v>
      </c>
      <c r="D70" s="30" t="s">
        <v>211</v>
      </c>
      <c r="E70" s="39" t="s">
        <v>70</v>
      </c>
      <c r="F70" s="43" t="s">
        <v>362</v>
      </c>
      <c r="H70" s="26"/>
    </row>
    <row r="71" spans="1:8" x14ac:dyDescent="0.3">
      <c r="A71" s="41">
        <v>4202</v>
      </c>
      <c r="B71" s="34" t="s">
        <v>262</v>
      </c>
      <c r="C71" s="34" t="s">
        <v>263</v>
      </c>
      <c r="D71" s="32" t="s">
        <v>287</v>
      </c>
      <c r="E71" s="16" t="s">
        <v>28</v>
      </c>
      <c r="F71" s="44" t="s">
        <v>363</v>
      </c>
      <c r="H71" s="26"/>
    </row>
    <row r="72" spans="1:8" x14ac:dyDescent="0.3">
      <c r="A72" s="40">
        <v>4080</v>
      </c>
      <c r="B72" s="29" t="s">
        <v>40</v>
      </c>
      <c r="C72" s="29" t="s">
        <v>41</v>
      </c>
      <c r="D72" s="30" t="s">
        <v>150</v>
      </c>
      <c r="E72" s="39" t="s">
        <v>22</v>
      </c>
      <c r="F72" s="43" t="s">
        <v>364</v>
      </c>
      <c r="H72" s="26"/>
    </row>
    <row r="73" spans="1:8" x14ac:dyDescent="0.3">
      <c r="A73" s="41">
        <v>4069</v>
      </c>
      <c r="B73" s="31" t="s">
        <v>177</v>
      </c>
      <c r="C73" s="31" t="s">
        <v>205</v>
      </c>
      <c r="D73" s="32" t="s">
        <v>236</v>
      </c>
      <c r="E73" s="16" t="s">
        <v>291</v>
      </c>
      <c r="F73" s="44" t="s">
        <v>365</v>
      </c>
      <c r="H73" s="26"/>
    </row>
    <row r="74" spans="1:8" x14ac:dyDescent="0.3">
      <c r="A74" s="40">
        <v>4183</v>
      </c>
      <c r="B74" s="29" t="s">
        <v>176</v>
      </c>
      <c r="C74" s="29" t="s">
        <v>204</v>
      </c>
      <c r="D74" s="30" t="s">
        <v>235</v>
      </c>
      <c r="E74" s="39" t="s">
        <v>291</v>
      </c>
      <c r="F74" s="43" t="s">
        <v>366</v>
      </c>
      <c r="H74" s="26"/>
    </row>
    <row r="75" spans="1:8" x14ac:dyDescent="0.3">
      <c r="A75" s="41">
        <v>4217</v>
      </c>
      <c r="B75" s="6" t="s">
        <v>69</v>
      </c>
      <c r="C75" s="6" t="s">
        <v>83</v>
      </c>
      <c r="D75" s="32" t="s">
        <v>288</v>
      </c>
      <c r="E75" s="16" t="s">
        <v>22</v>
      </c>
      <c r="F75" s="44" t="s">
        <v>367</v>
      </c>
      <c r="H75" s="26"/>
    </row>
    <row r="76" spans="1:8" x14ac:dyDescent="0.3">
      <c r="A76" s="40">
        <v>4156</v>
      </c>
      <c r="B76" s="29" t="s">
        <v>115</v>
      </c>
      <c r="C76" s="29" t="s">
        <v>127</v>
      </c>
      <c r="D76" s="30" t="s">
        <v>142</v>
      </c>
      <c r="E76" s="39" t="s">
        <v>67</v>
      </c>
      <c r="F76" s="43" t="s">
        <v>368</v>
      </c>
      <c r="H76" s="26"/>
    </row>
    <row r="77" spans="1:8" x14ac:dyDescent="0.3">
      <c r="A77" s="41">
        <v>4098</v>
      </c>
      <c r="B77" s="34" t="s">
        <v>260</v>
      </c>
      <c r="C77" s="34" t="s">
        <v>261</v>
      </c>
      <c r="D77" s="30" t="s">
        <v>289</v>
      </c>
      <c r="E77" s="39" t="s">
        <v>55</v>
      </c>
      <c r="F77" s="43" t="s">
        <v>369</v>
      </c>
      <c r="H77" s="26"/>
    </row>
    <row r="78" spans="1:8" x14ac:dyDescent="0.3">
      <c r="A78" s="40">
        <v>4134</v>
      </c>
      <c r="B78" s="29" t="s">
        <v>112</v>
      </c>
      <c r="C78" s="29" t="s">
        <v>125</v>
      </c>
      <c r="D78" s="30" t="s">
        <v>138</v>
      </c>
      <c r="E78" s="39" t="s">
        <v>67</v>
      </c>
      <c r="F78" s="43" t="s">
        <v>370</v>
      </c>
      <c r="H78" s="26"/>
    </row>
    <row r="79" spans="1:8" x14ac:dyDescent="0.3">
      <c r="A79" s="41">
        <v>4071</v>
      </c>
      <c r="B79" s="31" t="s">
        <v>161</v>
      </c>
      <c r="C79" s="31" t="s">
        <v>189</v>
      </c>
      <c r="D79" s="32" t="s">
        <v>219</v>
      </c>
      <c r="E79" s="16" t="s">
        <v>22</v>
      </c>
      <c r="F79" s="44" t="s">
        <v>371</v>
      </c>
      <c r="H79" s="26"/>
    </row>
    <row r="80" spans="1:8" x14ac:dyDescent="0.3">
      <c r="A80" s="42">
        <v>4195</v>
      </c>
      <c r="B80" s="36" t="s">
        <v>258</v>
      </c>
      <c r="C80" s="36" t="s">
        <v>259</v>
      </c>
      <c r="D80" s="37" t="s">
        <v>290</v>
      </c>
      <c r="E80" s="39" t="s">
        <v>55</v>
      </c>
      <c r="F80" s="43" t="s">
        <v>372</v>
      </c>
      <c r="H80" s="26"/>
    </row>
    <row r="81" spans="8:8" x14ac:dyDescent="0.3">
      <c r="H81" s="26"/>
    </row>
    <row r="82" spans="8:8" x14ac:dyDescent="0.3">
      <c r="H82" s="26"/>
    </row>
  </sheetData>
  <conditionalFormatting sqref="A2:A80">
    <cfRule type="duplicateValues" dxfId="1" priority="3"/>
  </conditionalFormatting>
  <hyperlinks>
    <hyperlink ref="F26" r:id="rId1" xr:uid="{B60EF786-2598-4A6E-9AAC-AAD6CF263B91}"/>
    <hyperlink ref="F31" r:id="rId2" xr:uid="{87A2D47D-D003-4366-9E92-B1DB6311C08C}"/>
    <hyperlink ref="F20" r:id="rId3" xr:uid="{F70181F2-8B40-47FE-8CC3-ECF184A9E9B1}"/>
    <hyperlink ref="F18" r:id="rId4" xr:uid="{A01D2EC9-80F1-4FB5-8BF8-F92547B3C9A1}"/>
    <hyperlink ref="F44" r:id="rId5" xr:uid="{761190AA-D11A-427D-8466-8646E725ED48}"/>
    <hyperlink ref="F62" r:id="rId6" xr:uid="{A07ADBE6-5596-4B75-B75C-F50A45125AA0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C32347400934588C4CDCC3E75A2DC" ma:contentTypeVersion="11" ma:contentTypeDescription="Create a new document." ma:contentTypeScope="" ma:versionID="417e25c8da6979a506940c93090c2021">
  <xsd:schema xmlns:xsd="http://www.w3.org/2001/XMLSchema" xmlns:xs="http://www.w3.org/2001/XMLSchema" xmlns:p="http://schemas.microsoft.com/office/2006/metadata/properties" xmlns:ns3="d707ae94-34a1-43e3-9106-4b8bb362e0ea" targetNamespace="http://schemas.microsoft.com/office/2006/metadata/properties" ma:root="true" ma:fieldsID="3101724175d9361e48639b096c3858ad" ns3:_="">
    <xsd:import namespace="d707ae94-34a1-43e3-9106-4b8bb362e0e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7ae94-34a1-43e3-9106-4b8bb362e0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07ae94-34a1-43e3-9106-4b8bb362e0ea" xsi:nil="true"/>
  </documentManagement>
</p:properties>
</file>

<file path=customXml/itemProps1.xml><?xml version="1.0" encoding="utf-8"?>
<ds:datastoreItem xmlns:ds="http://schemas.openxmlformats.org/officeDocument/2006/customXml" ds:itemID="{E21DD149-6F7B-4392-86E7-D7B0E0E078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658403-80D3-4FE0-8D40-98F892DF1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07ae94-34a1-43e3-9106-4b8bb362e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C861E0-749E-4072-BD0C-95D8A0085DA9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707ae94-34a1-43e3-9106-4b8bb362e0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Feedback</vt:lpstr>
      <vt:lpstr>Orders</vt:lpstr>
      <vt:lpstr>Location</vt:lpstr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Williams</dc:creator>
  <cp:lastModifiedBy>Margaret Brennan</cp:lastModifiedBy>
  <dcterms:created xsi:type="dcterms:W3CDTF">2025-02-25T12:58:54Z</dcterms:created>
  <dcterms:modified xsi:type="dcterms:W3CDTF">2025-03-04T11:48:15Z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0x010100EC2C32347400934588C4CDCC3E75A2DC</vt:lpwstr>
  </property>
</Properties>
</file>