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pivotTables/pivotTable4.xml" ContentType="application/vnd.openxmlformats-officedocument.spreadsheetml.pivotTable+xml"/>
  <Override PartName="/xl/drawings/drawing4.xml" ContentType="application/vnd.openxmlformats-officedocument.drawing+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kshay Bagade\OneDrive\Akshay\Courses\Coursera\Microsoft Excel Profesional Certificate\Advanced Data Analysis &amp; Visualization with Copilot in Excel\Module 5\"/>
    </mc:Choice>
  </mc:AlternateContent>
  <bookViews>
    <workbookView xWindow="0" yWindow="0" windowWidth="20490" windowHeight="7155" tabRatio="757"/>
  </bookViews>
  <sheets>
    <sheet name="REPORT SUMMARY" sheetId="12" r:id="rId1"/>
    <sheet name="Bookstore Chain Data (2)" sheetId="2" r:id="rId2"/>
    <sheet name="Bookstore Chain Data" sheetId="1" r:id="rId3"/>
    <sheet name="Region Performance" sheetId="6" r:id="rId4"/>
    <sheet name="Quarter Sales Analysis" sheetId="11" r:id="rId5"/>
    <sheet name="Total Sales by Region" sheetId="4" r:id="rId6"/>
    <sheet name="Sales Trend" sheetId="5" r:id="rId7"/>
  </sheets>
  <definedNames>
    <definedName name="_xlcn.WorksheetConnection_3.5.4Globalbookstorechaindataset.xlsxTable11" hidden="1">Table1[]</definedName>
    <definedName name="_xlcn.WorksheetConnection_3.5.4Globalbookstorechaindataset.xlsxTable131" hidden="1">Table13[]</definedName>
    <definedName name="NativeTimeline_MONTH___YEAR">#N/A</definedName>
    <definedName name="Product_ID">Table13[#All]</definedName>
    <definedName name="Slicer_Product_Category">#N/A</definedName>
    <definedName name="Slicer_Product_Type">#N/A</definedName>
    <definedName name="Slicer_Region">#N/A</definedName>
    <definedName name="Slicer_Sales_Representative">#N/A</definedName>
    <definedName name="Timeline_MONTH___YEAR">#N/A</definedName>
  </definedNames>
  <calcPr calcId="152511"/>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14"/>
      </x15:timelineCachePivotCaches>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3.5.4 Global-bookstore-chain-dataset.xlsx!Table13"/>
          <x15:modelTable id="Table1" name="Table1" connection="WorksheetConnection_3.5.4 Global-bookstore-chain-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2"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C11" i="12"/>
  <c r="C10" i="12"/>
  <c r="C9" i="12"/>
  <c r="C8" i="12"/>
  <c r="R969" i="2"/>
  <c r="R485" i="2"/>
  <c r="R1468" i="2"/>
  <c r="R7" i="2"/>
  <c r="R972" i="2"/>
  <c r="R1469" i="2"/>
  <c r="R973" i="2"/>
  <c r="R1471" i="2"/>
  <c r="R975" i="2"/>
  <c r="R489" i="2"/>
  <c r="R976" i="2"/>
  <c r="R8" i="2"/>
  <c r="R492" i="2"/>
  <c r="R983" i="2"/>
  <c r="R984" i="2"/>
  <c r="R496" i="2"/>
  <c r="R1474" i="2"/>
  <c r="R497" i="2"/>
  <c r="R15" i="2"/>
  <c r="R16" i="2"/>
  <c r="R499" i="2"/>
  <c r="R500" i="2"/>
  <c r="R989" i="2"/>
  <c r="R501" i="2"/>
  <c r="R19" i="2"/>
  <c r="R991" i="2"/>
  <c r="R993" i="2"/>
  <c r="R1481" i="2"/>
  <c r="R995" i="2"/>
  <c r="R22" i="2"/>
  <c r="R503" i="2"/>
  <c r="R23" i="2"/>
  <c r="R26" i="2"/>
  <c r="R998" i="2"/>
  <c r="R1482" i="2"/>
  <c r="R1483" i="2"/>
  <c r="R999" i="2"/>
  <c r="R1001" i="2"/>
  <c r="R1487" i="2"/>
  <c r="R1488" i="2"/>
  <c r="R28" i="2"/>
  <c r="R1489" i="2"/>
  <c r="R30" i="2"/>
  <c r="R1492" i="2"/>
  <c r="R513" i="2"/>
  <c r="R1009" i="2"/>
  <c r="R1493" i="2"/>
  <c r="R514" i="2"/>
  <c r="R1011" i="2"/>
  <c r="R1500" i="2"/>
  <c r="R522" i="2"/>
  <c r="R1018" i="2"/>
  <c r="R37" i="2"/>
  <c r="R1022" i="2"/>
  <c r="R1024" i="2"/>
  <c r="R524" i="2"/>
  <c r="R1026" i="2"/>
  <c r="R40" i="2"/>
  <c r="R1028" i="2"/>
  <c r="R1029" i="2"/>
  <c r="R41" i="2"/>
  <c r="R42" i="2"/>
  <c r="R1030" i="2"/>
  <c r="R1031" i="2"/>
  <c r="R44" i="2"/>
  <c r="R1510" i="2"/>
  <c r="R1032" i="2"/>
  <c r="R1511" i="2"/>
  <c r="R49" i="2"/>
  <c r="R529" i="2"/>
  <c r="R51" i="2"/>
  <c r="R1514" i="2"/>
  <c r="R1515" i="2"/>
  <c r="R531" i="2"/>
  <c r="R1036" i="2"/>
  <c r="R53" i="2"/>
  <c r="R1516" i="2"/>
  <c r="R1517" i="2"/>
  <c r="R533" i="2"/>
  <c r="R534" i="2"/>
  <c r="R1518" i="2"/>
  <c r="R55" i="2"/>
  <c r="R536" i="2"/>
  <c r="R1522" i="2"/>
  <c r="R1523" i="2"/>
  <c r="R1525" i="2"/>
  <c r="R539" i="2"/>
  <c r="R1526" i="2"/>
  <c r="R1530" i="2"/>
  <c r="R543" i="2"/>
  <c r="R62" i="2"/>
  <c r="R1531" i="2"/>
  <c r="R545" i="2"/>
  <c r="R1046" i="2"/>
  <c r="R1533" i="2"/>
  <c r="R1537" i="2"/>
  <c r="R1539" i="2"/>
  <c r="R550" i="2"/>
  <c r="R66" i="2"/>
  <c r="R554" i="2"/>
  <c r="R69" i="2"/>
  <c r="R556" i="2"/>
  <c r="R1543" i="2"/>
  <c r="R557" i="2"/>
  <c r="R558" i="2"/>
  <c r="R561" i="2"/>
  <c r="R1053" i="2"/>
  <c r="R1055" i="2"/>
  <c r="R1548" i="2"/>
  <c r="R1056" i="2"/>
  <c r="R1549" i="2"/>
  <c r="R564" i="2"/>
  <c r="R1058" i="2"/>
  <c r="R1059" i="2"/>
  <c r="R1061" i="2"/>
  <c r="R73" i="2"/>
  <c r="R1063" i="2"/>
  <c r="R1557" i="2"/>
  <c r="R1559" i="2"/>
  <c r="R1065" i="2"/>
  <c r="R1561" i="2"/>
  <c r="R82" i="2"/>
  <c r="R1564" i="2"/>
  <c r="R576" i="2"/>
  <c r="R1565" i="2"/>
  <c r="R1567" i="2"/>
  <c r="R578" i="2"/>
  <c r="R1568" i="2"/>
  <c r="R1070" i="2"/>
  <c r="R580" i="2"/>
  <c r="R1072" i="2"/>
  <c r="R1572" i="2"/>
  <c r="R84" i="2"/>
  <c r="R1573" i="2"/>
  <c r="R1074" i="2"/>
  <c r="R85" i="2"/>
  <c r="R585" i="2"/>
  <c r="R86" i="2"/>
  <c r="R1578" i="2"/>
  <c r="R88" i="2"/>
  <c r="R1077" i="2"/>
  <c r="R1582" i="2"/>
  <c r="R1583" i="2"/>
  <c r="R1587" i="2"/>
  <c r="R1081" i="2"/>
  <c r="R593" i="2"/>
  <c r="R1588" i="2"/>
  <c r="R1590" i="2"/>
  <c r="R1591" i="2"/>
  <c r="R1592" i="2"/>
  <c r="R1593" i="2"/>
  <c r="R96" i="2"/>
  <c r="R1084" i="2"/>
  <c r="R98" i="2"/>
  <c r="R100" i="2"/>
  <c r="R597" i="2"/>
  <c r="R1085" i="2"/>
  <c r="R599" i="2"/>
  <c r="R1601" i="2"/>
  <c r="R1086" i="2"/>
  <c r="R102" i="2"/>
  <c r="R1091" i="2"/>
  <c r="R103" i="2"/>
  <c r="R104" i="2"/>
  <c r="R105" i="2"/>
  <c r="R604" i="2"/>
  <c r="R1096" i="2"/>
  <c r="R107" i="2"/>
  <c r="R605" i="2"/>
  <c r="R108" i="2"/>
  <c r="R110" i="2"/>
  <c r="R1100" i="2"/>
  <c r="R609" i="2"/>
  <c r="R111" i="2"/>
  <c r="R112" i="2"/>
  <c r="R1615" i="2"/>
  <c r="R611" i="2"/>
  <c r="R1617" i="2"/>
  <c r="R116" i="2"/>
  <c r="R1619" i="2"/>
  <c r="R1620" i="2"/>
  <c r="R118" i="2"/>
  <c r="R120" i="2"/>
  <c r="R617" i="2"/>
  <c r="R123" i="2"/>
  <c r="R124" i="2"/>
  <c r="R125" i="2"/>
  <c r="R1625" i="2"/>
  <c r="R620" i="2"/>
  <c r="R621" i="2"/>
  <c r="R1114" i="2"/>
  <c r="R622" i="2"/>
  <c r="R132" i="2"/>
  <c r="R623" i="2"/>
  <c r="R1116" i="2"/>
  <c r="R134" i="2"/>
  <c r="R1118" i="2"/>
  <c r="R137" i="2"/>
  <c r="R140" i="2"/>
  <c r="R141" i="2"/>
  <c r="R1632" i="2"/>
  <c r="R1636" i="2"/>
  <c r="R1130" i="2"/>
  <c r="R1637" i="2"/>
  <c r="R631" i="2"/>
  <c r="R145" i="2"/>
  <c r="R1132" i="2"/>
  <c r="R633" i="2"/>
  <c r="R1136" i="2"/>
  <c r="R1640" i="2"/>
  <c r="R634" i="2"/>
  <c r="R1643" i="2"/>
  <c r="R635" i="2"/>
  <c r="R636" i="2"/>
  <c r="R1646" i="2"/>
  <c r="R639" i="2"/>
  <c r="R151" i="2"/>
  <c r="R1649" i="2"/>
  <c r="R1140" i="2"/>
  <c r="R1141" i="2"/>
  <c r="R153" i="2"/>
  <c r="R1651" i="2"/>
  <c r="R641" i="2"/>
  <c r="R642" i="2"/>
  <c r="R160" i="2"/>
  <c r="R1654" i="2"/>
  <c r="R162" i="2"/>
  <c r="R163" i="2"/>
  <c r="R1656" i="2"/>
  <c r="R1145" i="2"/>
  <c r="R1147" i="2"/>
  <c r="R647" i="2"/>
  <c r="R1150" i="2"/>
  <c r="R1657" i="2"/>
  <c r="R649" i="2"/>
  <c r="R165" i="2"/>
  <c r="R1155" i="2"/>
  <c r="R1157" i="2"/>
  <c r="R1660" i="2"/>
  <c r="R1661" i="2"/>
  <c r="R1662" i="2"/>
  <c r="R172" i="2"/>
  <c r="R662" i="2"/>
  <c r="R174" i="2"/>
  <c r="R667" i="2"/>
  <c r="R1666" i="2"/>
  <c r="R1164" i="2"/>
  <c r="R1165" i="2"/>
  <c r="R178" i="2"/>
  <c r="R671" i="2"/>
  <c r="R1671" i="2"/>
  <c r="R1169" i="2"/>
  <c r="R181" i="2"/>
  <c r="R1171" i="2"/>
  <c r="R673" i="2"/>
  <c r="R674" i="2"/>
  <c r="R676" i="2"/>
  <c r="R1676" i="2"/>
  <c r="R677" i="2"/>
  <c r="R1679" i="2"/>
  <c r="R1680" i="2"/>
  <c r="R183" i="2"/>
  <c r="R1681" i="2"/>
  <c r="R1180" i="2"/>
  <c r="R187" i="2"/>
  <c r="R1682" i="2"/>
  <c r="R1683" i="2"/>
  <c r="R1688" i="2"/>
  <c r="R683" i="2"/>
  <c r="R1689" i="2"/>
  <c r="R1183" i="2"/>
  <c r="R1184" i="2"/>
  <c r="R196" i="2"/>
  <c r="R198" i="2"/>
  <c r="R199" i="2"/>
  <c r="R1691" i="2"/>
  <c r="R1187" i="2"/>
  <c r="R201" i="2"/>
  <c r="R1694" i="2"/>
  <c r="R1695" i="2"/>
  <c r="R203" i="2"/>
  <c r="R690" i="2"/>
  <c r="R1192" i="2"/>
  <c r="R692" i="2"/>
  <c r="R1195" i="2"/>
  <c r="R205" i="2"/>
  <c r="R1697" i="2"/>
  <c r="R1698" i="2"/>
  <c r="R1197" i="2"/>
  <c r="R1199" i="2"/>
  <c r="R694" i="2"/>
  <c r="R695" i="2"/>
  <c r="R1200" i="2"/>
  <c r="R207" i="2"/>
  <c r="R697" i="2"/>
  <c r="R699" i="2"/>
  <c r="R700" i="2"/>
  <c r="R213" i="2"/>
  <c r="R1205" i="2"/>
  <c r="R703" i="2"/>
  <c r="R219" i="2"/>
  <c r="R704" i="2"/>
  <c r="R220" i="2"/>
  <c r="R1206" i="2"/>
  <c r="R1207" i="2"/>
  <c r="R1208" i="2"/>
  <c r="R1711" i="2"/>
  <c r="R706" i="2"/>
  <c r="R1212" i="2"/>
  <c r="R1214" i="2"/>
  <c r="R708" i="2"/>
  <c r="R1717" i="2"/>
  <c r="R1215" i="2"/>
  <c r="R1718" i="2"/>
  <c r="R711" i="2"/>
  <c r="R1719" i="2"/>
  <c r="R225" i="2"/>
  <c r="R1721" i="2"/>
  <c r="R1220" i="2"/>
  <c r="R713" i="2"/>
  <c r="R1222" i="2"/>
  <c r="R714" i="2"/>
  <c r="R717" i="2"/>
  <c r="R227" i="2"/>
  <c r="R721" i="2"/>
  <c r="R229" i="2"/>
  <c r="R724" i="2"/>
  <c r="R1229" i="2"/>
  <c r="R725" i="2"/>
  <c r="R1731" i="2"/>
  <c r="R1732" i="2"/>
  <c r="R726" i="2"/>
  <c r="R231" i="2"/>
  <c r="R1231" i="2"/>
  <c r="R234" i="2"/>
  <c r="R235" i="2"/>
  <c r="R236" i="2"/>
  <c r="R1735" i="2"/>
  <c r="R728" i="2"/>
  <c r="R729" i="2"/>
  <c r="R1235" i="2"/>
  <c r="R1737" i="2"/>
  <c r="R733" i="2"/>
  <c r="R1739" i="2"/>
  <c r="R244" i="2"/>
  <c r="R734" i="2"/>
  <c r="R1242" i="2"/>
  <c r="R248" i="2"/>
  <c r="R1744" i="2"/>
  <c r="R1248" i="2"/>
  <c r="R249" i="2"/>
  <c r="R1249" i="2"/>
  <c r="R1250" i="2"/>
  <c r="R1251" i="2"/>
  <c r="R1748" i="2"/>
  <c r="R251" i="2"/>
  <c r="R737" i="2"/>
  <c r="R738" i="2"/>
  <c r="R1254" i="2"/>
  <c r="R743" i="2"/>
  <c r="R1256" i="2"/>
  <c r="R1257" i="2"/>
  <c r="R1756" i="2"/>
  <c r="R746" i="2"/>
  <c r="R1258" i="2"/>
  <c r="R257" i="2"/>
  <c r="R747" i="2"/>
  <c r="R1260" i="2"/>
  <c r="R1760" i="2"/>
  <c r="R258" i="2"/>
  <c r="R1763" i="2"/>
  <c r="R750" i="2"/>
  <c r="R1262" i="2"/>
  <c r="R263" i="2"/>
  <c r="R1766" i="2"/>
  <c r="R1767" i="2"/>
  <c r="R267" i="2"/>
  <c r="R1265" i="2"/>
  <c r="R1266" i="2"/>
  <c r="R269" i="2"/>
  <c r="R272" i="2"/>
  <c r="R757" i="2"/>
  <c r="R273" i="2"/>
  <c r="R1772" i="2"/>
  <c r="R274" i="2"/>
  <c r="R1773" i="2"/>
  <c r="R1774" i="2"/>
  <c r="R1776" i="2"/>
  <c r="R1777" i="2"/>
  <c r="R277" i="2"/>
  <c r="R1270" i="2"/>
  <c r="R1780" i="2"/>
  <c r="R1271" i="2"/>
  <c r="R284" i="2"/>
  <c r="R1272" i="2"/>
  <c r="R1274" i="2"/>
  <c r="R289" i="2"/>
  <c r="R1276" i="2"/>
  <c r="R768" i="2"/>
  <c r="R1789" i="2"/>
  <c r="R291" i="2"/>
  <c r="R771" i="2"/>
  <c r="R772" i="2"/>
  <c r="R1791" i="2"/>
  <c r="R294" i="2"/>
  <c r="R297" i="2"/>
  <c r="R1282" i="2"/>
  <c r="R1283" i="2"/>
  <c r="R299" i="2"/>
  <c r="R1795" i="2"/>
  <c r="R1796" i="2"/>
  <c r="R300" i="2"/>
  <c r="R777" i="2"/>
  <c r="R1798" i="2"/>
  <c r="R779" i="2"/>
  <c r="R1287" i="2"/>
  <c r="R781" i="2"/>
  <c r="R782" i="2"/>
  <c r="R783" i="2"/>
  <c r="R1804" i="2"/>
  <c r="R1292" i="2"/>
  <c r="R1293" i="2"/>
  <c r="R1295" i="2"/>
  <c r="R785" i="2"/>
  <c r="R308" i="2"/>
  <c r="R309" i="2"/>
  <c r="R1807" i="2"/>
  <c r="R310" i="2"/>
  <c r="R1810" i="2"/>
  <c r="R311" i="2"/>
  <c r="R789" i="2"/>
  <c r="R1812" i="2"/>
  <c r="R1299" i="2"/>
  <c r="R317" i="2"/>
  <c r="R1818" i="2"/>
  <c r="R1300" i="2"/>
  <c r="R1301" i="2"/>
  <c r="R319" i="2"/>
  <c r="R794" i="2"/>
  <c r="R1302" i="2"/>
  <c r="R1820" i="2"/>
  <c r="R320" i="2"/>
  <c r="R795" i="2"/>
  <c r="R1303" i="2"/>
  <c r="R323" i="2"/>
  <c r="R798" i="2"/>
  <c r="R324" i="2"/>
  <c r="R799" i="2"/>
  <c r="R1307" i="2"/>
  <c r="R1308" i="2"/>
  <c r="R1309" i="2"/>
  <c r="R1828" i="2"/>
  <c r="R329" i="2"/>
  <c r="R1311" i="2"/>
  <c r="R807" i="2"/>
  <c r="R810" i="2"/>
  <c r="R1832" i="2"/>
  <c r="R1314" i="2"/>
  <c r="R1837" i="2"/>
  <c r="R336" i="2"/>
  <c r="R1839" i="2"/>
  <c r="R1317" i="2"/>
  <c r="R819" i="2"/>
  <c r="R1845" i="2"/>
  <c r="R1847" i="2"/>
  <c r="R822" i="2"/>
  <c r="R1322" i="2"/>
  <c r="R823" i="2"/>
  <c r="R1848" i="2"/>
  <c r="R348" i="2"/>
  <c r="R1849" i="2"/>
  <c r="R826" i="2"/>
  <c r="R1325" i="2"/>
  <c r="R829" i="2"/>
  <c r="R830" i="2"/>
  <c r="R831" i="2"/>
  <c r="R1326" i="2"/>
  <c r="R1851" i="2"/>
  <c r="R1852" i="2"/>
  <c r="R836" i="2"/>
  <c r="R1856" i="2"/>
  <c r="R1857" i="2"/>
  <c r="R1858" i="2"/>
  <c r="R354" i="2"/>
  <c r="R355" i="2"/>
  <c r="R838" i="2"/>
  <c r="R1334" i="2"/>
  <c r="R839" i="2"/>
  <c r="R1863" i="2"/>
  <c r="R1337" i="2"/>
  <c r="R1865" i="2"/>
  <c r="R843" i="2"/>
  <c r="R364" i="2"/>
  <c r="R1867" i="2"/>
  <c r="R1868" i="2"/>
  <c r="R847" i="2"/>
  <c r="R368" i="2"/>
  <c r="R369" i="2"/>
  <c r="R1345" i="2"/>
  <c r="R1874" i="2"/>
  <c r="R370" i="2"/>
  <c r="R851" i="2"/>
  <c r="R1875" i="2"/>
  <c r="R1877" i="2"/>
  <c r="R853" i="2"/>
  <c r="R854" i="2"/>
  <c r="R856" i="2"/>
  <c r="R1349" i="2"/>
  <c r="R1879" i="2"/>
  <c r="R857" i="2"/>
  <c r="R382" i="2"/>
  <c r="R384" i="2"/>
  <c r="R387" i="2"/>
  <c r="R1884" i="2"/>
  <c r="R1885" i="2"/>
  <c r="R1886" i="2"/>
  <c r="R392" i="2"/>
  <c r="R865" i="2"/>
  <c r="R1890" i="2"/>
  <c r="R393" i="2"/>
  <c r="R868" i="2"/>
  <c r="R1895" i="2"/>
  <c r="R1896" i="2"/>
  <c r="R395" i="2"/>
  <c r="R1358" i="2"/>
  <c r="R1899" i="2"/>
  <c r="R1360" i="2"/>
  <c r="R397" i="2"/>
  <c r="R398" i="2"/>
  <c r="R1365" i="2"/>
  <c r="R879" i="2"/>
  <c r="R1368" i="2"/>
  <c r="R1371" i="2"/>
  <c r="R1903" i="2"/>
  <c r="R882" i="2"/>
  <c r="R401" i="2"/>
  <c r="R1904" i="2"/>
  <c r="R1907" i="2"/>
  <c r="R1374" i="2"/>
  <c r="R1375" i="2"/>
  <c r="R1378" i="2"/>
  <c r="R406" i="2"/>
  <c r="R1911" i="2"/>
  <c r="R888" i="2"/>
  <c r="R409" i="2"/>
  <c r="R890" i="2"/>
  <c r="R1379" i="2"/>
  <c r="R893" i="2"/>
  <c r="R894" i="2"/>
  <c r="R1380" i="2"/>
  <c r="R1381" i="2"/>
  <c r="R1917" i="2"/>
  <c r="R1919" i="2"/>
  <c r="R896" i="2"/>
  <c r="R413" i="2"/>
  <c r="R414" i="2"/>
  <c r="R415" i="2"/>
  <c r="R901" i="2"/>
  <c r="R902" i="2"/>
  <c r="R417" i="2"/>
  <c r="R418" i="2"/>
  <c r="R1927" i="2"/>
  <c r="R1928" i="2"/>
  <c r="R1931" i="2"/>
  <c r="R906" i="2"/>
  <c r="R1393" i="2"/>
  <c r="R1933" i="2"/>
  <c r="R422" i="2"/>
  <c r="R1935" i="2"/>
  <c r="R423" i="2"/>
  <c r="R908" i="2"/>
  <c r="R1395" i="2"/>
  <c r="R1396" i="2"/>
  <c r="R1397" i="2"/>
  <c r="R1941" i="2"/>
  <c r="R911" i="2"/>
  <c r="R425" i="2"/>
  <c r="R1398" i="2"/>
  <c r="R427" i="2"/>
  <c r="R1401" i="2"/>
  <c r="R1943" i="2"/>
  <c r="R912" i="2"/>
  <c r="R1944" i="2"/>
  <c r="R1945" i="2"/>
  <c r="R1406" i="2"/>
  <c r="R915" i="2"/>
  <c r="R1947" i="2"/>
  <c r="R1408" i="2"/>
  <c r="R1948" i="2"/>
  <c r="R917" i="2"/>
  <c r="R1414" i="2"/>
  <c r="R918" i="2"/>
  <c r="R1955" i="2"/>
  <c r="R919" i="2"/>
  <c r="R437" i="2"/>
  <c r="R442" i="2"/>
  <c r="R1418" i="2"/>
  <c r="R923" i="2"/>
  <c r="R924" i="2"/>
  <c r="R1420" i="2"/>
  <c r="R444" i="2"/>
  <c r="R926" i="2"/>
  <c r="R445" i="2"/>
  <c r="R446" i="2"/>
  <c r="R929" i="2"/>
  <c r="R1427" i="2"/>
  <c r="R450" i="2"/>
  <c r="R1428" i="2"/>
  <c r="R452" i="2"/>
  <c r="R1972" i="2"/>
  <c r="R1433" i="2"/>
  <c r="R936" i="2"/>
  <c r="R455" i="2"/>
  <c r="R1976" i="2"/>
  <c r="R938" i="2"/>
  <c r="R1436" i="2"/>
  <c r="R1979" i="2"/>
  <c r="R1437" i="2"/>
  <c r="R943" i="2"/>
  <c r="R1980" i="2"/>
  <c r="R944" i="2"/>
  <c r="R1440" i="2"/>
  <c r="R1982" i="2"/>
  <c r="R948" i="2"/>
  <c r="R1446" i="2"/>
  <c r="R952" i="2"/>
  <c r="R1990" i="2"/>
  <c r="R953" i="2"/>
  <c r="R1450" i="2"/>
  <c r="R1452" i="2"/>
  <c r="R955" i="2"/>
  <c r="R473" i="2"/>
  <c r="R1457" i="2"/>
  <c r="R474" i="2"/>
  <c r="R1996" i="2"/>
  <c r="R476" i="2"/>
  <c r="R958" i="2"/>
  <c r="R477" i="2"/>
  <c r="R961" i="2"/>
  <c r="R1460" i="2"/>
  <c r="R1461" i="2"/>
  <c r="R479" i="2"/>
  <c r="R2000" i="2"/>
  <c r="R966" i="2"/>
  <c r="R1465" i="2"/>
  <c r="R2" i="2"/>
  <c r="R1466" i="2"/>
  <c r="R481" i="2"/>
  <c r="R483" i="2"/>
  <c r="R4" i="2"/>
  <c r="R484" i="2"/>
  <c r="R5" i="2"/>
  <c r="F9" i="12" s="1"/>
  <c r="R970" i="2"/>
  <c r="R971" i="2"/>
  <c r="R486" i="2"/>
  <c r="R1470" i="2"/>
  <c r="R974" i="2"/>
  <c r="R1472" i="2"/>
  <c r="R977" i="2"/>
  <c r="R978" i="2"/>
  <c r="R979" i="2"/>
  <c r="R980" i="2"/>
  <c r="R9" i="2"/>
  <c r="R1473" i="2"/>
  <c r="R493" i="2"/>
  <c r="R494" i="2"/>
  <c r="R495" i="2"/>
  <c r="R11" i="2"/>
  <c r="R986" i="2"/>
  <c r="R988" i="2"/>
  <c r="R498" i="2"/>
  <c r="R1478" i="2"/>
  <c r="R502" i="2"/>
  <c r="R18" i="2"/>
  <c r="R20" i="2"/>
  <c r="R1480" i="2"/>
  <c r="R992" i="2"/>
  <c r="R21" i="2"/>
  <c r="R504" i="2"/>
  <c r="R997" i="2"/>
  <c r="R25" i="2"/>
  <c r="R505" i="2"/>
  <c r="R506" i="2"/>
  <c r="R27" i="2"/>
  <c r="R508" i="2"/>
  <c r="R509" i="2"/>
  <c r="R1484" i="2"/>
  <c r="R29" i="2"/>
  <c r="R1002" i="2"/>
  <c r="R1003" i="2"/>
  <c r="R510" i="2"/>
  <c r="R1491" i="2"/>
  <c r="R1004" i="2"/>
  <c r="R1005" i="2"/>
  <c r="R511" i="2"/>
  <c r="R1008" i="2"/>
  <c r="R512" i="2"/>
  <c r="R31" i="2"/>
  <c r="R32" i="2"/>
  <c r="R33" i="2"/>
  <c r="R34" i="2"/>
  <c r="R515" i="2"/>
  <c r="R35" i="2"/>
  <c r="R516" i="2"/>
  <c r="R517" i="2"/>
  <c r="R1496" i="2"/>
  <c r="R1499" i="2"/>
  <c r="R519" i="2"/>
  <c r="R520" i="2"/>
  <c r="R521" i="2"/>
  <c r="R1015" i="2"/>
  <c r="R1017" i="2"/>
  <c r="R1023" i="2"/>
  <c r="R1502" i="2"/>
  <c r="R1503" i="2"/>
  <c r="R1025" i="2"/>
  <c r="R39" i="2"/>
  <c r="R1505" i="2"/>
  <c r="R1027" i="2"/>
  <c r="R43" i="2"/>
  <c r="R1508" i="2"/>
  <c r="R47" i="2"/>
  <c r="R1033" i="2"/>
  <c r="R50" i="2"/>
  <c r="R1034" i="2"/>
  <c r="R530" i="2"/>
  <c r="R52" i="2"/>
  <c r="R1035" i="2"/>
  <c r="R1037" i="2"/>
  <c r="R1520" i="2"/>
  <c r="R56" i="2"/>
  <c r="R59" i="2"/>
  <c r="R1524" i="2"/>
  <c r="R537" i="2"/>
  <c r="R1040" i="2"/>
  <c r="R540" i="2"/>
  <c r="R1041" i="2"/>
  <c r="R1527" i="2"/>
  <c r="R1528" i="2"/>
  <c r="R1529" i="2"/>
  <c r="R542" i="2"/>
  <c r="R1043" i="2"/>
  <c r="R1044" i="2"/>
  <c r="R63" i="2"/>
  <c r="R1045" i="2"/>
  <c r="R1532" i="2"/>
  <c r="R1534" i="2"/>
  <c r="R1536" i="2"/>
  <c r="R552" i="2"/>
  <c r="R1050" i="2"/>
  <c r="R64" i="2"/>
  <c r="R65" i="2"/>
  <c r="R68" i="2"/>
  <c r="R1544" i="2"/>
  <c r="R560" i="2"/>
  <c r="R1054" i="2"/>
  <c r="R563" i="2"/>
  <c r="R1060" i="2"/>
  <c r="R72" i="2"/>
  <c r="R1551" i="2"/>
  <c r="R567" i="2"/>
  <c r="R568" i="2"/>
  <c r="R1554" i="2"/>
  <c r="R1555" i="2"/>
  <c r="R570" i="2"/>
  <c r="R77" i="2"/>
  <c r="R1558" i="2"/>
  <c r="R572" i="2"/>
  <c r="R573" i="2"/>
  <c r="R1064" i="2"/>
  <c r="R1560" i="2"/>
  <c r="R1066" i="2"/>
  <c r="R1562" i="2"/>
  <c r="R1563" i="2"/>
  <c r="R1068" i="2"/>
  <c r="R1566" i="2"/>
  <c r="R1569" i="2"/>
  <c r="R579" i="2"/>
  <c r="R1071" i="2"/>
  <c r="R1571" i="2"/>
  <c r="R1073" i="2"/>
  <c r="R1075" i="2"/>
  <c r="R582" i="2"/>
  <c r="R583" i="2"/>
  <c r="R1076" i="2"/>
  <c r="R1575" i="2"/>
  <c r="R1576" i="2"/>
  <c r="R586" i="2"/>
  <c r="R1579" i="2"/>
  <c r="R1581" i="2"/>
  <c r="R589" i="2"/>
  <c r="R92" i="2"/>
  <c r="R93" i="2"/>
  <c r="R1079" i="2"/>
  <c r="R1080" i="2"/>
  <c r="R592" i="2"/>
  <c r="R94" i="2"/>
  <c r="R95" i="2"/>
  <c r="R1589" i="2"/>
  <c r="R595" i="2"/>
  <c r="R1083" i="2"/>
  <c r="R1594" i="2"/>
  <c r="R1595" i="2"/>
  <c r="R1596" i="2"/>
  <c r="R97" i="2"/>
  <c r="R1597" i="2"/>
  <c r="R99" i="2"/>
  <c r="R596" i="2"/>
  <c r="R1598" i="2"/>
  <c r="R1599" i="2"/>
  <c r="R1600" i="2"/>
  <c r="R101" i="2"/>
  <c r="R1087" i="2"/>
  <c r="R1088" i="2"/>
  <c r="R1090" i="2"/>
  <c r="R1603" i="2"/>
  <c r="R1605" i="2"/>
  <c r="R1607" i="2"/>
  <c r="R603" i="2"/>
  <c r="R1609" i="2"/>
  <c r="R1095" i="2"/>
  <c r="R106" i="2"/>
  <c r="R1610" i="2"/>
  <c r="R1098" i="2"/>
  <c r="R607" i="2"/>
  <c r="R1102" i="2"/>
  <c r="R1103" i="2"/>
  <c r="R610" i="2"/>
  <c r="R1616" i="2"/>
  <c r="R1104" i="2"/>
  <c r="R113" i="2"/>
  <c r="R1106" i="2"/>
  <c r="R1107" i="2"/>
  <c r="R117" i="2"/>
  <c r="R1108" i="2"/>
  <c r="R119" i="2"/>
  <c r="R616" i="2"/>
  <c r="R122" i="2"/>
  <c r="R1110" i="2"/>
  <c r="R1112" i="2"/>
  <c r="R618" i="2"/>
  <c r="R126" i="2"/>
  <c r="R1113" i="2"/>
  <c r="R1624" i="2"/>
  <c r="R127" i="2"/>
  <c r="R1628" i="2"/>
  <c r="R129" i="2"/>
  <c r="R130" i="2"/>
  <c r="R135" i="2"/>
  <c r="R1117" i="2"/>
  <c r="R136" i="2"/>
  <c r="R1119" i="2"/>
  <c r="R1121" i="2"/>
  <c r="R1122" i="2"/>
  <c r="R1123" i="2"/>
  <c r="R1633" i="2"/>
  <c r="R143" i="2"/>
  <c r="R1634" i="2"/>
  <c r="R1126" i="2"/>
  <c r="R1127" i="2"/>
  <c r="R1635" i="2"/>
  <c r="R1128" i="2"/>
  <c r="R1131" i="2"/>
  <c r="R1134" i="2"/>
  <c r="R1639" i="2"/>
  <c r="R1135" i="2"/>
  <c r="R1138" i="2"/>
  <c r="R1139" i="2"/>
  <c r="R1644" i="2"/>
  <c r="R638" i="2"/>
  <c r="R147" i="2"/>
  <c r="R149" i="2"/>
  <c r="R150" i="2"/>
  <c r="R1648" i="2"/>
  <c r="R154" i="2"/>
  <c r="R1650" i="2"/>
  <c r="R156" i="2"/>
  <c r="R640" i="2"/>
  <c r="R157" i="2"/>
  <c r="R643" i="2"/>
  <c r="R1652" i="2"/>
  <c r="R159" i="2"/>
  <c r="R644" i="2"/>
  <c r="R161" i="2"/>
  <c r="R1655" i="2"/>
  <c r="R646" i="2"/>
  <c r="R1146" i="2"/>
  <c r="R1149" i="2"/>
  <c r="R648" i="2"/>
  <c r="R1151" i="2"/>
  <c r="R1153" i="2"/>
  <c r="R651" i="2"/>
  <c r="R653" i="2"/>
  <c r="R1658" i="2"/>
  <c r="R166" i="2"/>
  <c r="R167" i="2"/>
  <c r="R655" i="2"/>
  <c r="R168" i="2"/>
  <c r="R656" i="2"/>
  <c r="R1156" i="2"/>
  <c r="R658" i="2"/>
  <c r="R1158" i="2"/>
  <c r="R1160" i="2"/>
  <c r="R1663" i="2"/>
  <c r="R171" i="2"/>
  <c r="R661" i="2"/>
  <c r="R665" i="2"/>
  <c r="R666" i="2"/>
  <c r="R1161" i="2"/>
  <c r="R668" i="2"/>
  <c r="R1162" i="2"/>
  <c r="R1664" i="2"/>
  <c r="R175" i="2"/>
  <c r="R669" i="2"/>
  <c r="R1665" i="2"/>
  <c r="R177" i="2"/>
  <c r="R179" i="2"/>
  <c r="R1672" i="2"/>
  <c r="R1170" i="2"/>
  <c r="R1674" i="2"/>
  <c r="R1172" i="2"/>
  <c r="R675" i="2"/>
  <c r="R1174" i="2"/>
  <c r="R1177" i="2"/>
  <c r="R1178" i="2"/>
  <c r="R184" i="2"/>
  <c r="R185" i="2"/>
  <c r="R1179" i="2"/>
  <c r="R680" i="2"/>
  <c r="R188" i="2"/>
  <c r="R189" i="2"/>
  <c r="R190" i="2"/>
  <c r="R1685" i="2"/>
  <c r="R1686" i="2"/>
  <c r="R191" i="2"/>
  <c r="R1687" i="2"/>
  <c r="R681" i="2"/>
  <c r="R1181" i="2"/>
  <c r="R1690" i="2"/>
  <c r="R686" i="2"/>
  <c r="R1185" i="2"/>
  <c r="R1186" i="2"/>
  <c r="R1692" i="2"/>
  <c r="R202" i="2"/>
  <c r="R689" i="2"/>
  <c r="R1193" i="2"/>
  <c r="R206" i="2"/>
  <c r="R1699" i="2"/>
  <c r="R1700" i="2"/>
  <c r="R696" i="2"/>
  <c r="R1201" i="2"/>
  <c r="R210" i="2"/>
  <c r="R1202" i="2"/>
  <c r="R1703" i="2"/>
  <c r="R214" i="2"/>
  <c r="R216" i="2"/>
  <c r="R701" i="2"/>
  <c r="R1204" i="2"/>
  <c r="R217" i="2"/>
  <c r="R1706" i="2"/>
  <c r="R1707" i="2"/>
  <c r="R1708" i="2"/>
  <c r="R1209" i="2"/>
  <c r="R222" i="2"/>
  <c r="R1713" i="2"/>
  <c r="R1714" i="2"/>
  <c r="R1715" i="2"/>
  <c r="R709" i="2"/>
  <c r="R710" i="2"/>
  <c r="R1216" i="2"/>
  <c r="R1217" i="2"/>
  <c r="R224" i="2"/>
  <c r="R1722" i="2"/>
  <c r="R1725" i="2"/>
  <c r="R1223" i="2"/>
  <c r="R1726" i="2"/>
  <c r="R719" i="2"/>
  <c r="R720" i="2"/>
  <c r="R1227" i="2"/>
  <c r="R228" i="2"/>
  <c r="R1228" i="2"/>
  <c r="R722" i="2"/>
  <c r="R230" i="2"/>
  <c r="R723" i="2"/>
  <c r="R1730" i="2"/>
  <c r="R1230" i="2"/>
  <c r="R232" i="2"/>
  <c r="R233" i="2"/>
  <c r="R1233" i="2"/>
  <c r="R237" i="2"/>
  <c r="R1234" i="2"/>
  <c r="R238" i="2"/>
  <c r="R239" i="2"/>
  <c r="R731" i="2"/>
  <c r="R1237" i="2"/>
  <c r="R1238" i="2"/>
  <c r="R1239" i="2"/>
  <c r="R1241" i="2"/>
  <c r="R247" i="2"/>
  <c r="R1243" i="2"/>
  <c r="R1244" i="2"/>
  <c r="R1740" i="2"/>
  <c r="R1246" i="2"/>
  <c r="R1741" i="2"/>
  <c r="R1743" i="2"/>
  <c r="R1745" i="2"/>
  <c r="R1747" i="2"/>
  <c r="R1749" i="2"/>
  <c r="R1252" i="2"/>
  <c r="R1253" i="2"/>
  <c r="R252" i="2"/>
  <c r="R740" i="2"/>
  <c r="R1751" i="2"/>
  <c r="R1754" i="2"/>
  <c r="R1255" i="2"/>
  <c r="R745" i="2"/>
  <c r="R1755" i="2"/>
  <c r="R256" i="2"/>
  <c r="R1761" i="2"/>
  <c r="R1762" i="2"/>
  <c r="R259" i="2"/>
  <c r="R748" i="2"/>
  <c r="R749" i="2"/>
  <c r="R1764" i="2"/>
  <c r="R266" i="2"/>
  <c r="R1263" i="2"/>
  <c r="R1264" i="2"/>
  <c r="R752" i="2"/>
  <c r="R756" i="2"/>
  <c r="R270" i="2"/>
  <c r="R271" i="2"/>
  <c r="R1770" i="2"/>
  <c r="R1771" i="2"/>
  <c r="R1268" i="2"/>
  <c r="R276" i="2"/>
  <c r="R1269" i="2"/>
  <c r="R762" i="2"/>
  <c r="R1779" i="2"/>
  <c r="R280" i="2"/>
  <c r="R281" i="2"/>
  <c r="R763" i="2"/>
  <c r="R282" i="2"/>
  <c r="R283" i="2"/>
  <c r="R764" i="2"/>
  <c r="R285" i="2"/>
  <c r="R287" i="2"/>
  <c r="R1782" i="2"/>
  <c r="R1783" i="2"/>
  <c r="R1784" i="2"/>
  <c r="R766" i="2"/>
  <c r="R767" i="2"/>
  <c r="R1275" i="2"/>
  <c r="R1788" i="2"/>
  <c r="R1278" i="2"/>
  <c r="R1790" i="2"/>
  <c r="R769" i="2"/>
  <c r="R770" i="2"/>
  <c r="R1280" i="2"/>
  <c r="R292" i="2"/>
  <c r="R293" i="2"/>
  <c r="R1793" i="2"/>
  <c r="R295" i="2"/>
  <c r="R775" i="2"/>
  <c r="R1794" i="2"/>
  <c r="R298" i="2"/>
  <c r="R1797" i="2"/>
  <c r="R776" i="2"/>
  <c r="R301" i="2"/>
  <c r="R1285" i="2"/>
  <c r="R1800" i="2"/>
  <c r="R1288" i="2"/>
  <c r="R1803" i="2"/>
  <c r="R303" i="2"/>
  <c r="R1294" i="2"/>
  <c r="R305" i="2"/>
  <c r="R784" i="2"/>
  <c r="R1806" i="2"/>
  <c r="R306" i="2"/>
  <c r="R307" i="2"/>
  <c r="R1296" i="2"/>
  <c r="R787" i="2"/>
  <c r="R312" i="2"/>
  <c r="R1297" i="2"/>
  <c r="R314" i="2"/>
  <c r="R315" i="2"/>
  <c r="R790" i="2"/>
  <c r="R1815" i="2"/>
  <c r="R316" i="2"/>
  <c r="R791" i="2"/>
  <c r="R321" i="2"/>
  <c r="R1822" i="2"/>
  <c r="R1824" i="2"/>
  <c r="R1825" i="2"/>
  <c r="R1304" i="2"/>
  <c r="R800" i="2"/>
  <c r="R1305" i="2"/>
  <c r="R801" i="2"/>
  <c r="R802" i="2"/>
  <c r="R1826" i="2"/>
  <c r="R1827" i="2"/>
  <c r="R328" i="2"/>
  <c r="R804" i="2"/>
  <c r="R1312" i="2"/>
  <c r="R330" i="2"/>
  <c r="R331" i="2"/>
  <c r="R1313" i="2"/>
  <c r="R333" i="2"/>
  <c r="R334" i="2"/>
  <c r="R811" i="2"/>
  <c r="R1831" i="2"/>
  <c r="R1315" i="2"/>
  <c r="R1833" i="2"/>
  <c r="R1834" i="2"/>
  <c r="R1836" i="2"/>
  <c r="R812" i="2"/>
  <c r="R335" i="2"/>
  <c r="R813" i="2"/>
  <c r="R337" i="2"/>
  <c r="R1840" i="2"/>
  <c r="R338" i="2"/>
  <c r="R817" i="2"/>
  <c r="R818" i="2"/>
  <c r="R1841" i="2"/>
  <c r="R341" i="2"/>
  <c r="R1842" i="2"/>
  <c r="R342" i="2"/>
  <c r="R1319" i="2"/>
  <c r="R343" i="2"/>
  <c r="R1320" i="2"/>
  <c r="R1321" i="2"/>
  <c r="R1846" i="2"/>
  <c r="R344" i="2"/>
  <c r="R820" i="2"/>
  <c r="R821" i="2"/>
  <c r="R824" i="2"/>
  <c r="R825" i="2"/>
  <c r="R1323" i="2"/>
  <c r="R1324" i="2"/>
  <c r="R349" i="2"/>
  <c r="R1328" i="2"/>
  <c r="R1854" i="2"/>
  <c r="R835" i="2"/>
  <c r="R1855" i="2"/>
  <c r="R351" i="2"/>
  <c r="R1330" i="2"/>
  <c r="R352" i="2"/>
  <c r="R1332" i="2"/>
  <c r="R356" i="2"/>
  <c r="R1859" i="2"/>
  <c r="R1333" i="2"/>
  <c r="R1860" i="2"/>
  <c r="R1861" i="2"/>
  <c r="R1862" i="2"/>
  <c r="R840" i="2"/>
  <c r="R359" i="2"/>
  <c r="R361" i="2"/>
  <c r="R362" i="2"/>
  <c r="R1864" i="2"/>
  <c r="R842" i="2"/>
  <c r="R1339" i="2"/>
  <c r="R1866" i="2"/>
  <c r="R366" i="2"/>
  <c r="R1871" i="2"/>
  <c r="R844" i="2"/>
  <c r="R848" i="2"/>
  <c r="R849" i="2"/>
  <c r="R1872" i="2"/>
  <c r="R1873" i="2"/>
  <c r="R852" i="2"/>
  <c r="R376" i="2"/>
  <c r="R1347" i="2"/>
  <c r="R378" i="2"/>
  <c r="R379" i="2"/>
  <c r="R1881" i="2"/>
  <c r="R381" i="2"/>
  <c r="R858" i="2"/>
  <c r="R383" i="2"/>
  <c r="R1350" i="2"/>
  <c r="R389" i="2"/>
  <c r="R1352" i="2"/>
  <c r="R861" i="2"/>
  <c r="R391" i="2"/>
  <c r="R1888" i="2"/>
  <c r="R1889" i="2"/>
  <c r="R866" i="2"/>
  <c r="R867" i="2"/>
  <c r="R1891" i="2"/>
  <c r="R1892" i="2"/>
  <c r="R1898" i="2"/>
  <c r="R871" i="2"/>
  <c r="R872" i="2"/>
  <c r="R873" i="2"/>
  <c r="R396" i="2"/>
  <c r="R1361" i="2"/>
  <c r="R1362" i="2"/>
  <c r="R874" i="2"/>
  <c r="R1363" i="2"/>
  <c r="R875" i="2"/>
  <c r="R877" i="2"/>
  <c r="R1900" i="2"/>
  <c r="R1901" i="2"/>
  <c r="R1369" i="2"/>
  <c r="R880" i="2"/>
  <c r="R1370" i="2"/>
  <c r="R400" i="2"/>
  <c r="R883" i="2"/>
  <c r="R402" i="2"/>
  <c r="R1906" i="2"/>
  <c r="R1372" i="2"/>
  <c r="R1373" i="2"/>
  <c r="R404" i="2"/>
  <c r="R405" i="2"/>
  <c r="R1376" i="2"/>
  <c r="R1377" i="2"/>
  <c r="R408" i="2"/>
  <c r="R889" i="2"/>
  <c r="R891" i="2"/>
  <c r="R1913" i="2"/>
  <c r="R410" i="2"/>
  <c r="R1915" i="2"/>
  <c r="R1382" i="2"/>
  <c r="R1920" i="2"/>
  <c r="R1921" i="2"/>
  <c r="R1384" i="2"/>
  <c r="R1923" i="2"/>
  <c r="R900" i="2"/>
  <c r="R1925" i="2"/>
  <c r="R1926" i="2"/>
  <c r="R1389" i="2"/>
  <c r="R903" i="2"/>
  <c r="R1929" i="2"/>
  <c r="R420" i="2"/>
  <c r="R421" i="2"/>
  <c r="R1932" i="2"/>
  <c r="R907" i="2"/>
  <c r="R1934" i="2"/>
  <c r="R1394" i="2"/>
  <c r="R424" i="2"/>
  <c r="R909" i="2"/>
  <c r="R1936" i="2"/>
  <c r="R1937" i="2"/>
  <c r="R910" i="2"/>
  <c r="R1940" i="2"/>
  <c r="R426" i="2"/>
  <c r="R1942" i="2"/>
  <c r="R1399" i="2"/>
  <c r="R1400" i="2"/>
  <c r="R428" i="2"/>
  <c r="R913" i="2"/>
  <c r="R1405" i="2"/>
  <c r="R1946" i="2"/>
  <c r="R429" i="2"/>
  <c r="R431" i="2"/>
  <c r="R1409" i="2"/>
  <c r="R1949" i="2"/>
  <c r="R432" i="2"/>
  <c r="R1951" i="2"/>
  <c r="R1952" i="2"/>
  <c r="R433" i="2"/>
  <c r="R1954" i="2"/>
  <c r="R436" i="2"/>
  <c r="R920" i="2"/>
  <c r="R439" i="2"/>
  <c r="R440" i="2"/>
  <c r="R1416" i="2"/>
  <c r="R441" i="2"/>
  <c r="R1957" i="2"/>
  <c r="R922" i="2"/>
  <c r="R1960" i="2"/>
  <c r="R443" i="2"/>
  <c r="R1961" i="2"/>
  <c r="R1962" i="2"/>
  <c r="R1963" i="2"/>
  <c r="R927" i="2"/>
  <c r="R928" i="2"/>
  <c r="R1425" i="2"/>
  <c r="R1426" i="2"/>
  <c r="R447" i="2"/>
  <c r="R930" i="2"/>
  <c r="R449" i="2"/>
  <c r="R1429" i="2"/>
  <c r="R1969" i="2"/>
  <c r="R1970" i="2"/>
  <c r="R1971" i="2"/>
  <c r="R1974" i="2"/>
  <c r="R454" i="2"/>
  <c r="R1975" i="2"/>
  <c r="R1977" i="2"/>
  <c r="R1978" i="2"/>
  <c r="R460" i="2"/>
  <c r="R1438" i="2"/>
  <c r="R1981" i="2"/>
  <c r="R461" i="2"/>
  <c r="R945" i="2"/>
  <c r="R463" i="2"/>
  <c r="R1983" i="2"/>
  <c r="R947" i="2"/>
  <c r="R949" i="2"/>
  <c r="R1444" i="2"/>
  <c r="R466" i="2"/>
  <c r="R1985" i="2"/>
  <c r="R951" i="2"/>
  <c r="R1445" i="2"/>
  <c r="R1987" i="2"/>
  <c r="R1988" i="2"/>
  <c r="R1991" i="2"/>
  <c r="R468" i="2"/>
  <c r="R1448" i="2"/>
  <c r="R1454" i="2"/>
  <c r="R1993" i="2"/>
  <c r="R470" i="2"/>
  <c r="R956" i="2"/>
  <c r="R1456" i="2"/>
  <c r="R475" i="2"/>
  <c r="R1997" i="2"/>
  <c r="R959" i="2"/>
  <c r="R1998" i="2"/>
  <c r="R963" i="2"/>
  <c r="R1462" i="2"/>
  <c r="R1464" i="2"/>
  <c r="R480" i="2"/>
  <c r="R1467" i="2"/>
  <c r="R3" i="2"/>
  <c r="R968" i="2"/>
  <c r="R482" i="2"/>
  <c r="R6" i="2"/>
  <c r="R487" i="2"/>
  <c r="R488" i="2"/>
  <c r="R490" i="2"/>
  <c r="R981" i="2"/>
  <c r="R491" i="2"/>
  <c r="R10" i="2"/>
  <c r="R982" i="2"/>
  <c r="R985" i="2"/>
  <c r="R12" i="2"/>
  <c r="R987" i="2"/>
  <c r="R1475" i="2"/>
  <c r="R1476" i="2"/>
  <c r="R13" i="2"/>
  <c r="R14" i="2"/>
  <c r="R17" i="2"/>
  <c r="H9" i="12" s="1"/>
  <c r="R1477" i="2"/>
  <c r="R1479" i="2"/>
  <c r="R990" i="2"/>
  <c r="R994" i="2"/>
  <c r="R996" i="2"/>
  <c r="R24" i="2"/>
  <c r="R507" i="2"/>
  <c r="R1485" i="2"/>
  <c r="R1486" i="2"/>
  <c r="R1000" i="2"/>
  <c r="R1490" i="2"/>
  <c r="R1006" i="2"/>
  <c r="R1007" i="2"/>
  <c r="R1010" i="2"/>
  <c r="R1494" i="2"/>
  <c r="R1495" i="2"/>
  <c r="R1012" i="2"/>
  <c r="R1013" i="2"/>
  <c r="R1014" i="2"/>
  <c r="R1497" i="2"/>
  <c r="R1498" i="2"/>
  <c r="R36" i="2"/>
  <c r="R518" i="2"/>
  <c r="R1016" i="2"/>
  <c r="R1019" i="2"/>
  <c r="R1020" i="2"/>
  <c r="R1021" i="2"/>
  <c r="R1501" i="2"/>
  <c r="R38" i="2"/>
  <c r="R523" i="2"/>
  <c r="R1504" i="2"/>
  <c r="R525" i="2"/>
  <c r="R526" i="2"/>
  <c r="R527" i="2"/>
  <c r="R1506" i="2"/>
  <c r="R1507" i="2"/>
  <c r="R1509" i="2"/>
  <c r="R45" i="2"/>
  <c r="R46" i="2"/>
  <c r="R528" i="2"/>
  <c r="R1512" i="2"/>
  <c r="R48" i="2"/>
  <c r="R1513" i="2"/>
  <c r="R532" i="2"/>
  <c r="R54" i="2"/>
  <c r="R1038" i="2"/>
  <c r="R1519" i="2"/>
  <c r="R57" i="2"/>
  <c r="R535" i="2"/>
  <c r="R58" i="2"/>
  <c r="R1521" i="2"/>
  <c r="R538" i="2"/>
  <c r="R1039" i="2"/>
  <c r="R60" i="2"/>
  <c r="R61" i="2"/>
  <c r="R541" i="2"/>
  <c r="R1042" i="2"/>
  <c r="R544" i="2"/>
  <c r="R546" i="2"/>
  <c r="R547" i="2"/>
  <c r="R548" i="2"/>
  <c r="R1535" i="2"/>
  <c r="R1047" i="2"/>
  <c r="R1048" i="2"/>
  <c r="R549" i="2"/>
  <c r="R1049" i="2"/>
  <c r="R1538" i="2"/>
  <c r="R1540" i="2"/>
  <c r="R1541" i="2"/>
  <c r="R551" i="2"/>
  <c r="R1542" i="2"/>
  <c r="R1051" i="2"/>
  <c r="R553" i="2"/>
  <c r="R1052" i="2"/>
  <c r="R67" i="2"/>
  <c r="R555" i="2"/>
  <c r="R70" i="2"/>
  <c r="R559" i="2"/>
  <c r="R1545" i="2"/>
  <c r="R1546" i="2"/>
  <c r="R1547" i="2"/>
  <c r="R562" i="2"/>
  <c r="R71" i="2"/>
  <c r="R1057" i="2"/>
  <c r="R565" i="2"/>
  <c r="R566" i="2"/>
  <c r="R1550" i="2"/>
  <c r="R74" i="2"/>
  <c r="R75" i="2"/>
  <c r="R76" i="2"/>
  <c r="R1552" i="2"/>
  <c r="R1062" i="2"/>
  <c r="R1553" i="2"/>
  <c r="R569" i="2"/>
  <c r="R1556" i="2"/>
  <c r="R571" i="2"/>
  <c r="R78" i="2"/>
  <c r="R79" i="2"/>
  <c r="R80" i="2"/>
  <c r="R81" i="2"/>
  <c r="R574" i="2"/>
  <c r="R575" i="2"/>
  <c r="R1067" i="2"/>
  <c r="R577" i="2"/>
  <c r="R1069" i="2"/>
  <c r="R83" i="2"/>
  <c r="R1570" i="2"/>
  <c r="R581" i="2"/>
  <c r="R1574" i="2"/>
  <c r="R584" i="2"/>
  <c r="R1577" i="2"/>
  <c r="R587" i="2"/>
  <c r="R87" i="2"/>
  <c r="R588" i="2"/>
  <c r="R1580" i="2"/>
  <c r="R89" i="2"/>
  <c r="R1078" i="2"/>
  <c r="R90" i="2"/>
  <c r="R590" i="2"/>
  <c r="R91" i="2"/>
  <c r="R591" i="2"/>
  <c r="R1584" i="2"/>
  <c r="R1585" i="2"/>
  <c r="R1586" i="2"/>
  <c r="R1082" i="2"/>
  <c r="R594" i="2"/>
  <c r="R598" i="2"/>
  <c r="R600" i="2"/>
  <c r="R1602" i="2"/>
  <c r="R601" i="2"/>
  <c r="R602" i="2"/>
  <c r="R1089" i="2"/>
  <c r="R1604" i="2"/>
  <c r="R1606" i="2"/>
  <c r="R1608" i="2"/>
  <c r="R1092" i="2"/>
  <c r="R1093" i="2"/>
  <c r="R1094" i="2"/>
  <c r="R1097" i="2"/>
  <c r="R1611" i="2"/>
  <c r="R1612" i="2"/>
  <c r="R606" i="2"/>
  <c r="R1613" i="2"/>
  <c r="R109" i="2"/>
  <c r="R1099" i="2"/>
  <c r="R1614" i="2"/>
  <c r="R608" i="2"/>
  <c r="R1101" i="2"/>
  <c r="R612" i="2"/>
  <c r="R1105" i="2"/>
  <c r="R114" i="2"/>
  <c r="R115" i="2"/>
  <c r="R1618" i="2"/>
  <c r="R613" i="2"/>
  <c r="R1621" i="2"/>
  <c r="R614" i="2"/>
  <c r="R615" i="2"/>
  <c r="R1109" i="2"/>
  <c r="R121" i="2"/>
  <c r="R1622" i="2"/>
  <c r="R1111" i="2"/>
  <c r="R1623" i="2"/>
  <c r="R619" i="2"/>
  <c r="R1626" i="2"/>
  <c r="R1627" i="2"/>
  <c r="R128" i="2"/>
  <c r="R1629" i="2"/>
  <c r="R131" i="2"/>
  <c r="R1630" i="2"/>
  <c r="R1115" i="2"/>
  <c r="R1631" i="2"/>
  <c r="R133" i="2"/>
  <c r="R624" i="2"/>
  <c r="R625" i="2"/>
  <c r="R626" i="2"/>
  <c r="R1120" i="2"/>
  <c r="R627" i="2"/>
  <c r="R628" i="2"/>
  <c r="R138" i="2"/>
  <c r="R139" i="2"/>
  <c r="R1124" i="2"/>
  <c r="R629" i="2"/>
  <c r="R142" i="2"/>
  <c r="R1125" i="2"/>
  <c r="R144" i="2"/>
  <c r="R630" i="2"/>
  <c r="R1129" i="2"/>
  <c r="R632" i="2"/>
  <c r="R1638" i="2"/>
  <c r="R1133" i="2"/>
  <c r="R146" i="2"/>
  <c r="R1137" i="2"/>
  <c r="R1641" i="2"/>
  <c r="R1642" i="2"/>
  <c r="R637" i="2"/>
  <c r="R1645" i="2"/>
  <c r="R1647" i="2"/>
  <c r="R148" i="2"/>
  <c r="R152" i="2"/>
  <c r="R155" i="2"/>
  <c r="R1142" i="2"/>
  <c r="R1143" i="2"/>
  <c r="R158" i="2"/>
  <c r="R1653" i="2"/>
  <c r="R1144" i="2"/>
  <c r="R645" i="2"/>
  <c r="R1148" i="2"/>
  <c r="R164" i="2"/>
  <c r="R1152" i="2"/>
  <c r="R1154" i="2"/>
  <c r="R650" i="2"/>
  <c r="R652" i="2"/>
  <c r="R654" i="2"/>
  <c r="R657" i="2"/>
  <c r="R169" i="2"/>
  <c r="R1659" i="2"/>
  <c r="R659" i="2"/>
  <c r="R1159" i="2"/>
  <c r="R170" i="2"/>
  <c r="R660" i="2"/>
  <c r="R173" i="2"/>
  <c r="R663" i="2"/>
  <c r="R664" i="2"/>
  <c r="R176" i="2"/>
  <c r="R1163" i="2"/>
  <c r="R1667" i="2"/>
  <c r="R1166" i="2"/>
  <c r="R1167" i="2"/>
  <c r="R1168" i="2"/>
  <c r="R1668" i="2"/>
  <c r="R1669" i="2"/>
  <c r="R670" i="2"/>
  <c r="R180" i="2"/>
  <c r="R1670" i="2"/>
  <c r="R1673" i="2"/>
  <c r="R672" i="2"/>
  <c r="R1675" i="2"/>
  <c r="R1173" i="2"/>
  <c r="R1175" i="2"/>
  <c r="R1677" i="2"/>
  <c r="R182" i="2"/>
  <c r="R1678" i="2"/>
  <c r="R1176" i="2"/>
  <c r="R678" i="2"/>
  <c r="R679" i="2"/>
  <c r="R186" i="2"/>
  <c r="R1684" i="2"/>
  <c r="R682" i="2"/>
  <c r="R192" i="2"/>
  <c r="R1182" i="2"/>
  <c r="R193" i="2"/>
  <c r="R684" i="2"/>
  <c r="R685" i="2"/>
  <c r="R194" i="2"/>
  <c r="R195" i="2"/>
  <c r="R197" i="2"/>
  <c r="R200" i="2"/>
  <c r="R1693" i="2"/>
  <c r="R687" i="2"/>
  <c r="R1188" i="2"/>
  <c r="R1189" i="2"/>
  <c r="R688" i="2"/>
  <c r="R204" i="2"/>
  <c r="R1190" i="2"/>
  <c r="R691" i="2"/>
  <c r="R1191" i="2"/>
  <c r="R1194" i="2"/>
  <c r="R693" i="2"/>
  <c r="R1696" i="2"/>
  <c r="R1196" i="2"/>
  <c r="R1198" i="2"/>
  <c r="R1701" i="2"/>
  <c r="R208" i="2"/>
  <c r="R209" i="2"/>
  <c r="R211" i="2"/>
  <c r="R698" i="2"/>
  <c r="R1702" i="2"/>
  <c r="R212" i="2"/>
  <c r="R1704" i="2"/>
  <c r="R1203" i="2"/>
  <c r="R215" i="2"/>
  <c r="R1705" i="2"/>
  <c r="R702" i="2"/>
  <c r="R218" i="2"/>
  <c r="R1709" i="2"/>
  <c r="R1710" i="2"/>
  <c r="R1712" i="2"/>
  <c r="R1210" i="2"/>
  <c r="R221" i="2"/>
  <c r="R705" i="2"/>
  <c r="R1211" i="2"/>
  <c r="R707" i="2"/>
  <c r="R1213" i="2"/>
  <c r="R223" i="2"/>
  <c r="R1716" i="2"/>
  <c r="R1720" i="2"/>
  <c r="R1218" i="2"/>
  <c r="R1219" i="2"/>
  <c r="R712" i="2"/>
  <c r="R1723" i="2"/>
  <c r="R1221" i="2"/>
  <c r="R1724" i="2"/>
  <c r="R226" i="2"/>
  <c r="R715" i="2"/>
  <c r="R716" i="2"/>
  <c r="R1224" i="2"/>
  <c r="R718" i="2"/>
  <c r="R1727" i="2"/>
  <c r="R1728" i="2"/>
  <c r="R1225" i="2"/>
  <c r="R1226" i="2"/>
  <c r="R1729" i="2"/>
  <c r="R727" i="2"/>
  <c r="R1733" i="2"/>
  <c r="R1232" i="2"/>
  <c r="R1734" i="2"/>
  <c r="R1736" i="2"/>
  <c r="R1236" i="2"/>
  <c r="R730" i="2"/>
  <c r="R240" i="2"/>
  <c r="R732" i="2"/>
  <c r="R241" i="2"/>
  <c r="R1738" i="2"/>
  <c r="R242" i="2"/>
  <c r="R243" i="2"/>
  <c r="R1240" i="2"/>
  <c r="R245" i="2"/>
  <c r="R246" i="2"/>
  <c r="R1245" i="2"/>
  <c r="R1742" i="2"/>
  <c r="R735" i="2"/>
  <c r="R736" i="2"/>
  <c r="R1746" i="2"/>
  <c r="R1247" i="2"/>
  <c r="R250" i="2"/>
  <c r="R739" i="2"/>
  <c r="R1750" i="2"/>
  <c r="R741" i="2"/>
  <c r="R1752" i="2"/>
  <c r="R742" i="2"/>
  <c r="R1753" i="2"/>
  <c r="R744" i="2"/>
  <c r="R253" i="2"/>
  <c r="R1757" i="2"/>
  <c r="R254" i="2"/>
  <c r="R255" i="2"/>
  <c r="R1259" i="2"/>
  <c r="R1758" i="2"/>
  <c r="R1759" i="2"/>
  <c r="R260" i="2"/>
  <c r="R1261" i="2"/>
  <c r="R261" i="2"/>
  <c r="R262" i="2"/>
  <c r="R751" i="2"/>
  <c r="R264" i="2"/>
  <c r="R1765" i="2"/>
  <c r="R265" i="2"/>
  <c r="R1768" i="2"/>
  <c r="R753" i="2"/>
  <c r="R268" i="2"/>
  <c r="R754" i="2"/>
  <c r="R1769" i="2"/>
  <c r="R755" i="2"/>
  <c r="R758" i="2"/>
  <c r="R1267" i="2"/>
  <c r="R759" i="2"/>
  <c r="R760" i="2"/>
  <c r="R761" i="2"/>
  <c r="R275" i="2"/>
  <c r="R1775" i="2"/>
  <c r="R1778" i="2"/>
  <c r="R278" i="2"/>
  <c r="R279" i="2"/>
  <c r="R286" i="2"/>
  <c r="R1273" i="2"/>
  <c r="R1781" i="2"/>
  <c r="R765" i="2"/>
  <c r="R288" i="2"/>
  <c r="R1785" i="2"/>
  <c r="R1786" i="2"/>
  <c r="R1787" i="2"/>
  <c r="R290" i="2"/>
  <c r="R1277" i="2"/>
  <c r="R1279" i="2"/>
  <c r="R773" i="2"/>
  <c r="R1792" i="2"/>
  <c r="R1281" i="2"/>
  <c r="R774" i="2"/>
  <c r="R296" i="2"/>
  <c r="R1284" i="2"/>
  <c r="R778" i="2"/>
  <c r="R1799" i="2"/>
  <c r="R780" i="2"/>
  <c r="R1801" i="2"/>
  <c r="R1286" i="2"/>
  <c r="R1802" i="2"/>
  <c r="R1289" i="2"/>
  <c r="R1290" i="2"/>
  <c r="R1291" i="2"/>
  <c r="R302" i="2"/>
  <c r="R304" i="2"/>
  <c r="R1805" i="2"/>
  <c r="R1808" i="2"/>
  <c r="R1809" i="2"/>
  <c r="R786" i="2"/>
  <c r="R788" i="2"/>
  <c r="R1811" i="2"/>
  <c r="R313" i="2"/>
  <c r="R1298" i="2"/>
  <c r="R1813" i="2"/>
  <c r="R1814" i="2"/>
  <c r="R1816" i="2"/>
  <c r="R1817" i="2"/>
  <c r="R1819" i="2"/>
  <c r="R792" i="2"/>
  <c r="R793" i="2"/>
  <c r="R318" i="2"/>
  <c r="R1821" i="2"/>
  <c r="R322" i="2"/>
  <c r="R796" i="2"/>
  <c r="R797" i="2"/>
  <c r="R1823" i="2"/>
  <c r="R325" i="2"/>
  <c r="R326" i="2"/>
  <c r="R327" i="2"/>
  <c r="R1306" i="2"/>
  <c r="R803" i="2"/>
  <c r="R1310" i="2"/>
  <c r="R1829" i="2"/>
  <c r="R805" i="2"/>
  <c r="R806" i="2"/>
  <c r="R1830" i="2"/>
  <c r="R808" i="2"/>
  <c r="R332" i="2"/>
  <c r="R809" i="2"/>
  <c r="R1835" i="2"/>
  <c r="R1838" i="2"/>
  <c r="R1316" i="2"/>
  <c r="R814" i="2"/>
  <c r="R815" i="2"/>
  <c r="R816" i="2"/>
  <c r="R339" i="2"/>
  <c r="R340" i="2"/>
  <c r="R1843" i="2"/>
  <c r="R1844" i="2"/>
  <c r="R1318" i="2"/>
  <c r="R345" i="2"/>
  <c r="R346" i="2"/>
  <c r="R347" i="2"/>
  <c r="R1850" i="2"/>
  <c r="R827" i="2"/>
  <c r="R828" i="2"/>
  <c r="R832" i="2"/>
  <c r="R1327" i="2"/>
  <c r="R833" i="2"/>
  <c r="R350" i="2"/>
  <c r="R1853" i="2"/>
  <c r="R834" i="2"/>
  <c r="R1329" i="2"/>
  <c r="R1331" i="2"/>
  <c r="R353" i="2"/>
  <c r="R837" i="2"/>
  <c r="R357" i="2"/>
  <c r="R1335" i="2"/>
  <c r="R358" i="2"/>
  <c r="R841" i="2"/>
  <c r="R360" i="2"/>
  <c r="R1336" i="2"/>
  <c r="R363" i="2"/>
  <c r="R1338" i="2"/>
  <c r="R1869" i="2"/>
  <c r="R1340" i="2"/>
  <c r="R1341" i="2"/>
  <c r="R365" i="2"/>
  <c r="R1870" i="2"/>
  <c r="R845" i="2"/>
  <c r="R1342" i="2"/>
  <c r="R367" i="2"/>
  <c r="R846" i="2"/>
  <c r="R1343" i="2"/>
  <c r="R1344" i="2"/>
  <c r="R850" i="2"/>
  <c r="R371" i="2"/>
  <c r="R372" i="2"/>
  <c r="R373" i="2"/>
  <c r="R374" i="2"/>
  <c r="R1876" i="2"/>
  <c r="R375" i="2"/>
  <c r="R1346" i="2"/>
  <c r="R377" i="2"/>
  <c r="R1878" i="2"/>
  <c r="R1348" i="2"/>
  <c r="R855" i="2"/>
  <c r="R1880" i="2"/>
  <c r="R380" i="2"/>
  <c r="R1882" i="2"/>
  <c r="R1883" i="2"/>
  <c r="R385" i="2"/>
  <c r="R386" i="2"/>
  <c r="R859" i="2"/>
  <c r="R1351" i="2"/>
  <c r="R388" i="2"/>
  <c r="R860" i="2"/>
  <c r="R390" i="2"/>
  <c r="R862" i="2"/>
  <c r="R1887" i="2"/>
  <c r="R863" i="2"/>
  <c r="R864" i="2"/>
  <c r="R1353" i="2"/>
  <c r="R394" i="2"/>
  <c r="R1354" i="2"/>
  <c r="R1355" i="2"/>
  <c r="R1893" i="2"/>
  <c r="R1894" i="2"/>
  <c r="R869" i="2"/>
  <c r="R1356" i="2"/>
  <c r="R870" i="2"/>
  <c r="R1897" i="2"/>
  <c r="R1357" i="2"/>
  <c r="R1359" i="2"/>
  <c r="R1364" i="2"/>
  <c r="R876" i="2"/>
  <c r="R878" i="2"/>
  <c r="R1366" i="2"/>
  <c r="R1367" i="2"/>
  <c r="R399" i="2"/>
  <c r="R881" i="2"/>
  <c r="R1902" i="2"/>
  <c r="R403" i="2"/>
  <c r="R1905" i="2"/>
  <c r="R1908" i="2"/>
  <c r="R884" i="2"/>
  <c r="R1909" i="2"/>
  <c r="R885" i="2"/>
  <c r="R886" i="2"/>
  <c r="R1910" i="2"/>
  <c r="R887" i="2"/>
  <c r="R407" i="2"/>
  <c r="R1912" i="2"/>
  <c r="R892" i="2"/>
  <c r="R1914" i="2"/>
  <c r="R1916" i="2"/>
  <c r="R1918" i="2"/>
  <c r="R1383" i="2"/>
  <c r="R411" i="2"/>
  <c r="R895" i="2"/>
  <c r="R1385" i="2"/>
  <c r="R412" i="2"/>
  <c r="R897" i="2"/>
  <c r="R1922" i="2"/>
  <c r="R1386" i="2"/>
  <c r="R1387" i="2"/>
  <c r="R898" i="2"/>
  <c r="R1924" i="2"/>
  <c r="R899" i="2"/>
  <c r="R416" i="2"/>
  <c r="R1388" i="2"/>
  <c r="R419" i="2"/>
  <c r="R904" i="2"/>
  <c r="R1390" i="2"/>
  <c r="R1391" i="2"/>
  <c r="R1930" i="2"/>
  <c r="R905" i="2"/>
  <c r="R1392" i="2"/>
  <c r="R1938" i="2"/>
  <c r="R1939" i="2"/>
  <c r="R1402" i="2"/>
  <c r="R1403" i="2"/>
  <c r="R1404" i="2"/>
  <c r="R1407" i="2"/>
  <c r="R914" i="2"/>
  <c r="R430" i="2"/>
  <c r="R1410" i="2"/>
  <c r="R1950" i="2"/>
  <c r="R1411" i="2"/>
  <c r="R1412" i="2"/>
  <c r="R916" i="2"/>
  <c r="R1413" i="2"/>
  <c r="R434" i="2"/>
  <c r="R1953" i="2"/>
  <c r="R435" i="2"/>
  <c r="R1956" i="2"/>
  <c r="R438" i="2"/>
  <c r="R1415" i="2"/>
  <c r="R921" i="2"/>
  <c r="R1958" i="2"/>
  <c r="R1417" i="2"/>
  <c r="R1419" i="2"/>
  <c r="R1959" i="2"/>
  <c r="R1421" i="2"/>
  <c r="R925" i="2"/>
  <c r="R1964" i="2"/>
  <c r="R1422" i="2"/>
  <c r="R1423" i="2"/>
  <c r="R1424" i="2"/>
  <c r="R1965" i="2"/>
  <c r="R1966" i="2"/>
  <c r="R1967" i="2"/>
  <c r="R931" i="2"/>
  <c r="R448" i="2"/>
  <c r="R932" i="2"/>
  <c r="R933" i="2"/>
  <c r="R934" i="2"/>
  <c r="R451" i="2"/>
  <c r="R1430" i="2"/>
  <c r="R1968" i="2"/>
  <c r="R935" i="2"/>
  <c r="R1431" i="2"/>
  <c r="R1432" i="2"/>
  <c r="R1434" i="2"/>
  <c r="R453" i="2"/>
  <c r="R1973" i="2"/>
  <c r="R937" i="2"/>
  <c r="R456" i="2"/>
  <c r="R457" i="2"/>
  <c r="R458" i="2"/>
  <c r="R1435" i="2"/>
  <c r="R939" i="2"/>
  <c r="R459" i="2"/>
  <c r="R940" i="2"/>
  <c r="R941" i="2"/>
  <c r="R942" i="2"/>
  <c r="R462" i="2"/>
  <c r="R1439" i="2"/>
  <c r="R946" i="2"/>
  <c r="R1441" i="2"/>
  <c r="R1442" i="2"/>
  <c r="R1443" i="2"/>
  <c r="R464" i="2"/>
  <c r="R465" i="2"/>
  <c r="R1984" i="2"/>
  <c r="R950" i="2"/>
  <c r="R1986" i="2"/>
  <c r="R1447" i="2"/>
  <c r="R467" i="2"/>
  <c r="R1989" i="2"/>
  <c r="R469" i="2"/>
  <c r="R1449" i="2"/>
  <c r="R1992" i="2"/>
  <c r="R1451" i="2"/>
  <c r="R1453" i="2"/>
  <c r="R954" i="2"/>
  <c r="R1455" i="2"/>
  <c r="R471" i="2"/>
  <c r="R957" i="2"/>
  <c r="R472" i="2"/>
  <c r="R1994" i="2"/>
  <c r="R1995" i="2"/>
  <c r="R1458" i="2"/>
  <c r="R1459" i="2"/>
  <c r="R960" i="2"/>
  <c r="R478" i="2"/>
  <c r="R962" i="2"/>
  <c r="R1999" i="2"/>
  <c r="R964" i="2"/>
  <c r="R2001" i="2"/>
  <c r="R1463" i="2"/>
  <c r="R965" i="2"/>
  <c r="R967" i="2"/>
  <c r="T967" i="2"/>
  <c r="T969" i="2"/>
  <c r="T485" i="2"/>
  <c r="T1468" i="2"/>
  <c r="T7" i="2"/>
  <c r="T972" i="2"/>
  <c r="T1469" i="2"/>
  <c r="T973" i="2"/>
  <c r="T1471" i="2"/>
  <c r="T975" i="2"/>
  <c r="T489" i="2"/>
  <c r="T976" i="2"/>
  <c r="T8" i="2"/>
  <c r="T492" i="2"/>
  <c r="T983" i="2"/>
  <c r="T984" i="2"/>
  <c r="T496" i="2"/>
  <c r="T1474" i="2"/>
  <c r="T497" i="2"/>
  <c r="T15" i="2"/>
  <c r="T16" i="2"/>
  <c r="T499" i="2"/>
  <c r="T500" i="2"/>
  <c r="T989" i="2"/>
  <c r="T501" i="2"/>
  <c r="T19" i="2"/>
  <c r="T991" i="2"/>
  <c r="T993" i="2"/>
  <c r="T1481" i="2"/>
  <c r="T995" i="2"/>
  <c r="T22" i="2"/>
  <c r="T503" i="2"/>
  <c r="T23" i="2"/>
  <c r="T26" i="2"/>
  <c r="T998" i="2"/>
  <c r="T1482" i="2"/>
  <c r="T1483" i="2"/>
  <c r="T999" i="2"/>
  <c r="T1001" i="2"/>
  <c r="T1487" i="2"/>
  <c r="T1488" i="2"/>
  <c r="T28" i="2"/>
  <c r="T1489" i="2"/>
  <c r="T30" i="2"/>
  <c r="T1492" i="2"/>
  <c r="T513" i="2"/>
  <c r="T1009" i="2"/>
  <c r="T1493" i="2"/>
  <c r="T514" i="2"/>
  <c r="T1011" i="2"/>
  <c r="T1500" i="2"/>
  <c r="T522" i="2"/>
  <c r="T1018" i="2"/>
  <c r="T37" i="2"/>
  <c r="T1022" i="2"/>
  <c r="T1024" i="2"/>
  <c r="T524" i="2"/>
  <c r="T1026" i="2"/>
  <c r="T40" i="2"/>
  <c r="T1028" i="2"/>
  <c r="T1029" i="2"/>
  <c r="T41" i="2"/>
  <c r="T42" i="2"/>
  <c r="T1030" i="2"/>
  <c r="T1031" i="2"/>
  <c r="T44" i="2"/>
  <c r="T1510" i="2"/>
  <c r="T1032" i="2"/>
  <c r="T1511" i="2"/>
  <c r="T49" i="2"/>
  <c r="T529" i="2"/>
  <c r="T51" i="2"/>
  <c r="T1514" i="2"/>
  <c r="T1515" i="2"/>
  <c r="T531" i="2"/>
  <c r="T1036" i="2"/>
  <c r="T53" i="2"/>
  <c r="T1516" i="2"/>
  <c r="T1517" i="2"/>
  <c r="T533" i="2"/>
  <c r="T534" i="2"/>
  <c r="T1518" i="2"/>
  <c r="T55" i="2"/>
  <c r="T536" i="2"/>
  <c r="T1522" i="2"/>
  <c r="T1523" i="2"/>
  <c r="T1525" i="2"/>
  <c r="T539" i="2"/>
  <c r="T1526" i="2"/>
  <c r="T1530" i="2"/>
  <c r="T543" i="2"/>
  <c r="T62" i="2"/>
  <c r="T1531" i="2"/>
  <c r="T545" i="2"/>
  <c r="T1046" i="2"/>
  <c r="T1533" i="2"/>
  <c r="T1537" i="2"/>
  <c r="T1539" i="2"/>
  <c r="T550" i="2"/>
  <c r="T66" i="2"/>
  <c r="T554" i="2"/>
  <c r="T69" i="2"/>
  <c r="T556" i="2"/>
  <c r="T1543" i="2"/>
  <c r="T557" i="2"/>
  <c r="T558" i="2"/>
  <c r="T561" i="2"/>
  <c r="T1053" i="2"/>
  <c r="T1055" i="2"/>
  <c r="T1548" i="2"/>
  <c r="T1056" i="2"/>
  <c r="T1549" i="2"/>
  <c r="T564" i="2"/>
  <c r="T1058" i="2"/>
  <c r="T1059" i="2"/>
  <c r="T1061" i="2"/>
  <c r="T73" i="2"/>
  <c r="T1063" i="2"/>
  <c r="T1557" i="2"/>
  <c r="T1559" i="2"/>
  <c r="T1065" i="2"/>
  <c r="T1561" i="2"/>
  <c r="T82" i="2"/>
  <c r="T1564" i="2"/>
  <c r="T576" i="2"/>
  <c r="T1565" i="2"/>
  <c r="T1567" i="2"/>
  <c r="T578" i="2"/>
  <c r="T1568" i="2"/>
  <c r="T1070" i="2"/>
  <c r="T580" i="2"/>
  <c r="T1072" i="2"/>
  <c r="T1572" i="2"/>
  <c r="T84" i="2"/>
  <c r="T1573" i="2"/>
  <c r="T1074" i="2"/>
  <c r="T85" i="2"/>
  <c r="T585" i="2"/>
  <c r="T86" i="2"/>
  <c r="T1578" i="2"/>
  <c r="T88" i="2"/>
  <c r="T1077" i="2"/>
  <c r="T1582" i="2"/>
  <c r="T1583" i="2"/>
  <c r="T1587" i="2"/>
  <c r="T1081" i="2"/>
  <c r="T593" i="2"/>
  <c r="T1588" i="2"/>
  <c r="T1590" i="2"/>
  <c r="T1591" i="2"/>
  <c r="T1592" i="2"/>
  <c r="T1593" i="2"/>
  <c r="T96" i="2"/>
  <c r="T1084" i="2"/>
  <c r="T98" i="2"/>
  <c r="T100" i="2"/>
  <c r="T597" i="2"/>
  <c r="T1085" i="2"/>
  <c r="T599" i="2"/>
  <c r="T1601" i="2"/>
  <c r="T1086" i="2"/>
  <c r="T102" i="2"/>
  <c r="T1091" i="2"/>
  <c r="T103" i="2"/>
  <c r="T104" i="2"/>
  <c r="T105" i="2"/>
  <c r="T604" i="2"/>
  <c r="T1096" i="2"/>
  <c r="T107" i="2"/>
  <c r="T605" i="2"/>
  <c r="T108" i="2"/>
  <c r="T110" i="2"/>
  <c r="T1100" i="2"/>
  <c r="T609" i="2"/>
  <c r="T111" i="2"/>
  <c r="T112" i="2"/>
  <c r="T1615" i="2"/>
  <c r="T611" i="2"/>
  <c r="T1617" i="2"/>
  <c r="T116" i="2"/>
  <c r="T1619" i="2"/>
  <c r="T1620" i="2"/>
  <c r="T118" i="2"/>
  <c r="T120" i="2"/>
  <c r="T617" i="2"/>
  <c r="T123" i="2"/>
  <c r="T124" i="2"/>
  <c r="T125" i="2"/>
  <c r="T1625" i="2"/>
  <c r="T620" i="2"/>
  <c r="T621" i="2"/>
  <c r="T1114" i="2"/>
  <c r="T622" i="2"/>
  <c r="T132" i="2"/>
  <c r="T623" i="2"/>
  <c r="T1116" i="2"/>
  <c r="T134" i="2"/>
  <c r="T1118" i="2"/>
  <c r="T137" i="2"/>
  <c r="T140" i="2"/>
  <c r="T141" i="2"/>
  <c r="T1632" i="2"/>
  <c r="T1636" i="2"/>
  <c r="T1130" i="2"/>
  <c r="T1637" i="2"/>
  <c r="T631" i="2"/>
  <c r="T145" i="2"/>
  <c r="T1132" i="2"/>
  <c r="T633" i="2"/>
  <c r="T1136" i="2"/>
  <c r="T1640" i="2"/>
  <c r="T634" i="2"/>
  <c r="T1643" i="2"/>
  <c r="T635" i="2"/>
  <c r="T636" i="2"/>
  <c r="T1646" i="2"/>
  <c r="T639" i="2"/>
  <c r="T151" i="2"/>
  <c r="T1649" i="2"/>
  <c r="T1140" i="2"/>
  <c r="T1141" i="2"/>
  <c r="T153" i="2"/>
  <c r="T1651" i="2"/>
  <c r="T641" i="2"/>
  <c r="T642" i="2"/>
  <c r="T160" i="2"/>
  <c r="T1654" i="2"/>
  <c r="T162" i="2"/>
  <c r="T163" i="2"/>
  <c r="T1656" i="2"/>
  <c r="T1145" i="2"/>
  <c r="T1147" i="2"/>
  <c r="T647" i="2"/>
  <c r="T1150" i="2"/>
  <c r="T1657" i="2"/>
  <c r="T649" i="2"/>
  <c r="T165" i="2"/>
  <c r="T1155" i="2"/>
  <c r="T1157" i="2"/>
  <c r="T1660" i="2"/>
  <c r="T1661" i="2"/>
  <c r="T1662" i="2"/>
  <c r="T172" i="2"/>
  <c r="T662" i="2"/>
  <c r="T174" i="2"/>
  <c r="T667" i="2"/>
  <c r="T1666" i="2"/>
  <c r="T1164" i="2"/>
  <c r="T1165" i="2"/>
  <c r="T178" i="2"/>
  <c r="T671" i="2"/>
  <c r="T1671" i="2"/>
  <c r="T1169" i="2"/>
  <c r="T181" i="2"/>
  <c r="T1171" i="2"/>
  <c r="T673" i="2"/>
  <c r="T674" i="2"/>
  <c r="T676" i="2"/>
  <c r="T1676" i="2"/>
  <c r="T677" i="2"/>
  <c r="T1679" i="2"/>
  <c r="T1680" i="2"/>
  <c r="T183" i="2"/>
  <c r="T1681" i="2"/>
  <c r="T1180" i="2"/>
  <c r="T187" i="2"/>
  <c r="T1682" i="2"/>
  <c r="T1683" i="2"/>
  <c r="T1688" i="2"/>
  <c r="T683" i="2"/>
  <c r="T1689" i="2"/>
  <c r="T1183" i="2"/>
  <c r="T1184" i="2"/>
  <c r="T196" i="2"/>
  <c r="T198" i="2"/>
  <c r="T199" i="2"/>
  <c r="T1691" i="2"/>
  <c r="T1187" i="2"/>
  <c r="T201" i="2"/>
  <c r="T1694" i="2"/>
  <c r="T1695" i="2"/>
  <c r="T203" i="2"/>
  <c r="T690" i="2"/>
  <c r="T1192" i="2"/>
  <c r="T692" i="2"/>
  <c r="T1195" i="2"/>
  <c r="T205" i="2"/>
  <c r="T1697" i="2"/>
  <c r="T1698" i="2"/>
  <c r="T1197" i="2"/>
  <c r="T1199" i="2"/>
  <c r="T694" i="2"/>
  <c r="T695" i="2"/>
  <c r="T1200" i="2"/>
  <c r="T207" i="2"/>
  <c r="T697" i="2"/>
  <c r="T699" i="2"/>
  <c r="T700" i="2"/>
  <c r="T213" i="2"/>
  <c r="T1205" i="2"/>
  <c r="T703" i="2"/>
  <c r="T219" i="2"/>
  <c r="T704" i="2"/>
  <c r="T220" i="2"/>
  <c r="T1206" i="2"/>
  <c r="T1207" i="2"/>
  <c r="T1208" i="2"/>
  <c r="T1711" i="2"/>
  <c r="T706" i="2"/>
  <c r="T1212" i="2"/>
  <c r="T1214" i="2"/>
  <c r="T708" i="2"/>
  <c r="T1717" i="2"/>
  <c r="T1215" i="2"/>
  <c r="T1718" i="2"/>
  <c r="T711" i="2"/>
  <c r="T1719" i="2"/>
  <c r="T225" i="2"/>
  <c r="T1721" i="2"/>
  <c r="T1220" i="2"/>
  <c r="T713" i="2"/>
  <c r="T1222" i="2"/>
  <c r="T714" i="2"/>
  <c r="T717" i="2"/>
  <c r="T227" i="2"/>
  <c r="T721" i="2"/>
  <c r="T229" i="2"/>
  <c r="T724" i="2"/>
  <c r="T1229" i="2"/>
  <c r="T725" i="2"/>
  <c r="T1731" i="2"/>
  <c r="T1732" i="2"/>
  <c r="T726" i="2"/>
  <c r="T231" i="2"/>
  <c r="T1231" i="2"/>
  <c r="T234" i="2"/>
  <c r="T235" i="2"/>
  <c r="T236" i="2"/>
  <c r="T1735" i="2"/>
  <c r="T728" i="2"/>
  <c r="T729" i="2"/>
  <c r="T1235" i="2"/>
  <c r="T1737" i="2"/>
  <c r="T733" i="2"/>
  <c r="T1739" i="2"/>
  <c r="T244" i="2"/>
  <c r="T734" i="2"/>
  <c r="T1242" i="2"/>
  <c r="T248" i="2"/>
  <c r="T1744" i="2"/>
  <c r="T1248" i="2"/>
  <c r="T249" i="2"/>
  <c r="T1249" i="2"/>
  <c r="T1250" i="2"/>
  <c r="T1251" i="2"/>
  <c r="T1748" i="2"/>
  <c r="T251" i="2"/>
  <c r="T737" i="2"/>
  <c r="T738" i="2"/>
  <c r="T1254" i="2"/>
  <c r="T743" i="2"/>
  <c r="T1256" i="2"/>
  <c r="T1257" i="2"/>
  <c r="T1756" i="2"/>
  <c r="T746" i="2"/>
  <c r="T1258" i="2"/>
  <c r="T257" i="2"/>
  <c r="T747" i="2"/>
  <c r="T1260" i="2"/>
  <c r="T1760" i="2"/>
  <c r="T258" i="2"/>
  <c r="T1763" i="2"/>
  <c r="T750" i="2"/>
  <c r="T1262" i="2"/>
  <c r="T263" i="2"/>
  <c r="T1766" i="2"/>
  <c r="T1767" i="2"/>
  <c r="T267" i="2"/>
  <c r="T1265" i="2"/>
  <c r="T1266" i="2"/>
  <c r="T269" i="2"/>
  <c r="T272" i="2"/>
  <c r="T757" i="2"/>
  <c r="T273" i="2"/>
  <c r="T1772" i="2"/>
  <c r="T274" i="2"/>
  <c r="T1773" i="2"/>
  <c r="T1774" i="2"/>
  <c r="T1776" i="2"/>
  <c r="T1777" i="2"/>
  <c r="T277" i="2"/>
  <c r="T1270" i="2"/>
  <c r="T1780" i="2"/>
  <c r="T1271" i="2"/>
  <c r="T284" i="2"/>
  <c r="T1272" i="2"/>
  <c r="T1274" i="2"/>
  <c r="T289" i="2"/>
  <c r="T1276" i="2"/>
  <c r="T768" i="2"/>
  <c r="T1789" i="2"/>
  <c r="T291" i="2"/>
  <c r="T771" i="2"/>
  <c r="T772" i="2"/>
  <c r="T1791" i="2"/>
  <c r="T294" i="2"/>
  <c r="T297" i="2"/>
  <c r="T1282" i="2"/>
  <c r="T1283" i="2"/>
  <c r="T299" i="2"/>
  <c r="T1795" i="2"/>
  <c r="T1796" i="2"/>
  <c r="T300" i="2"/>
  <c r="T777" i="2"/>
  <c r="T1798" i="2"/>
  <c r="T779" i="2"/>
  <c r="T1287" i="2"/>
  <c r="T781" i="2"/>
  <c r="T782" i="2"/>
  <c r="T783" i="2"/>
  <c r="T1804" i="2"/>
  <c r="T1292" i="2"/>
  <c r="T1293" i="2"/>
  <c r="T1295" i="2"/>
  <c r="T785" i="2"/>
  <c r="T308" i="2"/>
  <c r="T309" i="2"/>
  <c r="T1807" i="2"/>
  <c r="T310" i="2"/>
  <c r="T1810" i="2"/>
  <c r="T311" i="2"/>
  <c r="T789" i="2"/>
  <c r="T1812" i="2"/>
  <c r="T1299" i="2"/>
  <c r="T317" i="2"/>
  <c r="T1818" i="2"/>
  <c r="T1300" i="2"/>
  <c r="T1301" i="2"/>
  <c r="T319" i="2"/>
  <c r="T794" i="2"/>
  <c r="T1302" i="2"/>
  <c r="T1820" i="2"/>
  <c r="T320" i="2"/>
  <c r="T795" i="2"/>
  <c r="T1303" i="2"/>
  <c r="T323" i="2"/>
  <c r="T798" i="2"/>
  <c r="T324" i="2"/>
  <c r="T799" i="2"/>
  <c r="T1307" i="2"/>
  <c r="T1308" i="2"/>
  <c r="T1309" i="2"/>
  <c r="T1828" i="2"/>
  <c r="T329" i="2"/>
  <c r="T1311" i="2"/>
  <c r="T807" i="2"/>
  <c r="T810" i="2"/>
  <c r="T1832" i="2"/>
  <c r="T1314" i="2"/>
  <c r="T1837" i="2"/>
  <c r="T336" i="2"/>
  <c r="T1839" i="2"/>
  <c r="T1317" i="2"/>
  <c r="T819" i="2"/>
  <c r="T1845" i="2"/>
  <c r="T1847" i="2"/>
  <c r="T822" i="2"/>
  <c r="T1322" i="2"/>
  <c r="T823" i="2"/>
  <c r="T1848" i="2"/>
  <c r="T348" i="2"/>
  <c r="T1849" i="2"/>
  <c r="T826" i="2"/>
  <c r="T1325" i="2"/>
  <c r="T829" i="2"/>
  <c r="T830" i="2"/>
  <c r="T831" i="2"/>
  <c r="T1326" i="2"/>
  <c r="T1851" i="2"/>
  <c r="T1852" i="2"/>
  <c r="T836" i="2"/>
  <c r="T1856" i="2"/>
  <c r="T1857" i="2"/>
  <c r="T1858" i="2"/>
  <c r="T354" i="2"/>
  <c r="T355" i="2"/>
  <c r="T838" i="2"/>
  <c r="T1334" i="2"/>
  <c r="T839" i="2"/>
  <c r="T1863" i="2"/>
  <c r="T1337" i="2"/>
  <c r="T1865" i="2"/>
  <c r="T843" i="2"/>
  <c r="T364" i="2"/>
  <c r="T1867" i="2"/>
  <c r="T1868" i="2"/>
  <c r="T847" i="2"/>
  <c r="T368" i="2"/>
  <c r="T369" i="2"/>
  <c r="T1345" i="2"/>
  <c r="T1874" i="2"/>
  <c r="T370" i="2"/>
  <c r="T851" i="2"/>
  <c r="T1875" i="2"/>
  <c r="T1877" i="2"/>
  <c r="T853" i="2"/>
  <c r="T854" i="2"/>
  <c r="T856" i="2"/>
  <c r="T1349" i="2"/>
  <c r="T1879" i="2"/>
  <c r="T857" i="2"/>
  <c r="T382" i="2"/>
  <c r="T384" i="2"/>
  <c r="T387" i="2"/>
  <c r="T1884" i="2"/>
  <c r="T1885" i="2"/>
  <c r="T1886" i="2"/>
  <c r="T392" i="2"/>
  <c r="T865" i="2"/>
  <c r="T1890" i="2"/>
  <c r="T393" i="2"/>
  <c r="T868" i="2"/>
  <c r="T1895" i="2"/>
  <c r="T1896" i="2"/>
  <c r="T395" i="2"/>
  <c r="T1358" i="2"/>
  <c r="T1899" i="2"/>
  <c r="T1360" i="2"/>
  <c r="T397" i="2"/>
  <c r="T398" i="2"/>
  <c r="T1365" i="2"/>
  <c r="T879" i="2"/>
  <c r="T1368" i="2"/>
  <c r="T1371" i="2"/>
  <c r="T1903" i="2"/>
  <c r="T882" i="2"/>
  <c r="T401" i="2"/>
  <c r="T1904" i="2"/>
  <c r="T1907" i="2"/>
  <c r="T1374" i="2"/>
  <c r="T1375" i="2"/>
  <c r="T1378" i="2"/>
  <c r="T406" i="2"/>
  <c r="T1911" i="2"/>
  <c r="T888" i="2"/>
  <c r="T409" i="2"/>
  <c r="T890" i="2"/>
  <c r="T1379" i="2"/>
  <c r="T893" i="2"/>
  <c r="T894" i="2"/>
  <c r="T1380" i="2"/>
  <c r="T1381" i="2"/>
  <c r="T1917" i="2"/>
  <c r="T1919" i="2"/>
  <c r="T896" i="2"/>
  <c r="T413" i="2"/>
  <c r="T414" i="2"/>
  <c r="T415" i="2"/>
  <c r="T901" i="2"/>
  <c r="T902" i="2"/>
  <c r="T417" i="2"/>
  <c r="T418" i="2"/>
  <c r="T1927" i="2"/>
  <c r="T1928" i="2"/>
  <c r="T1931" i="2"/>
  <c r="T906" i="2"/>
  <c r="T1393" i="2"/>
  <c r="T1933" i="2"/>
  <c r="T422" i="2"/>
  <c r="T1935" i="2"/>
  <c r="T423" i="2"/>
  <c r="T908" i="2"/>
  <c r="T1395" i="2"/>
  <c r="T1396" i="2"/>
  <c r="T1397" i="2"/>
  <c r="T1941" i="2"/>
  <c r="T911" i="2"/>
  <c r="T425" i="2"/>
  <c r="T1398" i="2"/>
  <c r="T427" i="2"/>
  <c r="T1401" i="2"/>
  <c r="T1943" i="2"/>
  <c r="T912" i="2"/>
  <c r="T1944" i="2"/>
  <c r="T1945" i="2"/>
  <c r="T1406" i="2"/>
  <c r="T915" i="2"/>
  <c r="T1947" i="2"/>
  <c r="T1408" i="2"/>
  <c r="T1948" i="2"/>
  <c r="T917" i="2"/>
  <c r="T1414" i="2"/>
  <c r="T918" i="2"/>
  <c r="T1955" i="2"/>
  <c r="T919" i="2"/>
  <c r="T437" i="2"/>
  <c r="T442" i="2"/>
  <c r="T1418" i="2"/>
  <c r="T923" i="2"/>
  <c r="T924" i="2"/>
  <c r="T1420" i="2"/>
  <c r="T444" i="2"/>
  <c r="T926" i="2"/>
  <c r="T445" i="2"/>
  <c r="T446" i="2"/>
  <c r="T929" i="2"/>
  <c r="T1427" i="2"/>
  <c r="T450" i="2"/>
  <c r="T1428" i="2"/>
  <c r="T452" i="2"/>
  <c r="T1972" i="2"/>
  <c r="T1433" i="2"/>
  <c r="T936" i="2"/>
  <c r="T455" i="2"/>
  <c r="T1976" i="2"/>
  <c r="T938" i="2"/>
  <c r="T1436" i="2"/>
  <c r="T1979" i="2"/>
  <c r="T1437" i="2"/>
  <c r="T943" i="2"/>
  <c r="T1980" i="2"/>
  <c r="T944" i="2"/>
  <c r="T1440" i="2"/>
  <c r="T1982" i="2"/>
  <c r="T948" i="2"/>
  <c r="T1446" i="2"/>
  <c r="T952" i="2"/>
  <c r="T1990" i="2"/>
  <c r="T953" i="2"/>
  <c r="T1450" i="2"/>
  <c r="T1452" i="2"/>
  <c r="T955" i="2"/>
  <c r="T473" i="2"/>
  <c r="T1457" i="2"/>
  <c r="T474" i="2"/>
  <c r="T1996" i="2"/>
  <c r="T476" i="2"/>
  <c r="T958" i="2"/>
  <c r="T477" i="2"/>
  <c r="T961" i="2"/>
  <c r="T1460" i="2"/>
  <c r="T1461" i="2"/>
  <c r="T479" i="2"/>
  <c r="T2000" i="2"/>
  <c r="T966" i="2"/>
  <c r="T1465" i="2"/>
  <c r="T2" i="2"/>
  <c r="T1466" i="2"/>
  <c r="T481" i="2"/>
  <c r="T483" i="2"/>
  <c r="T4" i="2"/>
  <c r="T484" i="2"/>
  <c r="T5" i="2"/>
  <c r="T970" i="2"/>
  <c r="T971" i="2"/>
  <c r="T486" i="2"/>
  <c r="T1470" i="2"/>
  <c r="T974" i="2"/>
  <c r="T1472" i="2"/>
  <c r="T977" i="2"/>
  <c r="T978" i="2"/>
  <c r="T979" i="2"/>
  <c r="T980" i="2"/>
  <c r="T9" i="2"/>
  <c r="T1473" i="2"/>
  <c r="T493" i="2"/>
  <c r="T494" i="2"/>
  <c r="T495" i="2"/>
  <c r="T11" i="2"/>
  <c r="T986" i="2"/>
  <c r="T988" i="2"/>
  <c r="T498" i="2"/>
  <c r="T1478" i="2"/>
  <c r="T502" i="2"/>
  <c r="T18" i="2"/>
  <c r="T20" i="2"/>
  <c r="T1480" i="2"/>
  <c r="T992" i="2"/>
  <c r="T21" i="2"/>
  <c r="T504" i="2"/>
  <c r="T997" i="2"/>
  <c r="T25" i="2"/>
  <c r="T505" i="2"/>
  <c r="T506" i="2"/>
  <c r="T27" i="2"/>
  <c r="T508" i="2"/>
  <c r="T509" i="2"/>
  <c r="T1484" i="2"/>
  <c r="T29" i="2"/>
  <c r="T1002" i="2"/>
  <c r="T1003" i="2"/>
  <c r="T510" i="2"/>
  <c r="T1491" i="2"/>
  <c r="T1004" i="2"/>
  <c r="T1005" i="2"/>
  <c r="T511" i="2"/>
  <c r="T1008" i="2"/>
  <c r="T512" i="2"/>
  <c r="T31" i="2"/>
  <c r="T32" i="2"/>
  <c r="T33" i="2"/>
  <c r="T34" i="2"/>
  <c r="T515" i="2"/>
  <c r="T35" i="2"/>
  <c r="T516" i="2"/>
  <c r="T517" i="2"/>
  <c r="T1496" i="2"/>
  <c r="T1499" i="2"/>
  <c r="T519" i="2"/>
  <c r="T520" i="2"/>
  <c r="T521" i="2"/>
  <c r="T1015" i="2"/>
  <c r="T1017" i="2"/>
  <c r="T1023" i="2"/>
  <c r="T1502" i="2"/>
  <c r="T1503" i="2"/>
  <c r="T1025" i="2"/>
  <c r="T39" i="2"/>
  <c r="T1505" i="2"/>
  <c r="T1027" i="2"/>
  <c r="T43" i="2"/>
  <c r="T1508" i="2"/>
  <c r="T47" i="2"/>
  <c r="T1033" i="2"/>
  <c r="T50" i="2"/>
  <c r="T1034" i="2"/>
  <c r="T530" i="2"/>
  <c r="T52" i="2"/>
  <c r="T1035" i="2"/>
  <c r="T1037" i="2"/>
  <c r="T1520" i="2"/>
  <c r="T56" i="2"/>
  <c r="T59" i="2"/>
  <c r="T1524" i="2"/>
  <c r="T537" i="2"/>
  <c r="T1040" i="2"/>
  <c r="T540" i="2"/>
  <c r="T1041" i="2"/>
  <c r="T1527" i="2"/>
  <c r="T1528" i="2"/>
  <c r="T1529" i="2"/>
  <c r="T542" i="2"/>
  <c r="T1043" i="2"/>
  <c r="T1044" i="2"/>
  <c r="T63" i="2"/>
  <c r="T1045" i="2"/>
  <c r="T1532" i="2"/>
  <c r="T1534" i="2"/>
  <c r="T1536" i="2"/>
  <c r="T552" i="2"/>
  <c r="T1050" i="2"/>
  <c r="T64" i="2"/>
  <c r="T65" i="2"/>
  <c r="T68" i="2"/>
  <c r="T1544" i="2"/>
  <c r="T560" i="2"/>
  <c r="T1054" i="2"/>
  <c r="T563" i="2"/>
  <c r="T1060" i="2"/>
  <c r="T72" i="2"/>
  <c r="T1551" i="2"/>
  <c r="T567" i="2"/>
  <c r="T568" i="2"/>
  <c r="T1554" i="2"/>
  <c r="T1555" i="2"/>
  <c r="T570" i="2"/>
  <c r="T77" i="2"/>
  <c r="T1558" i="2"/>
  <c r="T572" i="2"/>
  <c r="T573" i="2"/>
  <c r="T1064" i="2"/>
  <c r="T1560" i="2"/>
  <c r="T1066" i="2"/>
  <c r="T1562" i="2"/>
  <c r="T1563" i="2"/>
  <c r="T1068" i="2"/>
  <c r="T1566" i="2"/>
  <c r="T1569" i="2"/>
  <c r="T579" i="2"/>
  <c r="T1071" i="2"/>
  <c r="T1571" i="2"/>
  <c r="T1073" i="2"/>
  <c r="T1075" i="2"/>
  <c r="T582" i="2"/>
  <c r="T583" i="2"/>
  <c r="T1076" i="2"/>
  <c r="T1575" i="2"/>
  <c r="T1576" i="2"/>
  <c r="T586" i="2"/>
  <c r="T1579" i="2"/>
  <c r="T1581" i="2"/>
  <c r="T589" i="2"/>
  <c r="T92" i="2"/>
  <c r="T93" i="2"/>
  <c r="T1079" i="2"/>
  <c r="T1080" i="2"/>
  <c r="T592" i="2"/>
  <c r="T94" i="2"/>
  <c r="T95" i="2"/>
  <c r="T1589" i="2"/>
  <c r="T595" i="2"/>
  <c r="T1083" i="2"/>
  <c r="T1594" i="2"/>
  <c r="T1595" i="2"/>
  <c r="T1596" i="2"/>
  <c r="T97" i="2"/>
  <c r="T1597" i="2"/>
  <c r="T99" i="2"/>
  <c r="T596" i="2"/>
  <c r="T1598" i="2"/>
  <c r="T1599" i="2"/>
  <c r="T1600" i="2"/>
  <c r="T101" i="2"/>
  <c r="T1087" i="2"/>
  <c r="T1088" i="2"/>
  <c r="T1090" i="2"/>
  <c r="T1603" i="2"/>
  <c r="T1605" i="2"/>
  <c r="T1607" i="2"/>
  <c r="T603" i="2"/>
  <c r="T1609" i="2"/>
  <c r="T1095" i="2"/>
  <c r="T106" i="2"/>
  <c r="T1610" i="2"/>
  <c r="T1098" i="2"/>
  <c r="T607" i="2"/>
  <c r="T1102" i="2"/>
  <c r="T1103" i="2"/>
  <c r="T610" i="2"/>
  <c r="T1616" i="2"/>
  <c r="T1104" i="2"/>
  <c r="T113" i="2"/>
  <c r="T1106" i="2"/>
  <c r="T1107" i="2"/>
  <c r="T117" i="2"/>
  <c r="T1108" i="2"/>
  <c r="T119" i="2"/>
  <c r="T616" i="2"/>
  <c r="T122" i="2"/>
  <c r="T1110" i="2"/>
  <c r="T1112" i="2"/>
  <c r="T618" i="2"/>
  <c r="T126" i="2"/>
  <c r="T1113" i="2"/>
  <c r="T1624" i="2"/>
  <c r="T127" i="2"/>
  <c r="T1628" i="2"/>
  <c r="T129" i="2"/>
  <c r="T130" i="2"/>
  <c r="T135" i="2"/>
  <c r="T1117" i="2"/>
  <c r="T136" i="2"/>
  <c r="T1119" i="2"/>
  <c r="T1121" i="2"/>
  <c r="T1122" i="2"/>
  <c r="T1123" i="2"/>
  <c r="T1633" i="2"/>
  <c r="T143" i="2"/>
  <c r="T1634" i="2"/>
  <c r="T1126" i="2"/>
  <c r="T1127" i="2"/>
  <c r="T1635" i="2"/>
  <c r="T1128" i="2"/>
  <c r="T1131" i="2"/>
  <c r="T1134" i="2"/>
  <c r="T1639" i="2"/>
  <c r="T1135" i="2"/>
  <c r="T1138" i="2"/>
  <c r="T1139" i="2"/>
  <c r="T1644" i="2"/>
  <c r="T638" i="2"/>
  <c r="T147" i="2"/>
  <c r="T149" i="2"/>
  <c r="T150" i="2"/>
  <c r="T1648" i="2"/>
  <c r="T154" i="2"/>
  <c r="T1650" i="2"/>
  <c r="T156" i="2"/>
  <c r="T640" i="2"/>
  <c r="T157" i="2"/>
  <c r="T643" i="2"/>
  <c r="T1652" i="2"/>
  <c r="T159" i="2"/>
  <c r="T644" i="2"/>
  <c r="T161" i="2"/>
  <c r="T1655" i="2"/>
  <c r="T646" i="2"/>
  <c r="T1146" i="2"/>
  <c r="T1149" i="2"/>
  <c r="T648" i="2"/>
  <c r="T1151" i="2"/>
  <c r="T1153" i="2"/>
  <c r="T651" i="2"/>
  <c r="T653" i="2"/>
  <c r="T1658" i="2"/>
  <c r="T166" i="2"/>
  <c r="T167" i="2"/>
  <c r="T655" i="2"/>
  <c r="T168" i="2"/>
  <c r="T656" i="2"/>
  <c r="T1156" i="2"/>
  <c r="T658" i="2"/>
  <c r="T1158" i="2"/>
  <c r="T1160" i="2"/>
  <c r="T1663" i="2"/>
  <c r="T171" i="2"/>
  <c r="T661" i="2"/>
  <c r="T665" i="2"/>
  <c r="T666" i="2"/>
  <c r="T1161" i="2"/>
  <c r="T668" i="2"/>
  <c r="T1162" i="2"/>
  <c r="T1664" i="2"/>
  <c r="T175" i="2"/>
  <c r="T669" i="2"/>
  <c r="T1665" i="2"/>
  <c r="T177" i="2"/>
  <c r="T179" i="2"/>
  <c r="T1672" i="2"/>
  <c r="T1170" i="2"/>
  <c r="T1674" i="2"/>
  <c r="T1172" i="2"/>
  <c r="T675" i="2"/>
  <c r="T1174" i="2"/>
  <c r="T1177" i="2"/>
  <c r="T1178" i="2"/>
  <c r="T184" i="2"/>
  <c r="T185" i="2"/>
  <c r="T1179" i="2"/>
  <c r="T680" i="2"/>
  <c r="T188" i="2"/>
  <c r="T189" i="2"/>
  <c r="T190" i="2"/>
  <c r="T1685" i="2"/>
  <c r="T1686" i="2"/>
  <c r="T191" i="2"/>
  <c r="T1687" i="2"/>
  <c r="T681" i="2"/>
  <c r="T1181" i="2"/>
  <c r="T1690" i="2"/>
  <c r="T686" i="2"/>
  <c r="T1185" i="2"/>
  <c r="T1186" i="2"/>
  <c r="T1692" i="2"/>
  <c r="T202" i="2"/>
  <c r="T689" i="2"/>
  <c r="T1193" i="2"/>
  <c r="T206" i="2"/>
  <c r="T1699" i="2"/>
  <c r="T1700" i="2"/>
  <c r="T696" i="2"/>
  <c r="T1201" i="2"/>
  <c r="T210" i="2"/>
  <c r="T1202" i="2"/>
  <c r="T1703" i="2"/>
  <c r="T214" i="2"/>
  <c r="T216" i="2"/>
  <c r="T701" i="2"/>
  <c r="T1204" i="2"/>
  <c r="T217" i="2"/>
  <c r="T1706" i="2"/>
  <c r="T1707" i="2"/>
  <c r="T1708" i="2"/>
  <c r="T1209" i="2"/>
  <c r="T222" i="2"/>
  <c r="T1713" i="2"/>
  <c r="T1714" i="2"/>
  <c r="T1715" i="2"/>
  <c r="T709" i="2"/>
  <c r="T710" i="2"/>
  <c r="T1216" i="2"/>
  <c r="T1217" i="2"/>
  <c r="T224" i="2"/>
  <c r="T1722" i="2"/>
  <c r="T1725" i="2"/>
  <c r="T1223" i="2"/>
  <c r="T1726" i="2"/>
  <c r="T719" i="2"/>
  <c r="T720" i="2"/>
  <c r="T1227" i="2"/>
  <c r="T228" i="2"/>
  <c r="T1228" i="2"/>
  <c r="T722" i="2"/>
  <c r="T230" i="2"/>
  <c r="T723" i="2"/>
  <c r="T1730" i="2"/>
  <c r="T1230" i="2"/>
  <c r="T232" i="2"/>
  <c r="T233" i="2"/>
  <c r="T1233" i="2"/>
  <c r="T237" i="2"/>
  <c r="T1234" i="2"/>
  <c r="T238" i="2"/>
  <c r="T239" i="2"/>
  <c r="T731" i="2"/>
  <c r="T1237" i="2"/>
  <c r="T1238" i="2"/>
  <c r="T1239" i="2"/>
  <c r="T1241" i="2"/>
  <c r="T247" i="2"/>
  <c r="T1243" i="2"/>
  <c r="T1244" i="2"/>
  <c r="T1740" i="2"/>
  <c r="T1246" i="2"/>
  <c r="T1741" i="2"/>
  <c r="T1743" i="2"/>
  <c r="T1745" i="2"/>
  <c r="T1747" i="2"/>
  <c r="T1749" i="2"/>
  <c r="T1252" i="2"/>
  <c r="T1253" i="2"/>
  <c r="T252" i="2"/>
  <c r="T740" i="2"/>
  <c r="T1751" i="2"/>
  <c r="T1754" i="2"/>
  <c r="T1255" i="2"/>
  <c r="T745" i="2"/>
  <c r="T1755" i="2"/>
  <c r="T256" i="2"/>
  <c r="T1761" i="2"/>
  <c r="T1762" i="2"/>
  <c r="T259" i="2"/>
  <c r="T748" i="2"/>
  <c r="T749" i="2"/>
  <c r="T1764" i="2"/>
  <c r="T266" i="2"/>
  <c r="T1263" i="2"/>
  <c r="T1264" i="2"/>
  <c r="T752" i="2"/>
  <c r="T756" i="2"/>
  <c r="T270" i="2"/>
  <c r="T271" i="2"/>
  <c r="T1770" i="2"/>
  <c r="T1771" i="2"/>
  <c r="T1268" i="2"/>
  <c r="T276" i="2"/>
  <c r="T1269" i="2"/>
  <c r="T762" i="2"/>
  <c r="T1779" i="2"/>
  <c r="T280" i="2"/>
  <c r="T281" i="2"/>
  <c r="T763" i="2"/>
  <c r="T282" i="2"/>
  <c r="T283" i="2"/>
  <c r="T764" i="2"/>
  <c r="T285" i="2"/>
  <c r="T287" i="2"/>
  <c r="T1782" i="2"/>
  <c r="T1783" i="2"/>
  <c r="T1784" i="2"/>
  <c r="T766" i="2"/>
  <c r="T767" i="2"/>
  <c r="T1275" i="2"/>
  <c r="T1788" i="2"/>
  <c r="T1278" i="2"/>
  <c r="T1790" i="2"/>
  <c r="T769" i="2"/>
  <c r="T770" i="2"/>
  <c r="T1280" i="2"/>
  <c r="T292" i="2"/>
  <c r="T293" i="2"/>
  <c r="T1793" i="2"/>
  <c r="T295" i="2"/>
  <c r="T775" i="2"/>
  <c r="T1794" i="2"/>
  <c r="T298" i="2"/>
  <c r="T1797" i="2"/>
  <c r="T776" i="2"/>
  <c r="T301" i="2"/>
  <c r="T1285" i="2"/>
  <c r="T1800" i="2"/>
  <c r="T1288" i="2"/>
  <c r="T1803" i="2"/>
  <c r="T303" i="2"/>
  <c r="T1294" i="2"/>
  <c r="T305" i="2"/>
  <c r="T784" i="2"/>
  <c r="T1806" i="2"/>
  <c r="T306" i="2"/>
  <c r="T307" i="2"/>
  <c r="T1296" i="2"/>
  <c r="T787" i="2"/>
  <c r="T312" i="2"/>
  <c r="T1297" i="2"/>
  <c r="T314" i="2"/>
  <c r="T315" i="2"/>
  <c r="T790" i="2"/>
  <c r="T1815" i="2"/>
  <c r="T316" i="2"/>
  <c r="T791" i="2"/>
  <c r="T321" i="2"/>
  <c r="T1822" i="2"/>
  <c r="T1824" i="2"/>
  <c r="T1825" i="2"/>
  <c r="T1304" i="2"/>
  <c r="T800" i="2"/>
  <c r="T1305" i="2"/>
  <c r="T801" i="2"/>
  <c r="T802" i="2"/>
  <c r="T1826" i="2"/>
  <c r="T1827" i="2"/>
  <c r="T328" i="2"/>
  <c r="T804" i="2"/>
  <c r="T1312" i="2"/>
  <c r="T330" i="2"/>
  <c r="T331" i="2"/>
  <c r="T1313" i="2"/>
  <c r="T333" i="2"/>
  <c r="T334" i="2"/>
  <c r="T811" i="2"/>
  <c r="T1831" i="2"/>
  <c r="T1315" i="2"/>
  <c r="T1833" i="2"/>
  <c r="T1834" i="2"/>
  <c r="T1836" i="2"/>
  <c r="T812" i="2"/>
  <c r="T335" i="2"/>
  <c r="T813" i="2"/>
  <c r="T337" i="2"/>
  <c r="T1840" i="2"/>
  <c r="T338" i="2"/>
  <c r="T817" i="2"/>
  <c r="T818" i="2"/>
  <c r="T1841" i="2"/>
  <c r="T341" i="2"/>
  <c r="T1842" i="2"/>
  <c r="T342" i="2"/>
  <c r="T1319" i="2"/>
  <c r="T343" i="2"/>
  <c r="T1320" i="2"/>
  <c r="T1321" i="2"/>
  <c r="T1846" i="2"/>
  <c r="T344" i="2"/>
  <c r="T820" i="2"/>
  <c r="T821" i="2"/>
  <c r="T824" i="2"/>
  <c r="T825" i="2"/>
  <c r="T1323" i="2"/>
  <c r="T1324" i="2"/>
  <c r="T349" i="2"/>
  <c r="T1328" i="2"/>
  <c r="T1854" i="2"/>
  <c r="T835" i="2"/>
  <c r="T1855" i="2"/>
  <c r="T351" i="2"/>
  <c r="T1330" i="2"/>
  <c r="T352" i="2"/>
  <c r="T1332" i="2"/>
  <c r="T356" i="2"/>
  <c r="T1859" i="2"/>
  <c r="T1333" i="2"/>
  <c r="T1860" i="2"/>
  <c r="T1861" i="2"/>
  <c r="T1862" i="2"/>
  <c r="T840" i="2"/>
  <c r="T359" i="2"/>
  <c r="T361" i="2"/>
  <c r="T362" i="2"/>
  <c r="T1864" i="2"/>
  <c r="T842" i="2"/>
  <c r="T1339" i="2"/>
  <c r="T1866" i="2"/>
  <c r="T366" i="2"/>
  <c r="T1871" i="2"/>
  <c r="T844" i="2"/>
  <c r="T848" i="2"/>
  <c r="T849" i="2"/>
  <c r="T1872" i="2"/>
  <c r="T1873" i="2"/>
  <c r="T852" i="2"/>
  <c r="T376" i="2"/>
  <c r="T1347" i="2"/>
  <c r="T378" i="2"/>
  <c r="T379" i="2"/>
  <c r="T1881" i="2"/>
  <c r="T381" i="2"/>
  <c r="T858" i="2"/>
  <c r="T383" i="2"/>
  <c r="T1350" i="2"/>
  <c r="T389" i="2"/>
  <c r="T1352" i="2"/>
  <c r="T861" i="2"/>
  <c r="T391" i="2"/>
  <c r="T1888" i="2"/>
  <c r="T1889" i="2"/>
  <c r="T866" i="2"/>
  <c r="T867" i="2"/>
  <c r="T1891" i="2"/>
  <c r="T1892" i="2"/>
  <c r="T1898" i="2"/>
  <c r="T871" i="2"/>
  <c r="T872" i="2"/>
  <c r="T873" i="2"/>
  <c r="T396" i="2"/>
  <c r="T1361" i="2"/>
  <c r="T1362" i="2"/>
  <c r="T874" i="2"/>
  <c r="T1363" i="2"/>
  <c r="T875" i="2"/>
  <c r="T877" i="2"/>
  <c r="T1900" i="2"/>
  <c r="T1901" i="2"/>
  <c r="T1369" i="2"/>
  <c r="T880" i="2"/>
  <c r="T1370" i="2"/>
  <c r="T400" i="2"/>
  <c r="T883" i="2"/>
  <c r="T402" i="2"/>
  <c r="T1906" i="2"/>
  <c r="T1372" i="2"/>
  <c r="T1373" i="2"/>
  <c r="T404" i="2"/>
  <c r="T405" i="2"/>
  <c r="T1376" i="2"/>
  <c r="T1377" i="2"/>
  <c r="T408" i="2"/>
  <c r="T889" i="2"/>
  <c r="T891" i="2"/>
  <c r="T1913" i="2"/>
  <c r="T410" i="2"/>
  <c r="T1915" i="2"/>
  <c r="T1382" i="2"/>
  <c r="T1920" i="2"/>
  <c r="T1921" i="2"/>
  <c r="T1384" i="2"/>
  <c r="T1923" i="2"/>
  <c r="T900" i="2"/>
  <c r="T1925" i="2"/>
  <c r="T1926" i="2"/>
  <c r="T1389" i="2"/>
  <c r="T903" i="2"/>
  <c r="T1929" i="2"/>
  <c r="T420" i="2"/>
  <c r="T421" i="2"/>
  <c r="T1932" i="2"/>
  <c r="T907" i="2"/>
  <c r="T1934" i="2"/>
  <c r="T1394" i="2"/>
  <c r="T424" i="2"/>
  <c r="T909" i="2"/>
  <c r="T1936" i="2"/>
  <c r="T1937" i="2"/>
  <c r="T910" i="2"/>
  <c r="T1940" i="2"/>
  <c r="T426" i="2"/>
  <c r="T1942" i="2"/>
  <c r="T1399" i="2"/>
  <c r="T1400" i="2"/>
  <c r="T428" i="2"/>
  <c r="T913" i="2"/>
  <c r="T1405" i="2"/>
  <c r="T1946" i="2"/>
  <c r="T429" i="2"/>
  <c r="T431" i="2"/>
  <c r="T1409" i="2"/>
  <c r="T1949" i="2"/>
  <c r="T432" i="2"/>
  <c r="T1951" i="2"/>
  <c r="T1952" i="2"/>
  <c r="T433" i="2"/>
  <c r="T1954" i="2"/>
  <c r="T436" i="2"/>
  <c r="T920" i="2"/>
  <c r="T439" i="2"/>
  <c r="T440" i="2"/>
  <c r="T1416" i="2"/>
  <c r="T441" i="2"/>
  <c r="T1957" i="2"/>
  <c r="T922" i="2"/>
  <c r="T1960" i="2"/>
  <c r="T443" i="2"/>
  <c r="T1961" i="2"/>
  <c r="T1962" i="2"/>
  <c r="T1963" i="2"/>
  <c r="T927" i="2"/>
  <c r="T928" i="2"/>
  <c r="T1425" i="2"/>
  <c r="T1426" i="2"/>
  <c r="T447" i="2"/>
  <c r="T930" i="2"/>
  <c r="T449" i="2"/>
  <c r="T1429" i="2"/>
  <c r="T1969" i="2"/>
  <c r="T1970" i="2"/>
  <c r="T1971" i="2"/>
  <c r="T1974" i="2"/>
  <c r="T454" i="2"/>
  <c r="T1975" i="2"/>
  <c r="T1977" i="2"/>
  <c r="T1978" i="2"/>
  <c r="T460" i="2"/>
  <c r="T1438" i="2"/>
  <c r="T1981" i="2"/>
  <c r="T461" i="2"/>
  <c r="T945" i="2"/>
  <c r="T463" i="2"/>
  <c r="T1983" i="2"/>
  <c r="T947" i="2"/>
  <c r="T949" i="2"/>
  <c r="T1444" i="2"/>
  <c r="T466" i="2"/>
  <c r="T1985" i="2"/>
  <c r="T951" i="2"/>
  <c r="T1445" i="2"/>
  <c r="T1987" i="2"/>
  <c r="T1988" i="2"/>
  <c r="T1991" i="2"/>
  <c r="T468" i="2"/>
  <c r="T1448" i="2"/>
  <c r="T1454" i="2"/>
  <c r="T1993" i="2"/>
  <c r="T470" i="2"/>
  <c r="T956" i="2"/>
  <c r="T1456" i="2"/>
  <c r="T475" i="2"/>
  <c r="T1997" i="2"/>
  <c r="T959" i="2"/>
  <c r="T1998" i="2"/>
  <c r="T963" i="2"/>
  <c r="T1462" i="2"/>
  <c r="T1464" i="2"/>
  <c r="T480" i="2"/>
  <c r="T1467" i="2"/>
  <c r="T3" i="2"/>
  <c r="T968" i="2"/>
  <c r="T482" i="2"/>
  <c r="T6" i="2"/>
  <c r="T487" i="2"/>
  <c r="T488" i="2"/>
  <c r="T490" i="2"/>
  <c r="T981" i="2"/>
  <c r="T491" i="2"/>
  <c r="T10" i="2"/>
  <c r="T982" i="2"/>
  <c r="T985" i="2"/>
  <c r="T12" i="2"/>
  <c r="T987" i="2"/>
  <c r="T1475" i="2"/>
  <c r="T1476" i="2"/>
  <c r="T13" i="2"/>
  <c r="T14" i="2"/>
  <c r="T17" i="2"/>
  <c r="T1477" i="2"/>
  <c r="T1479" i="2"/>
  <c r="T990" i="2"/>
  <c r="T994" i="2"/>
  <c r="T996" i="2"/>
  <c r="T24" i="2"/>
  <c r="T507" i="2"/>
  <c r="T1485" i="2"/>
  <c r="T1486" i="2"/>
  <c r="T1000" i="2"/>
  <c r="T1490" i="2"/>
  <c r="T1006" i="2"/>
  <c r="T1007" i="2"/>
  <c r="T1010" i="2"/>
  <c r="T1494" i="2"/>
  <c r="T1495" i="2"/>
  <c r="T1012" i="2"/>
  <c r="T1013" i="2"/>
  <c r="T1014" i="2"/>
  <c r="T1497" i="2"/>
  <c r="T1498" i="2"/>
  <c r="T36" i="2"/>
  <c r="T518" i="2"/>
  <c r="T1016" i="2"/>
  <c r="T1019" i="2"/>
  <c r="T1020" i="2"/>
  <c r="T1021" i="2"/>
  <c r="T1501" i="2"/>
  <c r="T38" i="2"/>
  <c r="T523" i="2"/>
  <c r="T1504" i="2"/>
  <c r="T525" i="2"/>
  <c r="T526" i="2"/>
  <c r="T527" i="2"/>
  <c r="T1506" i="2"/>
  <c r="T1507" i="2"/>
  <c r="T1509" i="2"/>
  <c r="T45" i="2"/>
  <c r="T46" i="2"/>
  <c r="T528" i="2"/>
  <c r="T1512" i="2"/>
  <c r="T48" i="2"/>
  <c r="T1513" i="2"/>
  <c r="T532" i="2"/>
  <c r="T54" i="2"/>
  <c r="T1038" i="2"/>
  <c r="T1519" i="2"/>
  <c r="T57" i="2"/>
  <c r="T535" i="2"/>
  <c r="T58" i="2"/>
  <c r="T1521" i="2"/>
  <c r="T538" i="2"/>
  <c r="T1039" i="2"/>
  <c r="T60" i="2"/>
  <c r="T61" i="2"/>
  <c r="T541" i="2"/>
  <c r="T1042" i="2"/>
  <c r="T544" i="2"/>
  <c r="T546" i="2"/>
  <c r="T547" i="2"/>
  <c r="T548" i="2"/>
  <c r="T1535" i="2"/>
  <c r="T1047" i="2"/>
  <c r="T1048" i="2"/>
  <c r="T549" i="2"/>
  <c r="T1049" i="2"/>
  <c r="T1538" i="2"/>
  <c r="T1540" i="2"/>
  <c r="T1541" i="2"/>
  <c r="T551" i="2"/>
  <c r="T1542" i="2"/>
  <c r="T1051" i="2"/>
  <c r="T553" i="2"/>
  <c r="T1052" i="2"/>
  <c r="T67" i="2"/>
  <c r="T555" i="2"/>
  <c r="T70" i="2"/>
  <c r="T559" i="2"/>
  <c r="T1545" i="2"/>
  <c r="T1546" i="2"/>
  <c r="T1547" i="2"/>
  <c r="T562" i="2"/>
  <c r="T71" i="2"/>
  <c r="T1057" i="2"/>
  <c r="T565" i="2"/>
  <c r="T566" i="2"/>
  <c r="T1550" i="2"/>
  <c r="T74" i="2"/>
  <c r="T75" i="2"/>
  <c r="T76" i="2"/>
  <c r="T1552" i="2"/>
  <c r="T1062" i="2"/>
  <c r="T1553" i="2"/>
  <c r="T569" i="2"/>
  <c r="T1556" i="2"/>
  <c r="T571" i="2"/>
  <c r="T78" i="2"/>
  <c r="T79" i="2"/>
  <c r="T80" i="2"/>
  <c r="T81" i="2"/>
  <c r="T574" i="2"/>
  <c r="T575" i="2"/>
  <c r="T1067" i="2"/>
  <c r="T577" i="2"/>
  <c r="T1069" i="2"/>
  <c r="T83" i="2"/>
  <c r="T1570" i="2"/>
  <c r="T581" i="2"/>
  <c r="T1574" i="2"/>
  <c r="T584" i="2"/>
  <c r="T1577" i="2"/>
  <c r="T587" i="2"/>
  <c r="T87" i="2"/>
  <c r="T588" i="2"/>
  <c r="T1580" i="2"/>
  <c r="T89" i="2"/>
  <c r="T1078" i="2"/>
  <c r="T90" i="2"/>
  <c r="T590" i="2"/>
  <c r="T91" i="2"/>
  <c r="T591" i="2"/>
  <c r="T1584" i="2"/>
  <c r="T1585" i="2"/>
  <c r="T1586" i="2"/>
  <c r="T1082" i="2"/>
  <c r="T594" i="2"/>
  <c r="T598" i="2"/>
  <c r="T600" i="2"/>
  <c r="T1602" i="2"/>
  <c r="T601" i="2"/>
  <c r="T602" i="2"/>
  <c r="T1089" i="2"/>
  <c r="T1604" i="2"/>
  <c r="T1606" i="2"/>
  <c r="T1608" i="2"/>
  <c r="T1092" i="2"/>
  <c r="T1093" i="2"/>
  <c r="T1094" i="2"/>
  <c r="T1097" i="2"/>
  <c r="T1611" i="2"/>
  <c r="T1612" i="2"/>
  <c r="T606" i="2"/>
  <c r="T1613" i="2"/>
  <c r="T109" i="2"/>
  <c r="T1099" i="2"/>
  <c r="T1614" i="2"/>
  <c r="T608" i="2"/>
  <c r="T1101" i="2"/>
  <c r="T612" i="2"/>
  <c r="T1105" i="2"/>
  <c r="T114" i="2"/>
  <c r="T115" i="2"/>
  <c r="T1618" i="2"/>
  <c r="T613" i="2"/>
  <c r="T1621" i="2"/>
  <c r="T614" i="2"/>
  <c r="T615" i="2"/>
  <c r="T1109" i="2"/>
  <c r="T121" i="2"/>
  <c r="T1622" i="2"/>
  <c r="T1111" i="2"/>
  <c r="T1623" i="2"/>
  <c r="T619" i="2"/>
  <c r="T1626" i="2"/>
  <c r="T1627" i="2"/>
  <c r="T128" i="2"/>
  <c r="T1629" i="2"/>
  <c r="T131" i="2"/>
  <c r="T1630" i="2"/>
  <c r="T1115" i="2"/>
  <c r="T1631" i="2"/>
  <c r="T133" i="2"/>
  <c r="T624" i="2"/>
  <c r="T625" i="2"/>
  <c r="T626" i="2"/>
  <c r="T1120" i="2"/>
  <c r="T627" i="2"/>
  <c r="T628" i="2"/>
  <c r="T138" i="2"/>
  <c r="T139" i="2"/>
  <c r="T1124" i="2"/>
  <c r="T629" i="2"/>
  <c r="T142" i="2"/>
  <c r="T1125" i="2"/>
  <c r="T144" i="2"/>
  <c r="T630" i="2"/>
  <c r="T1129" i="2"/>
  <c r="T632" i="2"/>
  <c r="T1638" i="2"/>
  <c r="T1133" i="2"/>
  <c r="T146" i="2"/>
  <c r="T1137" i="2"/>
  <c r="T1641" i="2"/>
  <c r="T1642" i="2"/>
  <c r="T637" i="2"/>
  <c r="T1645" i="2"/>
  <c r="T1647" i="2"/>
  <c r="T148" i="2"/>
  <c r="T152" i="2"/>
  <c r="T155" i="2"/>
  <c r="T1142" i="2"/>
  <c r="T1143" i="2"/>
  <c r="T158" i="2"/>
  <c r="T1653" i="2"/>
  <c r="T1144" i="2"/>
  <c r="T645" i="2"/>
  <c r="T1148" i="2"/>
  <c r="T164" i="2"/>
  <c r="T1152" i="2"/>
  <c r="T1154" i="2"/>
  <c r="T650" i="2"/>
  <c r="T652" i="2"/>
  <c r="T654" i="2"/>
  <c r="T657" i="2"/>
  <c r="T169" i="2"/>
  <c r="T1659" i="2"/>
  <c r="T659" i="2"/>
  <c r="T1159" i="2"/>
  <c r="T170" i="2"/>
  <c r="T660" i="2"/>
  <c r="T173" i="2"/>
  <c r="T663" i="2"/>
  <c r="T664" i="2"/>
  <c r="T176" i="2"/>
  <c r="T1163" i="2"/>
  <c r="T1667" i="2"/>
  <c r="T1166" i="2"/>
  <c r="T1167" i="2"/>
  <c r="T1168" i="2"/>
  <c r="T1668" i="2"/>
  <c r="T1669" i="2"/>
  <c r="T670" i="2"/>
  <c r="T180" i="2"/>
  <c r="T1670" i="2"/>
  <c r="T1673" i="2"/>
  <c r="T672" i="2"/>
  <c r="T1675" i="2"/>
  <c r="T1173" i="2"/>
  <c r="T1175" i="2"/>
  <c r="T1677" i="2"/>
  <c r="T182" i="2"/>
  <c r="T1678" i="2"/>
  <c r="T1176" i="2"/>
  <c r="T678" i="2"/>
  <c r="T679" i="2"/>
  <c r="T186" i="2"/>
  <c r="T1684" i="2"/>
  <c r="T682" i="2"/>
  <c r="T192" i="2"/>
  <c r="T1182" i="2"/>
  <c r="T193" i="2"/>
  <c r="T684" i="2"/>
  <c r="T685" i="2"/>
  <c r="T194" i="2"/>
  <c r="T195" i="2"/>
  <c r="T197" i="2"/>
  <c r="T200" i="2"/>
  <c r="T1693" i="2"/>
  <c r="T687" i="2"/>
  <c r="T1188" i="2"/>
  <c r="T1189" i="2"/>
  <c r="T688" i="2"/>
  <c r="T204" i="2"/>
  <c r="T1190" i="2"/>
  <c r="T691" i="2"/>
  <c r="T1191" i="2"/>
  <c r="T1194" i="2"/>
  <c r="T693" i="2"/>
  <c r="T1696" i="2"/>
  <c r="T1196" i="2"/>
  <c r="T1198" i="2"/>
  <c r="T1701" i="2"/>
  <c r="T208" i="2"/>
  <c r="T209" i="2"/>
  <c r="T211" i="2"/>
  <c r="T698" i="2"/>
  <c r="T1702" i="2"/>
  <c r="T212" i="2"/>
  <c r="T1704" i="2"/>
  <c r="T1203" i="2"/>
  <c r="T215" i="2"/>
  <c r="T1705" i="2"/>
  <c r="T702" i="2"/>
  <c r="T218" i="2"/>
  <c r="T1709" i="2"/>
  <c r="T1710" i="2"/>
  <c r="T1712" i="2"/>
  <c r="T1210" i="2"/>
  <c r="T221" i="2"/>
  <c r="T705" i="2"/>
  <c r="T1211" i="2"/>
  <c r="T707" i="2"/>
  <c r="T1213" i="2"/>
  <c r="T223" i="2"/>
  <c r="T1716" i="2"/>
  <c r="T1720" i="2"/>
  <c r="T1218" i="2"/>
  <c r="T1219" i="2"/>
  <c r="T712" i="2"/>
  <c r="T1723" i="2"/>
  <c r="T1221" i="2"/>
  <c r="T1724" i="2"/>
  <c r="T226" i="2"/>
  <c r="T715" i="2"/>
  <c r="T716" i="2"/>
  <c r="T1224" i="2"/>
  <c r="T718" i="2"/>
  <c r="T1727" i="2"/>
  <c r="T1728" i="2"/>
  <c r="T1225" i="2"/>
  <c r="T1226" i="2"/>
  <c r="T1729" i="2"/>
  <c r="T727" i="2"/>
  <c r="T1733" i="2"/>
  <c r="T1232" i="2"/>
  <c r="T1734" i="2"/>
  <c r="T1736" i="2"/>
  <c r="T1236" i="2"/>
  <c r="T730" i="2"/>
  <c r="T240" i="2"/>
  <c r="T732" i="2"/>
  <c r="T241" i="2"/>
  <c r="T1738" i="2"/>
  <c r="T242" i="2"/>
  <c r="T243" i="2"/>
  <c r="T1240" i="2"/>
  <c r="T245" i="2"/>
  <c r="T246" i="2"/>
  <c r="T1245" i="2"/>
  <c r="T1742" i="2"/>
  <c r="T735" i="2"/>
  <c r="T736" i="2"/>
  <c r="T1746" i="2"/>
  <c r="T1247" i="2"/>
  <c r="T250" i="2"/>
  <c r="T739" i="2"/>
  <c r="T1750" i="2"/>
  <c r="T741" i="2"/>
  <c r="T1752" i="2"/>
  <c r="T742" i="2"/>
  <c r="T1753" i="2"/>
  <c r="T744" i="2"/>
  <c r="T253" i="2"/>
  <c r="T1757" i="2"/>
  <c r="T254" i="2"/>
  <c r="T255" i="2"/>
  <c r="T1259" i="2"/>
  <c r="T1758" i="2"/>
  <c r="T1759" i="2"/>
  <c r="T260" i="2"/>
  <c r="T1261" i="2"/>
  <c r="T261" i="2"/>
  <c r="T262" i="2"/>
  <c r="T751" i="2"/>
  <c r="T264" i="2"/>
  <c r="T1765" i="2"/>
  <c r="T265" i="2"/>
  <c r="T1768" i="2"/>
  <c r="T753" i="2"/>
  <c r="T268" i="2"/>
  <c r="T754" i="2"/>
  <c r="T1769" i="2"/>
  <c r="T755" i="2"/>
  <c r="T758" i="2"/>
  <c r="T1267" i="2"/>
  <c r="T759" i="2"/>
  <c r="T760" i="2"/>
  <c r="T761" i="2"/>
  <c r="T275" i="2"/>
  <c r="T1775" i="2"/>
  <c r="T1778" i="2"/>
  <c r="T278" i="2"/>
  <c r="T279" i="2"/>
  <c r="T286" i="2"/>
  <c r="T1273" i="2"/>
  <c r="T1781" i="2"/>
  <c r="T765" i="2"/>
  <c r="T288" i="2"/>
  <c r="T1785" i="2"/>
  <c r="T1786" i="2"/>
  <c r="T1787" i="2"/>
  <c r="T290" i="2"/>
  <c r="T1277" i="2"/>
  <c r="T1279" i="2"/>
  <c r="T773" i="2"/>
  <c r="T1792" i="2"/>
  <c r="T1281" i="2"/>
  <c r="T774" i="2"/>
  <c r="T296" i="2"/>
  <c r="T1284" i="2"/>
  <c r="T778" i="2"/>
  <c r="T1799" i="2"/>
  <c r="T780" i="2"/>
  <c r="T1801" i="2"/>
  <c r="T1286" i="2"/>
  <c r="T1802" i="2"/>
  <c r="T1289" i="2"/>
  <c r="T1290" i="2"/>
  <c r="T1291" i="2"/>
  <c r="T302" i="2"/>
  <c r="T304" i="2"/>
  <c r="T1805" i="2"/>
  <c r="T1808" i="2"/>
  <c r="T1809" i="2"/>
  <c r="T786" i="2"/>
  <c r="T788" i="2"/>
  <c r="T1811" i="2"/>
  <c r="T313" i="2"/>
  <c r="T1298" i="2"/>
  <c r="T1813" i="2"/>
  <c r="T1814" i="2"/>
  <c r="T1816" i="2"/>
  <c r="T1817" i="2"/>
  <c r="T1819" i="2"/>
  <c r="T792" i="2"/>
  <c r="T793" i="2"/>
  <c r="T318" i="2"/>
  <c r="T1821" i="2"/>
  <c r="T322" i="2"/>
  <c r="T796" i="2"/>
  <c r="T797" i="2"/>
  <c r="T1823" i="2"/>
  <c r="T325" i="2"/>
  <c r="T326" i="2"/>
  <c r="T327" i="2"/>
  <c r="T1306" i="2"/>
  <c r="T803" i="2"/>
  <c r="T1310" i="2"/>
  <c r="T1829" i="2"/>
  <c r="T805" i="2"/>
  <c r="T806" i="2"/>
  <c r="T1830" i="2"/>
  <c r="T808" i="2"/>
  <c r="T332" i="2"/>
  <c r="T809" i="2"/>
  <c r="T1835" i="2"/>
  <c r="T1838" i="2"/>
  <c r="T1316" i="2"/>
  <c r="T814" i="2"/>
  <c r="T815" i="2"/>
  <c r="T816" i="2"/>
  <c r="T339" i="2"/>
  <c r="T340" i="2"/>
  <c r="T1843" i="2"/>
  <c r="T1844" i="2"/>
  <c r="T1318" i="2"/>
  <c r="T345" i="2"/>
  <c r="T346" i="2"/>
  <c r="T347" i="2"/>
  <c r="T1850" i="2"/>
  <c r="T827" i="2"/>
  <c r="T828" i="2"/>
  <c r="T832" i="2"/>
  <c r="T1327" i="2"/>
  <c r="T833" i="2"/>
  <c r="T350" i="2"/>
  <c r="T1853" i="2"/>
  <c r="T834" i="2"/>
  <c r="T1329" i="2"/>
  <c r="T1331" i="2"/>
  <c r="T353" i="2"/>
  <c r="T837" i="2"/>
  <c r="T357" i="2"/>
  <c r="T1335" i="2"/>
  <c r="T358" i="2"/>
  <c r="T841" i="2"/>
  <c r="T360" i="2"/>
  <c r="T1336" i="2"/>
  <c r="T363" i="2"/>
  <c r="T1338" i="2"/>
  <c r="T1869" i="2"/>
  <c r="T1340" i="2"/>
  <c r="T1341" i="2"/>
  <c r="T365" i="2"/>
  <c r="T1870" i="2"/>
  <c r="T845" i="2"/>
  <c r="T1342" i="2"/>
  <c r="T367" i="2"/>
  <c r="T846" i="2"/>
  <c r="T1343" i="2"/>
  <c r="T1344" i="2"/>
  <c r="T850" i="2"/>
  <c r="T371" i="2"/>
  <c r="T372" i="2"/>
  <c r="T373" i="2"/>
  <c r="T374" i="2"/>
  <c r="T1876" i="2"/>
  <c r="T375" i="2"/>
  <c r="T1346" i="2"/>
  <c r="T377" i="2"/>
  <c r="T1878" i="2"/>
  <c r="T1348" i="2"/>
  <c r="T855" i="2"/>
  <c r="T1880" i="2"/>
  <c r="T380" i="2"/>
  <c r="T1882" i="2"/>
  <c r="T1883" i="2"/>
  <c r="T385" i="2"/>
  <c r="T386" i="2"/>
  <c r="T859" i="2"/>
  <c r="T1351" i="2"/>
  <c r="T388" i="2"/>
  <c r="T860" i="2"/>
  <c r="T390" i="2"/>
  <c r="T862" i="2"/>
  <c r="T1887" i="2"/>
  <c r="T863" i="2"/>
  <c r="T864" i="2"/>
  <c r="T1353" i="2"/>
  <c r="T394" i="2"/>
  <c r="T1354" i="2"/>
  <c r="T1355" i="2"/>
  <c r="T1893" i="2"/>
  <c r="T1894" i="2"/>
  <c r="T869" i="2"/>
  <c r="T1356" i="2"/>
  <c r="T870" i="2"/>
  <c r="T1897" i="2"/>
  <c r="T1357" i="2"/>
  <c r="T1359" i="2"/>
  <c r="T1364" i="2"/>
  <c r="T876" i="2"/>
  <c r="T878" i="2"/>
  <c r="T1366" i="2"/>
  <c r="T1367" i="2"/>
  <c r="T399" i="2"/>
  <c r="T881" i="2"/>
  <c r="T1902" i="2"/>
  <c r="T403" i="2"/>
  <c r="T1905" i="2"/>
  <c r="T1908" i="2"/>
  <c r="T884" i="2"/>
  <c r="T1909" i="2"/>
  <c r="T885" i="2"/>
  <c r="T886" i="2"/>
  <c r="T1910" i="2"/>
  <c r="T887" i="2"/>
  <c r="T407" i="2"/>
  <c r="T1912" i="2"/>
  <c r="T892" i="2"/>
  <c r="T1914" i="2"/>
  <c r="T1916" i="2"/>
  <c r="T1918" i="2"/>
  <c r="T1383" i="2"/>
  <c r="T411" i="2"/>
  <c r="T895" i="2"/>
  <c r="T1385" i="2"/>
  <c r="T412" i="2"/>
  <c r="T897" i="2"/>
  <c r="T1922" i="2"/>
  <c r="T1386" i="2"/>
  <c r="T1387" i="2"/>
  <c r="T898" i="2"/>
  <c r="T1924" i="2"/>
  <c r="T899" i="2"/>
  <c r="T416" i="2"/>
  <c r="T1388" i="2"/>
  <c r="T419" i="2"/>
  <c r="T904" i="2"/>
  <c r="T1390" i="2"/>
  <c r="T1391" i="2"/>
  <c r="T1930" i="2"/>
  <c r="T905" i="2"/>
  <c r="T1392" i="2"/>
  <c r="T1938" i="2"/>
  <c r="T1939" i="2"/>
  <c r="T1402" i="2"/>
  <c r="T1403" i="2"/>
  <c r="T1404" i="2"/>
  <c r="T1407" i="2"/>
  <c r="T914" i="2"/>
  <c r="T430" i="2"/>
  <c r="T1410" i="2"/>
  <c r="T1950" i="2"/>
  <c r="T1411" i="2"/>
  <c r="T1412" i="2"/>
  <c r="T916" i="2"/>
  <c r="T1413" i="2"/>
  <c r="T434" i="2"/>
  <c r="T1953" i="2"/>
  <c r="T435" i="2"/>
  <c r="T1956" i="2"/>
  <c r="T438" i="2"/>
  <c r="T1415" i="2"/>
  <c r="T921" i="2"/>
  <c r="T1958" i="2"/>
  <c r="T1417" i="2"/>
  <c r="T1419" i="2"/>
  <c r="T1959" i="2"/>
  <c r="T1421" i="2"/>
  <c r="T925" i="2"/>
  <c r="T1964" i="2"/>
  <c r="T1422" i="2"/>
  <c r="T1423" i="2"/>
  <c r="T1424" i="2"/>
  <c r="T1965" i="2"/>
  <c r="T1966" i="2"/>
  <c r="T1967" i="2"/>
  <c r="T931" i="2"/>
  <c r="T448" i="2"/>
  <c r="T932" i="2"/>
  <c r="T933" i="2"/>
  <c r="T934" i="2"/>
  <c r="T451" i="2"/>
  <c r="T1430" i="2"/>
  <c r="T1968" i="2"/>
  <c r="T935" i="2"/>
  <c r="T1431" i="2"/>
  <c r="T1432" i="2"/>
  <c r="T1434" i="2"/>
  <c r="T453" i="2"/>
  <c r="T1973" i="2"/>
  <c r="T937" i="2"/>
  <c r="T456" i="2"/>
  <c r="T457" i="2"/>
  <c r="T458" i="2"/>
  <c r="T1435" i="2"/>
  <c r="T939" i="2"/>
  <c r="T459" i="2"/>
  <c r="T940" i="2"/>
  <c r="T941" i="2"/>
  <c r="T942" i="2"/>
  <c r="T462" i="2"/>
  <c r="T1439" i="2"/>
  <c r="T946" i="2"/>
  <c r="T1441" i="2"/>
  <c r="T1442" i="2"/>
  <c r="T1443" i="2"/>
  <c r="T464" i="2"/>
  <c r="T465" i="2"/>
  <c r="T1984" i="2"/>
  <c r="T950" i="2"/>
  <c r="T1986" i="2"/>
  <c r="T1447" i="2"/>
  <c r="T467" i="2"/>
  <c r="T1989" i="2"/>
  <c r="T469" i="2"/>
  <c r="T1449" i="2"/>
  <c r="T1992" i="2"/>
  <c r="T1451" i="2"/>
  <c r="T1453" i="2"/>
  <c r="T954" i="2"/>
  <c r="T1455" i="2"/>
  <c r="T471" i="2"/>
  <c r="T957" i="2"/>
  <c r="T472" i="2"/>
  <c r="T1994" i="2"/>
  <c r="T1995" i="2"/>
  <c r="T1458" i="2"/>
  <c r="T1459" i="2"/>
  <c r="T960" i="2"/>
  <c r="T478" i="2"/>
  <c r="T962" i="2"/>
  <c r="T1999" i="2"/>
  <c r="T964" i="2"/>
  <c r="T2001" i="2"/>
  <c r="T1463" i="2"/>
  <c r="T965" i="2"/>
  <c r="D8" i="12" l="1"/>
  <c r="D11" i="12"/>
  <c r="D10" i="12"/>
  <c r="D9" i="12"/>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3.5.4 Global-bookstore-chain-dataset.xlsx!Table1" type="102" refreshedVersion="8" minRefreshableVersion="5">
    <extLst>
      <ext xmlns:x15="http://schemas.microsoft.com/office/spreadsheetml/2010/11/main" uri="{DE250136-89BD-433C-8126-D09CA5730AF9}">
        <x15:connection id="Table1" autoDelete="1">
          <x15:rangePr sourceName="_xlcn.WorksheetConnection_3.5.4Globalbookstorechaindataset.xlsxTable11"/>
        </x15:connection>
      </ext>
    </extLst>
  </connection>
  <connection id="3" name="WorksheetConnection_3.5.4 Global-bookstore-chain-dataset.xlsx!Table13" type="102" refreshedVersion="8" minRefreshableVersion="5">
    <extLst>
      <ext xmlns:x15="http://schemas.microsoft.com/office/spreadsheetml/2010/11/main" uri="{DE250136-89BD-433C-8126-D09CA5730AF9}">
        <x15:connection id="Table13">
          <x15:rangePr sourceName="_xlcn.WorksheetConnection_3.5.4Globalbookstorechaindataset.xlsxTable131"/>
        </x15:connection>
      </ext>
    </extLst>
  </connection>
</connections>
</file>

<file path=xl/sharedStrings.xml><?xml version="1.0" encoding="utf-8"?>
<sst xmlns="http://schemas.openxmlformats.org/spreadsheetml/2006/main" count="44144" uniqueCount="120">
  <si>
    <t>Product ID</t>
  </si>
  <si>
    <t>Product Category</t>
  </si>
  <si>
    <t>Product Type</t>
  </si>
  <si>
    <t>Author Name</t>
  </si>
  <si>
    <t>Genre</t>
  </si>
  <si>
    <t>Product Name</t>
  </si>
  <si>
    <t>Condition Category</t>
  </si>
  <si>
    <t>Condition Type</t>
  </si>
  <si>
    <t>Year</t>
  </si>
  <si>
    <t>Quarter</t>
  </si>
  <si>
    <t>Month</t>
  </si>
  <si>
    <t>Region</t>
  </si>
  <si>
    <t>Price per Unit</t>
  </si>
  <si>
    <t>Units Sold</t>
  </si>
  <si>
    <t>Discount %</t>
  </si>
  <si>
    <t>Total Sales</t>
  </si>
  <si>
    <t>Sales Representative</t>
  </si>
  <si>
    <t>eBook</t>
  </si>
  <si>
    <t>Accessory</t>
  </si>
  <si>
    <t>Brandon Sanderson</t>
  </si>
  <si>
    <t>Science Fiction</t>
  </si>
  <si>
    <t>Mystery Unfolded</t>
  </si>
  <si>
    <t>New</t>
  </si>
  <si>
    <t>Sealed</t>
  </si>
  <si>
    <t>Q1</t>
  </si>
  <si>
    <t>March</t>
  </si>
  <si>
    <t>North America</t>
  </si>
  <si>
    <t>Riley Brooks</t>
  </si>
  <si>
    <t>Paperback</t>
  </si>
  <si>
    <t>Agatha Christie</t>
  </si>
  <si>
    <t>Non-Fiction</t>
  </si>
  <si>
    <t>Unsealed</t>
  </si>
  <si>
    <t>Q3</t>
  </si>
  <si>
    <t>May</t>
  </si>
  <si>
    <t>Australia</t>
  </si>
  <si>
    <t>Digital</t>
  </si>
  <si>
    <t>Jane Austen</t>
  </si>
  <si>
    <t>Fiction</t>
  </si>
  <si>
    <t>Science Wonders</t>
  </si>
  <si>
    <t>Asia-Pacific</t>
  </si>
  <si>
    <t>Morgan Taylor</t>
  </si>
  <si>
    <t>Merchandise</t>
  </si>
  <si>
    <t>Malcolm Gladwell</t>
  </si>
  <si>
    <t>Biography of Legends</t>
  </si>
  <si>
    <t>Used</t>
  </si>
  <si>
    <t>Q4</t>
  </si>
  <si>
    <t>September</t>
  </si>
  <si>
    <t>Avery Morgan</t>
  </si>
  <si>
    <t>Book</t>
  </si>
  <si>
    <t>Hardcover</t>
  </si>
  <si>
    <t>J.K. Rowling</t>
  </si>
  <si>
    <t>April</t>
  </si>
  <si>
    <t>Stephen King</t>
  </si>
  <si>
    <t>January</t>
  </si>
  <si>
    <t>George R.R. Martin</t>
  </si>
  <si>
    <t>The Great Adventure</t>
  </si>
  <si>
    <t>Cameron Davis</t>
  </si>
  <si>
    <t>Like New</t>
  </si>
  <si>
    <t>October</t>
  </si>
  <si>
    <t>Fantasy</t>
  </si>
  <si>
    <t>Self-Help Guide</t>
  </si>
  <si>
    <t>Jordan Parker</t>
  </si>
  <si>
    <t>Mystery</t>
  </si>
  <si>
    <t>Q2</t>
  </si>
  <si>
    <t>July</t>
  </si>
  <si>
    <t>February</t>
  </si>
  <si>
    <t>South America</t>
  </si>
  <si>
    <t>Self-Help</t>
  </si>
  <si>
    <t>December</t>
  </si>
  <si>
    <t>Europe</t>
  </si>
  <si>
    <t>Biography</t>
  </si>
  <si>
    <t>November</t>
  </si>
  <si>
    <t>June</t>
  </si>
  <si>
    <t>August</t>
  </si>
  <si>
    <t>Total Sales
 After Discount</t>
  </si>
  <si>
    <t>Row Labels</t>
  </si>
  <si>
    <t>Grand Total</t>
  </si>
  <si>
    <t>Sum of Total Sales  After Discount</t>
  </si>
  <si>
    <t>Sum of Total Sales
 After Discount</t>
  </si>
  <si>
    <t>Count of Product Name</t>
  </si>
  <si>
    <t>Performance by Region and sales Representative</t>
  </si>
  <si>
    <t>KEY POINTS</t>
  </si>
  <si>
    <t>1. THERE IS TWO AXIS USED WHERE PRIMARY AXIS IS FOR REGION
 BASED SALES AND SECONDARY IS FOR PRODUCT COUNT
WHICH IS SALES UNDER SPECIFIC SALES REPRESENTATIVE</t>
  </si>
  <si>
    <t>2. THIS CHART IS COMPARING THE BOTH IN VS METHOD SO THIS FITS BEST</t>
  </si>
  <si>
    <t>MEAN</t>
  </si>
  <si>
    <t>MEDIAN</t>
  </si>
  <si>
    <t>VARIANCE</t>
  </si>
  <si>
    <t>SD</t>
  </si>
  <si>
    <t>TOTAL SALES</t>
  </si>
  <si>
    <t>MONTH &amp; YEAR</t>
  </si>
  <si>
    <t>Qtr1</t>
  </si>
  <si>
    <t>Qtr2</t>
  </si>
  <si>
    <t>Qtr3</t>
  </si>
  <si>
    <t>Qtr4</t>
  </si>
  <si>
    <t>Sum of Total Sales</t>
  </si>
  <si>
    <t>PRODUCT ID FINDER</t>
  </si>
  <si>
    <t>MAIN INSIGHT</t>
  </si>
  <si>
    <t>STATISTICAL ANALYSIS</t>
  </si>
  <si>
    <t>TOTAL SALES 
AFTER DISCOUNT</t>
  </si>
  <si>
    <t>COVARIANCE OF PRICE PER 
UNIT AND TOTAL SALES</t>
  </si>
  <si>
    <t xml:space="preserve">COEFFICIENT BETWEEN
 PRICE PER UNIT AND TOTAL SALES. </t>
  </si>
  <si>
    <t>ITEM</t>
  </si>
  <si>
    <t>PRICE PER UNIT</t>
  </si>
  <si>
    <t>AVERAGE NUMBER OF BOOK SOLD IN THE  GENREWISE.</t>
  </si>
  <si>
    <t>Count of Genre</t>
  </si>
  <si>
    <t>Average of Total Sales</t>
  </si>
  <si>
    <t>AVERAGE BOOK SOLD</t>
  </si>
  <si>
    <t>LENTH OF PRODUCT NAME
(TASK 11)</t>
  </si>
  <si>
    <t>REPORT</t>
  </si>
  <si>
    <t>CHART</t>
  </si>
  <si>
    <t>Finding</t>
  </si>
  <si>
    <t>1. diffrentiate the performance of different months, quarter and yearly.</t>
  </si>
  <si>
    <t>2.find the sales trend</t>
  </si>
  <si>
    <t>3.performace by region and sales representative</t>
  </si>
  <si>
    <t>4.Total Sales</t>
  </si>
  <si>
    <t xml:space="preserve">Summarize </t>
  </si>
  <si>
    <t>1.there is chart to differentiate the different column in meaningful insights</t>
  </si>
  <si>
    <t>2. qtr 4 is the lowest performing quarter in terms of total sales</t>
  </si>
  <si>
    <t>3. qtr 2 is the highest performing quarter in terms of total sales</t>
  </si>
  <si>
    <t>4. Europe is the highest revenue in all continentals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</si>
</sst>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quot;₹&quot;\ * #,##0.00_ ;_ &quot;₹&quot;\ * \-#,##0.00_ ;_ &quot;₹&quot;\ * &quot;-&quot;??_ ;_ @_ "/>
    <numFmt numFmtId="164" formatCode="&quot;$&quot;#,##0.00"/>
    <numFmt numFmtId="165" formatCode="_-[$$-409]* #,##0.00_ ;_-[$$-409]* \-#,##0.00\ ;_-[$$-409]* &quot;-&quot;??_ ;_-@_ "/>
    <numFmt numFmtId="166" formatCode="0.0"/>
    <numFmt numFmtId="167" formatCode="[$-F800]dddd\,\ mmmm\ dd\,\ yyyy"/>
    <numFmt numFmtId="168" formatCode="yyyy/mmm"/>
    <numFmt numFmtId="169" formatCode="_-[$$-409]* #,##0_ ;_-[$$-409]* \-#,##0\ ;_-[$$-409]* &quot;-&quot;??_ ;_-@_ "/>
  </numFmts>
  <fonts count="2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ont>
    <font>
      <sz val="8"/>
      <name val="Aptos Narrow"/>
      <family val="2"/>
      <scheme val="minor"/>
    </font>
    <font>
      <b/>
      <sz val="14"/>
      <color theme="1"/>
      <name val="Aptos Narrow"/>
      <family val="2"/>
      <scheme val="minor"/>
    </font>
    <font>
      <sz val="16"/>
      <color theme="1"/>
      <name val="Aptos Narrow"/>
      <family val="2"/>
      <scheme val="minor"/>
    </font>
    <font>
      <b/>
      <sz val="8"/>
      <color rgb="FF1F1F1F"/>
      <name val="Arial"/>
      <family val="2"/>
    </font>
    <font>
      <b/>
      <sz val="16"/>
      <color theme="1"/>
      <name val="Aptos Narrow"/>
      <family val="2"/>
      <scheme val="minor"/>
    </font>
    <font>
      <b/>
      <sz val="20"/>
      <color theme="1"/>
      <name val="Aptos Narrow"/>
      <family val="2"/>
      <scheme val="minor"/>
    </font>
    <font>
      <b/>
      <sz val="9"/>
      <color theme="0"/>
      <name val="Calibri"/>
      <family val="2"/>
    </font>
    <font>
      <sz val="9"/>
      <color theme="1"/>
      <name val="Calibri"/>
      <family val="2"/>
    </font>
    <font>
      <sz val="10"/>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3" tint="0.89999084444715716"/>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4">
    <xf numFmtId="0" fontId="0" fillId="0" borderId="0" xfId="0"/>
    <xf numFmtId="0" fontId="18" fillId="0" borderId="0" xfId="0" applyFont="1"/>
    <xf numFmtId="164" fontId="18" fillId="0" borderId="0" xfId="0" applyNumberFormat="1" applyFont="1"/>
    <xf numFmtId="164" fontId="18" fillId="0" borderId="0" xfId="1" applyNumberFormat="1" applyFont="1"/>
    <xf numFmtId="9" fontId="18" fillId="0" borderId="0" xfId="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11" xfId="0" applyBorder="1"/>
    <xf numFmtId="0" fontId="0" fillId="0" borderId="12" xfId="0" applyBorder="1"/>
    <xf numFmtId="0" fontId="0" fillId="0" borderId="13" xfId="0" applyBorder="1"/>
    <xf numFmtId="0" fontId="16" fillId="0" borderId="0" xfId="0" applyFont="1"/>
    <xf numFmtId="0" fontId="20" fillId="0" borderId="0" xfId="0" applyFont="1"/>
    <xf numFmtId="0" fontId="0" fillId="0" borderId="0" xfId="0" applyAlignment="1">
      <alignment wrapText="1"/>
    </xf>
    <xf numFmtId="0" fontId="0" fillId="0" borderId="0" xfId="0" applyAlignment="1">
      <alignment vertical="center"/>
    </xf>
    <xf numFmtId="167" fontId="18" fillId="0" borderId="0" xfId="0" applyNumberFormat="1" applyFont="1"/>
    <xf numFmtId="0" fontId="0" fillId="0" borderId="0" xfId="0" applyBorder="1"/>
    <xf numFmtId="49" fontId="18" fillId="0" borderId="0" xfId="0" applyNumberFormat="1" applyFont="1"/>
    <xf numFmtId="0" fontId="0" fillId="0" borderId="10" xfId="0" applyBorder="1"/>
    <xf numFmtId="0" fontId="0" fillId="34" borderId="10" xfId="0" applyFill="1" applyBorder="1"/>
    <xf numFmtId="0" fontId="0" fillId="0" borderId="14" xfId="0" applyBorder="1"/>
    <xf numFmtId="0" fontId="0" fillId="0" borderId="15" xfId="0" applyBorder="1"/>
    <xf numFmtId="0" fontId="16" fillId="0" borderId="10" xfId="0" applyFont="1" applyBorder="1"/>
    <xf numFmtId="0" fontId="16" fillId="0" borderId="10" xfId="0" applyFont="1" applyBorder="1" applyAlignment="1">
      <alignment wrapText="1"/>
    </xf>
    <xf numFmtId="0" fontId="0" fillId="0" borderId="16" xfId="0" applyBorder="1"/>
    <xf numFmtId="0" fontId="0" fillId="0" borderId="17" xfId="0" applyBorder="1"/>
    <xf numFmtId="0" fontId="0" fillId="0" borderId="20" xfId="0" applyBorder="1"/>
    <xf numFmtId="169" fontId="0" fillId="0" borderId="10" xfId="0" applyNumberFormat="1" applyBorder="1"/>
    <xf numFmtId="169" fontId="0" fillId="0" borderId="10" xfId="43" applyNumberFormat="1" applyFont="1" applyBorder="1"/>
    <xf numFmtId="0" fontId="23" fillId="0" borderId="0" xfId="0" applyFont="1"/>
    <xf numFmtId="0" fontId="24" fillId="0" borderId="0" xfId="0" applyFont="1"/>
    <xf numFmtId="0" fontId="16" fillId="0" borderId="19" xfId="0" applyFont="1" applyBorder="1" applyAlignment="1">
      <alignment horizontal="center"/>
    </xf>
    <xf numFmtId="0" fontId="16" fillId="0" borderId="21" xfId="0" applyFont="1" applyBorder="1" applyAlignment="1">
      <alignment horizontal="center"/>
    </xf>
    <xf numFmtId="0" fontId="16" fillId="0" borderId="18" xfId="0" applyFont="1" applyBorder="1" applyAlignment="1">
      <alignment horizontal="center"/>
    </xf>
    <xf numFmtId="0" fontId="16" fillId="34" borderId="10" xfId="0" applyFont="1" applyFill="1" applyBorder="1" applyAlignment="1">
      <alignment horizontal="center"/>
    </xf>
    <xf numFmtId="1" fontId="21" fillId="0" borderId="11" xfId="0" applyNumberFormat="1" applyFont="1" applyBorder="1" applyAlignment="1">
      <alignment horizontal="center"/>
    </xf>
    <xf numFmtId="1" fontId="21" fillId="0" borderId="15" xfId="0" applyNumberFormat="1" applyFont="1" applyBorder="1" applyAlignment="1">
      <alignment horizontal="center"/>
    </xf>
    <xf numFmtId="1" fontId="21" fillId="0" borderId="13" xfId="0" applyNumberFormat="1" applyFont="1" applyBorder="1" applyAlignment="1">
      <alignment horizontal="center"/>
    </xf>
    <xf numFmtId="1" fontId="21" fillId="0" borderId="14" xfId="0" applyNumberFormat="1" applyFont="1" applyBorder="1" applyAlignment="1">
      <alignment horizontal="center"/>
    </xf>
    <xf numFmtId="1" fontId="21" fillId="0" borderId="16" xfId="0" applyNumberFormat="1" applyFont="1" applyBorder="1" applyAlignment="1">
      <alignment horizontal="center"/>
    </xf>
    <xf numFmtId="1" fontId="21" fillId="0" borderId="20" xfId="0" applyNumberFormat="1" applyFont="1" applyBorder="1" applyAlignment="1">
      <alignment horizontal="center"/>
    </xf>
    <xf numFmtId="0" fontId="22" fillId="0" borderId="11" xfId="0" applyFont="1" applyBorder="1" applyAlignment="1">
      <alignment horizontal="center" wrapText="1"/>
    </xf>
    <xf numFmtId="0" fontId="22" fillId="0" borderId="15" xfId="0" applyFont="1" applyBorder="1" applyAlignment="1">
      <alignment horizontal="center" wrapText="1"/>
    </xf>
    <xf numFmtId="0" fontId="22" fillId="0" borderId="16" xfId="0" applyFont="1" applyBorder="1" applyAlignment="1">
      <alignment horizontal="center" wrapText="1"/>
    </xf>
    <xf numFmtId="0" fontId="22" fillId="0" borderId="20" xfId="0" applyFont="1" applyBorder="1" applyAlignment="1">
      <alignment horizontal="center" wrapText="1"/>
    </xf>
    <xf numFmtId="166" fontId="21" fillId="0" borderId="11" xfId="0" applyNumberFormat="1" applyFont="1" applyBorder="1" applyAlignment="1">
      <alignment horizontal="center"/>
    </xf>
    <xf numFmtId="166" fontId="21" fillId="0" borderId="15" xfId="0" applyNumberFormat="1" applyFont="1" applyBorder="1" applyAlignment="1">
      <alignment horizontal="center"/>
    </xf>
    <xf numFmtId="166" fontId="21" fillId="0" borderId="13" xfId="0" applyNumberFormat="1" applyFont="1" applyBorder="1" applyAlignment="1">
      <alignment horizontal="center"/>
    </xf>
    <xf numFmtId="166" fontId="21" fillId="0" borderId="14" xfId="0" applyNumberFormat="1" applyFont="1" applyBorder="1" applyAlignment="1">
      <alignment horizontal="center"/>
    </xf>
    <xf numFmtId="166" fontId="21" fillId="0" borderId="16" xfId="0" applyNumberFormat="1" applyFont="1" applyBorder="1" applyAlignment="1">
      <alignment horizontal="center"/>
    </xf>
    <xf numFmtId="166" fontId="21" fillId="0" borderId="20" xfId="0" applyNumberFormat="1" applyFont="1" applyBorder="1" applyAlignment="1">
      <alignment horizontal="center"/>
    </xf>
    <xf numFmtId="0" fontId="26" fillId="0" borderId="10" xfId="0" applyFont="1" applyBorder="1" applyAlignment="1">
      <alignment horizontal="center" vertical="center"/>
    </xf>
    <xf numFmtId="49" fontId="26" fillId="0" borderId="10" xfId="0" applyNumberFormat="1" applyFont="1" applyBorder="1" applyAlignment="1">
      <alignment horizontal="center" vertical="center"/>
    </xf>
    <xf numFmtId="168" fontId="26" fillId="0" borderId="10" xfId="0" applyNumberFormat="1" applyFont="1" applyBorder="1" applyAlignment="1">
      <alignment horizontal="center" vertical="center"/>
    </xf>
    <xf numFmtId="164" fontId="26" fillId="0" borderId="10" xfId="0" applyNumberFormat="1" applyFont="1" applyBorder="1" applyAlignment="1">
      <alignment horizontal="center" vertical="center"/>
    </xf>
    <xf numFmtId="9" fontId="26" fillId="0" borderId="10" xfId="1" applyFont="1" applyBorder="1" applyAlignment="1">
      <alignment horizontal="center" vertical="center"/>
    </xf>
    <xf numFmtId="0" fontId="25" fillId="33" borderId="20" xfId="0" applyFont="1" applyFill="1" applyBorder="1" applyAlignment="1">
      <alignment horizontal="center" vertical="center"/>
    </xf>
    <xf numFmtId="0" fontId="25" fillId="33" borderId="22" xfId="0" applyFont="1" applyFill="1" applyBorder="1" applyAlignment="1">
      <alignment horizontal="center" vertical="center"/>
    </xf>
    <xf numFmtId="0" fontId="25" fillId="33" borderId="22" xfId="0" applyFont="1" applyFill="1" applyBorder="1" applyAlignment="1">
      <alignment horizontal="center" vertical="center" wrapText="1"/>
    </xf>
    <xf numFmtId="49" fontId="25" fillId="33" borderId="22" xfId="0" applyNumberFormat="1" applyFont="1" applyFill="1" applyBorder="1" applyAlignment="1">
      <alignment horizontal="center" vertical="center"/>
    </xf>
    <xf numFmtId="167" fontId="25" fillId="33" borderId="22" xfId="0" applyNumberFormat="1" applyFont="1" applyFill="1" applyBorder="1" applyAlignment="1">
      <alignment horizontal="center" vertical="center"/>
    </xf>
    <xf numFmtId="164" fontId="25" fillId="33" borderId="22" xfId="0" applyNumberFormat="1" applyFont="1" applyFill="1" applyBorder="1" applyAlignment="1">
      <alignment horizontal="center" vertical="center"/>
    </xf>
    <xf numFmtId="9" fontId="25" fillId="33" borderId="22" xfId="1" applyFont="1" applyFill="1" applyBorder="1" applyAlignment="1">
      <alignment horizontal="center" vertical="center"/>
    </xf>
    <xf numFmtId="164" fontId="25" fillId="33" borderId="16" xfId="0" applyNumberFormat="1" applyFont="1" applyFill="1" applyBorder="1" applyAlignment="1">
      <alignment horizontal="center" vertical="center" wrapText="1"/>
    </xf>
    <xf numFmtId="0" fontId="26" fillId="0" borderId="18" xfId="0" applyFont="1" applyBorder="1" applyAlignment="1">
      <alignment horizontal="center" vertical="center"/>
    </xf>
    <xf numFmtId="164" fontId="26" fillId="0" borderId="19" xfId="0" applyNumberFormat="1" applyFont="1" applyBorder="1" applyAlignment="1">
      <alignment horizontal="center" vertical="center"/>
    </xf>
    <xf numFmtId="0" fontId="26" fillId="0" borderId="15" xfId="0" applyFont="1" applyBorder="1" applyAlignment="1">
      <alignment horizontal="center" vertical="center"/>
    </xf>
    <xf numFmtId="0" fontId="26" fillId="0" borderId="23" xfId="0" applyFont="1" applyBorder="1" applyAlignment="1">
      <alignment horizontal="center" vertical="center"/>
    </xf>
    <xf numFmtId="49" fontId="26" fillId="0" borderId="23" xfId="0" applyNumberFormat="1" applyFont="1" applyBorder="1" applyAlignment="1">
      <alignment horizontal="center" vertical="center"/>
    </xf>
    <xf numFmtId="168" fontId="26" fillId="0" borderId="23" xfId="0" applyNumberFormat="1" applyFont="1" applyBorder="1" applyAlignment="1">
      <alignment horizontal="center" vertical="center"/>
    </xf>
    <xf numFmtId="164" fontId="26" fillId="0" borderId="23" xfId="0" applyNumberFormat="1" applyFont="1" applyBorder="1" applyAlignment="1">
      <alignment horizontal="center" vertical="center"/>
    </xf>
    <xf numFmtId="9" fontId="26" fillId="0" borderId="23" xfId="1" applyFont="1" applyBorder="1" applyAlignment="1">
      <alignment horizontal="center" vertical="center"/>
    </xf>
    <xf numFmtId="164" fontId="26" fillId="0" borderId="11" xfId="0" applyNumberFormat="1" applyFont="1" applyBorder="1" applyAlignment="1">
      <alignment horizontal="center" vertical="center"/>
    </xf>
    <xf numFmtId="0" fontId="25" fillId="33" borderId="16" xfId="0" applyFont="1" applyFill="1" applyBorder="1" applyAlignment="1">
      <alignment horizontal="center" vertical="center"/>
    </xf>
    <xf numFmtId="0" fontId="26" fillId="0" borderId="19" xfId="0" applyFont="1" applyBorder="1" applyAlignment="1">
      <alignment horizontal="center" vertical="center"/>
    </xf>
    <xf numFmtId="0" fontId="26" fillId="0" borderId="11" xfId="0" applyFont="1" applyBorder="1" applyAlignment="1">
      <alignment horizontal="center" vertical="center"/>
    </xf>
    <xf numFmtId="0" fontId="26" fillId="0" borderId="10" xfId="0" pivotButton="1" applyFont="1" applyBorder="1" applyAlignment="1">
      <alignment horizontal="center" vertical="center"/>
    </xf>
    <xf numFmtId="0" fontId="26" fillId="0" borderId="10" xfId="0" applyNumberFormat="1" applyFont="1" applyBorder="1" applyAlignment="1">
      <alignment horizontal="center" vertical="center"/>
    </xf>
    <xf numFmtId="165" fontId="26" fillId="0" borderId="10" xfId="0" applyNumberFormat="1" applyFont="1" applyBorder="1" applyAlignment="1">
      <alignment horizontal="center" vertical="center"/>
    </xf>
    <xf numFmtId="0" fontId="27" fillId="0" borderId="10" xfId="0" pivotButton="1" applyFont="1" applyBorder="1" applyAlignment="1">
      <alignment horizontal="center" vertical="center"/>
    </xf>
    <xf numFmtId="0" fontId="27" fillId="0" borderId="10" xfId="0" applyFont="1" applyBorder="1" applyAlignment="1">
      <alignment horizontal="center" vertical="center"/>
    </xf>
    <xf numFmtId="0" fontId="27" fillId="0" borderId="10" xfId="0" applyNumberFormat="1" applyFont="1" applyBorder="1" applyAlignment="1">
      <alignment horizontal="center" vertical="center"/>
    </xf>
    <xf numFmtId="165" fontId="27" fillId="0" borderId="10" xfId="0" applyNumberFormat="1" applyFont="1" applyBorder="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1">
    <dxf>
      <font>
        <sz val="9"/>
      </font>
    </dxf>
    <dxf>
      <font>
        <sz val="9"/>
      </font>
    </dxf>
    <dxf>
      <font>
        <sz val="9"/>
      </font>
    </dxf>
    <dxf>
      <font>
        <sz val="9"/>
      </font>
    </dxf>
    <dxf>
      <font>
        <sz val="9"/>
      </font>
    </dxf>
    <dxf>
      <font>
        <sz val="9"/>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9"/>
      </font>
    </dxf>
    <dxf>
      <font>
        <sz val="9"/>
      </font>
    </dxf>
    <dxf>
      <font>
        <sz val="9"/>
      </font>
    </dxf>
    <dxf>
      <font>
        <sz val="9"/>
      </font>
    </dxf>
    <dxf>
      <font>
        <sz val="9"/>
      </font>
    </dxf>
    <dxf>
      <font>
        <sz val="9"/>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9"/>
      </font>
    </dxf>
    <dxf>
      <font>
        <sz val="9"/>
      </font>
    </dxf>
    <dxf>
      <font>
        <sz val="9"/>
      </font>
    </dxf>
    <dxf>
      <font>
        <sz val="9"/>
      </font>
    </dxf>
    <dxf>
      <font>
        <sz val="9"/>
      </font>
    </dxf>
    <dxf>
      <font>
        <sz val="9"/>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sz val="10"/>
      </font>
    </dxf>
    <dxf>
      <font>
        <sz val="10"/>
      </font>
    </dxf>
    <dxf>
      <font>
        <sz val="10"/>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alignment vertical="center" indent="0" readingOrder="0"/>
    </dxf>
    <dxf>
      <font>
        <strike val="0"/>
        <outline val="0"/>
        <shadow val="0"/>
        <u val="none"/>
        <vertAlign val="baseline"/>
        <sz val="9"/>
        <name val="Calibri"/>
        <scheme val="none"/>
      </font>
      <alignment horizontal="center" vertical="center" textRotation="0" wrapText="0" indent="0" justifyLastLine="0" shrinkToFit="0" readingOrder="0"/>
    </dxf>
    <dxf>
      <font>
        <b/>
        <i val="0"/>
        <strike val="0"/>
        <condense val="0"/>
        <extend val="0"/>
        <outline val="0"/>
        <shadow val="0"/>
        <u val="none"/>
        <vertAlign val="baseline"/>
        <sz val="9"/>
        <color theme="0"/>
        <name val="Calibri"/>
        <scheme val="none"/>
      </font>
      <fill>
        <patternFill patternType="solid">
          <fgColor indexed="64"/>
          <bgColor rgb="FF0070C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name val="Calibri"/>
        <scheme val="none"/>
      </font>
      <numFmt numFmtId="164" formatCode="&quot;$&quot;#,##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numFmt numFmtId="164" formatCode="&quot;$&quot;#,##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9"/>
        <color theme="0"/>
        <name val="Calibri"/>
        <scheme val="none"/>
      </font>
      <fill>
        <patternFill patternType="solid">
          <fgColor indexed="64"/>
          <bgColor rgb="FF0070C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name val="Calibri"/>
        <scheme val="none"/>
      </font>
      <numFmt numFmtId="164" formatCode="&quot;$&quot;#,##0.00"/>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numFmt numFmtId="164" formatCode="&quot;$&quot;#,##0.0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numFmt numFmtId="164" formatCode="&quot;$&quot;#,##0.0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none"/>
      </font>
      <numFmt numFmtId="168" formatCode="yyyy/mm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numFmt numFmtId="30" formatCode="@"/>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name val="Calibri"/>
        <scheme val="none"/>
      </font>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none"/>
      </font>
      <alignment horizontal="center" vertical="center" textRotation="0" indent="0" justifyLastLine="0" shrinkToFit="0" readingOrder="0"/>
    </dxf>
    <dxf>
      <numFmt numFmtId="165" formatCode="_-[$$-409]* #,##0.00_ ;_-[$$-409]* \-#,##0.00\ ;_-[$$-409]* &quot;-&quot;??_ ;_-@_ "/>
    </dxf>
    <dxf>
      <numFmt numFmtId="165" formatCode="_-[$$-409]* #,##0.00_ ;_-[$$-409]* \-#,##0.00\ ;_-[$$-409]* &quot;-&quot;??_ ;_-@_ "/>
    </dxf>
    <dxf>
      <numFmt numFmtId="165" formatCode="_-[$$-409]* #,##0.00_ ;_-[$$-409]* \-#,##0.00\ ;_-[$$-409]* &quot;-&quot;??_ ;_-@_ "/>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165" formatCode="_-[$$-409]* #,##0.00_ ;_-[$$-409]* \-#,##0.00\ ;_-[$$-409]* &quot;-&quot;??_ ;_-@_ "/>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1.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Bookstore Chain Dataset.xlsx]Region Performance!PivotTable4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by Region and sales Representative</a:t>
            </a:r>
          </a:p>
        </c:rich>
      </c:tx>
      <c:layout>
        <c:manualLayout>
          <c:xMode val="edge"/>
          <c:yMode val="edge"/>
          <c:x val="0.15903593345795805"/>
          <c:y val="8.3718715945424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'Region Performance'!$B$3</c:f>
              <c:strCache>
                <c:ptCount val="1"/>
                <c:pt idx="0">
                  <c:v>Count of Product Name</c:v>
                </c:pt>
              </c:strCache>
            </c:strRef>
          </c:tx>
          <c:spPr>
            <a:solidFill>
              <a:schemeClr val="accent1"/>
            </a:solidFill>
            <a:ln>
              <a:noFill/>
            </a:ln>
            <a:effectLst/>
          </c:spPr>
          <c:invertIfNegative val="0"/>
          <c:cat>
            <c:multiLvlStrRef>
              <c:f>'Region Performance'!$A$4:$A$34</c:f>
              <c:multiLvlStrCache>
                <c:ptCount val="25"/>
                <c:lvl>
                  <c:pt idx="0">
                    <c:v>Avery Morgan</c:v>
                  </c:pt>
                  <c:pt idx="1">
                    <c:v>Cameron Davis</c:v>
                  </c:pt>
                  <c:pt idx="2">
                    <c:v>Jordan Parker</c:v>
                  </c:pt>
                  <c:pt idx="3">
                    <c:v>Morgan Taylor</c:v>
                  </c:pt>
                  <c:pt idx="4">
                    <c:v>Riley Brooks</c:v>
                  </c:pt>
                  <c:pt idx="5">
                    <c:v>Avery Morgan</c:v>
                  </c:pt>
                  <c:pt idx="6">
                    <c:v>Cameron Davis</c:v>
                  </c:pt>
                  <c:pt idx="7">
                    <c:v>Jordan Parker</c:v>
                  </c:pt>
                  <c:pt idx="8">
                    <c:v>Morgan Taylor</c:v>
                  </c:pt>
                  <c:pt idx="9">
                    <c:v>Riley Brooks</c:v>
                  </c:pt>
                  <c:pt idx="10">
                    <c:v>Avery Morgan</c:v>
                  </c:pt>
                  <c:pt idx="11">
                    <c:v>Cameron Davis</c:v>
                  </c:pt>
                  <c:pt idx="12">
                    <c:v>Jordan Parker</c:v>
                  </c:pt>
                  <c:pt idx="13">
                    <c:v>Morgan Taylor</c:v>
                  </c:pt>
                  <c:pt idx="14">
                    <c:v>Riley Brooks</c:v>
                  </c:pt>
                  <c:pt idx="15">
                    <c:v>Avery Morgan</c:v>
                  </c:pt>
                  <c:pt idx="16">
                    <c:v>Cameron Davis</c:v>
                  </c:pt>
                  <c:pt idx="17">
                    <c:v>Jordan Parker</c:v>
                  </c:pt>
                  <c:pt idx="18">
                    <c:v>Morgan Taylor</c:v>
                  </c:pt>
                  <c:pt idx="19">
                    <c:v>Riley Brooks</c:v>
                  </c:pt>
                  <c:pt idx="20">
                    <c:v>Avery Morgan</c:v>
                  </c:pt>
                  <c:pt idx="21">
                    <c:v>Cameron Davis</c:v>
                  </c:pt>
                  <c:pt idx="22">
                    <c:v>Jordan Parker</c:v>
                  </c:pt>
                  <c:pt idx="23">
                    <c:v>Morgan Taylor</c:v>
                  </c:pt>
                  <c:pt idx="24">
                    <c:v>Riley Brooks</c:v>
                  </c:pt>
                </c:lvl>
                <c:lvl>
                  <c:pt idx="0">
                    <c:v>Asia-Pacific</c:v>
                  </c:pt>
                  <c:pt idx="5">
                    <c:v>Australia</c:v>
                  </c:pt>
                  <c:pt idx="10">
                    <c:v>Europe</c:v>
                  </c:pt>
                  <c:pt idx="15">
                    <c:v>North America</c:v>
                  </c:pt>
                  <c:pt idx="20">
                    <c:v>South America</c:v>
                  </c:pt>
                </c:lvl>
              </c:multiLvlStrCache>
            </c:multiLvlStrRef>
          </c:cat>
          <c:val>
            <c:numRef>
              <c:f>'Region Performance'!$B$4:$B$34</c:f>
              <c:numCache>
                <c:formatCode>General</c:formatCode>
                <c:ptCount val="25"/>
                <c:pt idx="0">
                  <c:v>74</c:v>
                </c:pt>
                <c:pt idx="1">
                  <c:v>78</c:v>
                </c:pt>
                <c:pt idx="2">
                  <c:v>75</c:v>
                </c:pt>
                <c:pt idx="3">
                  <c:v>86</c:v>
                </c:pt>
                <c:pt idx="4">
                  <c:v>82</c:v>
                </c:pt>
                <c:pt idx="5">
                  <c:v>81</c:v>
                </c:pt>
                <c:pt idx="6">
                  <c:v>88</c:v>
                </c:pt>
                <c:pt idx="7">
                  <c:v>106</c:v>
                </c:pt>
                <c:pt idx="8">
                  <c:v>79</c:v>
                </c:pt>
                <c:pt idx="9">
                  <c:v>78</c:v>
                </c:pt>
                <c:pt idx="10">
                  <c:v>94</c:v>
                </c:pt>
                <c:pt idx="11">
                  <c:v>82</c:v>
                </c:pt>
                <c:pt idx="12">
                  <c:v>83</c:v>
                </c:pt>
                <c:pt idx="13">
                  <c:v>70</c:v>
                </c:pt>
                <c:pt idx="14">
                  <c:v>88</c:v>
                </c:pt>
                <c:pt idx="15">
                  <c:v>75</c:v>
                </c:pt>
                <c:pt idx="16">
                  <c:v>70</c:v>
                </c:pt>
                <c:pt idx="17">
                  <c:v>95</c:v>
                </c:pt>
                <c:pt idx="18">
                  <c:v>61</c:v>
                </c:pt>
                <c:pt idx="19">
                  <c:v>77</c:v>
                </c:pt>
                <c:pt idx="20">
                  <c:v>86</c:v>
                </c:pt>
                <c:pt idx="21">
                  <c:v>67</c:v>
                </c:pt>
                <c:pt idx="22">
                  <c:v>74</c:v>
                </c:pt>
                <c:pt idx="23">
                  <c:v>72</c:v>
                </c:pt>
                <c:pt idx="24">
                  <c:v>79</c:v>
                </c:pt>
              </c:numCache>
            </c:numRef>
          </c:val>
          <c:extLst xmlns:c16r2="http://schemas.microsoft.com/office/drawing/2015/06/chart">
            <c:ext xmlns:c16="http://schemas.microsoft.com/office/drawing/2014/chart" uri="{C3380CC4-5D6E-409C-BE32-E72D297353CC}">
              <c16:uniqueId val="{00000000-D866-49F2-9B0D-34E3FC7DB6B1}"/>
            </c:ext>
          </c:extLst>
        </c:ser>
        <c:dLbls>
          <c:showLegendKey val="0"/>
          <c:showVal val="0"/>
          <c:showCatName val="0"/>
          <c:showSerName val="0"/>
          <c:showPercent val="0"/>
          <c:showBubbleSize val="0"/>
        </c:dLbls>
        <c:gapWidth val="150"/>
        <c:axId val="349831232"/>
        <c:axId val="349833192"/>
      </c:barChart>
      <c:lineChart>
        <c:grouping val="standard"/>
        <c:varyColors val="0"/>
        <c:ser>
          <c:idx val="1"/>
          <c:order val="1"/>
          <c:tx>
            <c:strRef>
              <c:f>'Region Performance'!$C$3</c:f>
              <c:strCache>
                <c:ptCount val="1"/>
                <c:pt idx="0">
                  <c:v>Sum of Total Sales
 After Discount</c:v>
                </c:pt>
              </c:strCache>
            </c:strRef>
          </c:tx>
          <c:spPr>
            <a:ln w="28575" cap="rnd">
              <a:solidFill>
                <a:schemeClr val="accent2"/>
              </a:solidFill>
              <a:round/>
            </a:ln>
            <a:effectLst/>
          </c:spPr>
          <c:marker>
            <c:symbol val="none"/>
          </c:marker>
          <c:cat>
            <c:multiLvlStrRef>
              <c:f>'Region Performance'!$A$4:$A$34</c:f>
              <c:multiLvlStrCache>
                <c:ptCount val="25"/>
                <c:lvl>
                  <c:pt idx="0">
                    <c:v>Avery Morgan</c:v>
                  </c:pt>
                  <c:pt idx="1">
                    <c:v>Cameron Davis</c:v>
                  </c:pt>
                  <c:pt idx="2">
                    <c:v>Jordan Parker</c:v>
                  </c:pt>
                  <c:pt idx="3">
                    <c:v>Morgan Taylor</c:v>
                  </c:pt>
                  <c:pt idx="4">
                    <c:v>Riley Brooks</c:v>
                  </c:pt>
                  <c:pt idx="5">
                    <c:v>Avery Morgan</c:v>
                  </c:pt>
                  <c:pt idx="6">
                    <c:v>Cameron Davis</c:v>
                  </c:pt>
                  <c:pt idx="7">
                    <c:v>Jordan Parker</c:v>
                  </c:pt>
                  <c:pt idx="8">
                    <c:v>Morgan Taylor</c:v>
                  </c:pt>
                  <c:pt idx="9">
                    <c:v>Riley Brooks</c:v>
                  </c:pt>
                  <c:pt idx="10">
                    <c:v>Avery Morgan</c:v>
                  </c:pt>
                  <c:pt idx="11">
                    <c:v>Cameron Davis</c:v>
                  </c:pt>
                  <c:pt idx="12">
                    <c:v>Jordan Parker</c:v>
                  </c:pt>
                  <c:pt idx="13">
                    <c:v>Morgan Taylor</c:v>
                  </c:pt>
                  <c:pt idx="14">
                    <c:v>Riley Brooks</c:v>
                  </c:pt>
                  <c:pt idx="15">
                    <c:v>Avery Morgan</c:v>
                  </c:pt>
                  <c:pt idx="16">
                    <c:v>Cameron Davis</c:v>
                  </c:pt>
                  <c:pt idx="17">
                    <c:v>Jordan Parker</c:v>
                  </c:pt>
                  <c:pt idx="18">
                    <c:v>Morgan Taylor</c:v>
                  </c:pt>
                  <c:pt idx="19">
                    <c:v>Riley Brooks</c:v>
                  </c:pt>
                  <c:pt idx="20">
                    <c:v>Avery Morgan</c:v>
                  </c:pt>
                  <c:pt idx="21">
                    <c:v>Cameron Davis</c:v>
                  </c:pt>
                  <c:pt idx="22">
                    <c:v>Jordan Parker</c:v>
                  </c:pt>
                  <c:pt idx="23">
                    <c:v>Morgan Taylor</c:v>
                  </c:pt>
                  <c:pt idx="24">
                    <c:v>Riley Brooks</c:v>
                  </c:pt>
                </c:lvl>
                <c:lvl>
                  <c:pt idx="0">
                    <c:v>Asia-Pacific</c:v>
                  </c:pt>
                  <c:pt idx="5">
                    <c:v>Australia</c:v>
                  </c:pt>
                  <c:pt idx="10">
                    <c:v>Europe</c:v>
                  </c:pt>
                  <c:pt idx="15">
                    <c:v>North America</c:v>
                  </c:pt>
                  <c:pt idx="20">
                    <c:v>South America</c:v>
                  </c:pt>
                </c:lvl>
              </c:multiLvlStrCache>
            </c:multiLvlStrRef>
          </c:cat>
          <c:val>
            <c:numRef>
              <c:f>'Region Performance'!$C$4:$C$34</c:f>
              <c:numCache>
                <c:formatCode>_-[$$-409]* #,##0.00_ ;_-[$$-409]* \-#,##0.00\ ;_-[$$-409]* "-"??_ ;_-@_ </c:formatCode>
                <c:ptCount val="25"/>
                <c:pt idx="0">
                  <c:v>716020.72750000004</c:v>
                </c:pt>
                <c:pt idx="1">
                  <c:v>776763.44550000003</c:v>
                </c:pt>
                <c:pt idx="2">
                  <c:v>759756.07260000007</c:v>
                </c:pt>
                <c:pt idx="3">
                  <c:v>1086397.4445999996</c:v>
                </c:pt>
                <c:pt idx="4">
                  <c:v>945340.69059999997</c:v>
                </c:pt>
                <c:pt idx="5">
                  <c:v>790932.86880000005</c:v>
                </c:pt>
                <c:pt idx="6">
                  <c:v>970243.82290000049</c:v>
                </c:pt>
                <c:pt idx="7">
                  <c:v>1125708.7706999995</c:v>
                </c:pt>
                <c:pt idx="8">
                  <c:v>892255.57949999999</c:v>
                </c:pt>
                <c:pt idx="9">
                  <c:v>730481.96369999996</c:v>
                </c:pt>
                <c:pt idx="10">
                  <c:v>1046520.4137000004</c:v>
                </c:pt>
                <c:pt idx="11">
                  <c:v>969516.02709999995</c:v>
                </c:pt>
                <c:pt idx="12">
                  <c:v>988038.88979999954</c:v>
                </c:pt>
                <c:pt idx="13">
                  <c:v>795352.73640000005</c:v>
                </c:pt>
                <c:pt idx="14">
                  <c:v>970049.42189999984</c:v>
                </c:pt>
                <c:pt idx="15">
                  <c:v>650561.73809999996</c:v>
                </c:pt>
                <c:pt idx="16">
                  <c:v>839633.48570000008</c:v>
                </c:pt>
                <c:pt idx="17">
                  <c:v>936028.62189999979</c:v>
                </c:pt>
                <c:pt idx="18">
                  <c:v>573803.01040000003</c:v>
                </c:pt>
                <c:pt idx="19">
                  <c:v>767148.98459999985</c:v>
                </c:pt>
                <c:pt idx="20">
                  <c:v>860753.46779999963</c:v>
                </c:pt>
                <c:pt idx="21">
                  <c:v>789812.17090000003</c:v>
                </c:pt>
                <c:pt idx="22">
                  <c:v>847037.41680000012</c:v>
                </c:pt>
                <c:pt idx="23">
                  <c:v>821391.46389999974</c:v>
                </c:pt>
                <c:pt idx="24">
                  <c:v>944096.44090000016</c:v>
                </c:pt>
              </c:numCache>
            </c:numRef>
          </c:val>
          <c:smooth val="0"/>
          <c:extLst xmlns:c16r2="http://schemas.microsoft.com/office/drawing/2015/06/chart">
            <c:ext xmlns:c16="http://schemas.microsoft.com/office/drawing/2014/chart" uri="{C3380CC4-5D6E-409C-BE32-E72D297353CC}">
              <c16:uniqueId val="{00000001-D866-49F2-9B0D-34E3FC7DB6B1}"/>
            </c:ext>
          </c:extLst>
        </c:ser>
        <c:dLbls>
          <c:showLegendKey val="0"/>
          <c:showVal val="0"/>
          <c:showCatName val="0"/>
          <c:showSerName val="0"/>
          <c:showPercent val="0"/>
          <c:showBubbleSize val="0"/>
        </c:dLbls>
        <c:marker val="1"/>
        <c:smooth val="0"/>
        <c:axId val="227260840"/>
        <c:axId val="349826528"/>
      </c:lineChart>
      <c:catAx>
        <c:axId val="22726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6528"/>
        <c:crosses val="autoZero"/>
        <c:auto val="1"/>
        <c:lblAlgn val="ctr"/>
        <c:lblOffset val="100"/>
        <c:noMultiLvlLbl val="0"/>
      </c:catAx>
      <c:valAx>
        <c:axId val="34982652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260840"/>
        <c:crosses val="autoZero"/>
        <c:crossBetween val="between"/>
      </c:valAx>
      <c:valAx>
        <c:axId val="3498331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1232"/>
        <c:crosses val="max"/>
        <c:crossBetween val="between"/>
      </c:valAx>
      <c:catAx>
        <c:axId val="349831232"/>
        <c:scaling>
          <c:orientation val="minMax"/>
        </c:scaling>
        <c:delete val="1"/>
        <c:axPos val="b"/>
        <c:numFmt formatCode="General" sourceLinked="1"/>
        <c:majorTickMark val="out"/>
        <c:minorTickMark val="none"/>
        <c:tickLblPos val="nextTo"/>
        <c:crossAx val="34983319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Bookstore Chain Dataset.xlsx]Total Sales by Region!PivotTable2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After</a:t>
            </a:r>
            <a:r>
              <a:rPr lang="en-US" baseline="0"/>
              <a:t>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7946568466013993"/>
          <c:y val="0.23695636482939633"/>
          <c:w val="0.78988353642106524"/>
          <c:h val="0.58430282152230972"/>
        </c:manualLayout>
      </c:layout>
      <c:barChart>
        <c:barDir val="col"/>
        <c:grouping val="clustered"/>
        <c:varyColors val="0"/>
        <c:ser>
          <c:idx val="0"/>
          <c:order val="0"/>
          <c:tx>
            <c:strRef>
              <c:f>'Total Sales by Region'!$B$3</c:f>
              <c:strCache>
                <c:ptCount val="1"/>
                <c:pt idx="0">
                  <c:v>Total</c:v>
                </c:pt>
              </c:strCache>
            </c:strRef>
          </c:tx>
          <c:spPr>
            <a:solidFill>
              <a:schemeClr val="accent1"/>
            </a:solidFill>
            <a:ln>
              <a:noFill/>
            </a:ln>
            <a:effectLst/>
          </c:spPr>
          <c:invertIfNegative val="0"/>
          <c:cat>
            <c:strRef>
              <c:f>'Total Sales by Region'!$A$4:$A$9</c:f>
              <c:strCache>
                <c:ptCount val="5"/>
                <c:pt idx="0">
                  <c:v>Asia-Pacific</c:v>
                </c:pt>
                <c:pt idx="1">
                  <c:v>Australia</c:v>
                </c:pt>
                <c:pt idx="2">
                  <c:v>Europe</c:v>
                </c:pt>
                <c:pt idx="3">
                  <c:v>North America</c:v>
                </c:pt>
                <c:pt idx="4">
                  <c:v>South America</c:v>
                </c:pt>
              </c:strCache>
            </c:strRef>
          </c:cat>
          <c:val>
            <c:numRef>
              <c:f>'Total Sales by Region'!$B$4:$B$9</c:f>
              <c:numCache>
                <c:formatCode>_-[$$-409]* #,##0.00_ ;_-[$$-409]* \-#,##0.00\ ;_-[$$-409]* "-"??_ ;_-@_ </c:formatCode>
                <c:ptCount val="5"/>
                <c:pt idx="0">
                  <c:v>1940805.3185000001</c:v>
                </c:pt>
                <c:pt idx="1">
                  <c:v>2121073.1547000003</c:v>
                </c:pt>
                <c:pt idx="2">
                  <c:v>2190477.9211000004</c:v>
                </c:pt>
                <c:pt idx="3">
                  <c:v>1735151.1137999999</c:v>
                </c:pt>
                <c:pt idx="4">
                  <c:v>2092134.5631000004</c:v>
                </c:pt>
              </c:numCache>
            </c:numRef>
          </c:val>
          <c:extLst xmlns:c16r2="http://schemas.microsoft.com/office/drawing/2015/06/chart">
            <c:ext xmlns:c16="http://schemas.microsoft.com/office/drawing/2014/chart" uri="{C3380CC4-5D6E-409C-BE32-E72D297353CC}">
              <c16:uniqueId val="{00000000-1191-42A1-90B7-2CCBB010C3BD}"/>
            </c:ext>
          </c:extLst>
        </c:ser>
        <c:dLbls>
          <c:showLegendKey val="0"/>
          <c:showVal val="0"/>
          <c:showCatName val="0"/>
          <c:showSerName val="0"/>
          <c:showPercent val="0"/>
          <c:showBubbleSize val="0"/>
        </c:dLbls>
        <c:gapWidth val="219"/>
        <c:overlap val="-27"/>
        <c:axId val="349829664"/>
        <c:axId val="349826136"/>
      </c:barChart>
      <c:catAx>
        <c:axId val="3498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6136"/>
        <c:crosses val="autoZero"/>
        <c:auto val="1"/>
        <c:lblAlgn val="ctr"/>
        <c:lblOffset val="100"/>
        <c:noMultiLvlLbl val="0"/>
      </c:catAx>
      <c:valAx>
        <c:axId val="34982613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9664"/>
        <c:crosses val="autoZero"/>
        <c:crossBetween val="between"/>
      </c:valAx>
      <c:spPr>
        <a:noFill/>
        <a:ln>
          <a:noFill/>
        </a:ln>
        <a:effectLst/>
      </c:spPr>
    </c:plotArea>
    <c:legend>
      <c:legendPos val="r"/>
      <c:layout>
        <c:manualLayout>
          <c:xMode val="edge"/>
          <c:yMode val="edge"/>
          <c:x val="0.49601189585142164"/>
          <c:y val="0.90096850393700789"/>
          <c:w val="8.8952426574054666E-2"/>
          <c:h val="7.34379921259842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Bookstore Chain Dataset.xlsx]Sales Trend!PivotTable3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'Sales Trend'!$B$3</c:f>
              <c:strCache>
                <c:ptCount val="1"/>
                <c:pt idx="0">
                  <c:v>Sum of Total Sales
 After Discount</c:v>
                </c:pt>
              </c:strCache>
            </c:strRef>
          </c:tx>
          <c:spPr>
            <a:ln w="28575" cap="rnd">
              <a:solidFill>
                <a:schemeClr val="accent1"/>
              </a:solidFill>
              <a:round/>
            </a:ln>
            <a:effectLst/>
          </c:spPr>
          <c:marker>
            <c:symbol val="none"/>
          </c:marker>
          <c:cat>
            <c:strRef>
              <c:f>'Sales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Trend'!$B$4:$B$16</c:f>
              <c:numCache>
                <c:formatCode>"$"#,##0.00</c:formatCode>
                <c:ptCount val="12"/>
                <c:pt idx="0">
                  <c:v>1709579.6452999995</c:v>
                </c:pt>
                <c:pt idx="1">
                  <c:v>1668683.2622999998</c:v>
                </c:pt>
                <c:pt idx="2">
                  <c:v>2089648.9231999996</c:v>
                </c:pt>
                <c:pt idx="3">
                  <c:v>1813770.4143000001</c:v>
                </c:pt>
                <c:pt idx="4">
                  <c:v>2151337.326700001</c:v>
                </c:pt>
                <c:pt idx="5">
                  <c:v>2016686.7300000002</c:v>
                </c:pt>
                <c:pt idx="6">
                  <c:v>2068028.8864000007</c:v>
                </c:pt>
                <c:pt idx="7">
                  <c:v>1653970.6993000004</c:v>
                </c:pt>
                <c:pt idx="8">
                  <c:v>1643927.0214000004</c:v>
                </c:pt>
                <c:pt idx="9">
                  <c:v>1768805.8133999994</c:v>
                </c:pt>
                <c:pt idx="10">
                  <c:v>1553679.3352999999</c:v>
                </c:pt>
                <c:pt idx="11">
                  <c:v>1455527.6186999993</c:v>
                </c:pt>
              </c:numCache>
            </c:numRef>
          </c:val>
          <c:smooth val="0"/>
          <c:extLst xmlns:c16r2="http://schemas.microsoft.com/office/drawing/2015/06/chart">
            <c:ext xmlns:c16="http://schemas.microsoft.com/office/drawing/2014/chart" uri="{C3380CC4-5D6E-409C-BE32-E72D297353CC}">
              <c16:uniqueId val="{00000000-CE2E-4E60-BEAB-20E116B3E92B}"/>
            </c:ext>
          </c:extLst>
        </c:ser>
        <c:ser>
          <c:idx val="1"/>
          <c:order val="1"/>
          <c:tx>
            <c:strRef>
              <c:f>'Sales Trend'!$C$3</c:f>
              <c:strCache>
                <c:ptCount val="1"/>
                <c:pt idx="0">
                  <c:v>Sum of Total Sales</c:v>
                </c:pt>
              </c:strCache>
            </c:strRef>
          </c:tx>
          <c:spPr>
            <a:ln w="28575" cap="rnd">
              <a:solidFill>
                <a:schemeClr val="accent2"/>
              </a:solidFill>
              <a:round/>
            </a:ln>
            <a:effectLst/>
          </c:spPr>
          <c:marker>
            <c:symbol val="none"/>
          </c:marker>
          <c:cat>
            <c:strRef>
              <c:f>'Sales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Trend'!$C$4:$C$16</c:f>
              <c:numCache>
                <c:formatCode>General</c:formatCode>
                <c:ptCount val="12"/>
                <c:pt idx="0">
                  <c:v>2010255.92</c:v>
                </c:pt>
                <c:pt idx="1">
                  <c:v>1937184.4499999995</c:v>
                </c:pt>
                <c:pt idx="2">
                  <c:v>2410333.44</c:v>
                </c:pt>
                <c:pt idx="3">
                  <c:v>2147067.19</c:v>
                </c:pt>
                <c:pt idx="4">
                  <c:v>2552226.3399999989</c:v>
                </c:pt>
                <c:pt idx="5">
                  <c:v>2366925.8499999996</c:v>
                </c:pt>
                <c:pt idx="6">
                  <c:v>2449377.5099999998</c:v>
                </c:pt>
                <c:pt idx="7">
                  <c:v>1937491.7900000012</c:v>
                </c:pt>
                <c:pt idx="8">
                  <c:v>1949446.7500000005</c:v>
                </c:pt>
                <c:pt idx="9">
                  <c:v>2073614.5800000005</c:v>
                </c:pt>
                <c:pt idx="10">
                  <c:v>1840321.4499999997</c:v>
                </c:pt>
                <c:pt idx="11">
                  <c:v>1743960.3899999994</c:v>
                </c:pt>
              </c:numCache>
            </c:numRef>
          </c:val>
          <c:smooth val="0"/>
          <c:extLst xmlns:c16r2="http://schemas.microsoft.com/office/drawing/2015/06/chart">
            <c:ext xmlns:c16="http://schemas.microsoft.com/office/drawing/2014/chart" uri="{C3380CC4-5D6E-409C-BE32-E72D297353CC}">
              <c16:uniqueId val="{00000001-CE2E-4E60-BEAB-20E116B3E92B}"/>
            </c:ext>
          </c:extLst>
        </c:ser>
        <c:dLbls>
          <c:showLegendKey val="0"/>
          <c:showVal val="0"/>
          <c:showCatName val="0"/>
          <c:showSerName val="0"/>
          <c:showPercent val="0"/>
          <c:showBubbleSize val="0"/>
        </c:dLbls>
        <c:smooth val="0"/>
        <c:axId val="349828880"/>
        <c:axId val="349825744"/>
      </c:lineChart>
      <c:catAx>
        <c:axId val="34982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5744"/>
        <c:crosses val="autoZero"/>
        <c:auto val="1"/>
        <c:lblAlgn val="ctr"/>
        <c:lblOffset val="100"/>
        <c:noMultiLvlLbl val="0"/>
      </c:catAx>
      <c:valAx>
        <c:axId val="34982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8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Bookstore Chain Dataset.xlsx]Region Performance!PivotTable4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 by Region and sales Representative</a:t>
            </a:r>
          </a:p>
        </c:rich>
      </c:tx>
      <c:layout>
        <c:manualLayout>
          <c:xMode val="edge"/>
          <c:yMode val="edge"/>
          <c:x val="0.25687766007666307"/>
          <c:y val="8.6844936740799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'Region Performance'!$B$3</c:f>
              <c:strCache>
                <c:ptCount val="1"/>
                <c:pt idx="0">
                  <c:v>Count of Product Name</c:v>
                </c:pt>
              </c:strCache>
            </c:strRef>
          </c:tx>
          <c:spPr>
            <a:solidFill>
              <a:schemeClr val="accent1"/>
            </a:solidFill>
            <a:ln>
              <a:noFill/>
            </a:ln>
            <a:effectLst/>
          </c:spPr>
          <c:invertIfNegative val="0"/>
          <c:cat>
            <c:multiLvlStrRef>
              <c:f>'Region Performance'!$A$4:$A$34</c:f>
              <c:multiLvlStrCache>
                <c:ptCount val="25"/>
                <c:lvl>
                  <c:pt idx="0">
                    <c:v>Avery Morgan</c:v>
                  </c:pt>
                  <c:pt idx="1">
                    <c:v>Cameron Davis</c:v>
                  </c:pt>
                  <c:pt idx="2">
                    <c:v>Jordan Parker</c:v>
                  </c:pt>
                  <c:pt idx="3">
                    <c:v>Morgan Taylor</c:v>
                  </c:pt>
                  <c:pt idx="4">
                    <c:v>Riley Brooks</c:v>
                  </c:pt>
                  <c:pt idx="5">
                    <c:v>Avery Morgan</c:v>
                  </c:pt>
                  <c:pt idx="6">
                    <c:v>Cameron Davis</c:v>
                  </c:pt>
                  <c:pt idx="7">
                    <c:v>Jordan Parker</c:v>
                  </c:pt>
                  <c:pt idx="8">
                    <c:v>Morgan Taylor</c:v>
                  </c:pt>
                  <c:pt idx="9">
                    <c:v>Riley Brooks</c:v>
                  </c:pt>
                  <c:pt idx="10">
                    <c:v>Avery Morgan</c:v>
                  </c:pt>
                  <c:pt idx="11">
                    <c:v>Cameron Davis</c:v>
                  </c:pt>
                  <c:pt idx="12">
                    <c:v>Jordan Parker</c:v>
                  </c:pt>
                  <c:pt idx="13">
                    <c:v>Morgan Taylor</c:v>
                  </c:pt>
                  <c:pt idx="14">
                    <c:v>Riley Brooks</c:v>
                  </c:pt>
                  <c:pt idx="15">
                    <c:v>Avery Morgan</c:v>
                  </c:pt>
                  <c:pt idx="16">
                    <c:v>Cameron Davis</c:v>
                  </c:pt>
                  <c:pt idx="17">
                    <c:v>Jordan Parker</c:v>
                  </c:pt>
                  <c:pt idx="18">
                    <c:v>Morgan Taylor</c:v>
                  </c:pt>
                  <c:pt idx="19">
                    <c:v>Riley Brooks</c:v>
                  </c:pt>
                  <c:pt idx="20">
                    <c:v>Avery Morgan</c:v>
                  </c:pt>
                  <c:pt idx="21">
                    <c:v>Cameron Davis</c:v>
                  </c:pt>
                  <c:pt idx="22">
                    <c:v>Jordan Parker</c:v>
                  </c:pt>
                  <c:pt idx="23">
                    <c:v>Morgan Taylor</c:v>
                  </c:pt>
                  <c:pt idx="24">
                    <c:v>Riley Brooks</c:v>
                  </c:pt>
                </c:lvl>
                <c:lvl>
                  <c:pt idx="0">
                    <c:v>Asia-Pacific</c:v>
                  </c:pt>
                  <c:pt idx="5">
                    <c:v>Australia</c:v>
                  </c:pt>
                  <c:pt idx="10">
                    <c:v>Europe</c:v>
                  </c:pt>
                  <c:pt idx="15">
                    <c:v>North America</c:v>
                  </c:pt>
                  <c:pt idx="20">
                    <c:v>South America</c:v>
                  </c:pt>
                </c:lvl>
              </c:multiLvlStrCache>
            </c:multiLvlStrRef>
          </c:cat>
          <c:val>
            <c:numRef>
              <c:f>'Region Performance'!$B$4:$B$34</c:f>
              <c:numCache>
                <c:formatCode>General</c:formatCode>
                <c:ptCount val="25"/>
                <c:pt idx="0">
                  <c:v>74</c:v>
                </c:pt>
                <c:pt idx="1">
                  <c:v>78</c:v>
                </c:pt>
                <c:pt idx="2">
                  <c:v>75</c:v>
                </c:pt>
                <c:pt idx="3">
                  <c:v>86</c:v>
                </c:pt>
                <c:pt idx="4">
                  <c:v>82</c:v>
                </c:pt>
                <c:pt idx="5">
                  <c:v>81</c:v>
                </c:pt>
                <c:pt idx="6">
                  <c:v>88</c:v>
                </c:pt>
                <c:pt idx="7">
                  <c:v>106</c:v>
                </c:pt>
                <c:pt idx="8">
                  <c:v>79</c:v>
                </c:pt>
                <c:pt idx="9">
                  <c:v>78</c:v>
                </c:pt>
                <c:pt idx="10">
                  <c:v>94</c:v>
                </c:pt>
                <c:pt idx="11">
                  <c:v>82</c:v>
                </c:pt>
                <c:pt idx="12">
                  <c:v>83</c:v>
                </c:pt>
                <c:pt idx="13">
                  <c:v>70</c:v>
                </c:pt>
                <c:pt idx="14">
                  <c:v>88</c:v>
                </c:pt>
                <c:pt idx="15">
                  <c:v>75</c:v>
                </c:pt>
                <c:pt idx="16">
                  <c:v>70</c:v>
                </c:pt>
                <c:pt idx="17">
                  <c:v>95</c:v>
                </c:pt>
                <c:pt idx="18">
                  <c:v>61</c:v>
                </c:pt>
                <c:pt idx="19">
                  <c:v>77</c:v>
                </c:pt>
                <c:pt idx="20">
                  <c:v>86</c:v>
                </c:pt>
                <c:pt idx="21">
                  <c:v>67</c:v>
                </c:pt>
                <c:pt idx="22">
                  <c:v>74</c:v>
                </c:pt>
                <c:pt idx="23">
                  <c:v>72</c:v>
                </c:pt>
                <c:pt idx="24">
                  <c:v>79</c:v>
                </c:pt>
              </c:numCache>
            </c:numRef>
          </c:val>
          <c:extLst xmlns:c16r2="http://schemas.microsoft.com/office/drawing/2015/06/chart">
            <c:ext xmlns:c16="http://schemas.microsoft.com/office/drawing/2014/chart" uri="{C3380CC4-5D6E-409C-BE32-E72D297353CC}">
              <c16:uniqueId val="{00000000-CB95-4BB8-BD32-34A30A76F1A5}"/>
            </c:ext>
          </c:extLst>
        </c:ser>
        <c:dLbls>
          <c:showLegendKey val="0"/>
          <c:showVal val="0"/>
          <c:showCatName val="0"/>
          <c:showSerName val="0"/>
          <c:showPercent val="0"/>
          <c:showBubbleSize val="0"/>
        </c:dLbls>
        <c:gapWidth val="150"/>
        <c:axId val="349828488"/>
        <c:axId val="349832016"/>
      </c:barChart>
      <c:lineChart>
        <c:grouping val="standard"/>
        <c:varyColors val="0"/>
        <c:ser>
          <c:idx val="1"/>
          <c:order val="1"/>
          <c:tx>
            <c:strRef>
              <c:f>'Region Performance'!$C$3</c:f>
              <c:strCache>
                <c:ptCount val="1"/>
                <c:pt idx="0">
                  <c:v>Sum of Total Sales
 After Discount</c:v>
                </c:pt>
              </c:strCache>
            </c:strRef>
          </c:tx>
          <c:spPr>
            <a:ln w="28575" cap="rnd">
              <a:solidFill>
                <a:schemeClr val="accent2"/>
              </a:solidFill>
              <a:round/>
            </a:ln>
            <a:effectLst/>
          </c:spPr>
          <c:marker>
            <c:symbol val="none"/>
          </c:marker>
          <c:cat>
            <c:multiLvlStrRef>
              <c:f>'Region Performance'!$A$4:$A$34</c:f>
              <c:multiLvlStrCache>
                <c:ptCount val="25"/>
                <c:lvl>
                  <c:pt idx="0">
                    <c:v>Avery Morgan</c:v>
                  </c:pt>
                  <c:pt idx="1">
                    <c:v>Cameron Davis</c:v>
                  </c:pt>
                  <c:pt idx="2">
                    <c:v>Jordan Parker</c:v>
                  </c:pt>
                  <c:pt idx="3">
                    <c:v>Morgan Taylor</c:v>
                  </c:pt>
                  <c:pt idx="4">
                    <c:v>Riley Brooks</c:v>
                  </c:pt>
                  <c:pt idx="5">
                    <c:v>Avery Morgan</c:v>
                  </c:pt>
                  <c:pt idx="6">
                    <c:v>Cameron Davis</c:v>
                  </c:pt>
                  <c:pt idx="7">
                    <c:v>Jordan Parker</c:v>
                  </c:pt>
                  <c:pt idx="8">
                    <c:v>Morgan Taylor</c:v>
                  </c:pt>
                  <c:pt idx="9">
                    <c:v>Riley Brooks</c:v>
                  </c:pt>
                  <c:pt idx="10">
                    <c:v>Avery Morgan</c:v>
                  </c:pt>
                  <c:pt idx="11">
                    <c:v>Cameron Davis</c:v>
                  </c:pt>
                  <c:pt idx="12">
                    <c:v>Jordan Parker</c:v>
                  </c:pt>
                  <c:pt idx="13">
                    <c:v>Morgan Taylor</c:v>
                  </c:pt>
                  <c:pt idx="14">
                    <c:v>Riley Brooks</c:v>
                  </c:pt>
                  <c:pt idx="15">
                    <c:v>Avery Morgan</c:v>
                  </c:pt>
                  <c:pt idx="16">
                    <c:v>Cameron Davis</c:v>
                  </c:pt>
                  <c:pt idx="17">
                    <c:v>Jordan Parker</c:v>
                  </c:pt>
                  <c:pt idx="18">
                    <c:v>Morgan Taylor</c:v>
                  </c:pt>
                  <c:pt idx="19">
                    <c:v>Riley Brooks</c:v>
                  </c:pt>
                  <c:pt idx="20">
                    <c:v>Avery Morgan</c:v>
                  </c:pt>
                  <c:pt idx="21">
                    <c:v>Cameron Davis</c:v>
                  </c:pt>
                  <c:pt idx="22">
                    <c:v>Jordan Parker</c:v>
                  </c:pt>
                  <c:pt idx="23">
                    <c:v>Morgan Taylor</c:v>
                  </c:pt>
                  <c:pt idx="24">
                    <c:v>Riley Brooks</c:v>
                  </c:pt>
                </c:lvl>
                <c:lvl>
                  <c:pt idx="0">
                    <c:v>Asia-Pacific</c:v>
                  </c:pt>
                  <c:pt idx="5">
                    <c:v>Australia</c:v>
                  </c:pt>
                  <c:pt idx="10">
                    <c:v>Europe</c:v>
                  </c:pt>
                  <c:pt idx="15">
                    <c:v>North America</c:v>
                  </c:pt>
                  <c:pt idx="20">
                    <c:v>South America</c:v>
                  </c:pt>
                </c:lvl>
              </c:multiLvlStrCache>
            </c:multiLvlStrRef>
          </c:cat>
          <c:val>
            <c:numRef>
              <c:f>'Region Performance'!$C$4:$C$34</c:f>
              <c:numCache>
                <c:formatCode>_-[$$-409]* #,##0.00_ ;_-[$$-409]* \-#,##0.00\ ;_-[$$-409]* "-"??_ ;_-@_ </c:formatCode>
                <c:ptCount val="25"/>
                <c:pt idx="0">
                  <c:v>716020.72750000004</c:v>
                </c:pt>
                <c:pt idx="1">
                  <c:v>776763.44550000003</c:v>
                </c:pt>
                <c:pt idx="2">
                  <c:v>759756.07260000007</c:v>
                </c:pt>
                <c:pt idx="3">
                  <c:v>1086397.4445999996</c:v>
                </c:pt>
                <c:pt idx="4">
                  <c:v>945340.69059999997</c:v>
                </c:pt>
                <c:pt idx="5">
                  <c:v>790932.86880000005</c:v>
                </c:pt>
                <c:pt idx="6">
                  <c:v>970243.82290000049</c:v>
                </c:pt>
                <c:pt idx="7">
                  <c:v>1125708.7706999995</c:v>
                </c:pt>
                <c:pt idx="8">
                  <c:v>892255.57949999999</c:v>
                </c:pt>
                <c:pt idx="9">
                  <c:v>730481.96369999996</c:v>
                </c:pt>
                <c:pt idx="10">
                  <c:v>1046520.4137000004</c:v>
                </c:pt>
                <c:pt idx="11">
                  <c:v>969516.02709999995</c:v>
                </c:pt>
                <c:pt idx="12">
                  <c:v>988038.88979999954</c:v>
                </c:pt>
                <c:pt idx="13">
                  <c:v>795352.73640000005</c:v>
                </c:pt>
                <c:pt idx="14">
                  <c:v>970049.42189999984</c:v>
                </c:pt>
                <c:pt idx="15">
                  <c:v>650561.73809999996</c:v>
                </c:pt>
                <c:pt idx="16">
                  <c:v>839633.48570000008</c:v>
                </c:pt>
                <c:pt idx="17">
                  <c:v>936028.62189999979</c:v>
                </c:pt>
                <c:pt idx="18">
                  <c:v>573803.01040000003</c:v>
                </c:pt>
                <c:pt idx="19">
                  <c:v>767148.98459999985</c:v>
                </c:pt>
                <c:pt idx="20">
                  <c:v>860753.46779999963</c:v>
                </c:pt>
                <c:pt idx="21">
                  <c:v>789812.17090000003</c:v>
                </c:pt>
                <c:pt idx="22">
                  <c:v>847037.41680000012</c:v>
                </c:pt>
                <c:pt idx="23">
                  <c:v>821391.46389999974</c:v>
                </c:pt>
                <c:pt idx="24">
                  <c:v>944096.44090000016</c:v>
                </c:pt>
              </c:numCache>
            </c:numRef>
          </c:val>
          <c:smooth val="0"/>
          <c:extLst xmlns:c16r2="http://schemas.microsoft.com/office/drawing/2015/06/chart">
            <c:ext xmlns:c16="http://schemas.microsoft.com/office/drawing/2014/chart" uri="{C3380CC4-5D6E-409C-BE32-E72D297353CC}">
              <c16:uniqueId val="{00000001-CB95-4BB8-BD32-34A30A76F1A5}"/>
            </c:ext>
          </c:extLst>
        </c:ser>
        <c:dLbls>
          <c:showLegendKey val="0"/>
          <c:showVal val="0"/>
          <c:showCatName val="0"/>
          <c:showSerName val="0"/>
          <c:showPercent val="0"/>
          <c:showBubbleSize val="0"/>
        </c:dLbls>
        <c:marker val="1"/>
        <c:smooth val="0"/>
        <c:axId val="349827312"/>
        <c:axId val="349832408"/>
      </c:lineChart>
      <c:catAx>
        <c:axId val="3498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2408"/>
        <c:crosses val="autoZero"/>
        <c:auto val="1"/>
        <c:lblAlgn val="ctr"/>
        <c:lblOffset val="100"/>
        <c:noMultiLvlLbl val="0"/>
      </c:catAx>
      <c:valAx>
        <c:axId val="34983240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7312"/>
        <c:crosses val="autoZero"/>
        <c:crossBetween val="between"/>
      </c:valAx>
      <c:valAx>
        <c:axId val="349832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28488"/>
        <c:crosses val="max"/>
        <c:crossBetween val="between"/>
      </c:valAx>
      <c:catAx>
        <c:axId val="349828488"/>
        <c:scaling>
          <c:orientation val="minMax"/>
        </c:scaling>
        <c:delete val="1"/>
        <c:axPos val="b"/>
        <c:numFmt formatCode="General" sourceLinked="1"/>
        <c:majorTickMark val="out"/>
        <c:minorTickMark val="none"/>
        <c:tickLblPos val="nextTo"/>
        <c:crossAx val="34983201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Bookstore Chain Dataset.xlsx]Total 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After</a:t>
            </a:r>
            <a:r>
              <a:rPr lang="en-US" baseline="0"/>
              <a:t>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7946568466013993"/>
          <c:y val="0.23695636482939633"/>
          <c:w val="0.78988353642106524"/>
          <c:h val="0.58430282152230972"/>
        </c:manualLayout>
      </c:layout>
      <c:barChart>
        <c:barDir val="col"/>
        <c:grouping val="clustered"/>
        <c:varyColors val="0"/>
        <c:ser>
          <c:idx val="0"/>
          <c:order val="0"/>
          <c:tx>
            <c:strRef>
              <c:f>'Total Sales by Region'!$B$3</c:f>
              <c:strCache>
                <c:ptCount val="1"/>
                <c:pt idx="0">
                  <c:v>Total</c:v>
                </c:pt>
              </c:strCache>
            </c:strRef>
          </c:tx>
          <c:spPr>
            <a:solidFill>
              <a:schemeClr val="accent1"/>
            </a:solidFill>
            <a:ln>
              <a:noFill/>
            </a:ln>
            <a:effectLst/>
          </c:spPr>
          <c:invertIfNegative val="0"/>
          <c:cat>
            <c:strRef>
              <c:f>'Total Sales by Region'!$A$4:$A$9</c:f>
              <c:strCache>
                <c:ptCount val="5"/>
                <c:pt idx="0">
                  <c:v>Asia-Pacific</c:v>
                </c:pt>
                <c:pt idx="1">
                  <c:v>Australia</c:v>
                </c:pt>
                <c:pt idx="2">
                  <c:v>Europe</c:v>
                </c:pt>
                <c:pt idx="3">
                  <c:v>North America</c:v>
                </c:pt>
                <c:pt idx="4">
                  <c:v>South America</c:v>
                </c:pt>
              </c:strCache>
            </c:strRef>
          </c:cat>
          <c:val>
            <c:numRef>
              <c:f>'Total Sales by Region'!$B$4:$B$9</c:f>
              <c:numCache>
                <c:formatCode>_-[$$-409]* #,##0.00_ ;_-[$$-409]* \-#,##0.00\ ;_-[$$-409]* "-"??_ ;_-@_ </c:formatCode>
                <c:ptCount val="5"/>
                <c:pt idx="0">
                  <c:v>1940805.3185000001</c:v>
                </c:pt>
                <c:pt idx="1">
                  <c:v>2121073.1547000003</c:v>
                </c:pt>
                <c:pt idx="2">
                  <c:v>2190477.9211000004</c:v>
                </c:pt>
                <c:pt idx="3">
                  <c:v>1735151.1137999999</c:v>
                </c:pt>
                <c:pt idx="4">
                  <c:v>2092134.5631000004</c:v>
                </c:pt>
              </c:numCache>
            </c:numRef>
          </c:val>
          <c:extLst xmlns:c16r2="http://schemas.microsoft.com/office/drawing/2015/06/chart">
            <c:ext xmlns:c16="http://schemas.microsoft.com/office/drawing/2014/chart" uri="{C3380CC4-5D6E-409C-BE32-E72D297353CC}">
              <c16:uniqueId val="{00000003-5537-4830-B6E6-442B9E11CCC9}"/>
            </c:ext>
          </c:extLst>
        </c:ser>
        <c:dLbls>
          <c:showLegendKey val="0"/>
          <c:showVal val="0"/>
          <c:showCatName val="0"/>
          <c:showSerName val="0"/>
          <c:showPercent val="0"/>
          <c:showBubbleSize val="0"/>
        </c:dLbls>
        <c:gapWidth val="219"/>
        <c:overlap val="-27"/>
        <c:axId val="347983984"/>
        <c:axId val="347985160"/>
      </c:barChart>
      <c:catAx>
        <c:axId val="3479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85160"/>
        <c:crosses val="autoZero"/>
        <c:auto val="1"/>
        <c:lblAlgn val="ctr"/>
        <c:lblOffset val="100"/>
        <c:noMultiLvlLbl val="0"/>
      </c:catAx>
      <c:valAx>
        <c:axId val="34798516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83984"/>
        <c:crosses val="autoZero"/>
        <c:crossBetween val="between"/>
      </c:valAx>
      <c:spPr>
        <a:noFill/>
        <a:ln>
          <a:noFill/>
        </a:ln>
        <a:effectLst/>
      </c:spPr>
    </c:plotArea>
    <c:legend>
      <c:legendPos val="r"/>
      <c:layout>
        <c:manualLayout>
          <c:xMode val="edge"/>
          <c:yMode val="edge"/>
          <c:x val="0.49601189585142164"/>
          <c:y val="0.90096850393700789"/>
          <c:w val="8.8952426574054666E-2"/>
          <c:h val="7.34379921259842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Bookstore Chain Dataset.xlsx]Sales 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'Sales Trend'!$B$3</c:f>
              <c:strCache>
                <c:ptCount val="1"/>
                <c:pt idx="0">
                  <c:v>Sum of Total Sales
 After Discount</c:v>
                </c:pt>
              </c:strCache>
            </c:strRef>
          </c:tx>
          <c:spPr>
            <a:ln w="28575" cap="rnd">
              <a:solidFill>
                <a:schemeClr val="accent1"/>
              </a:solidFill>
              <a:round/>
            </a:ln>
            <a:effectLst/>
          </c:spPr>
          <c:marker>
            <c:symbol val="none"/>
          </c:marker>
          <c:cat>
            <c:strRef>
              <c:f>'Sales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Trend'!$B$4:$B$16</c:f>
              <c:numCache>
                <c:formatCode>"$"#,##0.00</c:formatCode>
                <c:ptCount val="12"/>
                <c:pt idx="0">
                  <c:v>1709579.6452999995</c:v>
                </c:pt>
                <c:pt idx="1">
                  <c:v>1668683.2622999998</c:v>
                </c:pt>
                <c:pt idx="2">
                  <c:v>2089648.9231999996</c:v>
                </c:pt>
                <c:pt idx="3">
                  <c:v>1813770.4143000001</c:v>
                </c:pt>
                <c:pt idx="4">
                  <c:v>2151337.326700001</c:v>
                </c:pt>
                <c:pt idx="5">
                  <c:v>2016686.7300000002</c:v>
                </c:pt>
                <c:pt idx="6">
                  <c:v>2068028.8864000007</c:v>
                </c:pt>
                <c:pt idx="7">
                  <c:v>1653970.6993000004</c:v>
                </c:pt>
                <c:pt idx="8">
                  <c:v>1643927.0214000004</c:v>
                </c:pt>
                <c:pt idx="9">
                  <c:v>1768805.8133999994</c:v>
                </c:pt>
                <c:pt idx="10">
                  <c:v>1553679.3352999999</c:v>
                </c:pt>
                <c:pt idx="11">
                  <c:v>1455527.6186999993</c:v>
                </c:pt>
              </c:numCache>
            </c:numRef>
          </c:val>
          <c:smooth val="0"/>
          <c:extLst xmlns:c16r2="http://schemas.microsoft.com/office/drawing/2015/06/chart">
            <c:ext xmlns:c16="http://schemas.microsoft.com/office/drawing/2014/chart" uri="{C3380CC4-5D6E-409C-BE32-E72D297353CC}">
              <c16:uniqueId val="{00000000-D8DE-41C6-9270-A8ADB260951B}"/>
            </c:ext>
          </c:extLst>
        </c:ser>
        <c:ser>
          <c:idx val="1"/>
          <c:order val="1"/>
          <c:tx>
            <c:strRef>
              <c:f>'Sales Trend'!$C$3</c:f>
              <c:strCache>
                <c:ptCount val="1"/>
                <c:pt idx="0">
                  <c:v>Sum of Total Sales</c:v>
                </c:pt>
              </c:strCache>
            </c:strRef>
          </c:tx>
          <c:spPr>
            <a:ln w="28575" cap="rnd">
              <a:solidFill>
                <a:schemeClr val="accent2"/>
              </a:solidFill>
              <a:round/>
            </a:ln>
            <a:effectLst/>
          </c:spPr>
          <c:marker>
            <c:symbol val="none"/>
          </c:marker>
          <c:cat>
            <c:strRef>
              <c:f>'Sales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Trend'!$C$4:$C$16</c:f>
              <c:numCache>
                <c:formatCode>General</c:formatCode>
                <c:ptCount val="12"/>
                <c:pt idx="0">
                  <c:v>2010255.92</c:v>
                </c:pt>
                <c:pt idx="1">
                  <c:v>1937184.4499999995</c:v>
                </c:pt>
                <c:pt idx="2">
                  <c:v>2410333.44</c:v>
                </c:pt>
                <c:pt idx="3">
                  <c:v>2147067.19</c:v>
                </c:pt>
                <c:pt idx="4">
                  <c:v>2552226.3399999989</c:v>
                </c:pt>
                <c:pt idx="5">
                  <c:v>2366925.8499999996</c:v>
                </c:pt>
                <c:pt idx="6">
                  <c:v>2449377.5099999998</c:v>
                </c:pt>
                <c:pt idx="7">
                  <c:v>1937491.7900000012</c:v>
                </c:pt>
                <c:pt idx="8">
                  <c:v>1949446.7500000005</c:v>
                </c:pt>
                <c:pt idx="9">
                  <c:v>2073614.5800000005</c:v>
                </c:pt>
                <c:pt idx="10">
                  <c:v>1840321.4499999997</c:v>
                </c:pt>
                <c:pt idx="11">
                  <c:v>1743960.3899999994</c:v>
                </c:pt>
              </c:numCache>
            </c:numRef>
          </c:val>
          <c:smooth val="0"/>
          <c:extLst xmlns:c16r2="http://schemas.microsoft.com/office/drawing/2015/06/chart">
            <c:ext xmlns:c16="http://schemas.microsoft.com/office/drawing/2014/chart" uri="{C3380CC4-5D6E-409C-BE32-E72D297353CC}">
              <c16:uniqueId val="{00000000-BA8B-471D-A4A6-99A9AC85B2B1}"/>
            </c:ext>
          </c:extLst>
        </c:ser>
        <c:dLbls>
          <c:showLegendKey val="0"/>
          <c:showVal val="0"/>
          <c:showCatName val="0"/>
          <c:showSerName val="0"/>
          <c:showPercent val="0"/>
          <c:showBubbleSize val="0"/>
        </c:dLbls>
        <c:smooth val="0"/>
        <c:axId val="347987512"/>
        <c:axId val="347988296"/>
      </c:lineChart>
      <c:catAx>
        <c:axId val="34798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88296"/>
        <c:crosses val="autoZero"/>
        <c:auto val="1"/>
        <c:lblAlgn val="ctr"/>
        <c:lblOffset val="100"/>
        <c:noMultiLvlLbl val="0"/>
      </c:catAx>
      <c:valAx>
        <c:axId val="347988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87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7</xdr:col>
      <xdr:colOff>57150</xdr:colOff>
      <xdr:row>57</xdr:row>
      <xdr:rowOff>61913</xdr:rowOff>
    </xdr:to>
    <xdr:graphicFrame macro="">
      <xdr:nvGraphicFramePr>
        <xdr:cNvPr id="2" name="Chart 1">
          <a:extLst>
            <a:ext uri="{FF2B5EF4-FFF2-40B4-BE49-F238E27FC236}">
              <a16:creationId xmlns:a16="http://schemas.microsoft.com/office/drawing/2014/main" xmlns="" id="{5460C2FF-60FE-419A-B11E-303F1D258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152400</xdr:colOff>
      <xdr:row>36</xdr:row>
      <xdr:rowOff>14289</xdr:rowOff>
    </xdr:from>
    <xdr:to>
      <xdr:col>10</xdr:col>
      <xdr:colOff>154516</xdr:colOff>
      <xdr:row>46</xdr:row>
      <xdr:rowOff>71439</xdr:rowOff>
    </xdr:to>
    <mc:AlternateContent xmlns:mc="http://schemas.openxmlformats.org/markup-compatibility/2006" xmlns:a14="http://schemas.microsoft.com/office/drawing/2010/main">
      <mc:Choice Requires="a14">
        <xdr:graphicFrame macro="">
          <xdr:nvGraphicFramePr>
            <xdr:cNvPr id="3" name="Sales Representative 1">
              <a:extLst>
                <a:ext uri="{FF2B5EF4-FFF2-40B4-BE49-F238E27FC236}">
                  <a16:creationId xmlns:a16="http://schemas.microsoft.com/office/drawing/2014/main" xmlns="" id="{E1DBBB96-FF02-4253-860C-1AE392F3F12E}"/>
                </a:ext>
              </a:extLst>
            </xdr:cNvPr>
            <xdr:cNvGraphicFramePr/>
          </xdr:nvGraphicFramePr>
          <xdr:xfrm>
            <a:off x="0" y="0"/>
            <a:ext cx="0" cy="0"/>
          </xdr:xfrm>
          <a:graphic>
            <a:graphicData uri="http://schemas.microsoft.com/office/drawing/2010/slicer">
              <sle:slicer xmlns:sle="http://schemas.microsoft.com/office/drawing/2010/slicer" name="Sales Representative 1"/>
            </a:graphicData>
          </a:graphic>
        </xdr:graphicFrame>
      </mc:Choice>
      <mc:Fallback xmlns="">
        <xdr:sp macro="" textlink="">
          <xdr:nvSpPr>
            <xdr:cNvPr id="0" name=""/>
            <xdr:cNvSpPr>
              <a:spLocks noTextEdit="1"/>
            </xdr:cNvSpPr>
          </xdr:nvSpPr>
          <xdr:spPr>
            <a:xfrm>
              <a:off x="7324725" y="7281864"/>
              <a:ext cx="1830916"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180973</xdr:colOff>
      <xdr:row>46</xdr:row>
      <xdr:rowOff>151872</xdr:rowOff>
    </xdr:from>
    <xdr:to>
      <xdr:col>10</xdr:col>
      <xdr:colOff>133348</xdr:colOff>
      <xdr:row>57</xdr:row>
      <xdr:rowOff>530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xmlns="" id="{2771A5F8-62AC-4A3B-84F2-792C661F67C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53298" y="9324447"/>
              <a:ext cx="1781175" cy="1944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59</xdr:row>
      <xdr:rowOff>19050</xdr:rowOff>
    </xdr:from>
    <xdr:to>
      <xdr:col>4</xdr:col>
      <xdr:colOff>1009650</xdr:colOff>
      <xdr:row>75</xdr:row>
      <xdr:rowOff>19050</xdr:rowOff>
    </xdr:to>
    <xdr:graphicFrame macro="">
      <xdr:nvGraphicFramePr>
        <xdr:cNvPr id="5" name="Chart 4">
          <a:extLst>
            <a:ext uri="{FF2B5EF4-FFF2-40B4-BE49-F238E27FC236}">
              <a16:creationId xmlns:a16="http://schemas.microsoft.com/office/drawing/2014/main" xmlns="" id="{2F3210AB-0A34-47C8-A928-52AE06E98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75</xdr:row>
      <xdr:rowOff>180975</xdr:rowOff>
    </xdr:from>
    <xdr:to>
      <xdr:col>4</xdr:col>
      <xdr:colOff>1114425</xdr:colOff>
      <xdr:row>83</xdr:row>
      <xdr:rowOff>28575</xdr:rowOff>
    </xdr:to>
    <mc:AlternateContent xmlns:mc="http://schemas.openxmlformats.org/markup-compatibility/2006" xmlns:tsle="http://schemas.microsoft.com/office/drawing/2012/timeslicer">
      <mc:Choice Requires="tsle">
        <xdr:graphicFrame macro="">
          <xdr:nvGraphicFramePr>
            <xdr:cNvPr id="6" name="MONTH &amp; YEAR 2">
              <a:extLst>
                <a:ext uri="{FF2B5EF4-FFF2-40B4-BE49-F238E27FC236}">
                  <a16:creationId xmlns:a16="http://schemas.microsoft.com/office/drawing/2014/main" xmlns="" id="{80D50577-8AC2-460B-AFB8-004FAFC93CF3}"/>
                </a:ext>
              </a:extLst>
            </xdr:cNvPr>
            <xdr:cNvGraphicFramePr/>
          </xdr:nvGraphicFramePr>
          <xdr:xfrm>
            <a:off x="0" y="0"/>
            <a:ext cx="0" cy="0"/>
          </xdr:xfrm>
          <a:graphic>
            <a:graphicData uri="http://schemas.microsoft.com/office/drawing/2012/timeslicer">
              <tsle:timeslicer name="MONTH &amp; YEAR 2"/>
            </a:graphicData>
          </a:graphic>
        </xdr:graphicFrame>
      </mc:Choice>
      <mc:Fallback xmlns="">
        <xdr:sp macro="" textlink="">
          <xdr:nvSpPr>
            <xdr:cNvPr id="0" name=""/>
            <xdr:cNvSpPr>
              <a:spLocks noTextEdit="1"/>
            </xdr:cNvSpPr>
          </xdr:nvSpPr>
          <xdr:spPr>
            <a:xfrm>
              <a:off x="609600" y="14878050"/>
              <a:ext cx="51149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19051</xdr:colOff>
      <xdr:row>85</xdr:row>
      <xdr:rowOff>19050</xdr:rowOff>
    </xdr:from>
    <xdr:to>
      <xdr:col>5</xdr:col>
      <xdr:colOff>648254</xdr:colOff>
      <xdr:row>99</xdr:row>
      <xdr:rowOff>123825</xdr:rowOff>
    </xdr:to>
    <xdr:graphicFrame macro="">
      <xdr:nvGraphicFramePr>
        <xdr:cNvPr id="7" name="Chart 6">
          <a:extLst>
            <a:ext uri="{FF2B5EF4-FFF2-40B4-BE49-F238E27FC236}">
              <a16:creationId xmlns:a16="http://schemas.microsoft.com/office/drawing/2014/main" xmlns="" id="{FCD231B9-2C09-404C-85E6-F61D303C4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99</xdr:row>
      <xdr:rowOff>171451</xdr:rowOff>
    </xdr:from>
    <xdr:to>
      <xdr:col>3</xdr:col>
      <xdr:colOff>229155</xdr:colOff>
      <xdr:row>113</xdr:row>
      <xdr:rowOff>171451</xdr:rowOff>
    </xdr:to>
    <mc:AlternateContent xmlns:mc="http://schemas.openxmlformats.org/markup-compatibility/2006" xmlns:a14="http://schemas.microsoft.com/office/drawing/2010/main">
      <mc:Choice Requires="a14">
        <xdr:graphicFrame macro="">
          <xdr:nvGraphicFramePr>
            <xdr:cNvPr id="8" name="Product Type 1">
              <a:extLst>
                <a:ext uri="{FF2B5EF4-FFF2-40B4-BE49-F238E27FC236}">
                  <a16:creationId xmlns:a16="http://schemas.microsoft.com/office/drawing/2014/main" xmlns="" id="{3A897ABC-6A61-4C58-BD28-8CFAEE5C2C05}"/>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609600" y="19440526"/>
              <a:ext cx="2839005"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295277</xdr:colOff>
      <xdr:row>100</xdr:row>
      <xdr:rowOff>1</xdr:rowOff>
    </xdr:from>
    <xdr:to>
      <xdr:col>5</xdr:col>
      <xdr:colOff>695326</xdr:colOff>
      <xdr:row>114</xdr:row>
      <xdr:rowOff>1</xdr:rowOff>
    </xdr:to>
    <mc:AlternateContent xmlns:mc="http://schemas.openxmlformats.org/markup-compatibility/2006" xmlns:a14="http://schemas.microsoft.com/office/drawing/2010/main">
      <mc:Choice Requires="a14">
        <xdr:graphicFrame macro="">
          <xdr:nvGraphicFramePr>
            <xdr:cNvPr id="9" name="Product Category 1">
              <a:extLst>
                <a:ext uri="{FF2B5EF4-FFF2-40B4-BE49-F238E27FC236}">
                  <a16:creationId xmlns:a16="http://schemas.microsoft.com/office/drawing/2014/main" xmlns="" id="{BD4609B3-8B89-40FF-83E7-E87774480BB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514727" y="19459576"/>
              <a:ext cx="2924174"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2</xdr:row>
      <xdr:rowOff>147636</xdr:rowOff>
    </xdr:from>
    <xdr:to>
      <xdr:col>11</xdr:col>
      <xdr:colOff>447675</xdr:colOff>
      <xdr:row>24</xdr:row>
      <xdr:rowOff>19049</xdr:rowOff>
    </xdr:to>
    <xdr:graphicFrame macro="">
      <xdr:nvGraphicFramePr>
        <xdr:cNvPr id="2" name="Chart 1">
          <a:extLst>
            <a:ext uri="{FF2B5EF4-FFF2-40B4-BE49-F238E27FC236}">
              <a16:creationId xmlns:a16="http://schemas.microsoft.com/office/drawing/2014/main" xmlns="" id="{48BCA325-9BA2-0EEA-202D-6B8E7FEA3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542925</xdr:colOff>
      <xdr:row>2</xdr:row>
      <xdr:rowOff>161925</xdr:rowOff>
    </xdr:from>
    <xdr:to>
      <xdr:col>13</xdr:col>
      <xdr:colOff>638175</xdr:colOff>
      <xdr:row>13</xdr:row>
      <xdr:rowOff>28575</xdr:rowOff>
    </xdr:to>
    <mc:AlternateContent xmlns:mc="http://schemas.openxmlformats.org/markup-compatibility/2006" xmlns:a14="http://schemas.microsoft.com/office/drawing/2010/main">
      <mc:Choice Requires="a14">
        <xdr:graphicFrame macro="">
          <xdr:nvGraphicFramePr>
            <xdr:cNvPr id="3" name="Sales Representative">
              <a:extLst>
                <a:ext uri="{FF2B5EF4-FFF2-40B4-BE49-F238E27FC236}">
                  <a16:creationId xmlns:a16="http://schemas.microsoft.com/office/drawing/2014/main" xmlns="" id="{D2A32987-A278-F11C-1FA8-6B1992AE8B2B}"/>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12184592" y="595842"/>
              <a:ext cx="1830916"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571498</xdr:colOff>
      <xdr:row>13</xdr:row>
      <xdr:rowOff>109008</xdr:rowOff>
    </xdr:from>
    <xdr:to>
      <xdr:col>13</xdr:col>
      <xdr:colOff>617007</xdr:colOff>
      <xdr:row>23</xdr:row>
      <xdr:rowOff>148166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xmlns="" id="{FF0EAF6A-A13F-0881-892D-7CD988A2AA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13165" y="2638425"/>
              <a:ext cx="1781175" cy="1944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3</xdr:col>
      <xdr:colOff>400049</xdr:colOff>
      <xdr:row>31</xdr:row>
      <xdr:rowOff>38100</xdr:rowOff>
    </xdr:to>
    <mc:AlternateContent xmlns:mc="http://schemas.openxmlformats.org/markup-compatibility/2006" xmlns:tsle="http://schemas.microsoft.com/office/drawing/2012/timeslicer">
      <mc:Choice Requires="tsle">
        <xdr:graphicFrame macro="">
          <xdr:nvGraphicFramePr>
            <xdr:cNvPr id="2" name="MONTH &amp; YEAR">
              <a:extLst>
                <a:ext uri="{FF2B5EF4-FFF2-40B4-BE49-F238E27FC236}">
                  <a16:creationId xmlns:a16="http://schemas.microsoft.com/office/drawing/2014/main" xmlns="" id="{2FE59F8B-16A7-85C2-DF50-639A2BC080A7}"/>
                </a:ext>
              </a:extLst>
            </xdr:cNvPr>
            <xdr:cNvGraphicFramePr/>
          </xdr:nvGraphicFramePr>
          <xdr:xfrm>
            <a:off x="0" y="0"/>
            <a:ext cx="0" cy="0"/>
          </xdr:xfrm>
          <a:graphic>
            <a:graphicData uri="http://schemas.microsoft.com/office/drawing/2012/timeslicer">
              <tsle:timeslicer name="MONTH &amp; YEAR"/>
            </a:graphicData>
          </a:graphic>
        </xdr:graphicFrame>
      </mc:Choice>
      <mc:Fallback xmlns="">
        <xdr:sp macro="" textlink="">
          <xdr:nvSpPr>
            <xdr:cNvPr id="0" name=""/>
            <xdr:cNvSpPr>
              <a:spLocks noTextEdit="1"/>
            </xdr:cNvSpPr>
          </xdr:nvSpPr>
          <xdr:spPr>
            <a:xfrm>
              <a:off x="0" y="4572000"/>
              <a:ext cx="463867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1</xdr:row>
      <xdr:rowOff>180975</xdr:rowOff>
    </xdr:from>
    <xdr:to>
      <xdr:col>11</xdr:col>
      <xdr:colOff>209550</xdr:colOff>
      <xdr:row>17</xdr:row>
      <xdr:rowOff>180975</xdr:rowOff>
    </xdr:to>
    <xdr:graphicFrame macro="">
      <xdr:nvGraphicFramePr>
        <xdr:cNvPr id="2" name="Chart 1">
          <a:extLst>
            <a:ext uri="{FF2B5EF4-FFF2-40B4-BE49-F238E27FC236}">
              <a16:creationId xmlns:a16="http://schemas.microsoft.com/office/drawing/2014/main" xmlns="" id="{881BD1F8-1DB0-71DD-3D7D-B0E052074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581025</xdr:colOff>
      <xdr:row>19</xdr:row>
      <xdr:rowOff>0</xdr:rowOff>
    </xdr:from>
    <xdr:to>
      <xdr:col>11</xdr:col>
      <xdr:colOff>209550</xdr:colOff>
      <xdr:row>26</xdr:row>
      <xdr:rowOff>38100</xdr:rowOff>
    </xdr:to>
    <mc:AlternateContent xmlns:mc="http://schemas.openxmlformats.org/markup-compatibility/2006" xmlns:tsle="http://schemas.microsoft.com/office/drawing/2012/timeslicer">
      <mc:Choice Requires="tsle">
        <xdr:graphicFrame macro="">
          <xdr:nvGraphicFramePr>
            <xdr:cNvPr id="3" name="MONTH &amp; YEAR 1">
              <a:extLst>
                <a:ext uri="{FF2B5EF4-FFF2-40B4-BE49-F238E27FC236}">
                  <a16:creationId xmlns:a16="http://schemas.microsoft.com/office/drawing/2014/main" xmlns="" id="{60CD80D8-BA6C-AFDB-85ED-FE676365CE15}"/>
                </a:ext>
              </a:extLst>
            </xdr:cNvPr>
            <xdr:cNvGraphicFramePr/>
          </xdr:nvGraphicFramePr>
          <xdr:xfrm>
            <a:off x="0" y="0"/>
            <a:ext cx="0" cy="0"/>
          </xdr:xfrm>
          <a:graphic>
            <a:graphicData uri="http://schemas.microsoft.com/office/drawing/2012/timeslicer">
              <tsle:timeslicer name="MONTH &amp; YEAR 1"/>
            </a:graphicData>
          </a:graphic>
        </xdr:graphicFrame>
      </mc:Choice>
      <mc:Fallback xmlns="">
        <xdr:sp macro="" textlink="">
          <xdr:nvSpPr>
            <xdr:cNvPr id="0" name=""/>
            <xdr:cNvSpPr>
              <a:spLocks noTextEdit="1"/>
            </xdr:cNvSpPr>
          </xdr:nvSpPr>
          <xdr:spPr>
            <a:xfrm>
              <a:off x="3638550" y="3619500"/>
              <a:ext cx="51149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19049</xdr:colOff>
      <xdr:row>1</xdr:row>
      <xdr:rowOff>171449</xdr:rowOff>
    </xdr:from>
    <xdr:to>
      <xdr:col>12</xdr:col>
      <xdr:colOff>333374</xdr:colOff>
      <xdr:row>16</xdr:row>
      <xdr:rowOff>85724</xdr:rowOff>
    </xdr:to>
    <xdr:graphicFrame macro="">
      <xdr:nvGraphicFramePr>
        <xdr:cNvPr id="2" name="Chart 1">
          <a:extLst>
            <a:ext uri="{FF2B5EF4-FFF2-40B4-BE49-F238E27FC236}">
              <a16:creationId xmlns:a16="http://schemas.microsoft.com/office/drawing/2014/main" xmlns="" id="{5408B0A3-EC9F-FB49-1510-6FFF670DB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1181099</xdr:colOff>
      <xdr:row>16</xdr:row>
      <xdr:rowOff>133350</xdr:rowOff>
    </xdr:from>
    <xdr:to>
      <xdr:col>7</xdr:col>
      <xdr:colOff>419100</xdr:colOff>
      <xdr:row>30</xdr:row>
      <xdr:rowOff>133350</xdr:rowOff>
    </xdr:to>
    <mc:AlternateContent xmlns:mc="http://schemas.openxmlformats.org/markup-compatibility/2006" xmlns:a14="http://schemas.microsoft.com/office/drawing/2010/main">
      <mc:Choice Requires="a14">
        <xdr:graphicFrame macro="">
          <xdr:nvGraphicFramePr>
            <xdr:cNvPr id="3" name="Product Type">
              <a:extLst>
                <a:ext uri="{FF2B5EF4-FFF2-40B4-BE49-F238E27FC236}">
                  <a16:creationId xmlns:a16="http://schemas.microsoft.com/office/drawing/2014/main" xmlns="" id="{36DBE49B-FBFC-B4F1-6244-38946ECF9C7D}"/>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238624" y="3181350"/>
              <a:ext cx="2857501"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466725</xdr:colOff>
      <xdr:row>16</xdr:row>
      <xdr:rowOff>152400</xdr:rowOff>
    </xdr:from>
    <xdr:to>
      <xdr:col>12</xdr:col>
      <xdr:colOff>361950</xdr:colOff>
      <xdr:row>30</xdr:row>
      <xdr:rowOff>152400</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xmlns="" id="{0F555383-053F-9687-19C8-9853F4FF314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143750" y="3200400"/>
              <a:ext cx="2943225"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9" refreshedDate="45685.557904398149" createdVersion="8" refreshedVersion="8" minRefreshableVersion="3" recordCount="2000">
  <cacheSource type="worksheet">
    <worksheetSource name="Table13"/>
  </cacheSource>
  <cacheFields count="21">
    <cacheField name="Product ID" numFmtId="0">
      <sharedItems containsSemiMixedTypes="0" containsString="0" containsNumber="1" containsInteger="1" minValue="2001" maxValue="4000"/>
    </cacheField>
    <cacheField name="Product Category" numFmtId="0">
      <sharedItems count="3">
        <s v="Book"/>
        <s v="eBook"/>
        <s v="Merchandise"/>
      </sharedItems>
    </cacheField>
    <cacheField name="Product Type" numFmtId="0">
      <sharedItems count="4">
        <s v="Accessory"/>
        <s v="Paperback"/>
        <s v="Digital"/>
        <s v="Hardcover"/>
      </sharedItems>
    </cacheField>
    <cacheField name="Author Name" numFmtId="0">
      <sharedItems/>
    </cacheField>
    <cacheField name="Genre" numFmtId="0">
      <sharedItems count="7">
        <s v="Self-Help"/>
        <s v="Biography"/>
        <s v="Non-Fiction"/>
        <s v="Fiction"/>
        <s v="Mystery"/>
        <s v="Science Fiction"/>
        <s v="Fantasy"/>
      </sharedItems>
    </cacheField>
    <cacheField name="Product Name" numFmtId="0">
      <sharedItems/>
    </cacheField>
    <cacheField name="Condition Category" numFmtId="0">
      <sharedItems/>
    </cacheField>
    <cacheField name="Condition Type" numFmtId="0">
      <sharedItems/>
    </cacheField>
    <cacheField name="Year" numFmtId="0">
      <sharedItems containsSemiMixedTypes="0" containsString="0" containsNumber="1" containsInteger="1" minValue="2023" maxValue="2024"/>
    </cacheField>
    <cacheField name="Quarter" numFmtId="0">
      <sharedItems/>
    </cacheField>
    <cacheField name="Month" numFmtId="49">
      <sharedItems count="12">
        <s v="July"/>
        <s v="October"/>
        <s v="September"/>
        <s v="August"/>
        <s v="March"/>
        <s v="April"/>
        <s v="May"/>
        <s v="December"/>
        <s v="January"/>
        <s v="November"/>
        <s v="February"/>
        <s v="June"/>
      </sharedItems>
    </cacheField>
    <cacheField name="MONTH &amp; YEAR" numFmtId="168">
      <sharedItems containsSemiMixedTypes="0" containsNonDate="0" containsDate="1" containsString="0" minDate="2023-01-01T00:00:00" maxDate="2024-12-02T00:00:00" count="20">
        <d v="2023-07-01T00:00:00"/>
        <d v="2024-10-01T00:00:00"/>
        <d v="2023-09-01T00:00:00"/>
        <d v="2024-09-01T00:00:00"/>
        <d v="2023-08-01T00:00:00"/>
        <d v="2024-07-01T00:00:00"/>
        <d v="2024-08-01T00:00:00"/>
        <d v="2023-03-01T00:00:00"/>
        <d v="2024-04-01T00:00:00"/>
        <d v="2023-10-01T00:00:00"/>
        <d v="2024-05-01T00:00:00"/>
        <d v="2024-12-01T00:00:00"/>
        <d v="2023-05-01T00:00:00"/>
        <d v="2023-12-01T00:00:00"/>
        <d v="2024-01-01T00:00:00"/>
        <d v="2023-01-01T00:00:00"/>
        <d v="2024-03-01T00:00:00"/>
        <d v="2023-04-01T00:00:00"/>
        <d v="2024-06-01T00:00:00"/>
        <d v="2023-06-01T00:00:00"/>
      </sharedItems>
      <fieldGroup par="20" base="11">
        <rangePr groupBy="months" startDate="2023-01-01T00:00:00" endDate="2024-12-02T00:00:00"/>
        <groupItems count="14">
          <s v="&lt;01-01-2023"/>
          <s v="Jan"/>
          <s v="Feb"/>
          <s v="Mar"/>
          <s v="Apr"/>
          <s v="May"/>
          <s v="Jun"/>
          <s v="Jul"/>
          <s v="Aug"/>
          <s v="Sep"/>
          <s v="Oct"/>
          <s v="Nov"/>
          <s v="Dec"/>
          <s v="&gt;02-12-2024"/>
        </groupItems>
      </fieldGroup>
    </cacheField>
    <cacheField name="Region" numFmtId="0">
      <sharedItems count="5">
        <s v="South America"/>
        <s v="North America"/>
        <s v="Asia-Pacific"/>
        <s v="Europe"/>
        <s v="Australia"/>
      </sharedItems>
    </cacheField>
    <cacheField name="Price per Unit" numFmtId="164">
      <sharedItems containsSemiMixedTypes="0" containsString="0" containsNumber="1" minValue="5.0199999999999996" maxValue="99.85"/>
    </cacheField>
    <cacheField name="Units Sold" numFmtId="0">
      <sharedItems containsSemiMixedTypes="0" containsString="0" containsNumber="1" containsInteger="1" minValue="1" maxValue="499"/>
    </cacheField>
    <cacheField name="Discount %" numFmtId="9">
      <sharedItems containsSemiMixedTypes="0" containsString="0" containsNumber="1" minValue="0" maxValue="0.3"/>
    </cacheField>
    <cacheField name="Total Sales" numFmtId="164">
      <sharedItems containsSemiMixedTypes="0" containsString="0" containsNumber="1" minValue="6.68" maxValue="45534.42"/>
    </cacheField>
    <cacheField name="Sales Representative" numFmtId="0">
      <sharedItems count="5">
        <s v="Riley Brooks"/>
        <s v="Cameron Davis"/>
        <s v="Jordan Parker"/>
        <s v="Avery Morgan"/>
        <s v="Morgan Taylor"/>
      </sharedItems>
    </cacheField>
    <cacheField name="Total Sales_x000a_ After Discount" numFmtId="164">
      <sharedItems containsSemiMixedTypes="0" containsString="0" containsNumber="1" minValue="5.7447999999999997" maxValue="45277.88" count="1998">
        <n v="43165.244999999995"/>
        <n v="43128.822"/>
        <n v="33636.444800000005"/>
        <n v="30629.570400000004"/>
        <n v="41287.968000000001"/>
        <n v="38434.527000000002"/>
        <n v="38588.568200000002"/>
        <n v="35100.7664"/>
        <n v="39920.824000000001"/>
        <n v="29519.755200000003"/>
        <n v="29893.4064"/>
        <n v="37296.684000000001"/>
        <n v="37622.967199999999"/>
        <n v="36329.221500000007"/>
        <n v="29944.529999999995"/>
        <n v="36578.536800000002"/>
        <n v="33681.590400000001"/>
        <n v="35235.99"/>
        <n v="32706.206399999999"/>
        <n v="27559.151999999998"/>
        <n v="35558.122199999998"/>
        <n v="37749.016799999998"/>
        <n v="27567.216300000004"/>
        <n v="35402.392799999994"/>
        <n v="27575.174999999999"/>
        <n v="26434.308199999999"/>
        <n v="29392.8822"/>
        <n v="30486.616000000002"/>
        <n v="33812.979200000002"/>
        <n v="25411.624"/>
        <n v="28298.322"/>
        <n v="34019.351999999999"/>
        <n v="25875.0288"/>
        <n v="35031.373999999996"/>
        <n v="26446.86"/>
        <n v="32099.615999999998"/>
        <n v="33697.7664"/>
        <n v="34207.519500000002"/>
        <n v="24172.731"/>
        <n v="29232.431999999997"/>
        <n v="33452.891999999993"/>
        <n v="23966.050000000003"/>
        <n v="26268.325200000003"/>
        <n v="24211.483200000002"/>
        <n v="25990.021200000003"/>
        <n v="27254.258000000002"/>
        <n v="28008.639000000003"/>
        <n v="24022.431199999995"/>
        <n v="28222.7232"/>
        <n v="31581.647999999997"/>
        <n v="22959.980000000003"/>
        <n v="24546.662399999997"/>
        <n v="27997.086000000003"/>
        <n v="25061.399999999998"/>
        <n v="27831.679500000002"/>
        <n v="29292.233499999995"/>
        <n v="26815.661999999997"/>
        <n v="22096.26"/>
        <n v="25390.803899999999"/>
        <n v="26278.332000000002"/>
        <n v="25951.477500000001"/>
        <n v="24508.241999999998"/>
        <n v="25869.043200000004"/>
        <n v="22033.6875"/>
        <n v="28289.9336"/>
        <n v="27019.476000000002"/>
        <n v="24520.577999999998"/>
        <n v="27002.2752"/>
        <n v="24076.112800000003"/>
        <n v="20677.731199999998"/>
        <n v="23035.051200000002"/>
        <n v="20524.274999999998"/>
        <n v="20659.2624"/>
        <n v="25489.491200000004"/>
        <n v="23562.244799999997"/>
        <n v="20686.488900000004"/>
        <n v="23596.4784"/>
        <n v="22439.4156"/>
        <n v="18936.445500000002"/>
        <n v="19766.88"/>
        <n v="25160.323200000003"/>
        <n v="21747.294799999996"/>
        <n v="25603.989600000001"/>
        <n v="18807.235199999999"/>
        <n v="22175.615999999998"/>
        <n v="18686.304"/>
        <n v="20710.544000000002"/>
        <n v="25812.639999999999"/>
        <n v="18241.547200000001"/>
        <n v="18109.8848"/>
        <n v="19340.882799999999"/>
        <n v="24688.150199999996"/>
        <n v="23738.903999999999"/>
        <n v="23437.724999999999"/>
        <n v="20670.984"/>
        <n v="18902.606"/>
        <n v="21252.027600000001"/>
        <n v="24312.934799999999"/>
        <n v="18508.4928"/>
        <n v="21273.815200000001"/>
        <n v="19623.100200000001"/>
        <n v="18096.7248"/>
        <n v="23334.329199999996"/>
        <n v="19463.191999999999"/>
        <n v="19646.6312"/>
        <n v="17429.22"/>
        <n v="17035.206999999999"/>
        <n v="21350.4768"/>
        <n v="20760.3"/>
        <n v="19026.853600000002"/>
        <n v="22680.157500000001"/>
        <n v="18966.579000000002"/>
        <n v="18493.271999999997"/>
        <n v="18013.879999999997"/>
        <n v="18401.514999999999"/>
        <n v="21371.040000000001"/>
        <n v="17434.871999999999"/>
        <n v="18724.608"/>
        <n v="16979.2896"/>
        <n v="16992.0389"/>
        <n v="18039.898799999999"/>
        <n v="16961.8056"/>
        <n v="15430.32"/>
        <n v="17734.61"/>
        <n v="21142.0638"/>
        <n v="15987.36"/>
        <n v="16974.886500000001"/>
        <n v="16096.803799999998"/>
        <n v="18896.063999999998"/>
        <n v="20092.587199999998"/>
        <n v="18843.6976"/>
        <n v="16338.944"/>
        <n v="15206.985000000001"/>
        <n v="15795.9048"/>
        <n v="17886.650399999999"/>
        <n v="19167.820800000001"/>
        <n v="17703.346000000001"/>
        <n v="17922.0314"/>
        <n v="19217.016"/>
        <n v="15992.730600000003"/>
        <n v="14620.650000000001"/>
        <n v="17649.531900000002"/>
        <n v="15046.839599999999"/>
        <n v="15606.432000000001"/>
        <n v="17685.6384"/>
        <n v="14611.404499999999"/>
        <n v="14373.727999999999"/>
        <n v="18294.9663"/>
        <n v="13021.400000000001"/>
        <n v="14694.316000000001"/>
        <n v="18404.832600000002"/>
        <n v="14859.385200000001"/>
        <n v="13140.468000000001"/>
        <n v="13215.92"/>
        <n v="12656.9499"/>
        <n v="15949.548000000001"/>
        <n v="17109.500199999999"/>
        <n v="13174.875"/>
        <n v="13519.4136"/>
        <n v="13427.098300000001"/>
        <n v="16942.925999999999"/>
        <n v="16413.663"/>
        <n v="16111.923999999999"/>
        <n v="12871.2232"/>
        <n v="15043.0826"/>
        <n v="13007.794799999998"/>
        <n v="15355.267199999998"/>
        <n v="16182.297600000002"/>
        <n v="13222.9647"/>
        <n v="15725.476199999999"/>
        <n v="11833.924999999999"/>
        <n v="12497.76"/>
        <n v="13760.769199999999"/>
        <n v="11590.6"/>
        <n v="14735.908000000001"/>
        <n v="13532.3698"/>
        <n v="13168.319999999998"/>
        <n v="16113.944"/>
        <n v="12495.406000000001"/>
        <n v="12638.2464"/>
        <n v="11660.759999999998"/>
        <n v="14719.240900000001"/>
        <n v="11346.786900000001"/>
        <n v="15230.649600000001"/>
        <n v="13108.189999999999"/>
        <n v="13407.152000000002"/>
        <n v="14497.727999999999"/>
        <n v="14769.8158"/>
        <n v="12062.4427"/>
        <n v="12623.817599999998"/>
        <n v="11320.416599999999"/>
        <n v="13117.158599999999"/>
        <n v="13237.05"/>
        <n v="11208.5358"/>
        <n v="14661.239599999999"/>
        <n v="12536.427899999999"/>
        <n v="10857.887999999999"/>
        <n v="10814.860799999999"/>
        <n v="10589.8488"/>
        <n v="12782.713199999998"/>
        <n v="13785.157499999999"/>
        <n v="11981.115"/>
        <n v="12492.79"/>
        <n v="11706.240000000002"/>
        <n v="10752.385"/>
        <n v="12570.4656"/>
        <n v="12336.208499999999"/>
        <n v="11328.560000000001"/>
        <n v="12428.539199999999"/>
        <n v="12417.0816"/>
        <n v="13915.717200000001"/>
        <n v="13905.045"/>
        <n v="12218.3235"/>
        <n v="12314.385600000001"/>
        <n v="10312.077600000001"/>
        <n v="10867.545"/>
        <n v="12891.3066"/>
        <n v="11334.45"/>
        <n v="12893.523499999999"/>
        <n v="10283.134399999999"/>
        <n v="9985.5007999999998"/>
        <n v="12889.2672"/>
        <n v="9919.6704000000009"/>
        <n v="13254.278399999999"/>
        <n v="11901.329999999998"/>
        <n v="11631.136"/>
        <n v="9625.5756000000001"/>
        <n v="11186.136"/>
        <n v="11167.894999999999"/>
        <n v="10243.194000000001"/>
        <n v="11408.701500000001"/>
        <n v="11926.4964"/>
        <n v="12680.9452"/>
        <n v="9828.7000000000007"/>
        <n v="11725.896000000001"/>
        <n v="9389.6396000000004"/>
        <n v="10626.722399999999"/>
        <n v="9073.8425999999999"/>
        <n v="9704.8503999999994"/>
        <n v="12351.737499999999"/>
        <n v="9804.0095999999994"/>
        <n v="10904.369999999999"/>
        <n v="12526.4799"/>
        <n v="11863.789999999999"/>
        <n v="11850.603999999999"/>
        <n v="12007.261399999999"/>
        <n v="9018.5076000000008"/>
        <n v="9410.17"/>
        <n v="11436.04"/>
        <n v="9235.8240000000005"/>
        <n v="9579.8086000000003"/>
        <n v="10663.224000000002"/>
        <n v="10894.823999999999"/>
        <n v="9175.1759999999995"/>
        <n v="9166.2232000000004"/>
        <n v="11622.4527"/>
        <n v="10170.215999999999"/>
        <n v="10972.214400000001"/>
        <n v="11774.119499999999"/>
        <n v="8431.7541000000001"/>
        <n v="11590.6168"/>
        <n v="9223.2504000000008"/>
        <n v="10156.944"/>
        <n v="9436.9599999999991"/>
        <n v="8576.3392999999996"/>
        <n v="8317.7422999999999"/>
        <n v="9227.8162000000011"/>
        <n v="10949.214"/>
        <n v="8344.5551999999989"/>
        <n v="9488.9088000000011"/>
        <n v="8562.5400000000009"/>
        <n v="9907.9224000000013"/>
        <n v="8867.7512000000006"/>
        <n v="8722.9912000000004"/>
        <n v="8194.4784"/>
        <n v="9757.8953999999994"/>
        <n v="8947.5005000000001"/>
        <n v="10392.099200000001"/>
        <n v="10399.817999999999"/>
        <n v="9112.8239999999987"/>
        <n v="8188.8844000000008"/>
        <n v="9352.8645000000015"/>
        <n v="10333.908800000001"/>
        <n v="9535.3719999999994"/>
        <n v="10599.052800000001"/>
        <n v="9751.5054"/>
        <n v="10391.6682"/>
        <n v="7976.9249999999993"/>
        <n v="7944.4092000000001"/>
        <n v="9372.6720000000005"/>
        <n v="7358.2412000000004"/>
        <n v="9083.0871999999999"/>
        <n v="7939.7009999999991"/>
        <n v="8233.68"/>
        <n v="8129.0051999999996"/>
        <n v="9341.8364000000001"/>
        <n v="8629.8204999999998"/>
        <n v="9413.0135999999984"/>
        <n v="7461.1535999999996"/>
        <n v="7452.7175999999999"/>
        <n v="7738.5307999999986"/>
        <n v="7031.8115999999991"/>
        <n v="9373.65"/>
        <n v="7186.7623999999996"/>
        <n v="9551.1779999999999"/>
        <n v="8570.2848000000013"/>
        <n v="7186.1622000000007"/>
        <n v="7545.9384000000009"/>
        <n v="9462.42"/>
        <n v="8196.8922000000002"/>
        <n v="7333.0949999999993"/>
        <n v="9517.4699999999993"/>
        <n v="8942.7088000000003"/>
        <n v="7311.9584999999988"/>
        <n v="7910.7840000000006"/>
        <n v="8568.9240000000009"/>
        <n v="9208.08"/>
        <n v="6927.9391999999998"/>
        <n v="8558.2079999999987"/>
        <n v="6500.3119999999999"/>
        <n v="7471.0349999999999"/>
        <n v="7553.7826000000005"/>
        <n v="7807.9045000000006"/>
        <n v="7577.2857999999997"/>
        <n v="6799.32"/>
        <n v="6870.7800000000007"/>
        <n v="8643.9359999999997"/>
        <n v="7674.8616000000002"/>
        <n v="8618.1983999999993"/>
        <n v="6419.3863999999994"/>
        <n v="7473.8460000000005"/>
        <n v="6733.726999999999"/>
        <n v="6871.9572000000007"/>
        <n v="7340.1750000000002"/>
        <n v="6024.732"/>
        <n v="8140.4740000000002"/>
        <n v="7102.9740000000011"/>
        <n v="6586.9650000000001"/>
        <n v="6226.1992000000009"/>
        <n v="7380.6988000000001"/>
        <n v="7602.8340000000007"/>
        <n v="6900.1640000000007"/>
        <n v="7861.6851000000006"/>
        <n v="7356.4764000000005"/>
        <n v="7677.0450000000001"/>
        <n v="7352.8728000000001"/>
        <n v="7021.1088000000009"/>
        <n v="6525.0360000000001"/>
        <n v="7809.3535999999995"/>
        <n v="6009.5250000000005"/>
        <n v="5986.5749999999998"/>
        <n v="7238.5950000000003"/>
        <n v="7308.148799999999"/>
        <n v="5684.2559999999994"/>
        <n v="6473.3526000000002"/>
        <n v="6224.1440000000002"/>
        <n v="6291.0998999999993"/>
        <n v="6169.3440000000001"/>
        <n v="6755.4431999999997"/>
        <n v="5826.7831999999999"/>
        <n v="7197.4672"/>
        <n v="6452.6219999999994"/>
        <n v="6143.3801999999996"/>
        <n v="7342.5120000000006"/>
        <n v="5903.5079999999998"/>
        <n v="5478.7886999999992"/>
        <n v="5764.22"/>
        <n v="5167.05"/>
        <n v="6107.8454999999994"/>
        <n v="6254.5974999999999"/>
        <n v="6304.0149999999994"/>
        <n v="6001.2192000000005"/>
        <n v="6284.7251999999999"/>
        <n v="6642.0504000000001"/>
        <n v="6856.7959999999994"/>
        <n v="5953.2745999999997"/>
        <n v="6018.5663999999997"/>
        <n v="5388.0959999999995"/>
        <n v="6224.6623999999993"/>
        <n v="4972.2720000000008"/>
        <n v="6974.4400000000005"/>
        <n v="5035.9195999999993"/>
        <n v="6545.6139999999996"/>
        <n v="5024.9768999999997"/>
        <n v="6312.7824000000001"/>
        <n v="6788.1527999999998"/>
        <n v="6577.152"/>
        <n v="5203.5983999999999"/>
        <n v="6253.6733999999997"/>
        <n v="6249.9627"/>
        <n v="4948.0914000000002"/>
        <n v="5930.0344000000005"/>
        <n v="6522.0176000000001"/>
        <n v="6166.6440000000002"/>
        <n v="5272.8959999999997"/>
        <n v="5010.851999999999"/>
        <n v="4921.9272000000001"/>
        <n v="4792.26"/>
        <n v="4596.4799999999996"/>
        <n v="6255.8496000000005"/>
        <n v="6236.6807999999992"/>
        <n v="5705.4724999999999"/>
        <n v="5387.3238000000001"/>
        <n v="5679.5830000000005"/>
        <n v="5064.1887999999999"/>
        <n v="5692.8555000000006"/>
        <n v="5384.1215999999995"/>
        <n v="5467.6350000000002"/>
        <n v="5747.12"/>
        <n v="4367.1592999999993"/>
        <n v="4448.5874999999996"/>
        <n v="4312.84"/>
        <n v="4725.84"/>
        <n v="5017.04"/>
        <n v="5063.9637999999995"/>
        <n v="5754.56"/>
        <n v="5326.8"/>
        <n v="4336.1324999999997"/>
        <n v="5082.4224000000004"/>
        <n v="4606.848"/>
        <n v="5656.0680000000002"/>
        <n v="4942.1394"/>
        <n v="5434.3296"/>
        <n v="4180.9259999999995"/>
        <n v="4194.0450000000001"/>
        <n v="5087.7918"/>
        <n v="4737.5174999999999"/>
        <n v="5187.5028000000002"/>
        <n v="5455.6325999999999"/>
        <n v="4722.0879999999997"/>
        <n v="4388.6080000000002"/>
        <n v="3805.0675000000001"/>
        <n v="4339.17"/>
        <n v="3991.68"/>
        <n v="3895.2563999999998"/>
        <n v="4584.6504000000004"/>
        <n v="4628"/>
        <n v="3827.1690000000003"/>
        <n v="4049.8876"/>
        <n v="4253.1215999999995"/>
        <n v="4352.46"/>
        <n v="4186.5200000000004"/>
        <n v="4179.319199999999"/>
        <n v="4654.6769999999997"/>
        <n v="4773.237000000001"/>
        <n v="3926.4552000000003"/>
        <n v="3909.924"/>
        <n v="4471.2509999999993"/>
        <n v="4658.0380000000005"/>
        <n v="3513.0675000000001"/>
        <n v="3418.3199"/>
        <n v="3419.9544000000005"/>
        <n v="3798.3455999999996"/>
        <n v="4067.3070000000002"/>
        <n v="3557.4174000000003"/>
        <n v="3812.8449999999998"/>
        <n v="4088.4708000000005"/>
        <n v="3633.42"/>
        <n v="3694.95"/>
        <n v="3171.6747999999998"/>
        <n v="3452.625"/>
        <n v="3363.3599999999997"/>
        <n v="3542.6640000000002"/>
        <n v="3194.8993999999993"/>
        <n v="3759.8288000000002"/>
        <n v="3542.9936000000002"/>
        <n v="3041.1779999999999"/>
        <n v="4065.9695999999999"/>
        <n v="3077.3249999999998"/>
        <n v="3115.5744000000004"/>
        <n v="3194.8487999999998"/>
        <n v="3386.1343999999999"/>
        <n v="3958.4061999999999"/>
        <n v="3084.4813999999997"/>
        <n v="3710.0765999999999"/>
        <n v="3440.0520000000001"/>
        <n v="3852.1691999999998"/>
        <n v="3634.5574999999999"/>
        <n v="3073.7474999999995"/>
        <n v="3574.8096"/>
        <n v="3126.5639999999999"/>
        <n v="2616.7049999999999"/>
        <n v="3224.0160999999998"/>
        <n v="2854.4279999999999"/>
        <n v="2718.3617999999997"/>
        <n v="2858.328"/>
        <n v="3316.2165999999997"/>
        <n v="3369.7631999999999"/>
        <n v="2439.3599999999997"/>
        <n v="2876.9128000000001"/>
        <n v="3032.3160000000003"/>
        <n v="2525.1525000000001"/>
        <n v="3261.3242999999998"/>
        <n v="3289.5072"/>
        <n v="3201.5519999999997"/>
        <n v="3131.4972000000002"/>
        <n v="2753.1504000000004"/>
        <n v="2702.4479999999999"/>
        <n v="3064.0679999999998"/>
        <n v="3065.7527999999998"/>
        <n v="2658.3546000000001"/>
        <n v="2426.5007999999998"/>
        <n v="2399.3485000000001"/>
        <n v="2568.7170000000001"/>
        <n v="2866.1880000000001"/>
        <n v="2594.4009000000001"/>
        <n v="2173.9910999999997"/>
        <n v="2463.3072000000002"/>
        <n v="2211.5088000000001"/>
        <n v="2378"/>
        <n v="2863.6938"/>
        <n v="2653.3004000000001"/>
        <n v="2075.9442000000004"/>
        <n v="2175.9191999999998"/>
        <n v="2187.6048000000001"/>
        <n v="2119.6097999999997"/>
        <n v="1950.7249999999999"/>
        <n v="2517.12"/>
        <n v="2125.89"/>
        <n v="2161.6320000000001"/>
        <n v="1992.6000000000001"/>
        <n v="2136.6330000000003"/>
        <n v="2289.8303999999998"/>
        <n v="1962.2212"/>
        <n v="2029.3519999999999"/>
        <n v="2067.4470000000001"/>
        <n v="2114.3239999999996"/>
        <n v="1894.0844999999999"/>
        <n v="1891.2035999999998"/>
        <n v="2236.8359999999998"/>
        <n v="1779.8183999999999"/>
        <n v="2051.2975999999999"/>
        <n v="2324.92"/>
        <n v="1617.3919999999998"/>
        <n v="1700.1204"/>
        <n v="1733.0431999999998"/>
        <n v="1994.7927999999999"/>
        <n v="2218.2336"/>
        <n v="2202.8193000000001"/>
        <n v="1617.0302999999999"/>
        <n v="1719.1278000000002"/>
        <n v="2057.2249999999999"/>
        <n v="1855.5703999999998"/>
        <n v="1886.94"/>
        <n v="1750.3786999999998"/>
        <n v="1942.1184000000003"/>
        <n v="1523.3896"/>
        <n v="1460.73"/>
        <n v="1404.5940000000001"/>
        <n v="1409.76"/>
        <n v="1444.212"/>
        <n v="1356.6685"/>
        <n v="1519.0663999999999"/>
        <n v="1376.6175000000001"/>
        <n v="1777.0885000000003"/>
        <n v="1310.9039999999998"/>
        <n v="1645.8715"/>
        <n v="1333.1999999999998"/>
        <n v="1308.5072000000002"/>
        <n v="1613.2937999999999"/>
        <n v="1201.1922000000002"/>
        <n v="1197.5616"/>
        <n v="1608.75"/>
        <n v="1149.135"/>
        <n v="1416.8888999999999"/>
        <n v="1393.056"/>
        <n v="1312.0939999999998"/>
        <n v="1502.634"/>
        <n v="1193.5952000000002"/>
        <n v="1380.288"/>
        <n v="1225.6559999999999"/>
        <n v="1223.9072999999999"/>
        <n v="1279.5782999999999"/>
        <n v="1121.6879999999999"/>
        <n v="1219.4091000000001"/>
        <n v="1090.3375999999998"/>
        <n v="1129.7775000000001"/>
        <n v="1122.952"/>
        <n v="1080.6600000000001"/>
        <n v="1045.9935"/>
        <n v="1205.7888"/>
        <n v="929.21059999999989"/>
        <n v="1200.4992"/>
        <n v="969.45640000000003"/>
        <n v="1082.5247999999999"/>
        <n v="1044.1260000000002"/>
        <n v="895.2299999999999"/>
        <n v="1042.47"/>
        <n v="876.57600000000002"/>
        <n v="1003.2225"/>
        <n v="894.20240000000001"/>
        <n v="739.22159999999997"/>
        <n v="849.81599999999992"/>
        <n v="809.72640000000001"/>
        <n v="716.26199999999994"/>
        <n v="800.38479999999993"/>
        <n v="724.46400000000006"/>
        <n v="735.83999999999992"/>
        <n v="698.19679999999994"/>
        <n v="701.88340000000005"/>
        <n v="842.06669999999997"/>
        <n v="787.45499999999993"/>
        <n v="740.63990000000001"/>
        <n v="663.404"/>
        <n v="636.86249999999995"/>
        <n v="658.81200000000001"/>
        <n v="618.19230000000005"/>
        <n v="598.75200000000007"/>
        <n v="611.65440000000001"/>
        <n v="545.20000000000005"/>
        <n v="646.07479999999998"/>
        <n v="618.86"/>
        <n v="440.22750000000002"/>
        <n v="457.31400000000008"/>
        <n v="452.70119999999997"/>
        <n v="445.60320000000002"/>
        <n v="487.76640000000003"/>
        <n v="481.19399999999996"/>
        <n v="394.24319999999994"/>
        <n v="400.48"/>
        <n v="352.79200000000003"/>
        <n v="401.53400000000005"/>
        <n v="353.57280000000003"/>
        <n v="401.47199999999998"/>
        <n v="293.19839999999999"/>
        <n v="303.89200000000005"/>
        <n v="275.31900000000002"/>
        <n v="273.63419999999996"/>
        <n v="203.35499999999999"/>
        <n v="256.38599999999997"/>
        <n v="211.51900000000001"/>
        <n v="243.29249999999999"/>
        <n v="182.61450000000002"/>
        <n v="165.1584"/>
        <n v="170.47749999999999"/>
        <n v="129.5676"/>
        <n v="115.997"/>
        <n v="97.823999999999998"/>
        <n v="73.554000000000002"/>
        <n v="78.97890000000001"/>
        <n v="52.617599999999996"/>
        <n v="55.732599999999998"/>
        <n v="35.053200000000004"/>
        <n v="21.149100000000001"/>
        <n v="6.6680999999999999"/>
        <n v="5.7447999999999997"/>
        <n v="39913.722000000002"/>
        <n v="31652.344799999999"/>
        <n v="42030.969599999997"/>
        <n v="40317.341400000005"/>
        <n v="41874.714"/>
        <n v="39210.234400000001"/>
        <n v="32173.034400000004"/>
        <n v="37955.546999999991"/>
        <n v="40367.121199999994"/>
        <n v="39438.720000000001"/>
        <n v="34087.934000000001"/>
        <n v="35739.1584"/>
        <n v="29858.363599999997"/>
        <n v="28763.697599999992"/>
        <n v="29512.946400000001"/>
        <n v="36668.876999999993"/>
        <n v="30022.608"/>
        <n v="37558.1178"/>
        <n v="27567.863999999998"/>
        <n v="37551.353399999993"/>
        <n v="26897.327600000004"/>
        <n v="37030.476000000002"/>
        <n v="32064.312000000002"/>
        <n v="27843.831999999995"/>
        <n v="36358.044400000006"/>
        <n v="31361.736000000001"/>
        <n v="36796.537799999998"/>
        <n v="29865.055999999997"/>
        <n v="34160.991199999997"/>
        <n v="26769.6702"/>
        <n v="27473.8632"/>
        <n v="33084.672000000006"/>
        <n v="26247.879999999997"/>
        <n v="32105.16"/>
        <n v="31972.464"/>
        <n v="26560.875"/>
        <n v="29337.678"/>
        <n v="28404.172799999997"/>
        <n v="24941.951999999997"/>
        <n v="29004.276000000002"/>
        <n v="27167.231"/>
        <n v="24753.599999999999"/>
        <n v="28774.342799999999"/>
        <n v="30669.03"/>
        <n v="29839.779199999997"/>
        <n v="29447.655600000006"/>
        <n v="31093.286000000004"/>
        <n v="29364.500999999997"/>
        <n v="30243.78"/>
        <n v="29418.6816"/>
        <n v="26373.647999999997"/>
        <n v="28850.623999999996"/>
        <n v="30549.924800000001"/>
        <n v="30989.376000000004"/>
        <n v="23426.846100000002"/>
        <n v="28819.982099999997"/>
        <n v="30014.6325"/>
        <n v="31028.659200000002"/>
        <n v="27442.799999999999"/>
        <n v="23076.411599999999"/>
        <n v="29928.326400000002"/>
        <n v="24833.632000000001"/>
        <n v="23216.602499999997"/>
        <n v="22599.836799999997"/>
        <n v="21987.072"/>
        <n v="24066.560000000001"/>
        <n v="22133.264200000001"/>
        <n v="29076.278399999999"/>
        <n v="26300.834999999999"/>
        <n v="26121.0906"/>
        <n v="23444.928"/>
        <n v="21765.031999999999"/>
        <n v="27563.810999999998"/>
        <n v="19839.288"/>
        <n v="20884.783199999998"/>
        <n v="28126.07"/>
        <n v="23935.408199999998"/>
        <n v="24761.312999999998"/>
        <n v="21883.418699999998"/>
        <n v="27690.68"/>
        <n v="24270.417600000001"/>
        <n v="25915.461599999999"/>
        <n v="27482.68"/>
        <n v="20851.056"/>
        <n v="23014.32"/>
        <n v="27106.417799999999"/>
        <n v="23960.525600000001"/>
        <n v="24337.908000000003"/>
        <n v="19392.5952"/>
        <n v="21543.935999999998"/>
        <n v="24549.923999999999"/>
        <n v="24758.683199999999"/>
        <n v="20452.740000000002"/>
        <n v="22188.121200000001"/>
        <n v="25383.891199999998"/>
        <n v="19565.7"/>
        <n v="22340.994000000002"/>
        <n v="18429.058200000003"/>
        <n v="22558.230000000003"/>
        <n v="19683.011999999999"/>
        <n v="25082.589800000002"/>
        <n v="19672.083200000001"/>
        <n v="18079.7595"/>
        <n v="18312.48"/>
        <n v="19339.689599999998"/>
        <n v="25100.52"/>
        <n v="19969.464"/>
        <n v="24403.019200000002"/>
        <n v="18516.525000000001"/>
        <n v="19728.184000000001"/>
        <n v="24065.840400000005"/>
        <n v="23932.540799999999"/>
        <n v="18800.8128"/>
        <n v="21787.200000000001"/>
        <n v="18126.584999999999"/>
        <n v="20033.925800000001"/>
        <n v="17082.514799999997"/>
        <n v="19713.21"/>
        <n v="17181.331200000001"/>
        <n v="23564.930399999997"/>
        <n v="18237.45"/>
        <n v="19175.032800000001"/>
        <n v="17035.401600000001"/>
        <n v="18920"/>
        <n v="20241.648000000001"/>
        <n v="16610.677199999998"/>
        <n v="17307.564000000002"/>
        <n v="19384.467400000001"/>
        <n v="22033.132799999999"/>
        <n v="21060.124800000001"/>
        <n v="22284.788400000001"/>
        <n v="18045.248"/>
        <n v="17963.2"/>
        <n v="21378.816000000003"/>
        <n v="22232.48"/>
        <n v="20502.956699999999"/>
        <n v="20454.001499999998"/>
        <n v="19271.577600000001"/>
        <n v="17039.294999999998"/>
        <n v="17450.016"/>
        <n v="18072.2291"/>
        <n v="19856.728000000003"/>
        <n v="16160.76"/>
        <n v="16314.844000000001"/>
        <n v="19962.198899999999"/>
        <n v="17038.216"/>
        <n v="21066.407999999999"/>
        <n v="18468.386100000003"/>
        <n v="15986.873599999999"/>
        <n v="17645.644800000002"/>
        <n v="15408.576000000001"/>
        <n v="18091.215999999997"/>
        <n v="16730.9028"/>
        <n v="18565.365000000002"/>
        <n v="17155.039999999997"/>
        <n v="17514.317999999999"/>
        <n v="15814.915200000001"/>
        <n v="17998.848000000002"/>
        <n v="17194.925999999999"/>
        <n v="18526.641599999999"/>
        <n v="16459.920900000001"/>
        <n v="15068.861999999997"/>
        <n v="18438.8868"/>
        <n v="13860.377999999997"/>
        <n v="18312.304499999998"/>
        <n v="19047.375899999999"/>
        <n v="15218.4396"/>
        <n v="14386.613799999999"/>
        <n v="16300.073999999999"/>
        <n v="17583.2657"/>
        <n v="17746.763199999998"/>
        <n v="15986.820899999999"/>
        <n v="14422.365"/>
        <n v="14420.22"/>
        <n v="18034.482799999998"/>
        <n v="17265.78"/>
        <n v="17280.435899999997"/>
        <n v="13669.977599999998"/>
        <n v="16272.576000000001"/>
        <n v="14647.23"/>
        <n v="15768.916800000001"/>
        <n v="13626.311399999999"/>
        <n v="14823.328"/>
        <n v="18106.189200000001"/>
        <n v="14802.782399999998"/>
        <n v="14920.514999999999"/>
        <n v="17628.877"/>
        <n v="13419.715"/>
        <n v="15918.944799999999"/>
        <n v="12635.174999999999"/>
        <n v="17640.391999999996"/>
        <n v="17904.670000000002"/>
        <n v="15378.52"/>
        <n v="14954.436000000002"/>
        <n v="17045.337600000003"/>
        <n v="14163.072"/>
        <n v="12825.589"/>
        <n v="13591.882199999998"/>
        <n v="16294.129199999999"/>
        <n v="12442.3416"/>
        <n v="12757.89"/>
        <n v="12925.411200000002"/>
        <n v="13499.727999999999"/>
        <n v="14860.508000000002"/>
        <n v="13357.216"/>
        <n v="12670.803600000001"/>
        <n v="15155.576799999999"/>
        <n v="13481.64"/>
        <n v="12981.727199999998"/>
        <n v="13324.662"/>
        <n v="13319.497799999999"/>
        <n v="13966.762500000001"/>
        <n v="13444.8804"/>
        <n v="12299.317799999999"/>
        <n v="13709.3632"/>
        <n v="14636.6756"/>
        <n v="13628.2824"/>
        <n v="15186.96"/>
        <n v="13080.866399999999"/>
        <n v="15242.92"/>
        <n v="10998.2124"/>
        <n v="14548.38"/>
        <n v="14850.604799999999"/>
        <n v="11445.779799999998"/>
        <n v="11417.985400000001"/>
        <n v="13228.864"/>
        <n v="10972.223999999998"/>
        <n v="12854.635"/>
        <n v="10732.644"/>
        <n v="12810.791999999999"/>
        <n v="14618.757999999998"/>
        <n v="11603.592000000001"/>
        <n v="12334.331199999999"/>
        <n v="13483.47"/>
        <n v="14052.912999999999"/>
        <n v="12060.9126"/>
        <n v="12872.464"/>
        <n v="11687.936"/>
        <n v="11479.316200000001"/>
        <n v="10270.008"/>
        <n v="12851.065999999999"/>
        <n v="12527.13"/>
        <n v="12611.596799999999"/>
        <n v="13751.136"/>
        <n v="10312.344000000001"/>
        <n v="11130.919800000001"/>
        <n v="11096.7714"/>
        <n v="11075.578799999999"/>
        <n v="12343.368599999998"/>
        <n v="13756.714600000001"/>
        <n v="10430.369999999999"/>
        <n v="13018.473600000001"/>
        <n v="12982.152000000002"/>
        <n v="11159.531999999999"/>
        <n v="10977.119999999999"/>
        <n v="11789.568000000001"/>
        <n v="13398.9912"/>
        <n v="9796.2479999999996"/>
        <n v="12919.107"/>
        <n v="10844.663999999999"/>
        <n v="10010.157599999999"/>
        <n v="12969.743999999999"/>
        <n v="12919.701599999999"/>
        <n v="9744.0462000000007"/>
        <n v="9724.0439999999999"/>
        <n v="12676.503199999999"/>
        <n v="10707.395999999999"/>
        <n v="11264.063999999998"/>
        <n v="9152.6383999999998"/>
        <n v="11596.040999999999"/>
        <n v="10257.152"/>
        <n v="12222.604799999999"/>
        <n v="12344.850500000002"/>
        <n v="12315.12"/>
        <n v="10152.119999999999"/>
        <n v="11905.212800000001"/>
        <n v="9462.4875000000011"/>
        <n v="12191.2"/>
        <n v="12298.522499999999"/>
        <n v="10113.5684"/>
        <n v="9241.3649999999998"/>
        <n v="9487.0776000000005"/>
        <n v="11733.657599999999"/>
        <n v="10947.735000000001"/>
        <n v="10645.183199999999"/>
        <n v="11214.012000000001"/>
        <n v="11551.555399999999"/>
        <n v="11045.330999999998"/>
        <n v="8895.15"/>
        <n v="9102.2008000000005"/>
        <n v="10700.5262"/>
        <n v="11285.702399999998"/>
        <n v="10810.423200000001"/>
        <n v="8845.2448000000004"/>
        <n v="9501.4794000000002"/>
        <n v="10270.448700000001"/>
        <n v="9559.0768000000007"/>
        <n v="10658.6556"/>
        <n v="9702.6564999999991"/>
        <n v="8974.7633999999998"/>
        <n v="10471.167599999999"/>
        <n v="10293.8248"/>
        <n v="8262.5514000000003"/>
        <n v="10942.131199999998"/>
        <n v="9596.1293999999998"/>
        <n v="7997.6159999999991"/>
        <n v="10807.2734"/>
        <n v="9022.4190000000017"/>
        <n v="10859.587199999998"/>
        <n v="10073.190400000001"/>
        <n v="8516.43"/>
        <n v="9451.8888000000006"/>
        <n v="7818.2495999999992"/>
        <n v="10505.138800000001"/>
        <n v="9853.6255999999994"/>
        <n v="8542.3332000000009"/>
        <n v="9246.3588"/>
        <n v="9758.4768000000004"/>
        <n v="9400.7228999999988"/>
        <n v="9524.878999999999"/>
        <n v="8678.48"/>
        <n v="10126.188900000001"/>
        <n v="9999.5903999999991"/>
        <n v="9512.0639999999985"/>
        <n v="8881.2888000000003"/>
        <n v="8250.9040000000005"/>
        <n v="10072.342000000001"/>
        <n v="8594.5019999999986"/>
        <n v="9604.6756000000005"/>
        <n v="7338.6720000000005"/>
        <n v="8710.0627999999997"/>
        <n v="7694.5059999999994"/>
        <n v="9694.2816000000003"/>
        <n v="7719.3732"/>
        <n v="7416.6352000000006"/>
        <n v="8315.9359999999997"/>
        <n v="8909.7900000000009"/>
        <n v="8179.5"/>
        <n v="9427.2110000000011"/>
        <n v="7736.1102000000001"/>
        <n v="9174.5709000000006"/>
        <n v="9763.6967999999997"/>
        <n v="8473.3219999999983"/>
        <n v="7987.7102000000004"/>
        <n v="8656.362000000001"/>
        <n v="8636.1839999999993"/>
        <n v="8612.4060000000009"/>
        <n v="7241.0520000000006"/>
        <n v="7988.0472"/>
        <n v="8632.6967999999997"/>
        <n v="6680.674"/>
        <n v="8914.3535000000011"/>
        <n v="7312.8743999999997"/>
        <n v="6485.3739999999998"/>
        <n v="6642.8927999999996"/>
        <n v="8191.6311999999998"/>
        <n v="8153.378999999999"/>
        <n v="7864.5279999999993"/>
        <n v="6880.6143999999986"/>
        <n v="7201.92"/>
        <n v="6745.59"/>
        <n v="6839.4248999999991"/>
        <n v="6796.7515000000003"/>
        <n v="7666.3443000000007"/>
        <n v="8612.4360000000015"/>
        <n v="8579.6256000000012"/>
        <n v="8667.68"/>
        <n v="6589.167199999999"/>
        <n v="6477.8219999999992"/>
        <n v="6256.4040000000005"/>
        <n v="7097.7312000000002"/>
        <n v="6648.0396000000001"/>
        <n v="8328.4740000000002"/>
        <n v="7874.9440000000004"/>
        <n v="6017.3567999999996"/>
        <n v="6852.8220000000001"/>
        <n v="6471.1530000000002"/>
        <n v="6968.402000000001"/>
        <n v="5979.4884000000002"/>
        <n v="7238.0762999999997"/>
        <n v="7256.79"/>
        <n v="6086.7114000000001"/>
        <n v="7863.28"/>
        <n v="5553.1656000000003"/>
        <n v="7652.5749999999998"/>
        <n v="6329.0880000000006"/>
        <n v="7062.15"/>
        <n v="6843.42"/>
        <n v="7360.8255999999992"/>
        <n v="5233.41"/>
        <n v="6052.0608000000002"/>
        <n v="7283.1150000000007"/>
        <n v="5792.7539999999999"/>
        <n v="6799.4524000000001"/>
        <n v="5941.0155000000004"/>
        <n v="6864"/>
        <n v="5789.9205000000002"/>
        <n v="6428.232"/>
        <n v="5329.665"/>
        <n v="6240.1104000000005"/>
        <n v="5919.8249999999998"/>
        <n v="5246.6523999999999"/>
        <n v="5236.2784000000001"/>
        <n v="4818.8559999999998"/>
        <n v="5366.0879999999997"/>
        <n v="6708.0901999999996"/>
        <n v="6592.7311"/>
        <n v="5608.4759999999997"/>
        <n v="5539.2886000000008"/>
        <n v="5943.3967999999995"/>
        <n v="5997.7811999999994"/>
        <n v="5879.4911999999995"/>
        <n v="4940.6988000000001"/>
        <n v="6270.9279999999999"/>
        <n v="5468.58"/>
        <n v="4894.7003999999997"/>
        <n v="6445.5533999999998"/>
        <n v="5006.7402000000002"/>
        <n v="5071.0140000000001"/>
        <n v="5066.3339999999998"/>
        <n v="5173.7759999999998"/>
        <n v="5148.576"/>
        <n v="5528.7679999999991"/>
        <n v="5562.9888000000001"/>
        <n v="6282.1439999999993"/>
        <n v="5313.0168000000003"/>
        <n v="4794.9007999999994"/>
        <n v="5290.7652000000007"/>
        <n v="5328.2420000000002"/>
        <n v="4622.6319999999996"/>
        <n v="4740.2264000000005"/>
        <n v="6211.5199999999995"/>
        <n v="4616.1374999999998"/>
        <n v="5108.2349999999997"/>
        <n v="5905.8719999999994"/>
        <n v="6076.8675000000003"/>
        <n v="6134.7"/>
        <n v="4404.8564999999999"/>
        <n v="4449.6125999999995"/>
        <n v="4684.68"/>
        <n v="5779.6091999999999"/>
        <n v="4583.5328"/>
        <n v="5266.0410000000002"/>
        <n v="5816.2995000000001"/>
        <n v="5215.7204000000002"/>
        <n v="4616.0252999999993"/>
        <n v="4202.82"/>
        <n v="4859.6099999999997"/>
        <n v="5068.9935999999998"/>
        <n v="5037.7184000000007"/>
        <n v="5030.1944000000003"/>
        <n v="4270.8899999999994"/>
        <n v="4661.0112000000008"/>
        <n v="5163.7668000000003"/>
        <n v="4368.6552000000001"/>
        <n v="5271.9870000000001"/>
        <n v="4866.4704000000002"/>
        <n v="4316.5679"/>
        <n v="4582.8215999999993"/>
        <n v="4410.3851999999997"/>
        <n v="4828.4992000000002"/>
        <n v="5219.5894000000008"/>
        <n v="5016.4228000000003"/>
        <n v="3761.7930000000006"/>
        <n v="4441.3152"/>
        <n v="5042.6879999999992"/>
        <n v="3978.752"/>
        <n v="4000.6889999999999"/>
        <n v="4450.8096000000005"/>
        <n v="4138.7519999999995"/>
        <n v="4906.6930000000002"/>
        <n v="4537.7903999999999"/>
        <n v="3865.4700000000003"/>
        <n v="4375.0607999999993"/>
        <n v="4643.3504000000003"/>
        <n v="4077.2969999999996"/>
        <n v="4574.1696000000002"/>
        <n v="3726.3374999999996"/>
        <n v="4517.3855999999996"/>
        <n v="4364.8"/>
        <n v="4294.7550000000001"/>
        <n v="3601.1703000000002"/>
        <n v="4624.424"/>
        <n v="4688.3591999999999"/>
        <n v="3694.46"/>
        <n v="3731.5043999999998"/>
        <n v="3820.3599999999997"/>
        <n v="4235.5277999999998"/>
        <n v="4594.7736000000004"/>
        <n v="3393.4175999999998"/>
        <n v="4535.6618000000008"/>
        <n v="3706.8191999999999"/>
        <n v="3737.9946000000004"/>
        <n v="4319.232"/>
        <n v="4343.808"/>
        <n v="3182.3335999999999"/>
        <n v="3553.0879999999997"/>
        <n v="3537.3599999999997"/>
        <n v="3149.7840000000006"/>
        <n v="3778.1743999999999"/>
        <n v="3471.7488000000003"/>
        <n v="3492.7395999999999"/>
        <n v="3951.6096000000002"/>
        <n v="3596.52"/>
        <n v="3671.36"/>
        <n v="3713.58"/>
        <n v="3312.3978000000002"/>
        <n v="3444.7269999999999"/>
        <n v="3719.7623999999996"/>
        <n v="3127.02"/>
        <n v="3422.5663999999997"/>
        <n v="3022.7808"/>
        <n v="2871.3075000000003"/>
        <n v="3169.2719999999999"/>
        <n v="3755.0502000000001"/>
        <n v="3413.5920000000001"/>
        <n v="3499.7798000000003"/>
        <n v="3195.4159999999997"/>
        <n v="3446.0963999999999"/>
        <n v="3381.7544000000003"/>
        <n v="3587.76"/>
        <n v="3558.2999999999997"/>
        <n v="3178.1970000000001"/>
        <n v="3480.8003999999996"/>
        <n v="3056.7624000000001"/>
        <n v="2654.9688000000001"/>
        <n v="2962.7939999999999"/>
        <n v="3061.0096000000003"/>
        <n v="2758.8"/>
        <n v="3369.24"/>
        <n v="2511.7597999999998"/>
        <n v="3251.0592000000001"/>
        <n v="3072.069"/>
        <n v="2871.5400000000004"/>
        <n v="2656.8960000000002"/>
        <n v="3234.5775000000003"/>
        <n v="3134.2348999999999"/>
        <n v="2914.56"/>
        <n v="2487.1454999999996"/>
        <n v="2934.3360000000002"/>
        <n v="2715.0696000000003"/>
        <n v="2974.692"/>
        <n v="2723.04"/>
        <n v="2976.05"/>
        <n v="2086.4414999999999"/>
        <n v="2315.6638000000003"/>
        <n v="2438.4360000000001"/>
        <n v="2578.7215999999999"/>
        <n v="2861.1297000000004"/>
        <n v="2556.4181999999996"/>
        <n v="2049.9551999999999"/>
        <n v="2617.17"/>
        <n v="2431.6414"/>
        <n v="2160.9587999999994"/>
        <n v="2508.4080000000004"/>
        <n v="2421.6455999999998"/>
        <n v="2303.08"/>
        <n v="1892.1816000000001"/>
        <n v="2456.88"/>
        <n v="1973.4832000000001"/>
        <n v="2070.6009999999997"/>
        <n v="2027.04"/>
        <n v="1915.2822000000001"/>
        <n v="2281.7550000000001"/>
        <n v="2003.7192"/>
        <n v="2443.3200000000002"/>
        <n v="2016.2027999999998"/>
        <n v="2190.3880000000004"/>
        <n v="2041.3008"/>
        <n v="1780.8559999999998"/>
        <n v="2231.4656"/>
        <n v="1926.2879999999998"/>
        <n v="1868.2716"/>
        <n v="1994.8544000000002"/>
        <n v="2131.1444999999999"/>
        <n v="2049.4068000000002"/>
        <n v="2065.7280000000001"/>
        <n v="1716.6734999999999"/>
        <n v="1903.1759999999999"/>
        <n v="2048.5920000000001"/>
        <n v="1709.52"/>
        <n v="1953.4977000000003"/>
        <n v="1826.7208000000001"/>
        <n v="1786.5295999999998"/>
        <n v="1896.2216000000001"/>
        <n v="1677.0815999999998"/>
        <n v="1513.5768"/>
        <n v="1440.7008000000001"/>
        <n v="1595.4751999999999"/>
        <n v="1392.2369999999999"/>
        <n v="1303.0645999999999"/>
        <n v="1620.8008"/>
        <n v="1601.0852"/>
        <n v="1652.202"/>
        <n v="1354.2496000000001"/>
        <n v="1394.3033999999998"/>
        <n v="1390.0640000000001"/>
        <n v="1593.018"/>
        <n v="1460.0959999999998"/>
        <n v="1471.2768000000001"/>
        <n v="1569.92"/>
        <n v="1115.9802"/>
        <n v="1340.9279999999999"/>
        <n v="1141.2882"/>
        <n v="1082.5311999999999"/>
        <n v="1087.92"/>
        <n v="1086.8"/>
        <n v="1167.4176"/>
        <n v="1233.3815999999999"/>
        <n v="1301.0328"/>
        <n v="971.39700000000005"/>
        <n v="1290.3842999999999"/>
        <n v="1066.6656"/>
        <n v="1109.829"/>
        <n v="1271.556"/>
        <n v="992.64549999999986"/>
        <n v="1272.348"/>
        <n v="1193.2830000000001"/>
        <n v="903.57119999999998"/>
        <n v="1052.7948000000001"/>
        <n v="1030.8239999999998"/>
        <n v="1017.1800000000001"/>
        <n v="1030.1424"/>
        <n v="1098.51"/>
        <n v="880.82410000000004"/>
        <n v="973.56600000000003"/>
        <n v="690.4679000000001"/>
        <n v="786.24270000000001"/>
        <n v="748.37490000000003"/>
        <n v="796.3427999999999"/>
        <n v="701.03879999999992"/>
        <n v="811.43999999999994"/>
        <n v="616.31999999999994"/>
        <n v="599.57369999999992"/>
        <n v="646.76919999999996"/>
        <n v="735.52499999999998"/>
        <n v="782.33760000000007"/>
        <n v="676.32119999999998"/>
        <n v="535.0702"/>
        <n v="703.38"/>
        <n v="536.4624"/>
        <n v="535.36559999999997"/>
        <n v="518.70000000000005"/>
        <n v="591.495"/>
        <n v="534.19760000000008"/>
        <n v="508.56400000000002"/>
        <n v="541.46400000000006"/>
        <n v="420.34839999999997"/>
        <n v="490.06519999999995"/>
        <n v="422.45280000000002"/>
        <n v="501.73750000000001"/>
        <n v="444.81740000000002"/>
        <n v="500.8458"/>
        <n v="490.17599999999993"/>
        <n v="449.2593"/>
        <n v="426.666"/>
        <n v="381.1644"/>
        <n v="406.875"/>
        <n v="320.47919999999999"/>
        <n v="331.91370000000001"/>
        <n v="363.3252"/>
        <n v="340.30080000000004"/>
        <n v="274.99199999999996"/>
        <n v="239.0232"/>
        <n v="234.97919999999999"/>
        <n v="270.71200000000005"/>
        <n v="251.26920000000001"/>
        <n v="264.99199999999996"/>
        <n v="211.82999999999998"/>
        <n v="168.06789999999998"/>
        <n v="144.08160000000001"/>
        <n v="106.49600000000001"/>
        <n v="73.991400000000013"/>
        <n v="83.302800000000005"/>
        <n v="18.618600000000001"/>
        <n v="37338.224399999999"/>
        <n v="45277.88"/>
        <n v="43012.337200000002"/>
        <n v="37704.042599999993"/>
        <n v="41781.120000000003"/>
        <n v="35227.573799999998"/>
        <n v="36076.023000000001"/>
        <n v="35957.399799999999"/>
        <n v="32979.237300000001"/>
        <n v="37136.478200000005"/>
        <n v="32026.877999999997"/>
        <n v="37961.893199999999"/>
        <n v="32591.359999999997"/>
        <n v="38633.688000000002"/>
        <n v="34068.652800000003"/>
        <n v="30822.681599999996"/>
        <n v="33394.225200000001"/>
        <n v="35312.885999999999"/>
        <n v="28260.460800000001"/>
        <n v="31511.681599999996"/>
        <n v="29934.325199999999"/>
        <n v="31604.009599999998"/>
        <n v="37269.0864"/>
        <n v="27315.648000000001"/>
        <n v="36208.223999999995"/>
        <n v="33836.625"/>
        <n v="28122.487500000003"/>
        <n v="32920.905600000006"/>
        <n v="33626.034"/>
        <n v="33118.056999999993"/>
        <n v="29312.95"/>
        <n v="33631.776000000005"/>
        <n v="34607.204100000003"/>
        <n v="34896.898399999998"/>
        <n v="31875.408000000003"/>
        <n v="33274.214000000007"/>
        <n v="28280.34"/>
        <n v="34215.073199999999"/>
        <n v="25189.2778"/>
        <n v="32857.372799999997"/>
        <n v="26226.9238"/>
        <n v="27190.944"/>
        <n v="31184.430400000001"/>
        <n v="29886.351299999998"/>
        <n v="29433.007999999998"/>
        <n v="29964.768"/>
        <n v="31246.560000000001"/>
        <n v="25036.888800000001"/>
        <n v="26936.554400000001"/>
        <n v="30417.102800000001"/>
        <n v="28665.0455"/>
        <n v="30427.93"/>
        <n v="26629.922000000002"/>
        <n v="28468.904100000003"/>
        <n v="26165.55"/>
        <n v="23078.880000000001"/>
        <n v="22967.279999999999"/>
        <n v="22161.8364"/>
        <n v="24427.007999999998"/>
        <n v="26462.937600000001"/>
        <n v="29972.639999999999"/>
        <n v="28368.9"/>
        <n v="28769.191199999997"/>
        <n v="23636.815999999999"/>
        <n v="26149.365900000001"/>
        <n v="29330.399999999998"/>
        <n v="23457.599999999999"/>
        <n v="24883.919999999998"/>
        <n v="23077.875"/>
        <n v="21134.244599999998"/>
        <n v="25474.380799999999"/>
        <n v="21973.636800000004"/>
        <n v="28282.515799999997"/>
        <n v="24508.815000000002"/>
        <n v="25248.484800000002"/>
        <n v="24279.825000000001"/>
        <n v="20495.051999999996"/>
        <n v="27568.661"/>
        <n v="24655.382400000002"/>
        <n v="23625.369599999998"/>
        <n v="24148.903200000001"/>
        <n v="19511.841999999997"/>
        <n v="22753.983200000002"/>
        <n v="24089.1168"/>
        <n v="26436.556800000002"/>
        <n v="22248.2781"/>
        <n v="20801.8272"/>
        <n v="19156.368000000002"/>
        <n v="24904.581599999998"/>
        <n v="22775.337"/>
        <n v="22698.2896"/>
        <n v="24239.295199999997"/>
        <n v="21577.48"/>
        <n v="23865.842000000001"/>
        <n v="24389.8266"/>
        <n v="24117.34"/>
        <n v="20863.295999999998"/>
        <n v="24721.280000000002"/>
        <n v="20259.826500000003"/>
        <n v="25382.362499999999"/>
        <n v="18832.260000000002"/>
        <n v="21834.033299999999"/>
        <n v="24048.618299999998"/>
        <n v="24262.526399999999"/>
        <n v="20541.562099999999"/>
        <n v="20527.784100000001"/>
        <n v="19650.599999999999"/>
        <n v="19832.003400000001"/>
        <n v="17635.2952"/>
        <n v="22496.417999999998"/>
        <n v="17968.163200000003"/>
        <n v="19180.029599999998"/>
        <n v="19392.12"/>
        <n v="22647.715199999999"/>
        <n v="21891.848000000002"/>
        <n v="21647.8704"/>
        <n v="19317.088000000003"/>
        <n v="22505.590799999998"/>
        <n v="19927.249200000002"/>
        <n v="20128.407000000003"/>
        <n v="20608.235999999997"/>
        <n v="18926.780499999997"/>
        <n v="22225.076999999997"/>
        <n v="17448.631199999996"/>
        <n v="20784.455999999998"/>
        <n v="18929.0808"/>
        <n v="21135.343499999999"/>
        <n v="17548.499099999997"/>
        <n v="16575.352500000001"/>
        <n v="21827.302199999998"/>
        <n v="16276.47"/>
        <n v="15966.624800000001"/>
        <n v="15522.019199999999"/>
        <n v="19396.907999999999"/>
        <n v="18919.947199999999"/>
        <n v="16539.700099999998"/>
        <n v="19502.419300000001"/>
        <n v="21047.756400000002"/>
        <n v="16976.52"/>
        <n v="19271.252"/>
        <n v="19436.471999999998"/>
        <n v="15398.678399999997"/>
        <n v="17821.465499999998"/>
        <n v="19908.240000000002"/>
        <n v="16588.52"/>
        <n v="14403.760000000002"/>
        <n v="14545.883600000001"/>
        <n v="17611.724999999999"/>
        <n v="15116.8236"/>
        <n v="14323.483199999999"/>
        <n v="18261.925499999998"/>
        <n v="19932.560000000001"/>
        <n v="14349.599999999999"/>
        <n v="18276.168000000001"/>
        <n v="17766.297000000002"/>
        <n v="15494.111999999999"/>
        <n v="17835.362999999998"/>
        <n v="15275.52"/>
        <n v="15844.5234"/>
        <n v="16235.132000000001"/>
        <n v="14278.0481"/>
        <n v="17014.911899999999"/>
        <n v="16981.965"/>
        <n v="15776.078399999999"/>
        <n v="17460.036"/>
        <n v="15121.392"/>
        <n v="17419.490999999998"/>
        <n v="17223.662700000001"/>
        <n v="19141.650000000001"/>
        <n v="15234.1072"/>
        <n v="14016.2336"/>
        <n v="13980.193499999998"/>
        <n v="15451.6734"/>
        <n v="15522.239199999998"/>
        <n v="14740.081200000001"/>
        <n v="16437.431999999997"/>
        <n v="18630.810000000001"/>
        <n v="15567.820299999999"/>
        <n v="13840.945199999998"/>
        <n v="17678.834999999999"/>
        <n v="16100.985599999998"/>
        <n v="15904.8572"/>
        <n v="14224.756700000002"/>
        <n v="17268.815200000001"/>
        <n v="17249.432399999998"/>
        <n v="15517.0144"/>
        <n v="16033.848399999997"/>
        <n v="15263.144"/>
        <n v="17201.203200000004"/>
        <n v="17505.6518"/>
        <n v="12635.401400000001"/>
        <n v="15438.7068"/>
        <n v="16042.4264"/>
        <n v="17237.572800000002"/>
        <n v="15119.986800000001"/>
        <n v="13339.900000000001"/>
        <n v="16315.1574"/>
        <n v="16443.4764"/>
        <n v="16793.222399999999"/>
        <n v="12593.1456"/>
        <n v="15492.4881"/>
        <n v="14937.812999999998"/>
        <n v="14912.4"/>
        <n v="16939.103999999999"/>
        <n v="17108.8632"/>
        <n v="13638.085999999999"/>
        <n v="15038.073600000002"/>
        <n v="12804"/>
        <n v="15173.343000000001"/>
        <n v="15337.35"/>
        <n v="16168.648500000001"/>
        <n v="12430.446"/>
        <n v="14230.316800000001"/>
        <n v="13724.091499999999"/>
        <n v="12663.697200000001"/>
        <n v="12143.918000000001"/>
        <n v="14748.75"/>
        <n v="13712.286"/>
        <n v="14973.9568"/>
        <n v="11836.789399999998"/>
        <n v="12305.000399999999"/>
        <n v="13843.075999999999"/>
        <n v="11535.84"/>
        <n v="14234.304"/>
        <n v="11750.171399999999"/>
        <n v="15353.771100000002"/>
        <n v="13143.312"/>
        <n v="14694.813199999999"/>
        <n v="14278.550399999998"/>
        <n v="10732.3884"/>
        <n v="11424.715200000001"/>
        <n v="12135.6144"/>
        <n v="13473.107999999998"/>
        <n v="13455"/>
        <n v="11023.04"/>
        <n v="11275.5576"/>
        <n v="14023.690999999999"/>
        <n v="11340.506100000001"/>
        <n v="10449.353999999999"/>
        <n v="12480.312000000002"/>
        <n v="14666.519999999999"/>
        <n v="12606.929199999999"/>
        <n v="14486.571"/>
        <n v="12138.127499999999"/>
        <n v="14034.048000000001"/>
        <n v="13722.326799999999"/>
        <n v="12115.501700000001"/>
        <n v="10884.435000000001"/>
        <n v="14121.0846"/>
        <n v="11070.3593"/>
        <n v="13567.71"/>
        <n v="11422.464"/>
        <n v="13465.451999999999"/>
        <n v="12155.8248"/>
        <n v="13359.887999999999"/>
        <n v="12329.1168"/>
        <n v="9916.2292000000016"/>
        <n v="12112.670700000001"/>
        <n v="11388.8078"/>
        <n v="13599.675599999999"/>
        <n v="11634.84"/>
        <n v="10761.004799999999"/>
        <n v="10919.672"/>
        <n v="11033.2935"/>
        <n v="10184.8575"/>
        <n v="10846"/>
        <n v="13389.9876"/>
        <n v="11759.616"/>
        <n v="9728.5607999999993"/>
        <n v="11883.8192"/>
        <n v="10649.0736"/>
        <n v="10610.948200000001"/>
        <n v="9988.74"/>
        <n v="13142.685600000001"/>
        <n v="9263.8559999999998"/>
        <n v="12319.452000000001"/>
        <n v="12188.416000000001"/>
        <n v="9427.1834999999992"/>
        <n v="10928.467200000001"/>
        <n v="9524.01"/>
        <n v="10285.242300000002"/>
        <n v="10005.334199999999"/>
        <n v="9710.3006000000005"/>
        <n v="9046.8575999999994"/>
        <n v="10249.081600000001"/>
        <n v="11232.648000000001"/>
        <n v="11602.8009"/>
        <n v="11343.696"/>
        <n v="9052.5694000000003"/>
        <n v="10627.364"/>
        <n v="11085.362999999999"/>
        <n v="8734.8105000000014"/>
        <n v="12178.188"/>
        <n v="8955.6327000000001"/>
        <n v="11883.179"/>
        <n v="9222.3719999999994"/>
        <n v="9209.8472000000002"/>
        <n v="10934.878499999999"/>
        <n v="10157.397999999999"/>
        <n v="11461.103999999999"/>
        <n v="9634.4153999999999"/>
        <n v="10194.491599999999"/>
        <n v="11299.776"/>
        <n v="10169.082"/>
        <n v="9916.1934999999994"/>
        <n v="9443.6847000000016"/>
        <n v="11461.824000000001"/>
        <n v="9606.1139999999996"/>
        <n v="10055.936000000002"/>
        <n v="9704.9259999999995"/>
        <n v="10608.1101"/>
        <n v="8094.6390000000001"/>
        <n v="9441.2168000000001"/>
        <n v="10741.536"/>
        <n v="11039.582400000001"/>
        <n v="9574.8165000000008"/>
        <n v="8536.1224000000002"/>
        <n v="9296.4150000000009"/>
        <n v="9802.9007999999994"/>
        <n v="8353.9500000000007"/>
        <n v="9258.06"/>
        <n v="10359.552"/>
        <n v="8014.5020999999997"/>
        <n v="10174.599900000001"/>
        <n v="7719.4892"/>
        <n v="10177.097999999998"/>
        <n v="10697.306400000001"/>
        <n v="8198.4544000000005"/>
        <n v="10673.8632"/>
        <n v="9364.1144999999997"/>
        <n v="8901.7666000000008"/>
        <n v="10371.24"/>
        <n v="8865.4624000000003"/>
        <n v="9369.0960000000014"/>
        <n v="10297.2096"/>
        <n v="10506.1374"/>
        <n v="9689.3940000000002"/>
        <n v="8943.0370000000003"/>
        <n v="7664.3868000000002"/>
        <n v="8341.76"/>
        <n v="9363.5190000000002"/>
        <n v="9495.9087999999992"/>
        <n v="7737.3449999999993"/>
        <n v="8829.018"/>
        <n v="9437.1760000000013"/>
        <n v="9527.9336999999996"/>
        <n v="9140.9500000000007"/>
        <n v="7090.7273999999998"/>
        <n v="7277.1655999999994"/>
        <n v="9920.2799999999988"/>
        <n v="7432.5825000000004"/>
        <n v="8180.48"/>
        <n v="7738.9822000000004"/>
        <n v="9110.3544000000002"/>
        <n v="7789.2640000000001"/>
        <n v="8559.988800000001"/>
        <n v="7056.5012000000006"/>
        <n v="7589.9408000000003"/>
        <n v="6896.4912000000004"/>
        <n v="7129.08"/>
        <n v="6827.2775999999994"/>
        <n v="6906.384"/>
        <n v="7373.0748000000003"/>
        <n v="8435.3850000000002"/>
        <n v="8528.6656000000003"/>
        <n v="8477.56"/>
        <n v="6918.0300000000007"/>
        <n v="8283.6269999999986"/>
        <n v="7727.4624000000003"/>
        <n v="6958.1952000000001"/>
        <n v="6818.7000000000007"/>
        <n v="7676.9279999999999"/>
        <n v="8667.1200000000008"/>
        <n v="7483.5704999999998"/>
        <n v="8410.4243999999999"/>
        <n v="8580.2879999999986"/>
        <n v="7945.03"/>
        <n v="8578.6315000000013"/>
        <n v="8489.6639999999989"/>
        <n v="6870.8639999999996"/>
        <n v="7706.8288000000002"/>
        <n v="6126.3719999999994"/>
        <n v="7673.3888000000006"/>
        <n v="7883.8942000000006"/>
        <n v="6938.8487999999998"/>
        <n v="6235.4409999999989"/>
        <n v="6028.7946000000002"/>
        <n v="5940.0375000000004"/>
        <n v="6748.2720000000008"/>
        <n v="5829.618300000001"/>
        <n v="6154.7849999999999"/>
        <n v="8105.6646000000001"/>
        <n v="6548.16"/>
        <n v="7409.8024000000005"/>
        <n v="7138.6480000000001"/>
        <n v="5939.3140000000003"/>
        <n v="6820.1875"/>
        <n v="6412.1279999999997"/>
        <n v="7122.2250000000004"/>
        <n v="6377.5680000000011"/>
        <n v="5908.8150000000005"/>
        <n v="7166.8506000000007"/>
        <n v="7389.34"/>
        <n v="6829.326"/>
        <n v="7113.4063000000006"/>
        <n v="6235.7280000000001"/>
        <n v="7283.12"/>
        <n v="5571.0504000000001"/>
        <n v="6301.4867999999997"/>
        <n v="6318.4912000000004"/>
        <n v="5982.7569000000003"/>
        <n v="6487.152"/>
        <n v="5264.42"/>
        <n v="6978.5712000000003"/>
        <n v="6823.3984"/>
        <n v="7077.2150000000001"/>
        <n v="5951.92"/>
        <n v="6856.0437000000002"/>
        <n v="5884.32"/>
        <n v="6069.1680000000006"/>
        <n v="6410.4741999999997"/>
        <n v="6213.4182000000001"/>
        <n v="6102.7749999999996"/>
        <n v="5458.6378000000004"/>
        <n v="6446.5491999999995"/>
        <n v="6159.3912"/>
        <n v="6110.3232000000007"/>
        <n v="5969.04"/>
        <n v="5462.1917999999996"/>
        <n v="6075.0794999999998"/>
        <n v="5164.0974000000006"/>
        <n v="6024.3392000000003"/>
        <n v="5733.7056000000002"/>
        <n v="6441.3311999999996"/>
        <n v="6614.6156999999994"/>
        <n v="6578.9360999999999"/>
        <n v="6007.2011999999995"/>
        <n v="4684.9136999999992"/>
        <n v="6061.5120000000006"/>
        <n v="5123.2662"/>
        <n v="6403.0749999999998"/>
        <n v="6532"/>
        <n v="6323.139000000001"/>
        <n v="4870.125"/>
        <n v="6206.2848000000004"/>
        <n v="6143.4756000000007"/>
        <n v="5002.2168000000001"/>
        <n v="4638.3791999999994"/>
        <n v="5092.6427999999996"/>
        <n v="5386.9877999999999"/>
        <n v="4504.7569999999996"/>
        <n v="4350.7947999999997"/>
        <n v="5555.4660000000003"/>
        <n v="4581.8271999999997"/>
        <n v="5119.9750000000004"/>
        <n v="5225.0120000000006"/>
        <n v="4572.9059999999999"/>
        <n v="5005.8450000000003"/>
        <n v="4762.2156000000004"/>
        <n v="5074.8544000000002"/>
        <n v="5302.8432000000003"/>
        <n v="4928.0064000000002"/>
        <n v="5155.9199999999992"/>
        <n v="3995.0493000000001"/>
        <n v="4021.5743999999995"/>
        <n v="4427.0955000000004"/>
        <n v="4405.1039999999994"/>
        <n v="5097.1499999999996"/>
        <n v="4979.3711999999996"/>
        <n v="4926.6091999999999"/>
        <n v="4365.220800000001"/>
        <n v="4578.0552000000007"/>
        <n v="4819.7603999999992"/>
        <n v="4621.9712"/>
        <n v="5088.9691999999995"/>
        <n v="4972.2240000000002"/>
        <n v="4800.4863999999998"/>
        <n v="4172.72"/>
        <n v="5055.3490000000011"/>
        <n v="4479.9807999999994"/>
        <n v="4220.0972000000002"/>
        <n v="3977.8128000000002"/>
        <n v="4937.6880000000001"/>
        <n v="4284.9179999999997"/>
        <n v="4718.7060000000001"/>
        <n v="4691.2768000000005"/>
        <n v="3937.7628999999997"/>
        <n v="4981.68"/>
        <n v="3569.7599999999998"/>
        <n v="3655.23"/>
        <n v="4095.42"/>
        <n v="3801.5483999999997"/>
        <n v="4127.9400000000005"/>
        <n v="4118.1480000000001"/>
        <n v="3925.5860000000002"/>
        <n v="4683.91"/>
        <n v="3425.9327999999996"/>
        <n v="3504.64"/>
        <n v="4307.9399999999996"/>
        <n v="4354.7647999999999"/>
        <n v="3582.8831999999998"/>
        <n v="3925.74"/>
        <n v="4485.1967999999997"/>
        <n v="4008.7871999999998"/>
        <n v="4050.0162"/>
        <n v="3856.0080000000003"/>
        <n v="3435.6408000000001"/>
        <n v="3342.3876"/>
        <n v="3665.6623999999997"/>
        <n v="4038.7164999999995"/>
        <n v="3814.4268000000002"/>
        <n v="4168.0352000000003"/>
        <n v="3452.4203999999995"/>
        <n v="3956.7780000000002"/>
        <n v="3784.9523999999997"/>
        <n v="4042.5264000000002"/>
        <n v="3334.1957999999995"/>
        <n v="4142.7342000000008"/>
        <n v="3145.0199999999995"/>
        <n v="2996.6111999999998"/>
        <n v="3203.6928000000003"/>
        <n v="3128.9807999999998"/>
        <n v="2950.3583999999992"/>
        <n v="2960.5295999999998"/>
        <n v="3302.058"/>
        <n v="3496.2840000000001"/>
        <n v="3549.9599999999996"/>
        <n v="3494.6729999999998"/>
        <n v="3372.0015999999996"/>
        <n v="2813.0360000000005"/>
        <n v="3610.3609999999999"/>
        <n v="3454.9872"/>
        <n v="2742.8099999999995"/>
        <n v="3566.2050000000004"/>
        <n v="3357.3743999999997"/>
        <n v="3493.3248000000003"/>
        <n v="2903.2400000000002"/>
        <n v="2727.4940000000001"/>
        <n v="2859.8484000000003"/>
        <n v="3450.1104"/>
        <n v="3014.7327"/>
        <n v="2376.3040000000001"/>
        <n v="3178.14"/>
        <n v="3158.598"/>
        <n v="2358.4850999999999"/>
        <n v="2979.306"/>
        <n v="2344.1076000000003"/>
        <n v="2958.174"/>
        <n v="2772.2240000000006"/>
        <n v="2326.3920000000003"/>
        <n v="2707.7820000000002"/>
        <n v="3198.36"/>
        <n v="2490.3216000000002"/>
        <n v="2535.9360000000001"/>
        <n v="2596.0298000000003"/>
        <n v="2596.0739999999996"/>
        <n v="2551.9014000000002"/>
        <n v="2220.8879999999999"/>
        <n v="2216.1000000000004"/>
        <n v="2309.616"/>
        <n v="2789.8751999999999"/>
        <n v="2172.6473999999998"/>
        <n v="2729.1725999999999"/>
        <n v="2188.7190000000001"/>
        <n v="2276.9459999999999"/>
        <n v="2354.2461000000003"/>
        <n v="2516.0684999999999"/>
        <n v="2578.7520000000004"/>
        <n v="2260.2689999999998"/>
        <n v="2219.6730000000002"/>
        <n v="1867.7341999999999"/>
        <n v="2222.85"/>
        <n v="2112.8812000000003"/>
        <n v="1874.9676000000002"/>
        <n v="1778.0464000000002"/>
        <n v="1998.2820000000002"/>
        <n v="2239.056"/>
        <n v="1894.1672000000001"/>
        <n v="1923.5328"/>
        <n v="2208.2049999999999"/>
        <n v="1922.7192000000002"/>
        <n v="1765.9739"/>
        <n v="1985.9994000000002"/>
        <n v="1790.88"/>
        <n v="1785.7550000000001"/>
        <n v="1979.0316000000003"/>
        <n v="2108.7800000000002"/>
        <n v="1672.5323999999998"/>
        <n v="2037.5064"/>
        <n v="1948.6259999999997"/>
        <n v="1911.0792000000001"/>
        <n v="1809.8957999999998"/>
        <n v="2000.5056000000002"/>
        <n v="1791.0875999999998"/>
        <n v="1805.895"/>
        <n v="1443.6261"/>
        <n v="1399.0320000000002"/>
        <n v="1506.0240000000001"/>
        <n v="1817.5079999999998"/>
        <n v="1608.0036"/>
        <n v="1491.42"/>
        <n v="1471.0671000000002"/>
        <n v="1532.8530000000001"/>
        <n v="1681.4592"/>
        <n v="1649.6369999999997"/>
        <n v="1407.8459999999998"/>
        <n v="1511.64"/>
        <n v="1272.81"/>
        <n v="1206.0695000000001"/>
        <n v="1334.3910000000001"/>
        <n v="1590.732"/>
        <n v="1256.08"/>
        <n v="1515.1584"/>
        <n v="1235.04"/>
        <n v="1269.0036"/>
        <n v="1376.0019000000002"/>
        <n v="1423.6992"/>
        <n v="1094.6820000000002"/>
        <n v="1384.3004000000001"/>
        <n v="1416.9869999999999"/>
        <n v="1411.146"/>
        <n v="978.13800000000015"/>
        <n v="1202.1312"/>
        <n v="1102.1119999999999"/>
        <n v="1321.2540000000001"/>
        <n v="1025.4090000000001"/>
        <n v="1155.0175999999999"/>
        <n v="1240.6904999999999"/>
        <n v="983.54880000000003"/>
        <n v="1246.6278"/>
        <n v="952.40159999999992"/>
        <n v="1152.2885999999999"/>
        <n v="1123.6879999999999"/>
        <n v="970.94"/>
        <n v="822.0967999999998"/>
        <n v="1053.4549999999999"/>
        <n v="1033.8119999999999"/>
        <n v="857.13419999999996"/>
        <n v="1076.0596"/>
        <n v="1036.6400000000001"/>
        <n v="880.30799999999988"/>
        <n v="955.46"/>
        <n v="791.96939999999995"/>
        <n v="678.25440000000003"/>
        <n v="686.85699999999997"/>
        <n v="676.65599999999995"/>
        <n v="754.58879999999999"/>
        <n v="881.46629999999993"/>
        <n v="679.9194"/>
        <n v="724.79819999999995"/>
        <n v="802.85040000000004"/>
        <n v="638.20799999999997"/>
        <n v="684.51600000000008"/>
        <n v="620.17419999999993"/>
        <n v="726.87919999999997"/>
        <n v="519.48989999999992"/>
        <n v="684.38350000000003"/>
        <n v="528.12"/>
        <n v="589.6"/>
        <n v="520.02"/>
        <n v="491.33699999999999"/>
        <n v="499.18680000000001"/>
        <n v="523.32000000000005"/>
        <n v="463.21109999999999"/>
        <n v="344.33279999999996"/>
        <n v="361.42200000000003"/>
        <n v="255.952"/>
        <n v="236.72499999999999"/>
        <n v="229.16300000000001"/>
        <n v="203.32230000000001"/>
        <n v="180.60929999999999"/>
        <n v="156.48560000000001"/>
        <n v="106.18299999999998"/>
        <n v="59.959900000000005"/>
        <n v="60.343199999999996"/>
        <n v="11.113200000000001"/>
        <n v="8.2751999999999999"/>
      </sharedItems>
    </cacheField>
    <cacheField name="Quarters" numFmtId="0" databaseField="0">
      <fieldGroup base="11">
        <rangePr groupBy="quarters" startDate="2023-01-01T00:00:00" endDate="2024-12-02T00:00:00"/>
        <groupItems count="6">
          <s v="&lt;01-01-2023"/>
          <s v="Qtr1"/>
          <s v="Qtr2"/>
          <s v="Qtr3"/>
          <s v="Qtr4"/>
          <s v="&gt;02-12-2024"/>
        </groupItems>
      </fieldGroup>
    </cacheField>
    <cacheField name="Years" numFmtId="0" databaseField="0">
      <fieldGroup base="11">
        <rangePr groupBy="years" startDate="2023-01-01T00:00:00" endDate="2024-12-02T00:00:00"/>
        <groupItems count="4">
          <s v="&lt;01-01-2023"/>
          <s v="2023"/>
          <s v="2024"/>
          <s v="&gt;02-12-2024"/>
        </groupItems>
      </fieldGroup>
    </cacheField>
  </cacheFields>
  <extLst>
    <ext xmlns:x14="http://schemas.microsoft.com/office/spreadsheetml/2009/9/main" uri="{725AE2AE-9491-48be-B2B4-4EB974FC3084}">
      <x14:pivotCacheDefinition pivotCacheId="1943713526"/>
    </ext>
  </extLst>
</pivotCacheDefinition>
</file>

<file path=xl/pivotCache/pivotCacheDefinition2.xml><?xml version="1.0" encoding="utf-8"?>
<pivotCacheDefinition xmlns="http://schemas.openxmlformats.org/spreadsheetml/2006/main" xmlns:r="http://schemas.openxmlformats.org/officeDocument/2006/relationships" saveData="0" refreshedBy="pc9" refreshedDate="45685.611371180552" backgroundQuery="1" createdVersion="8" refreshedVersion="8" minRefreshableVersion="3" recordCount="0" supportSubquery="1" supportAdvancedDrill="1">
  <cacheSource type="external" connectionId="1"/>
  <cacheFields count="3">
    <cacheField name="[Measures].[Sum of Total Sales  After Discount]" caption="Sum of Total Sales  After Discount" numFmtId="0" hierarchy="40" level="32767"/>
    <cacheField name="[Table13].[Region].[Region]" caption="Region" numFmtId="0" hierarchy="29" level="1">
      <sharedItems count="5">
        <s v="Asia-Pacific"/>
        <s v="Australia"/>
        <s v="Europe"/>
        <s v="North America"/>
        <s v="South America"/>
      </sharedItems>
    </cacheField>
    <cacheField name="[Table13].[MONTH &amp; YEAR].[MONTH &amp; YEAR]" caption="MONTH &amp; YEAR" numFmtId="0" hierarchy="28" level="1">
      <sharedItems containsSemiMixedTypes="0" containsNonDate="0" containsString="0"/>
    </cacheField>
  </cacheFields>
  <cacheHierarchies count="41">
    <cacheHierarchy uniqueName="[Table1].[Product ID]" caption="Product ID" attribute="1" defaultMemberUniqueName="[Table1].[Product ID].[All]" allUniqueName="[Table1].[Product ID].[All]" dimensionUniqueName="[Table1]" displayFolder="" count="2" memberValueDatatype="2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Type]" caption="Product Type" attribute="1" defaultMemberUniqueName="[Table1].[Product Type].[All]" allUniqueName="[Table1].[Product Type].[All]" dimensionUniqueName="[Table1]" displayFolder="" count="2" memberValueDatatype="130" unbalanced="0"/>
    <cacheHierarchy uniqueName="[Table1].[Author Name]" caption="Author Name" attribute="1" defaultMemberUniqueName="[Table1].[Author Name].[All]" allUniqueName="[Table1].[Author Name].[All]" dimensionUniqueName="[Table1]" displayFolder="" count="2" memberValueDatatype="130" unbalanced="0"/>
    <cacheHierarchy uniqueName="[Table1].[Genre]" caption="Genre" attribute="1" defaultMemberUniqueName="[Table1].[Genre].[All]" allUniqueName="[Table1].[Genre].[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ondition Category]" caption="Condition Category" attribute="1" defaultMemberUniqueName="[Table1].[Condition Category].[All]" allUniqueName="[Table1].[Condition Category].[All]" dimensionUniqueName="[Table1]" displayFolder="" count="2" memberValueDatatype="130" unbalanced="0"/>
    <cacheHierarchy uniqueName="[Table1].[Condition Type]" caption="Condition Type" attribute="1" defaultMemberUniqueName="[Table1].[Condition Type].[All]" allUniqueName="[Table1].[Condition Type].[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Quarter]" caption="Quarter" attribute="1" defaultMemberUniqueName="[Table1].[Quarter].[All]" allUniqueName="[Table1].[Quarter].[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Discount %]" caption="Discount %" attribute="1" defaultMemberUniqueName="[Table1].[Discount %].[All]" allUniqueName="[Table1].[Discount %].[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Table1].[Sales Representative]" caption="Sales Representative" attribute="1" defaultMemberUniqueName="[Table1].[Sales Representative].[All]" allUniqueName="[Table1].[Sales Representative].[All]" dimensionUniqueName="[Table1]" displayFolder="" count="2" memberValueDatatype="130" unbalanced="0"/>
    <cacheHierarchy uniqueName="[Table13].[Product ID]" caption="Product ID" attribute="1" defaultMemberUniqueName="[Table13].[Product ID].[All]" allUniqueName="[Table13].[Product ID].[All]" dimensionUniqueName="[Table13]" displayFolder="" count="2" memberValueDatatype="20" unbalanced="0"/>
    <cacheHierarchy uniqueName="[Table13].[Product Category]" caption="Product Category" attribute="1" defaultMemberUniqueName="[Table13].[Product Category].[All]" allUniqueName="[Table13].[Product Category].[All]" dimensionUniqueName="[Table13]" displayFolder="" count="2" memberValueDatatype="130" unbalanced="0"/>
    <cacheHierarchy uniqueName="[Table13].[Product Type]" caption="Product Type" attribute="1" defaultMemberUniqueName="[Table13].[Product Type].[All]" allUniqueName="[Table13].[Product Type].[All]" dimensionUniqueName="[Table13]" displayFolder="" count="2" memberValueDatatype="130" unbalanced="0"/>
    <cacheHierarchy uniqueName="[Table13].[Author Name]" caption="Author Name" attribute="1" defaultMemberUniqueName="[Table13].[Author Name].[All]" allUniqueName="[Table13].[Author Name].[All]" dimensionUniqueName="[Table13]" displayFolder="" count="2" memberValueDatatype="130" unbalanced="0"/>
    <cacheHierarchy uniqueName="[Table13].[Genre]" caption="Genre" attribute="1" defaultMemberUniqueName="[Table13].[Genre].[All]" allUniqueName="[Table13].[Genre].[All]" dimensionUniqueName="[Table13]" displayFolder="" count="2" memberValueDatatype="130" unbalanced="0"/>
    <cacheHierarchy uniqueName="[Table13].[Product Name]" caption="Product Name" attribute="1" defaultMemberUniqueName="[Table13].[Product Name].[All]" allUniqueName="[Table13].[Product Name].[All]" dimensionUniqueName="[Table13]" displayFolder="" count="2" memberValueDatatype="130" unbalanced="0"/>
    <cacheHierarchy uniqueName="[Table13].[Condition Category]" caption="Condition Category" attribute="1" defaultMemberUniqueName="[Table13].[Condition Category].[All]" allUniqueName="[Table13].[Condition Category].[All]" dimensionUniqueName="[Table13]" displayFolder="" count="2" memberValueDatatype="130" unbalanced="0"/>
    <cacheHierarchy uniqueName="[Table13].[Condition Type]" caption="Condition Type" attribute="1" defaultMemberUniqueName="[Table13].[Condition Type].[All]" allUniqueName="[Table13].[Condition Type].[All]" dimensionUniqueName="[Table13]" displayFolder="" count="2" memberValueDatatype="130" unbalanced="0"/>
    <cacheHierarchy uniqueName="[Table13].[Year]" caption="Year" attribute="1" defaultMemberUniqueName="[Table13].[Year].[All]" allUniqueName="[Table13].[Year].[All]" dimensionUniqueName="[Table13]" displayFolder="" count="2" memberValueDatatype="20" unbalanced="0"/>
    <cacheHierarchy uniqueName="[Table13].[Quarter]" caption="Quarter" attribute="1" defaultMemberUniqueName="[Table13].[Quarter].[All]" allUniqueName="[Table13].[Quarter].[All]" dimensionUniqueName="[Table13]" displayFolder="" count="2" memberValueDatatype="130" unbalanced="0"/>
    <cacheHierarchy uniqueName="[Table13].[Month]" caption="Month" attribute="1" defaultMemberUniqueName="[Table13].[Month].[All]" allUniqueName="[Table13].[Month].[All]" dimensionUniqueName="[Table13]" displayFolder="" count="2" memberValueDatatype="130" unbalanced="0"/>
    <cacheHierarchy uniqueName="[Table13].[MONTH &amp; YEAR]" caption="MONTH &amp; YEAR" attribute="1" time="1" defaultMemberUniqueName="[Table13].[MONTH &amp; YEAR].[All]" allUniqueName="[Table13].[MONTH &amp; YEAR].[All]" dimensionUniqueName="[Table13]" displayFolder="" count="2" memberValueDatatype="7" unbalanced="0">
      <fieldsUsage count="2">
        <fieldUsage x="-1"/>
        <fieldUsage x="2"/>
      </fieldsUsage>
    </cacheHierarchy>
    <cacheHierarchy uniqueName="[Table13].[Region]" caption="Region" attribute="1" defaultMemberUniqueName="[Table13].[Region].[All]" allUniqueName="[Table13].[Region].[All]" dimensionUniqueName="[Table13]" displayFolder="" count="2" memberValueDatatype="130" unbalanced="0">
      <fieldsUsage count="2">
        <fieldUsage x="-1"/>
        <fieldUsage x="1"/>
      </fieldsUsage>
    </cacheHierarchy>
    <cacheHierarchy uniqueName="[Table13].[Price per Unit]" caption="Price per Unit" attribute="1" defaultMemberUniqueName="[Table13].[Price per Unit].[All]" allUniqueName="[Table13].[Price per Unit].[All]" dimensionUniqueName="[Table13]" displayFolder="" count="2" memberValueDatatype="5" unbalanced="0"/>
    <cacheHierarchy uniqueName="[Table13].[Units Sold]" caption="Units Sold" attribute="1" defaultMemberUniqueName="[Table13].[Units Sold].[All]" allUniqueName="[Table13].[Units Sold].[All]" dimensionUniqueName="[Table13]" displayFolder="" count="2" memberValueDatatype="20" unbalanced="0"/>
    <cacheHierarchy uniqueName="[Table13].[Discount %]" caption="Discount %" attribute="1" defaultMemberUniqueName="[Table13].[Discount %].[All]" allUniqueName="[Table13].[Discount %].[All]" dimensionUniqueName="[Table13]" displayFolder="" count="2" memberValueDatatype="5" unbalanced="0"/>
    <cacheHierarchy uniqueName="[Table13].[Total Sales]" caption="Total Sales" attribute="1" defaultMemberUniqueName="[Table13].[Total Sales].[All]" allUniqueName="[Table13].[Total Sales].[All]" dimensionUniqueName="[Table13]" displayFolder="" count="2" memberValueDatatype="5" unbalanced="0"/>
    <cacheHierarchy uniqueName="[Table13].[Sales Representative]" caption="Sales Representative" attribute="1" defaultMemberUniqueName="[Table13].[Sales Representative].[All]" allUniqueName="[Table13].[Sales Representative].[All]" dimensionUniqueName="[Table13]" displayFolder="" count="2" memberValueDatatype="130" unbalanced="0"/>
    <cacheHierarchy uniqueName="[Table13].[Total Sales  After Discount]" caption="Total Sales  After Discount" attribute="1" defaultMemberUniqueName="[Table13].[Total Sales  After Discount].[All]" allUniqueName="[Table13].[Total Sales  After Discount].[All]" dimensionUniqueName="[Table13]" displayFolder="" count="2" memberValueDatatype="5"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5"/>
        </ext>
      </extLst>
    </cacheHierarchy>
    <cacheHierarchy uniqueName="[Measures].[Sum of Total Sales  After Discount]" caption="Sum of Total Sales  After Discount" measure="1" displayFolder="" measureGroup="Table13" count="0" oneField="1" hidden="1">
      <fieldsUsage count="1">
        <fieldUsage x="0"/>
      </fieldsUsage>
      <extLst>
        <ext xmlns:x15="http://schemas.microsoft.com/office/spreadsheetml/2010/11/main" uri="{B97F6D7D-B522-45F9-BDA1-12C45D357490}">
          <x15:cacheHierarchy aggregatedColumn="35"/>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saveData="0" refreshedBy="pc9" refreshedDate="45685.559635995371"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Table1].[Product ID]" caption="Product ID" attribute="1" defaultMemberUniqueName="[Table1].[Product ID].[All]" allUniqueName="[Table1].[Product ID].[All]" dimensionUniqueName="[Table1]" displayFolder="" count="0" memberValueDatatype="2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Type]" caption="Product Type" attribute="1" defaultMemberUniqueName="[Table1].[Product Type].[All]" allUniqueName="[Table1].[Product Type].[All]" dimensionUniqueName="[Table1]" displayFolder="" count="0" memberValueDatatype="130" unbalanced="0"/>
    <cacheHierarchy uniqueName="[Table1].[Author Name]" caption="Author Name" attribute="1" defaultMemberUniqueName="[Table1].[Author Name].[All]" allUniqueName="[Table1].[Author Name].[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ondition Category]" caption="Condition Category" attribute="1" defaultMemberUniqueName="[Table1].[Condition Category].[All]" allUniqueName="[Table1].[Condition Category].[All]" dimensionUniqueName="[Table1]" displayFolder="" count="0" memberValueDatatype="130" unbalanced="0"/>
    <cacheHierarchy uniqueName="[Table1].[Condition Type]" caption="Condition Type" attribute="1" defaultMemberUniqueName="[Table1].[Condition Type].[All]" allUniqueName="[Table1].[Condition Typ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Quarter]" caption="Quarter" attribute="1" defaultMemberUniqueName="[Table1].[Quarter].[All]" allUniqueName="[Table1].[Quarte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Discount %]" caption="Discount %" attribute="1" defaultMemberUniqueName="[Table1].[Discount %].[All]" allUniqueName="[Table1].[Discount %].[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Sales Representative]" caption="Sales Representative" attribute="1" defaultMemberUniqueName="[Table1].[Sales Representative].[All]" allUniqueName="[Table1].[Sales Representative].[All]" dimensionUniqueName="[Table1]" displayFolder="" count="0" memberValueDatatype="130" unbalanced="0"/>
    <cacheHierarchy uniqueName="[Table13].[Product ID]" caption="Product ID" attribute="1" defaultMemberUniqueName="[Table13].[Product ID].[All]" allUniqueName="[Table13].[Product ID].[All]" dimensionUniqueName="[Table13]" displayFolder="" count="0" memberValueDatatype="20" unbalanced="0"/>
    <cacheHierarchy uniqueName="[Table13].[Product Category]" caption="Product Category" attribute="1" defaultMemberUniqueName="[Table13].[Product Category].[All]" allUniqueName="[Table13].[Product Category].[All]" dimensionUniqueName="[Table13]" displayFolder="" count="0" memberValueDatatype="130" unbalanced="0"/>
    <cacheHierarchy uniqueName="[Table13].[Product Type]" caption="Product Type" attribute="1" defaultMemberUniqueName="[Table13].[Product Type].[All]" allUniqueName="[Table13].[Product Type].[All]" dimensionUniqueName="[Table13]" displayFolder="" count="0" memberValueDatatype="130" unbalanced="0"/>
    <cacheHierarchy uniqueName="[Table13].[Author Name]" caption="Author Name" attribute="1" defaultMemberUniqueName="[Table13].[Author Name].[All]" allUniqueName="[Table13].[Author Name].[All]" dimensionUniqueName="[Table13]" displayFolder="" count="0" memberValueDatatype="130" unbalanced="0"/>
    <cacheHierarchy uniqueName="[Table13].[Genre]" caption="Genre" attribute="1" defaultMemberUniqueName="[Table13].[Genre].[All]" allUniqueName="[Table13].[Genre].[All]" dimensionUniqueName="[Table13]" displayFolder="" count="0" memberValueDatatype="130" unbalanced="0"/>
    <cacheHierarchy uniqueName="[Table13].[Product Name]" caption="Product Name" attribute="1" defaultMemberUniqueName="[Table13].[Product Name].[All]" allUniqueName="[Table13].[Product Name].[All]" dimensionUniqueName="[Table13]" displayFolder="" count="0" memberValueDatatype="130" unbalanced="0"/>
    <cacheHierarchy uniqueName="[Table13].[Condition Category]" caption="Condition Category" attribute="1" defaultMemberUniqueName="[Table13].[Condition Category].[All]" allUniqueName="[Table13].[Condition Category].[All]" dimensionUniqueName="[Table13]" displayFolder="" count="0" memberValueDatatype="130" unbalanced="0"/>
    <cacheHierarchy uniqueName="[Table13].[Condition Type]" caption="Condition Type" attribute="1" defaultMemberUniqueName="[Table13].[Condition Type].[All]" allUniqueName="[Table13].[Condition Type].[All]" dimensionUniqueName="[Table13]" displayFolder="" count="0" memberValueDatatype="130" unbalanced="0"/>
    <cacheHierarchy uniqueName="[Table13].[Year]" caption="Year" attribute="1" defaultMemberUniqueName="[Table13].[Year].[All]" allUniqueName="[Table13].[Year].[All]" dimensionUniqueName="[Table13]" displayFolder="" count="0" memberValueDatatype="20" unbalanced="0"/>
    <cacheHierarchy uniqueName="[Table13].[Quarter]" caption="Quarter" attribute="1" defaultMemberUniqueName="[Table13].[Quarter].[All]" allUniqueName="[Table13].[Quarter].[All]" dimensionUniqueName="[Table13]" displayFolder="" count="0" memberValueDatatype="130" unbalanced="0"/>
    <cacheHierarchy uniqueName="[Table13].[Month]" caption="Month" attribute="1" defaultMemberUniqueName="[Table13].[Month].[All]" allUniqueName="[Table13].[Month].[All]" dimensionUniqueName="[Table13]" displayFolder="" count="0" memberValueDatatype="130" unbalanced="0"/>
    <cacheHierarchy uniqueName="[Table13].[MONTH &amp; YEAR]" caption="MONTH &amp; YEAR" attribute="1" time="1" defaultMemberUniqueName="[Table13].[MONTH &amp; YEAR].[All]" allUniqueName="[Table13].[MONTH &amp; YEAR].[All]" dimensionUniqueName="[Table13]" displayFolder="" count="2" memberValueDatatype="7" unbalanced="0"/>
    <cacheHierarchy uniqueName="[Table13].[Region]" caption="Region" attribute="1" defaultMemberUniqueName="[Table13].[Region].[All]" allUniqueName="[Table13].[Region].[All]" dimensionUniqueName="[Table13]" displayFolder="" count="0" memberValueDatatype="130" unbalanced="0"/>
    <cacheHierarchy uniqueName="[Table13].[Price per Unit]" caption="Price per Unit" attribute="1" defaultMemberUniqueName="[Table13].[Price per Unit].[All]" allUniqueName="[Table13].[Price per Unit].[All]" dimensionUniqueName="[Table13]" displayFolder="" count="0" memberValueDatatype="5" unbalanced="0"/>
    <cacheHierarchy uniqueName="[Table13].[Units Sold]" caption="Units Sold" attribute="1" defaultMemberUniqueName="[Table13].[Units Sold].[All]" allUniqueName="[Table13].[Units Sold].[All]" dimensionUniqueName="[Table13]" displayFolder="" count="0" memberValueDatatype="20" unbalanced="0"/>
    <cacheHierarchy uniqueName="[Table13].[Discount %]" caption="Discount %" attribute="1" defaultMemberUniqueName="[Table13].[Discount %].[All]" allUniqueName="[Table13].[Discount %].[All]" dimensionUniqueName="[Table13]" displayFolder="" count="0" memberValueDatatype="5" unbalanced="0"/>
    <cacheHierarchy uniqueName="[Table13].[Total Sales]" caption="Total Sales" attribute="1" defaultMemberUniqueName="[Table13].[Total Sales].[All]" allUniqueName="[Table13].[Total Sales].[All]" dimensionUniqueName="[Table13]" displayFolder="" count="0" memberValueDatatype="5" unbalanced="0"/>
    <cacheHierarchy uniqueName="[Table13].[Sales Representative]" caption="Sales Representative" attribute="1" defaultMemberUniqueName="[Table13].[Sales Representative].[All]" allUniqueName="[Table13].[Sales Representative].[All]" dimensionUniqueName="[Table13]" displayFolder="" count="0" memberValueDatatype="130" unbalanced="0"/>
    <cacheHierarchy uniqueName="[Table13].[Total Sales  After Discount]" caption="Total Sales  After Discount" attribute="1" defaultMemberUniqueName="[Table13].[Total Sales  After Discount].[All]" allUniqueName="[Table13].[Total Sales  After Discount].[All]" dimensionUniqueName="[Table13]" displayFolder="" count="0" memberValueDatatype="5" unbalanced="0"/>
    <cacheHierarchy uniqueName="[Measures].[__XL_Count Table1]" caption="__XL_Count Table1" measure="1" displayFolder="" measureGroup="Table1"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5"/>
        </ext>
      </extLst>
    </cacheHierarchy>
    <cacheHierarchy uniqueName="[Measures].[Sum of Total Sales  After Discount]" caption="Sum of Total Sales  After Discount" measure="1" displayFolder="" measureGroup="Table13"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pivotCacheId="16130666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2892"/>
    <x v="0"/>
    <x v="0"/>
    <s v="Jane Austen"/>
    <x v="0"/>
    <s v="Self-Help Guide"/>
    <s v="New"/>
    <s v="Unsealed"/>
    <n v="2023"/>
    <s v="Q2"/>
    <x v="0"/>
    <x v="0"/>
    <x v="0"/>
    <n v="93.3"/>
    <n v="487"/>
    <n v="0.05"/>
    <n v="45437.1"/>
    <x v="0"/>
    <x v="0"/>
  </r>
  <r>
    <n v="2850"/>
    <x v="0"/>
    <x v="1"/>
    <s v="Jane Austen"/>
    <x v="1"/>
    <s v="The Great Adventure"/>
    <s v="Like New"/>
    <s v="Unsealed"/>
    <n v="2024"/>
    <s v="Q2"/>
    <x v="1"/>
    <x v="1"/>
    <x v="1"/>
    <n v="92.84"/>
    <n v="489"/>
    <n v="0.05"/>
    <n v="45398.76"/>
    <x v="1"/>
    <x v="1"/>
  </r>
  <r>
    <n v="2307"/>
    <x v="0"/>
    <x v="2"/>
    <s v="J.K. Rowling"/>
    <x v="0"/>
    <s v="The Great Adventure"/>
    <s v="New"/>
    <s v="Sealed"/>
    <n v="2023"/>
    <s v="Q4"/>
    <x v="0"/>
    <x v="0"/>
    <x v="2"/>
    <n v="92.98"/>
    <n v="476"/>
    <n v="0.24"/>
    <n v="44258.48"/>
    <x v="0"/>
    <x v="2"/>
  </r>
  <r>
    <n v="3259"/>
    <x v="0"/>
    <x v="2"/>
    <s v="Malcolm Gladwell"/>
    <x v="2"/>
    <s v="Science Wonders"/>
    <s v="New"/>
    <s v="Sealed"/>
    <n v="2023"/>
    <s v="Q2"/>
    <x v="2"/>
    <x v="2"/>
    <x v="2"/>
    <n v="92.18"/>
    <n v="468"/>
    <n v="0.28999999999999998"/>
    <n v="43140.240000000005"/>
    <x v="0"/>
    <x v="3"/>
  </r>
  <r>
    <n v="2305"/>
    <x v="0"/>
    <x v="0"/>
    <s v="Malcolm Gladwell"/>
    <x v="3"/>
    <s v="Science Wonders"/>
    <s v="Like New"/>
    <s v="Sealed"/>
    <n v="2024"/>
    <s v="Q4"/>
    <x v="2"/>
    <x v="3"/>
    <x v="2"/>
    <n v="93.7"/>
    <n v="459"/>
    <n v="0.04"/>
    <n v="43008.3"/>
    <x v="2"/>
    <x v="4"/>
  </r>
  <r>
    <n v="2031"/>
    <x v="0"/>
    <x v="2"/>
    <s v="Agatha Christie"/>
    <x v="4"/>
    <s v="Self-Help Guide"/>
    <s v="Used"/>
    <s v="Sealed"/>
    <n v="2023"/>
    <s v="Q1"/>
    <x v="3"/>
    <x v="4"/>
    <x v="3"/>
    <n v="87.69"/>
    <n v="487"/>
    <n v="0.1"/>
    <n v="42705.03"/>
    <x v="2"/>
    <x v="5"/>
  </r>
  <r>
    <n v="3024"/>
    <x v="0"/>
    <x v="2"/>
    <s v="Agatha Christie"/>
    <x v="5"/>
    <s v="Self-Help Guide"/>
    <s v="New"/>
    <s v="Unsealed"/>
    <n v="2024"/>
    <s v="Q1"/>
    <x v="0"/>
    <x v="5"/>
    <x v="3"/>
    <n v="84.98"/>
    <n v="499"/>
    <n v="0.09"/>
    <n v="42405.020000000004"/>
    <x v="3"/>
    <x v="6"/>
  </r>
  <r>
    <n v="3020"/>
    <x v="0"/>
    <x v="1"/>
    <s v="Brandon Sanderson"/>
    <x v="1"/>
    <s v="Self-Help Guide"/>
    <s v="New"/>
    <s v="Unsealed"/>
    <n v="2024"/>
    <s v="Q1"/>
    <x v="3"/>
    <x v="6"/>
    <x v="0"/>
    <n v="99.04"/>
    <n v="427"/>
    <n v="0.17"/>
    <n v="42290.080000000002"/>
    <x v="1"/>
    <x v="7"/>
  </r>
  <r>
    <n v="3379"/>
    <x v="0"/>
    <x v="3"/>
    <s v="Jane Austen"/>
    <x v="2"/>
    <s v="Science Wonders"/>
    <s v="Like New"/>
    <s v="Unsealed"/>
    <n v="2023"/>
    <s v="Q3"/>
    <x v="4"/>
    <x v="7"/>
    <x v="4"/>
    <n v="96.16"/>
    <n v="437"/>
    <n v="0.05"/>
    <n v="42021.919999999998"/>
    <x v="4"/>
    <x v="8"/>
  </r>
  <r>
    <n v="2554"/>
    <x v="0"/>
    <x v="0"/>
    <s v="Malcolm Gladwell"/>
    <x v="4"/>
    <s v="Science Wonders"/>
    <s v="New"/>
    <s v="Unsealed"/>
    <n v="2024"/>
    <s v="Q2"/>
    <x v="5"/>
    <x v="8"/>
    <x v="4"/>
    <n v="88.84"/>
    <n v="468"/>
    <n v="0.28999999999999998"/>
    <n v="41577.120000000003"/>
    <x v="1"/>
    <x v="9"/>
  </r>
  <r>
    <n v="3227"/>
    <x v="0"/>
    <x v="0"/>
    <s v="Malcolm Gladwell"/>
    <x v="0"/>
    <s v="Mystery Unfolded"/>
    <s v="Used"/>
    <s v="Sealed"/>
    <n v="2023"/>
    <s v="Q2"/>
    <x v="1"/>
    <x v="9"/>
    <x v="3"/>
    <n v="96.78"/>
    <n v="429"/>
    <n v="0.28000000000000003"/>
    <n v="41518.620000000003"/>
    <x v="2"/>
    <x v="10"/>
  </r>
  <r>
    <n v="2394"/>
    <x v="0"/>
    <x v="3"/>
    <s v="Brandon Sanderson"/>
    <x v="1"/>
    <s v="Mystery Unfolded"/>
    <s v="New"/>
    <s v="Unsealed"/>
    <n v="2023"/>
    <s v="Q3"/>
    <x v="1"/>
    <x v="9"/>
    <x v="0"/>
    <n v="90.68"/>
    <n v="457"/>
    <n v="0.1"/>
    <n v="41440.76"/>
    <x v="1"/>
    <x v="11"/>
  </r>
  <r>
    <n v="3573"/>
    <x v="0"/>
    <x v="1"/>
    <s v="George R.R. Martin"/>
    <x v="5"/>
    <s v="Mystery Unfolded"/>
    <s v="New"/>
    <s v="Unsealed"/>
    <n v="2024"/>
    <s v="Q4"/>
    <x v="1"/>
    <x v="1"/>
    <x v="3"/>
    <n v="92.08"/>
    <n v="449"/>
    <n v="0.09"/>
    <n v="41343.919999999998"/>
    <x v="3"/>
    <x v="12"/>
  </r>
  <r>
    <n v="3892"/>
    <x v="0"/>
    <x v="1"/>
    <s v="Jane Austen"/>
    <x v="6"/>
    <s v="Science Wonders"/>
    <s v="Like New"/>
    <s v="Sealed"/>
    <n v="2023"/>
    <s v="Q1"/>
    <x v="0"/>
    <x v="0"/>
    <x v="3"/>
    <n v="95.15"/>
    <n v="429"/>
    <n v="0.11"/>
    <n v="40819.350000000006"/>
    <x v="4"/>
    <x v="13"/>
  </r>
  <r>
    <n v="3668"/>
    <x v="0"/>
    <x v="3"/>
    <s v="J.K. Rowling"/>
    <x v="1"/>
    <s v="The Great Adventure"/>
    <s v="Like New"/>
    <s v="Sealed"/>
    <n v="2024"/>
    <s v="Q2"/>
    <x v="6"/>
    <x v="10"/>
    <x v="4"/>
    <n v="89.32"/>
    <n v="447"/>
    <n v="0.25"/>
    <n v="39926.039999999994"/>
    <x v="1"/>
    <x v="14"/>
  </r>
  <r>
    <n v="3285"/>
    <x v="0"/>
    <x v="1"/>
    <s v="Brandon Sanderson"/>
    <x v="6"/>
    <s v="Biography of Legends"/>
    <s v="Like New"/>
    <s v="Unsealed"/>
    <n v="2023"/>
    <s v="Q1"/>
    <x v="0"/>
    <x v="0"/>
    <x v="4"/>
    <n v="83.33"/>
    <n v="472"/>
    <n v="7.0000000000000007E-2"/>
    <n v="39331.760000000002"/>
    <x v="4"/>
    <x v="15"/>
  </r>
  <r>
    <n v="2732"/>
    <x v="0"/>
    <x v="1"/>
    <s v="George R.R. Martin"/>
    <x v="1"/>
    <s v="Mystery Unfolded"/>
    <s v="New"/>
    <s v="Sealed"/>
    <n v="2024"/>
    <s v="Q3"/>
    <x v="2"/>
    <x v="3"/>
    <x v="2"/>
    <n v="93.92"/>
    <n v="417"/>
    <n v="0.14000000000000001"/>
    <n v="39164.639999999999"/>
    <x v="0"/>
    <x v="16"/>
  </r>
  <r>
    <n v="2647"/>
    <x v="0"/>
    <x v="2"/>
    <s v="George R.R. Martin"/>
    <x v="0"/>
    <s v="The Great Adventure"/>
    <s v="Used"/>
    <s v="Unsealed"/>
    <n v="2024"/>
    <s v="Q1"/>
    <x v="7"/>
    <x v="11"/>
    <x v="0"/>
    <n v="94.34"/>
    <n v="415"/>
    <n v="0.1"/>
    <n v="39151.1"/>
    <x v="4"/>
    <x v="17"/>
  </r>
  <r>
    <n v="2214"/>
    <x v="0"/>
    <x v="2"/>
    <s v="J.K. Rowling"/>
    <x v="3"/>
    <s v="Biography of Legends"/>
    <s v="Like New"/>
    <s v="Sealed"/>
    <n v="2023"/>
    <s v="Q4"/>
    <x v="6"/>
    <x v="12"/>
    <x v="3"/>
    <n v="80.78"/>
    <n v="482"/>
    <n v="0.16"/>
    <n v="38935.96"/>
    <x v="2"/>
    <x v="18"/>
  </r>
  <r>
    <n v="3190"/>
    <x v="0"/>
    <x v="3"/>
    <s v="Jane Austen"/>
    <x v="6"/>
    <s v="Mystery Unfolded"/>
    <s v="Like New"/>
    <s v="Sealed"/>
    <n v="2023"/>
    <s v="Q3"/>
    <x v="7"/>
    <x v="13"/>
    <x v="4"/>
    <n v="83.21"/>
    <n v="460"/>
    <n v="0.28000000000000003"/>
    <n v="38276.6"/>
    <x v="0"/>
    <x v="19"/>
  </r>
  <r>
    <n v="2820"/>
    <x v="0"/>
    <x v="1"/>
    <s v="J.K. Rowling"/>
    <x v="4"/>
    <s v="Mystery Unfolded"/>
    <s v="New"/>
    <s v="Sealed"/>
    <n v="2024"/>
    <s v="Q4"/>
    <x v="8"/>
    <x v="14"/>
    <x v="3"/>
    <n v="82.58"/>
    <n v="463"/>
    <n v="7.0000000000000007E-2"/>
    <n v="38234.54"/>
    <x v="1"/>
    <x v="20"/>
  </r>
  <r>
    <n v="2702"/>
    <x v="0"/>
    <x v="2"/>
    <s v="Jane Austen"/>
    <x v="1"/>
    <s v="Biography of Legends"/>
    <s v="Like New"/>
    <s v="Unsealed"/>
    <n v="2023"/>
    <s v="Q4"/>
    <x v="9"/>
    <x v="9"/>
    <x v="0"/>
    <n v="89.93"/>
    <n v="424"/>
    <n v="0.01"/>
    <n v="38130.32"/>
    <x v="3"/>
    <x v="21"/>
  </r>
  <r>
    <n v="3945"/>
    <x v="0"/>
    <x v="2"/>
    <s v="Agatha Christie"/>
    <x v="0"/>
    <s v="Biography of Legends"/>
    <s v="Like New"/>
    <s v="Unsealed"/>
    <n v="2024"/>
    <s v="Q3"/>
    <x v="3"/>
    <x v="6"/>
    <x v="2"/>
    <n v="78.510000000000005"/>
    <n v="481"/>
    <n v="0.27"/>
    <n v="37763.310000000005"/>
    <x v="4"/>
    <x v="22"/>
  </r>
  <r>
    <n v="2444"/>
    <x v="0"/>
    <x v="2"/>
    <s v="Stephen King"/>
    <x v="6"/>
    <s v="Mystery Unfolded"/>
    <s v="Like New"/>
    <s v="Sealed"/>
    <n v="2024"/>
    <s v="Q1"/>
    <x v="5"/>
    <x v="8"/>
    <x v="1"/>
    <n v="80.819999999999993"/>
    <n v="466"/>
    <n v="0.06"/>
    <n v="37662.119999999995"/>
    <x v="2"/>
    <x v="23"/>
  </r>
  <r>
    <n v="3902"/>
    <x v="0"/>
    <x v="3"/>
    <s v="Malcolm Gladwell"/>
    <x v="3"/>
    <s v="Self-Help Guide"/>
    <s v="Used"/>
    <s v="Sealed"/>
    <n v="2024"/>
    <s v="Q3"/>
    <x v="8"/>
    <x v="14"/>
    <x v="2"/>
    <n v="99.37"/>
    <n v="375"/>
    <n v="0.26"/>
    <n v="37263.75"/>
    <x v="4"/>
    <x v="24"/>
  </r>
  <r>
    <n v="3221"/>
    <x v="0"/>
    <x v="2"/>
    <s v="J.K. Rowling"/>
    <x v="5"/>
    <s v="Mystery Unfolded"/>
    <s v="New"/>
    <s v="Sealed"/>
    <n v="2024"/>
    <s v="Q4"/>
    <x v="10"/>
    <x v="14"/>
    <x v="1"/>
    <n v="77.89"/>
    <n v="478"/>
    <n v="0.28999999999999998"/>
    <n v="37231.42"/>
    <x v="2"/>
    <x v="25"/>
  </r>
  <r>
    <n v="2065"/>
    <x v="0"/>
    <x v="0"/>
    <s v="Stephen King"/>
    <x v="0"/>
    <s v="The Great Adventure"/>
    <s v="Like New"/>
    <s v="Unsealed"/>
    <n v="2024"/>
    <s v="Q4"/>
    <x v="2"/>
    <x v="3"/>
    <x v="1"/>
    <n v="78.66"/>
    <n v="473"/>
    <n v="0.21"/>
    <n v="37206.18"/>
    <x v="1"/>
    <x v="26"/>
  </r>
  <r>
    <n v="2747"/>
    <x v="0"/>
    <x v="0"/>
    <s v="George R.R. Martin"/>
    <x v="2"/>
    <s v="The Great Adventure"/>
    <s v="Used"/>
    <s v="Unsealed"/>
    <n v="2023"/>
    <s v="Q3"/>
    <x v="9"/>
    <x v="9"/>
    <x v="0"/>
    <n v="90.68"/>
    <n v="410"/>
    <n v="0.18"/>
    <n v="37178.800000000003"/>
    <x v="2"/>
    <x v="27"/>
  </r>
  <r>
    <n v="2051"/>
    <x v="0"/>
    <x v="2"/>
    <s v="Malcolm Gladwell"/>
    <x v="1"/>
    <s v="Mystery Unfolded"/>
    <s v="New"/>
    <s v="Sealed"/>
    <n v="2024"/>
    <s v="Q3"/>
    <x v="5"/>
    <x v="8"/>
    <x v="2"/>
    <n v="98.56"/>
    <n v="377"/>
    <n v="0.09"/>
    <n v="37157.120000000003"/>
    <x v="0"/>
    <x v="28"/>
  </r>
  <r>
    <n v="3067"/>
    <x v="0"/>
    <x v="0"/>
    <s v="Brandon Sanderson"/>
    <x v="6"/>
    <s v="The Great Adventure"/>
    <s v="Like New"/>
    <s v="Unsealed"/>
    <n v="2023"/>
    <s v="Q3"/>
    <x v="8"/>
    <x v="15"/>
    <x v="3"/>
    <n v="74.39"/>
    <n v="488"/>
    <n v="0.3"/>
    <n v="36302.32"/>
    <x v="0"/>
    <x v="29"/>
  </r>
  <r>
    <n v="2870"/>
    <x v="0"/>
    <x v="3"/>
    <s v="Malcolm Gladwell"/>
    <x v="1"/>
    <s v="Science Wonders"/>
    <s v="New"/>
    <s v="Unsealed"/>
    <n v="2023"/>
    <s v="Q1"/>
    <x v="4"/>
    <x v="7"/>
    <x v="4"/>
    <n v="74.650000000000006"/>
    <n v="486"/>
    <n v="0.22"/>
    <n v="36279.9"/>
    <x v="3"/>
    <x v="30"/>
  </r>
  <r>
    <n v="2183"/>
    <x v="0"/>
    <x v="0"/>
    <s v="George R.R. Martin"/>
    <x v="6"/>
    <s v="Mystery Unfolded"/>
    <s v="Like New"/>
    <s v="Sealed"/>
    <n v="2024"/>
    <s v="Q4"/>
    <x v="4"/>
    <x v="16"/>
    <x v="3"/>
    <n v="89.36"/>
    <n v="405"/>
    <n v="0.06"/>
    <n v="36190.800000000003"/>
    <x v="3"/>
    <x v="31"/>
  </r>
  <r>
    <n v="2275"/>
    <x v="0"/>
    <x v="3"/>
    <s v="Brandon Sanderson"/>
    <x v="6"/>
    <s v="The Great Adventure"/>
    <s v="Like New"/>
    <s v="Sealed"/>
    <n v="2023"/>
    <s v="Q1"/>
    <x v="3"/>
    <x v="4"/>
    <x v="0"/>
    <n v="98.19"/>
    <n v="366"/>
    <n v="0.28000000000000003"/>
    <n v="35937.54"/>
    <x v="2"/>
    <x v="32"/>
  </r>
  <r>
    <n v="3568"/>
    <x v="0"/>
    <x v="1"/>
    <s v="J.K. Rowling"/>
    <x v="5"/>
    <s v="Self-Help Guide"/>
    <s v="Like New"/>
    <s v="Sealed"/>
    <n v="2024"/>
    <s v="Q2"/>
    <x v="1"/>
    <x v="1"/>
    <x v="0"/>
    <n v="99.85"/>
    <n v="358"/>
    <n v="0.02"/>
    <n v="35746.299999999996"/>
    <x v="1"/>
    <x v="33"/>
  </r>
  <r>
    <n v="3336"/>
    <x v="0"/>
    <x v="2"/>
    <s v="Stephen King"/>
    <x v="4"/>
    <s v="Mystery Unfolded"/>
    <s v="Used"/>
    <s v="Unsealed"/>
    <n v="2023"/>
    <s v="Q4"/>
    <x v="4"/>
    <x v="7"/>
    <x v="1"/>
    <n v="99"/>
    <n v="361"/>
    <n v="0.26"/>
    <n v="35739"/>
    <x v="3"/>
    <x v="34"/>
  </r>
  <r>
    <n v="2098"/>
    <x v="0"/>
    <x v="1"/>
    <s v="Agatha Christie"/>
    <x v="5"/>
    <s v="Self-Help Guide"/>
    <s v="Used"/>
    <s v="Unsealed"/>
    <n v="2024"/>
    <s v="Q4"/>
    <x v="7"/>
    <x v="11"/>
    <x v="1"/>
    <n v="72.64"/>
    <n v="491"/>
    <n v="0.1"/>
    <n v="35666.239999999998"/>
    <x v="0"/>
    <x v="35"/>
  </r>
  <r>
    <n v="3165"/>
    <x v="0"/>
    <x v="1"/>
    <s v="George R.R. Martin"/>
    <x v="4"/>
    <s v="Self-Help Guide"/>
    <s v="Like New"/>
    <s v="Sealed"/>
    <n v="2024"/>
    <s v="Q1"/>
    <x v="6"/>
    <x v="10"/>
    <x v="2"/>
    <n v="71.930000000000007"/>
    <n v="488"/>
    <n v="0.04"/>
    <n v="35101.840000000004"/>
    <x v="0"/>
    <x v="36"/>
  </r>
  <r>
    <n v="2097"/>
    <x v="0"/>
    <x v="3"/>
    <s v="Jane Austen"/>
    <x v="2"/>
    <s v="Biography of Legends"/>
    <s v="New"/>
    <s v="Unsealed"/>
    <n v="2023"/>
    <s v="Q1"/>
    <x v="1"/>
    <x v="9"/>
    <x v="0"/>
    <n v="94.15"/>
    <n v="367"/>
    <n v="0.01"/>
    <n v="34553.050000000003"/>
    <x v="2"/>
    <x v="37"/>
  </r>
  <r>
    <n v="3810"/>
    <x v="0"/>
    <x v="1"/>
    <s v="J.K. Rowling"/>
    <x v="5"/>
    <s v="Self-Help Guide"/>
    <s v="Used"/>
    <s v="Sealed"/>
    <n v="2024"/>
    <s v="Q4"/>
    <x v="6"/>
    <x v="10"/>
    <x v="4"/>
    <n v="68.78"/>
    <n v="495"/>
    <n v="0.28999999999999998"/>
    <n v="34046.1"/>
    <x v="0"/>
    <x v="38"/>
  </r>
  <r>
    <n v="2696"/>
    <x v="0"/>
    <x v="1"/>
    <s v="Brandon Sanderson"/>
    <x v="4"/>
    <s v="The Great Adventure"/>
    <s v="Used"/>
    <s v="Sealed"/>
    <n v="2023"/>
    <s v="Q2"/>
    <x v="5"/>
    <x v="17"/>
    <x v="0"/>
    <n v="94.42"/>
    <n v="360"/>
    <n v="0.14000000000000001"/>
    <n v="33991.199999999997"/>
    <x v="1"/>
    <x v="39"/>
  </r>
  <r>
    <n v="3497"/>
    <x v="0"/>
    <x v="1"/>
    <s v="George R.R. Martin"/>
    <x v="2"/>
    <s v="Biography of Legends"/>
    <s v="Used"/>
    <s v="Unsealed"/>
    <n v="2023"/>
    <s v="Q2"/>
    <x v="10"/>
    <x v="15"/>
    <x v="3"/>
    <n v="97.1"/>
    <n v="348"/>
    <n v="0.01"/>
    <n v="33790.799999999996"/>
    <x v="4"/>
    <x v="40"/>
  </r>
  <r>
    <n v="2565"/>
    <x v="0"/>
    <x v="0"/>
    <s v="Agatha Christie"/>
    <x v="3"/>
    <s v="Self-Help Guide"/>
    <s v="Like New"/>
    <s v="Unsealed"/>
    <n v="2023"/>
    <s v="Q1"/>
    <x v="7"/>
    <x v="13"/>
    <x v="2"/>
    <n v="78.5"/>
    <n v="430"/>
    <n v="0.28999999999999998"/>
    <n v="33755"/>
    <x v="4"/>
    <x v="41"/>
  </r>
  <r>
    <n v="2198"/>
    <x v="0"/>
    <x v="0"/>
    <s v="Brandon Sanderson"/>
    <x v="1"/>
    <s v="Biography of Legends"/>
    <s v="New"/>
    <s v="Unsealed"/>
    <n v="2023"/>
    <s v="Q2"/>
    <x v="4"/>
    <x v="7"/>
    <x v="2"/>
    <n v="69.87"/>
    <n v="482"/>
    <n v="0.22"/>
    <n v="33677.340000000004"/>
    <x v="4"/>
    <x v="42"/>
  </r>
  <r>
    <n v="3088"/>
    <x v="0"/>
    <x v="3"/>
    <s v="J.K. Rowling"/>
    <x v="1"/>
    <s v="Self-Help Guide"/>
    <s v="Like New"/>
    <s v="Sealed"/>
    <n v="2024"/>
    <s v="Q2"/>
    <x v="11"/>
    <x v="18"/>
    <x v="0"/>
    <n v="88.26"/>
    <n v="381"/>
    <n v="0.28000000000000003"/>
    <n v="33627.060000000005"/>
    <x v="0"/>
    <x v="43"/>
  </r>
  <r>
    <n v="2112"/>
    <x v="0"/>
    <x v="1"/>
    <s v="Brandon Sanderson"/>
    <x v="4"/>
    <s v="Self-Help Guide"/>
    <s v="Like New"/>
    <s v="Unsealed"/>
    <n v="2024"/>
    <s v="Q2"/>
    <x v="6"/>
    <x v="10"/>
    <x v="3"/>
    <n v="68.42"/>
    <n v="487"/>
    <n v="0.22"/>
    <n v="33320.54"/>
    <x v="2"/>
    <x v="44"/>
  </r>
  <r>
    <n v="3451"/>
    <x v="0"/>
    <x v="1"/>
    <s v="Agatha Christie"/>
    <x v="6"/>
    <s v="Self-Help Guide"/>
    <s v="New"/>
    <s v="Sealed"/>
    <n v="2023"/>
    <s v="Q4"/>
    <x v="1"/>
    <x v="9"/>
    <x v="3"/>
    <n v="91.06"/>
    <n v="365"/>
    <n v="0.18"/>
    <n v="33236.9"/>
    <x v="4"/>
    <x v="45"/>
  </r>
  <r>
    <n v="2216"/>
    <x v="0"/>
    <x v="0"/>
    <s v="J.K. Rowling"/>
    <x v="2"/>
    <s v="The Great Adventure"/>
    <s v="Used"/>
    <s v="Unsealed"/>
    <n v="2024"/>
    <s v="Q3"/>
    <x v="0"/>
    <x v="5"/>
    <x v="3"/>
    <n v="75.06"/>
    <n v="439"/>
    <n v="0.15"/>
    <n v="32951.340000000004"/>
    <x v="1"/>
    <x v="46"/>
  </r>
  <r>
    <n v="2084"/>
    <x v="0"/>
    <x v="3"/>
    <s v="Stephen King"/>
    <x v="5"/>
    <s v="Mystery Unfolded"/>
    <s v="Used"/>
    <s v="Unsealed"/>
    <n v="2024"/>
    <s v="Q1"/>
    <x v="0"/>
    <x v="5"/>
    <x v="0"/>
    <n v="74.959999999999994"/>
    <n v="439"/>
    <n v="0.27"/>
    <n v="32907.439999999995"/>
    <x v="1"/>
    <x v="47"/>
  </r>
  <r>
    <n v="2005"/>
    <x v="0"/>
    <x v="3"/>
    <s v="J.K. Rowling"/>
    <x v="5"/>
    <s v="Mystery Unfolded"/>
    <s v="Used"/>
    <s v="Sealed"/>
    <n v="2024"/>
    <s v="Q1"/>
    <x v="5"/>
    <x v="8"/>
    <x v="2"/>
    <n v="97.67"/>
    <n v="336"/>
    <n v="0.14000000000000001"/>
    <n v="32817.120000000003"/>
    <x v="4"/>
    <x v="48"/>
  </r>
  <r>
    <n v="2267"/>
    <x v="0"/>
    <x v="0"/>
    <s v="Jane Austen"/>
    <x v="1"/>
    <s v="Science Wonders"/>
    <s v="New"/>
    <s v="Unsealed"/>
    <n v="2024"/>
    <s v="Q3"/>
    <x v="6"/>
    <x v="10"/>
    <x v="2"/>
    <n v="77.52"/>
    <n v="420"/>
    <n v="0.03"/>
    <n v="32558.399999999998"/>
    <x v="2"/>
    <x v="49"/>
  </r>
  <r>
    <n v="2491"/>
    <x v="0"/>
    <x v="0"/>
    <s v="Jane Austen"/>
    <x v="6"/>
    <s v="Biography of Legends"/>
    <s v="Used"/>
    <s v="Sealed"/>
    <n v="2023"/>
    <s v="Q1"/>
    <x v="0"/>
    <x v="0"/>
    <x v="0"/>
    <n v="70.3"/>
    <n v="460"/>
    <n v="0.28999999999999998"/>
    <n v="32338"/>
    <x v="1"/>
    <x v="50"/>
  </r>
  <r>
    <n v="2457"/>
    <x v="0"/>
    <x v="3"/>
    <s v="Brandon Sanderson"/>
    <x v="3"/>
    <s v="Self-Help Guide"/>
    <s v="Used"/>
    <s v="Unsealed"/>
    <n v="2024"/>
    <s v="Q4"/>
    <x v="10"/>
    <x v="14"/>
    <x v="1"/>
    <n v="84.11"/>
    <n v="384"/>
    <n v="0.24"/>
    <n v="32298.239999999998"/>
    <x v="1"/>
    <x v="51"/>
  </r>
  <r>
    <n v="2916"/>
    <x v="0"/>
    <x v="3"/>
    <s v="Malcolm Gladwell"/>
    <x v="0"/>
    <s v="Science Wonders"/>
    <s v="New"/>
    <s v="Unsealed"/>
    <n v="2023"/>
    <s v="Q2"/>
    <x v="11"/>
    <x v="19"/>
    <x v="2"/>
    <n v="96.2"/>
    <n v="327"/>
    <n v="0.11"/>
    <n v="31457.4"/>
    <x v="4"/>
    <x v="52"/>
  </r>
  <r>
    <n v="3042"/>
    <x v="0"/>
    <x v="1"/>
    <s v="Stephen King"/>
    <x v="2"/>
    <s v="Biography of Legends"/>
    <s v="New"/>
    <s v="Sealed"/>
    <n v="2024"/>
    <s v="Q3"/>
    <x v="3"/>
    <x v="6"/>
    <x v="2"/>
    <n v="77.349999999999994"/>
    <n v="405"/>
    <n v="0.2"/>
    <n v="31326.749999999996"/>
    <x v="2"/>
    <x v="53"/>
  </r>
  <r>
    <n v="3909"/>
    <x v="0"/>
    <x v="1"/>
    <s v="Agatha Christie"/>
    <x v="3"/>
    <s v="Biography of Legends"/>
    <s v="Like New"/>
    <s v="Unsealed"/>
    <n v="2023"/>
    <s v="Q3"/>
    <x v="9"/>
    <x v="9"/>
    <x v="3"/>
    <n v="63.95"/>
    <n v="489"/>
    <n v="0.11"/>
    <n v="31271.550000000003"/>
    <x v="1"/>
    <x v="54"/>
  </r>
  <r>
    <n v="2331"/>
    <x v="0"/>
    <x v="3"/>
    <s v="Brandon Sanderson"/>
    <x v="2"/>
    <s v="Mystery Unfolded"/>
    <s v="New"/>
    <s v="Unsealed"/>
    <n v="2024"/>
    <s v="Q3"/>
    <x v="11"/>
    <x v="18"/>
    <x v="0"/>
    <n v="71.209999999999994"/>
    <n v="433"/>
    <n v="0.05"/>
    <n v="30833.929999999997"/>
    <x v="4"/>
    <x v="55"/>
  </r>
  <r>
    <n v="3918"/>
    <x v="0"/>
    <x v="1"/>
    <s v="Stephen King"/>
    <x v="1"/>
    <s v="Biography of Legends"/>
    <s v="Used"/>
    <s v="Unsealed"/>
    <n v="2023"/>
    <s v="Q2"/>
    <x v="2"/>
    <x v="2"/>
    <x v="3"/>
    <n v="65.58"/>
    <n v="470"/>
    <n v="0.13"/>
    <n v="30822.6"/>
    <x v="3"/>
    <x v="56"/>
  </r>
  <r>
    <n v="2665"/>
    <x v="0"/>
    <x v="0"/>
    <s v="George R.R. Martin"/>
    <x v="0"/>
    <s v="Self-Help Guide"/>
    <s v="Used"/>
    <s v="Unsealed"/>
    <n v="2024"/>
    <s v="Q1"/>
    <x v="4"/>
    <x v="16"/>
    <x v="0"/>
    <n v="62.25"/>
    <n v="493"/>
    <n v="0.28000000000000003"/>
    <n v="30689.25"/>
    <x v="1"/>
    <x v="57"/>
  </r>
  <r>
    <n v="3550"/>
    <x v="0"/>
    <x v="1"/>
    <s v="Brandon Sanderson"/>
    <x v="5"/>
    <s v="Self-Help Guide"/>
    <s v="Used"/>
    <s v="Unsealed"/>
    <n v="2024"/>
    <s v="Q1"/>
    <x v="9"/>
    <x v="1"/>
    <x v="1"/>
    <n v="67.83"/>
    <n v="451"/>
    <n v="0.17"/>
    <n v="30591.329999999998"/>
    <x v="2"/>
    <x v="58"/>
  </r>
  <r>
    <n v="2641"/>
    <x v="0"/>
    <x v="3"/>
    <s v="J.K. Rowling"/>
    <x v="3"/>
    <s v="Science Wonders"/>
    <s v="New"/>
    <s v="Sealed"/>
    <n v="2024"/>
    <s v="Q1"/>
    <x v="4"/>
    <x v="16"/>
    <x v="1"/>
    <n v="80.2"/>
    <n v="381"/>
    <n v="0.14000000000000001"/>
    <n v="30556.2"/>
    <x v="1"/>
    <x v="59"/>
  </r>
  <r>
    <n v="3236"/>
    <x v="0"/>
    <x v="3"/>
    <s v="Stephen King"/>
    <x v="2"/>
    <s v="Self-Help Guide"/>
    <s v="Used"/>
    <s v="Unsealed"/>
    <n v="2023"/>
    <s v="Q2"/>
    <x v="10"/>
    <x v="15"/>
    <x v="0"/>
    <n v="99.45"/>
    <n v="307"/>
    <n v="0.15"/>
    <n v="30531.15"/>
    <x v="4"/>
    <x v="60"/>
  </r>
  <r>
    <n v="3327"/>
    <x v="0"/>
    <x v="3"/>
    <s v="J.K. Rowling"/>
    <x v="2"/>
    <s v="Self-Help Guide"/>
    <s v="New"/>
    <s v="Sealed"/>
    <n v="2024"/>
    <s v="Q3"/>
    <x v="2"/>
    <x v="3"/>
    <x v="2"/>
    <n v="90.57"/>
    <n v="330"/>
    <n v="0.18"/>
    <n v="29888.1"/>
    <x v="4"/>
    <x v="61"/>
  </r>
  <r>
    <n v="2301"/>
    <x v="0"/>
    <x v="0"/>
    <s v="Stephen King"/>
    <x v="5"/>
    <s v="The Great Adventure"/>
    <s v="Used"/>
    <s v="Unsealed"/>
    <n v="2023"/>
    <s v="Q4"/>
    <x v="3"/>
    <x v="4"/>
    <x v="3"/>
    <n v="80.760000000000005"/>
    <n v="364"/>
    <n v="0.12"/>
    <n v="29396.640000000003"/>
    <x v="0"/>
    <x v="62"/>
  </r>
  <r>
    <n v="3133"/>
    <x v="0"/>
    <x v="1"/>
    <s v="J.K. Rowling"/>
    <x v="2"/>
    <s v="The Great Adventure"/>
    <s v="New"/>
    <s v="Sealed"/>
    <n v="2023"/>
    <s v="Q3"/>
    <x v="0"/>
    <x v="0"/>
    <x v="2"/>
    <n v="59.35"/>
    <n v="495"/>
    <n v="0.25"/>
    <n v="29378.25"/>
    <x v="0"/>
    <x v="63"/>
  </r>
  <r>
    <n v="3700"/>
    <x v="0"/>
    <x v="2"/>
    <s v="George R.R. Martin"/>
    <x v="1"/>
    <s v="Science Wonders"/>
    <s v="Like New"/>
    <s v="Unsealed"/>
    <n v="2023"/>
    <s v="Q3"/>
    <x v="5"/>
    <x v="17"/>
    <x v="1"/>
    <n v="61.79"/>
    <n v="472"/>
    <n v="0.03"/>
    <n v="29164.880000000001"/>
    <x v="0"/>
    <x v="64"/>
  </r>
  <r>
    <n v="3477"/>
    <x v="0"/>
    <x v="3"/>
    <s v="George R.R. Martin"/>
    <x v="6"/>
    <s v="Mystery Unfolded"/>
    <s v="New"/>
    <s v="Sealed"/>
    <n v="2023"/>
    <s v="Q2"/>
    <x v="4"/>
    <x v="7"/>
    <x v="1"/>
    <n v="85.2"/>
    <n v="341"/>
    <n v="7.0000000000000007E-2"/>
    <n v="29053.200000000001"/>
    <x v="2"/>
    <x v="65"/>
  </r>
  <r>
    <n v="2653"/>
    <x v="0"/>
    <x v="2"/>
    <s v="Malcolm Gladwell"/>
    <x v="6"/>
    <s v="Self-Help Guide"/>
    <s v="Like New"/>
    <s v="Sealed"/>
    <n v="2023"/>
    <s v="Q2"/>
    <x v="10"/>
    <x v="15"/>
    <x v="2"/>
    <n v="94.1"/>
    <n v="303"/>
    <n v="0.14000000000000001"/>
    <n v="28512.3"/>
    <x v="3"/>
    <x v="66"/>
  </r>
  <r>
    <n v="3967"/>
    <x v="0"/>
    <x v="0"/>
    <s v="George R.R. Martin"/>
    <x v="0"/>
    <s v="Mystery Unfolded"/>
    <s v="Like New"/>
    <s v="Sealed"/>
    <n v="2024"/>
    <s v="Q3"/>
    <x v="1"/>
    <x v="1"/>
    <x v="4"/>
    <n v="99.39"/>
    <n v="283"/>
    <n v="0.04"/>
    <n v="28127.37"/>
    <x v="4"/>
    <x v="67"/>
  </r>
  <r>
    <n v="3526"/>
    <x v="0"/>
    <x v="1"/>
    <s v="Stephen King"/>
    <x v="6"/>
    <s v="Science Wonders"/>
    <s v="New"/>
    <s v="Unsealed"/>
    <n v="2024"/>
    <s v="Q4"/>
    <x v="1"/>
    <x v="1"/>
    <x v="3"/>
    <n v="66.34"/>
    <n v="422"/>
    <n v="0.14000000000000001"/>
    <n v="27995.480000000003"/>
    <x v="0"/>
    <x v="68"/>
  </r>
  <r>
    <n v="2753"/>
    <x v="0"/>
    <x v="2"/>
    <s v="Agatha Christie"/>
    <x v="0"/>
    <s v="Self-Help Guide"/>
    <s v="Used"/>
    <s v="Sealed"/>
    <n v="2023"/>
    <s v="Q1"/>
    <x v="9"/>
    <x v="9"/>
    <x v="2"/>
    <n v="68.319999999999993"/>
    <n v="409"/>
    <n v="0.26"/>
    <n v="27942.879999999997"/>
    <x v="0"/>
    <x v="69"/>
  </r>
  <r>
    <n v="3408"/>
    <x v="0"/>
    <x v="2"/>
    <s v="Jane Austen"/>
    <x v="6"/>
    <s v="The Great Adventure"/>
    <s v="Used"/>
    <s v="Sealed"/>
    <n v="2024"/>
    <s v="Q1"/>
    <x v="8"/>
    <x v="14"/>
    <x v="1"/>
    <n v="77.03"/>
    <n v="356"/>
    <n v="0.16"/>
    <n v="27422.68"/>
    <x v="1"/>
    <x v="70"/>
  </r>
  <r>
    <n v="2169"/>
    <x v="0"/>
    <x v="0"/>
    <s v="Brandon Sanderson"/>
    <x v="2"/>
    <s v="Biography of Legends"/>
    <s v="New"/>
    <s v="Unsealed"/>
    <n v="2023"/>
    <s v="Q1"/>
    <x v="4"/>
    <x v="7"/>
    <x v="3"/>
    <n v="96.02"/>
    <n v="285"/>
    <n v="0.25"/>
    <n v="27365.699999999997"/>
    <x v="1"/>
    <x v="71"/>
  </r>
  <r>
    <n v="2188"/>
    <x v="0"/>
    <x v="3"/>
    <s v="Malcolm Gladwell"/>
    <x v="0"/>
    <s v="Science Wonders"/>
    <s v="New"/>
    <s v="Unsealed"/>
    <n v="2023"/>
    <s v="Q4"/>
    <x v="4"/>
    <x v="7"/>
    <x v="2"/>
    <n v="67.62"/>
    <n v="402"/>
    <n v="0.24"/>
    <n v="27183.24"/>
    <x v="0"/>
    <x v="72"/>
  </r>
  <r>
    <n v="3424"/>
    <x v="0"/>
    <x v="2"/>
    <s v="Agatha Christie"/>
    <x v="4"/>
    <s v="Mystery Unfolded"/>
    <s v="New"/>
    <s v="Sealed"/>
    <n v="2023"/>
    <s v="Q2"/>
    <x v="9"/>
    <x v="9"/>
    <x v="2"/>
    <n v="67.12"/>
    <n v="404"/>
    <n v="0.06"/>
    <n v="27116.480000000003"/>
    <x v="4"/>
    <x v="73"/>
  </r>
  <r>
    <n v="3642"/>
    <x v="0"/>
    <x v="3"/>
    <s v="J.K. Rowling"/>
    <x v="0"/>
    <s v="Science Wonders"/>
    <s v="Like New"/>
    <s v="Sealed"/>
    <n v="2023"/>
    <s v="Q1"/>
    <x v="2"/>
    <x v="2"/>
    <x v="1"/>
    <n v="66.38"/>
    <n v="408"/>
    <n v="0.13"/>
    <n v="27083.039999999997"/>
    <x v="2"/>
    <x v="74"/>
  </r>
  <r>
    <n v="2804"/>
    <x v="0"/>
    <x v="1"/>
    <s v="J.K. Rowling"/>
    <x v="1"/>
    <s v="Biography of Legends"/>
    <s v="Like New"/>
    <s v="Unsealed"/>
    <n v="2023"/>
    <s v="Q2"/>
    <x v="11"/>
    <x v="19"/>
    <x v="0"/>
    <n v="87.51"/>
    <n v="307"/>
    <n v="0.23"/>
    <n v="26865.570000000003"/>
    <x v="4"/>
    <x v="75"/>
  </r>
  <r>
    <n v="2666"/>
    <x v="0"/>
    <x v="1"/>
    <s v="George R.R. Martin"/>
    <x v="6"/>
    <s v="Self-Help Guide"/>
    <s v="Used"/>
    <s v="Sealed"/>
    <n v="2023"/>
    <s v="Q1"/>
    <x v="9"/>
    <x v="9"/>
    <x v="1"/>
    <n v="56.57"/>
    <n v="474"/>
    <n v="0.12"/>
    <n v="26814.18"/>
    <x v="4"/>
    <x v="76"/>
  </r>
  <r>
    <n v="2612"/>
    <x v="0"/>
    <x v="0"/>
    <s v="J.K. Rowling"/>
    <x v="3"/>
    <s v="Self-Help Guide"/>
    <s v="Like New"/>
    <s v="Sealed"/>
    <n v="2024"/>
    <s v="Q4"/>
    <x v="8"/>
    <x v="14"/>
    <x v="3"/>
    <n v="84.27"/>
    <n v="317"/>
    <n v="0.16"/>
    <n v="26713.59"/>
    <x v="2"/>
    <x v="77"/>
  </r>
  <r>
    <n v="2027"/>
    <x v="0"/>
    <x v="1"/>
    <s v="Jane Austen"/>
    <x v="2"/>
    <s v="The Great Adventure"/>
    <s v="New"/>
    <s v="Unsealed"/>
    <n v="2024"/>
    <s v="Q4"/>
    <x v="10"/>
    <x v="14"/>
    <x v="4"/>
    <n v="84.67"/>
    <n v="315"/>
    <n v="0.28999999999999998"/>
    <n v="26671.05"/>
    <x v="0"/>
    <x v="78"/>
  </r>
  <r>
    <n v="2268"/>
    <x v="0"/>
    <x v="1"/>
    <s v="Malcolm Gladwell"/>
    <x v="6"/>
    <s v="Science Wonders"/>
    <s v="Used"/>
    <s v="Unsealed"/>
    <n v="2023"/>
    <s v="Q3"/>
    <x v="0"/>
    <x v="0"/>
    <x v="0"/>
    <n v="62.16"/>
    <n v="424"/>
    <n v="0.25"/>
    <n v="26355.84"/>
    <x v="1"/>
    <x v="79"/>
  </r>
  <r>
    <n v="2527"/>
    <x v="0"/>
    <x v="0"/>
    <s v="Brandon Sanderson"/>
    <x v="6"/>
    <s v="Biography of Legends"/>
    <s v="Used"/>
    <s v="Unsealed"/>
    <n v="2024"/>
    <s v="Q4"/>
    <x v="3"/>
    <x v="6"/>
    <x v="4"/>
    <n v="97.43"/>
    <n v="269"/>
    <n v="0.04"/>
    <n v="26208.670000000002"/>
    <x v="2"/>
    <x v="80"/>
  </r>
  <r>
    <n v="2877"/>
    <x v="0"/>
    <x v="0"/>
    <s v="Stephen King"/>
    <x v="5"/>
    <s v="Science Wonders"/>
    <s v="Used"/>
    <s v="Sealed"/>
    <n v="2024"/>
    <s v="Q2"/>
    <x v="11"/>
    <x v="18"/>
    <x v="1"/>
    <n v="85.07"/>
    <n v="308"/>
    <n v="0.17"/>
    <n v="26201.559999999998"/>
    <x v="4"/>
    <x v="81"/>
  </r>
  <r>
    <n v="3711"/>
    <x v="0"/>
    <x v="0"/>
    <s v="J.K. Rowling"/>
    <x v="3"/>
    <s v="Biography of Legends"/>
    <s v="Used"/>
    <s v="Sealed"/>
    <n v="2024"/>
    <s v="Q3"/>
    <x v="2"/>
    <x v="3"/>
    <x v="2"/>
    <n v="65.48"/>
    <n v="399"/>
    <n v="0.02"/>
    <n v="26126.52"/>
    <x v="0"/>
    <x v="82"/>
  </r>
  <r>
    <n v="2815"/>
    <x v="0"/>
    <x v="3"/>
    <s v="Malcolm Gladwell"/>
    <x v="4"/>
    <s v="Science Wonders"/>
    <s v="Like New"/>
    <s v="Sealed"/>
    <n v="2023"/>
    <s v="Q3"/>
    <x v="0"/>
    <x v="0"/>
    <x v="1"/>
    <n v="68.38"/>
    <n v="382"/>
    <n v="0.28000000000000003"/>
    <n v="26121.16"/>
    <x v="2"/>
    <x v="83"/>
  </r>
  <r>
    <n v="3553"/>
    <x v="0"/>
    <x v="2"/>
    <s v="Brandon Sanderson"/>
    <x v="3"/>
    <s v="The Great Adventure"/>
    <s v="New"/>
    <s v="Unsealed"/>
    <n v="2023"/>
    <s v="Q2"/>
    <x v="4"/>
    <x v="7"/>
    <x v="4"/>
    <n v="67.94"/>
    <n v="384"/>
    <n v="0.15"/>
    <n v="26088.959999999999"/>
    <x v="0"/>
    <x v="84"/>
  </r>
  <r>
    <n v="2009"/>
    <x v="0"/>
    <x v="3"/>
    <s v="Jane Austen"/>
    <x v="6"/>
    <s v="Self-Help Guide"/>
    <s v="Like New"/>
    <s v="Unsealed"/>
    <n v="2023"/>
    <s v="Q3"/>
    <x v="1"/>
    <x v="9"/>
    <x v="4"/>
    <n v="92.69"/>
    <n v="280"/>
    <n v="0.28000000000000003"/>
    <n v="25953.200000000001"/>
    <x v="2"/>
    <x v="85"/>
  </r>
  <r>
    <n v="2517"/>
    <x v="0"/>
    <x v="3"/>
    <s v="George R.R. Martin"/>
    <x v="3"/>
    <s v="Science Wonders"/>
    <s v="New"/>
    <s v="Sealed"/>
    <n v="2023"/>
    <s v="Q4"/>
    <x v="10"/>
    <x v="15"/>
    <x v="3"/>
    <n v="70.540000000000006"/>
    <n v="367"/>
    <n v="0.2"/>
    <n v="25888.180000000004"/>
    <x v="1"/>
    <x v="86"/>
  </r>
  <r>
    <n v="2710"/>
    <x v="0"/>
    <x v="0"/>
    <s v="Malcolm Gladwell"/>
    <x v="5"/>
    <s v="Mystery Unfolded"/>
    <s v="New"/>
    <s v="Sealed"/>
    <n v="2024"/>
    <s v="Q1"/>
    <x v="6"/>
    <x v="10"/>
    <x v="1"/>
    <n v="84.91"/>
    <n v="304"/>
    <n v="0"/>
    <n v="25812.639999999999"/>
    <x v="3"/>
    <x v="87"/>
  </r>
  <r>
    <n v="3586"/>
    <x v="0"/>
    <x v="2"/>
    <s v="Malcolm Gladwell"/>
    <x v="4"/>
    <s v="Self-Help Guide"/>
    <s v="New"/>
    <s v="Unsealed"/>
    <n v="2024"/>
    <s v="Q3"/>
    <x v="4"/>
    <x v="16"/>
    <x v="1"/>
    <n v="62.36"/>
    <n v="412"/>
    <n v="0.28999999999999998"/>
    <n v="25692.32"/>
    <x v="2"/>
    <x v="88"/>
  </r>
  <r>
    <n v="3537"/>
    <x v="0"/>
    <x v="2"/>
    <s v="Agatha Christie"/>
    <x v="0"/>
    <s v="Science Wonders"/>
    <s v="Used"/>
    <s v="Sealed"/>
    <n v="2024"/>
    <s v="Q4"/>
    <x v="5"/>
    <x v="8"/>
    <x v="1"/>
    <n v="66.08"/>
    <n v="386"/>
    <n v="0.28999999999999998"/>
    <n v="25506.880000000001"/>
    <x v="1"/>
    <x v="89"/>
  </r>
  <r>
    <n v="3802"/>
    <x v="0"/>
    <x v="2"/>
    <s v="J.K. Rowling"/>
    <x v="4"/>
    <s v="Mystery Unfolded"/>
    <s v="New"/>
    <s v="Unsealed"/>
    <n v="2024"/>
    <s v="Q3"/>
    <x v="0"/>
    <x v="5"/>
    <x v="3"/>
    <n v="51.83"/>
    <n v="491"/>
    <n v="0.24"/>
    <n v="25448.53"/>
    <x v="4"/>
    <x v="90"/>
  </r>
  <r>
    <n v="3199"/>
    <x v="0"/>
    <x v="3"/>
    <s v="J.K. Rowling"/>
    <x v="4"/>
    <s v="Biography of Legends"/>
    <s v="Used"/>
    <s v="Unsealed"/>
    <n v="2023"/>
    <s v="Q1"/>
    <x v="5"/>
    <x v="17"/>
    <x v="4"/>
    <n v="79.47"/>
    <n v="317"/>
    <n v="0.02"/>
    <n v="25191.989999999998"/>
    <x v="2"/>
    <x v="91"/>
  </r>
  <r>
    <n v="3271"/>
    <x v="0"/>
    <x v="3"/>
    <s v="J.K. Rowling"/>
    <x v="2"/>
    <s v="Self-Help Guide"/>
    <s v="Like New"/>
    <s v="Unsealed"/>
    <n v="2023"/>
    <s v="Q1"/>
    <x v="3"/>
    <x v="4"/>
    <x v="2"/>
    <n v="53.28"/>
    <n v="469"/>
    <n v="0.05"/>
    <n v="24988.32"/>
    <x v="3"/>
    <x v="92"/>
  </r>
  <r>
    <n v="3676"/>
    <x v="0"/>
    <x v="0"/>
    <s v="Jane Austen"/>
    <x v="6"/>
    <s v="Mystery Unfolded"/>
    <s v="Like New"/>
    <s v="Sealed"/>
    <n v="2023"/>
    <s v="Q3"/>
    <x v="5"/>
    <x v="17"/>
    <x v="0"/>
    <n v="81.75"/>
    <n v="305"/>
    <n v="0.06"/>
    <n v="24933.75"/>
    <x v="0"/>
    <x v="93"/>
  </r>
  <r>
    <n v="3070"/>
    <x v="0"/>
    <x v="3"/>
    <s v="Brandon Sanderson"/>
    <x v="6"/>
    <s v="Mystery Unfolded"/>
    <s v="Like New"/>
    <s v="Sealed"/>
    <n v="2023"/>
    <s v="Q4"/>
    <x v="7"/>
    <x v="13"/>
    <x v="2"/>
    <n v="57.65"/>
    <n v="432"/>
    <n v="0.17"/>
    <n v="24904.799999999999"/>
    <x v="4"/>
    <x v="94"/>
  </r>
  <r>
    <n v="3500"/>
    <x v="0"/>
    <x v="0"/>
    <s v="Malcolm Gladwell"/>
    <x v="1"/>
    <s v="Mystery Unfolded"/>
    <s v="Like New"/>
    <s v="Unsealed"/>
    <n v="2023"/>
    <s v="Q3"/>
    <x v="2"/>
    <x v="2"/>
    <x v="3"/>
    <n v="50.45"/>
    <n v="493"/>
    <n v="0.24"/>
    <n v="24871.850000000002"/>
    <x v="0"/>
    <x v="95"/>
  </r>
  <r>
    <n v="2228"/>
    <x v="0"/>
    <x v="2"/>
    <s v="J.K. Rowling"/>
    <x v="5"/>
    <s v="Biography of Legends"/>
    <s v="New"/>
    <s v="Sealed"/>
    <n v="2024"/>
    <s v="Q2"/>
    <x v="11"/>
    <x v="18"/>
    <x v="1"/>
    <n v="87.63"/>
    <n v="282"/>
    <n v="0.14000000000000001"/>
    <n v="24711.66"/>
    <x v="2"/>
    <x v="96"/>
  </r>
  <r>
    <n v="2588"/>
    <x v="0"/>
    <x v="0"/>
    <s v="Malcolm Gladwell"/>
    <x v="2"/>
    <s v="Self-Help Guide"/>
    <s v="Used"/>
    <s v="Unsealed"/>
    <n v="2024"/>
    <s v="Q1"/>
    <x v="2"/>
    <x v="3"/>
    <x v="0"/>
    <n v="88.34"/>
    <n v="278"/>
    <n v="0.01"/>
    <n v="24558.52"/>
    <x v="0"/>
    <x v="97"/>
  </r>
  <r>
    <n v="3279"/>
    <x v="0"/>
    <x v="2"/>
    <s v="George R.R. Martin"/>
    <x v="1"/>
    <s v="The Great Adventure"/>
    <s v="Like New"/>
    <s v="Unsealed"/>
    <n v="2023"/>
    <s v="Q4"/>
    <x v="1"/>
    <x v="9"/>
    <x v="0"/>
    <n v="95.13"/>
    <n v="256"/>
    <n v="0.24"/>
    <n v="24353.279999999999"/>
    <x v="1"/>
    <x v="98"/>
  </r>
  <r>
    <n v="3160"/>
    <x v="0"/>
    <x v="1"/>
    <s v="Stephen King"/>
    <x v="1"/>
    <s v="Science Wonders"/>
    <s v="Used"/>
    <s v="Sealed"/>
    <n v="2023"/>
    <s v="Q2"/>
    <x v="9"/>
    <x v="9"/>
    <x v="4"/>
    <n v="56.09"/>
    <n v="431"/>
    <n v="0.12"/>
    <n v="24174.79"/>
    <x v="0"/>
    <x v="99"/>
  </r>
  <r>
    <n v="3161"/>
    <x v="0"/>
    <x v="0"/>
    <s v="Jane Austen"/>
    <x v="5"/>
    <s v="Self-Help Guide"/>
    <s v="Like New"/>
    <s v="Sealed"/>
    <n v="2024"/>
    <s v="Q4"/>
    <x v="6"/>
    <x v="10"/>
    <x v="3"/>
    <n v="62.81"/>
    <n v="381"/>
    <n v="0.18"/>
    <n v="23930.61"/>
    <x v="3"/>
    <x v="100"/>
  </r>
  <r>
    <n v="2032"/>
    <x v="0"/>
    <x v="3"/>
    <s v="Brandon Sanderson"/>
    <x v="5"/>
    <s v="Mystery Unfolded"/>
    <s v="Like New"/>
    <s v="Sealed"/>
    <n v="2024"/>
    <s v="Q1"/>
    <x v="0"/>
    <x v="5"/>
    <x v="4"/>
    <n v="60.13"/>
    <n v="396"/>
    <n v="0.24"/>
    <n v="23811.48"/>
    <x v="3"/>
    <x v="101"/>
  </r>
  <r>
    <n v="3375"/>
    <x v="0"/>
    <x v="2"/>
    <s v="George R.R. Martin"/>
    <x v="4"/>
    <s v="The Great Adventure"/>
    <s v="Used"/>
    <s v="Sealed"/>
    <n v="2023"/>
    <s v="Q3"/>
    <x v="6"/>
    <x v="12"/>
    <x v="4"/>
    <n v="53.87"/>
    <n v="442"/>
    <n v="0.02"/>
    <n v="23810.539999999997"/>
    <x v="0"/>
    <x v="102"/>
  </r>
  <r>
    <n v="3097"/>
    <x v="0"/>
    <x v="3"/>
    <s v="Malcolm Gladwell"/>
    <x v="6"/>
    <s v="Science Wonders"/>
    <s v="New"/>
    <s v="Sealed"/>
    <n v="2024"/>
    <s v="Q4"/>
    <x v="10"/>
    <x v="14"/>
    <x v="3"/>
    <n v="68.599999999999994"/>
    <n v="346"/>
    <n v="0.18"/>
    <n v="23735.599999999999"/>
    <x v="1"/>
    <x v="103"/>
  </r>
  <r>
    <n v="3378"/>
    <x v="0"/>
    <x v="1"/>
    <s v="J.K. Rowling"/>
    <x v="0"/>
    <s v="The Great Adventure"/>
    <s v="Like New"/>
    <s v="Unsealed"/>
    <n v="2023"/>
    <s v="Q4"/>
    <x v="6"/>
    <x v="12"/>
    <x v="3"/>
    <n v="78.64"/>
    <n v="301"/>
    <n v="0.17"/>
    <n v="23670.639999999999"/>
    <x v="1"/>
    <x v="104"/>
  </r>
  <r>
    <n v="3298"/>
    <x v="0"/>
    <x v="1"/>
    <s v="George R.R. Martin"/>
    <x v="1"/>
    <s v="Self-Help Guide"/>
    <s v="Like New"/>
    <s v="Unsealed"/>
    <n v="2023"/>
    <s v="Q3"/>
    <x v="8"/>
    <x v="15"/>
    <x v="1"/>
    <n v="78.510000000000005"/>
    <n v="300"/>
    <n v="0.26"/>
    <n v="23553"/>
    <x v="0"/>
    <x v="105"/>
  </r>
  <r>
    <n v="2330"/>
    <x v="0"/>
    <x v="3"/>
    <s v="Malcolm Gladwell"/>
    <x v="5"/>
    <s v="Biography of Legends"/>
    <s v="Used"/>
    <s v="Unsealed"/>
    <n v="2024"/>
    <s v="Q2"/>
    <x v="5"/>
    <x v="8"/>
    <x v="3"/>
    <n v="90.1"/>
    <n v="259"/>
    <n v="0.27"/>
    <n v="23335.899999999998"/>
    <x v="1"/>
    <x v="106"/>
  </r>
  <r>
    <n v="3466"/>
    <x v="0"/>
    <x v="1"/>
    <s v="George R.R. Martin"/>
    <x v="2"/>
    <s v="Science Wonders"/>
    <s v="New"/>
    <s v="Sealed"/>
    <n v="2023"/>
    <s v="Q2"/>
    <x v="3"/>
    <x v="4"/>
    <x v="3"/>
    <n v="53.72"/>
    <n v="432"/>
    <n v="0.08"/>
    <n v="23207.040000000001"/>
    <x v="1"/>
    <x v="107"/>
  </r>
  <r>
    <n v="2896"/>
    <x v="0"/>
    <x v="2"/>
    <s v="Stephen King"/>
    <x v="2"/>
    <s v="Science Wonders"/>
    <s v="New"/>
    <s v="Sealed"/>
    <n v="2024"/>
    <s v="Q4"/>
    <x v="11"/>
    <x v="18"/>
    <x v="4"/>
    <n v="83.88"/>
    <n v="275"/>
    <n v="0.1"/>
    <n v="23067"/>
    <x v="4"/>
    <x v="108"/>
  </r>
  <r>
    <n v="3340"/>
    <x v="0"/>
    <x v="2"/>
    <s v="George R.R. Martin"/>
    <x v="2"/>
    <s v="The Great Adventure"/>
    <s v="New"/>
    <s v="Unsealed"/>
    <n v="2023"/>
    <s v="Q4"/>
    <x v="10"/>
    <x v="15"/>
    <x v="0"/>
    <n v="69.89"/>
    <n v="328"/>
    <n v="0.17"/>
    <n v="22923.920000000002"/>
    <x v="3"/>
    <x v="109"/>
  </r>
  <r>
    <n v="2762"/>
    <x v="0"/>
    <x v="1"/>
    <s v="J.K. Rowling"/>
    <x v="5"/>
    <s v="Biography of Legends"/>
    <s v="Like New"/>
    <s v="Unsealed"/>
    <n v="2023"/>
    <s v="Q3"/>
    <x v="11"/>
    <x v="19"/>
    <x v="0"/>
    <n v="70.489999999999995"/>
    <n v="325"/>
    <n v="0.01"/>
    <n v="22909.25"/>
    <x v="3"/>
    <x v="110"/>
  </r>
  <r>
    <n v="2192"/>
    <x v="0"/>
    <x v="3"/>
    <s v="Malcolm Gladwell"/>
    <x v="5"/>
    <s v="Mystery Unfolded"/>
    <s v="Like New"/>
    <s v="Sealed"/>
    <n v="2023"/>
    <s v="Q1"/>
    <x v="1"/>
    <x v="9"/>
    <x v="1"/>
    <n v="80.180000000000007"/>
    <n v="285"/>
    <n v="0.17"/>
    <n v="22851.300000000003"/>
    <x v="3"/>
    <x v="111"/>
  </r>
  <r>
    <n v="3593"/>
    <x v="0"/>
    <x v="2"/>
    <s v="J.K. Rowling"/>
    <x v="1"/>
    <s v="Mystery Unfolded"/>
    <s v="Like New"/>
    <s v="Sealed"/>
    <n v="2024"/>
    <s v="Q3"/>
    <x v="1"/>
    <x v="1"/>
    <x v="1"/>
    <n v="95.13"/>
    <n v="240"/>
    <n v="0.19"/>
    <n v="22831.199999999997"/>
    <x v="1"/>
    <x v="112"/>
  </r>
  <r>
    <n v="2956"/>
    <x v="0"/>
    <x v="1"/>
    <s v="George R.R. Martin"/>
    <x v="4"/>
    <s v="Mystery Unfolded"/>
    <s v="Used"/>
    <s v="Sealed"/>
    <n v="2024"/>
    <s v="Q1"/>
    <x v="2"/>
    <x v="3"/>
    <x v="1"/>
    <n v="50.15"/>
    <n v="449"/>
    <n v="0.2"/>
    <n v="22517.35"/>
    <x v="3"/>
    <x v="113"/>
  </r>
  <r>
    <n v="2070"/>
    <x v="0"/>
    <x v="2"/>
    <s v="George R.R. Martin"/>
    <x v="1"/>
    <s v="Science Wonders"/>
    <s v="Like New"/>
    <s v="Sealed"/>
    <n v="2024"/>
    <s v="Q4"/>
    <x v="5"/>
    <x v="8"/>
    <x v="0"/>
    <n v="76.45"/>
    <n v="290"/>
    <n v="0.17"/>
    <n v="22170.5"/>
    <x v="4"/>
    <x v="114"/>
  </r>
  <r>
    <n v="2099"/>
    <x v="0"/>
    <x v="1"/>
    <s v="George R.R. Martin"/>
    <x v="1"/>
    <s v="The Great Adventure"/>
    <s v="New"/>
    <s v="Unsealed"/>
    <n v="2024"/>
    <s v="Q1"/>
    <x v="5"/>
    <x v="8"/>
    <x v="1"/>
    <n v="54"/>
    <n v="408"/>
    <n v="0.03"/>
    <n v="22032"/>
    <x v="0"/>
    <x v="115"/>
  </r>
  <r>
    <n v="2446"/>
    <x v="0"/>
    <x v="1"/>
    <s v="Brandon Sanderson"/>
    <x v="6"/>
    <s v="The Great Adventure"/>
    <s v="Used"/>
    <s v="Sealed"/>
    <n v="2023"/>
    <s v="Q3"/>
    <x v="2"/>
    <x v="2"/>
    <x v="4"/>
    <n v="79.83"/>
    <n v="273"/>
    <n v="0.2"/>
    <n v="21793.59"/>
    <x v="4"/>
    <x v="116"/>
  </r>
  <r>
    <n v="2347"/>
    <x v="0"/>
    <x v="3"/>
    <s v="Agatha Christie"/>
    <x v="5"/>
    <s v="The Great Adventure"/>
    <s v="New"/>
    <s v="Sealed"/>
    <n v="2023"/>
    <s v="Q3"/>
    <x v="3"/>
    <x v="4"/>
    <x v="4"/>
    <n v="68.040000000000006"/>
    <n v="320"/>
    <n v="0.14000000000000001"/>
    <n v="21772.800000000003"/>
    <x v="4"/>
    <x v="117"/>
  </r>
  <r>
    <n v="2958"/>
    <x v="0"/>
    <x v="1"/>
    <s v="Agatha Christie"/>
    <x v="1"/>
    <s v="Mystery Unfolded"/>
    <s v="Used"/>
    <s v="Sealed"/>
    <n v="2024"/>
    <s v="Q4"/>
    <x v="6"/>
    <x v="10"/>
    <x v="1"/>
    <n v="48.59"/>
    <n v="448"/>
    <n v="0.22"/>
    <n v="21768.32"/>
    <x v="2"/>
    <x v="118"/>
  </r>
  <r>
    <n v="3907"/>
    <x v="0"/>
    <x v="2"/>
    <s v="George R.R. Martin"/>
    <x v="4"/>
    <s v="Self-Help Guide"/>
    <s v="Like New"/>
    <s v="Unsealed"/>
    <n v="2023"/>
    <s v="Q3"/>
    <x v="5"/>
    <x v="17"/>
    <x v="3"/>
    <n v="55.01"/>
    <n v="391"/>
    <n v="0.21"/>
    <n v="21508.91"/>
    <x v="1"/>
    <x v="119"/>
  </r>
  <r>
    <n v="2428"/>
    <x v="0"/>
    <x v="1"/>
    <s v="Brandon Sanderson"/>
    <x v="2"/>
    <s v="Science Wonders"/>
    <s v="New"/>
    <s v="Unsealed"/>
    <n v="2024"/>
    <s v="Q1"/>
    <x v="8"/>
    <x v="14"/>
    <x v="0"/>
    <n v="92.97"/>
    <n v="231"/>
    <n v="0.16"/>
    <n v="21476.07"/>
    <x v="0"/>
    <x v="120"/>
  </r>
  <r>
    <n v="3644"/>
    <x v="0"/>
    <x v="2"/>
    <s v="Agatha Christie"/>
    <x v="4"/>
    <s v="Biography of Legends"/>
    <s v="Used"/>
    <s v="Sealed"/>
    <n v="2023"/>
    <s v="Q2"/>
    <x v="7"/>
    <x v="13"/>
    <x v="3"/>
    <n v="78.36"/>
    <n v="274"/>
    <n v="0.21"/>
    <n v="21470.639999999999"/>
    <x v="2"/>
    <x v="121"/>
  </r>
  <r>
    <n v="2194"/>
    <x v="0"/>
    <x v="3"/>
    <s v="Malcolm Gladwell"/>
    <x v="3"/>
    <s v="Biography of Legends"/>
    <s v="Used"/>
    <s v="Sealed"/>
    <n v="2023"/>
    <s v="Q2"/>
    <x v="0"/>
    <x v="0"/>
    <x v="2"/>
    <n v="73.900000000000006"/>
    <n v="290"/>
    <n v="0.28000000000000003"/>
    <n v="21431"/>
    <x v="2"/>
    <x v="122"/>
  </r>
  <r>
    <n v="2587"/>
    <x v="0"/>
    <x v="2"/>
    <s v="J.K. Rowling"/>
    <x v="3"/>
    <s v="The Great Adventure"/>
    <s v="Used"/>
    <s v="Sealed"/>
    <n v="2023"/>
    <s v="Q2"/>
    <x v="0"/>
    <x v="0"/>
    <x v="3"/>
    <n v="46.45"/>
    <n v="460"/>
    <n v="0.17"/>
    <n v="21367"/>
    <x v="1"/>
    <x v="123"/>
  </r>
  <r>
    <n v="2223"/>
    <x v="0"/>
    <x v="0"/>
    <s v="Malcolm Gladwell"/>
    <x v="0"/>
    <s v="Biography of Legends"/>
    <s v="Like New"/>
    <s v="Unsealed"/>
    <n v="2024"/>
    <s v="Q3"/>
    <x v="10"/>
    <x v="14"/>
    <x v="4"/>
    <n v="86.46"/>
    <n v="247"/>
    <n v="0.01"/>
    <n v="21355.62"/>
    <x v="3"/>
    <x v="124"/>
  </r>
  <r>
    <n v="2855"/>
    <x v="0"/>
    <x v="3"/>
    <s v="Stephen King"/>
    <x v="1"/>
    <s v="Mystery Unfolded"/>
    <s v="Used"/>
    <s v="Unsealed"/>
    <n v="2023"/>
    <s v="Q4"/>
    <x v="7"/>
    <x v="13"/>
    <x v="0"/>
    <n v="70.12"/>
    <n v="300"/>
    <n v="0.24"/>
    <n v="21036"/>
    <x v="3"/>
    <x v="125"/>
  </r>
  <r>
    <n v="3525"/>
    <x v="0"/>
    <x v="3"/>
    <s v="George R.R. Martin"/>
    <x v="3"/>
    <s v="Biography of Legends"/>
    <s v="Like New"/>
    <s v="Sealed"/>
    <n v="2023"/>
    <s v="Q1"/>
    <x v="7"/>
    <x v="13"/>
    <x v="3"/>
    <n v="48.85"/>
    <n v="429"/>
    <n v="0.19"/>
    <n v="20956.650000000001"/>
    <x v="1"/>
    <x v="126"/>
  </r>
  <r>
    <n v="2921"/>
    <x v="0"/>
    <x v="2"/>
    <s v="George R.R. Martin"/>
    <x v="3"/>
    <s v="Self-Help Guide"/>
    <s v="Like New"/>
    <s v="Sealed"/>
    <n v="2023"/>
    <s v="Q1"/>
    <x v="5"/>
    <x v="17"/>
    <x v="3"/>
    <n v="77.14"/>
    <n v="271"/>
    <n v="0.23"/>
    <n v="20904.939999999999"/>
    <x v="3"/>
    <x v="127"/>
  </r>
  <r>
    <n v="2611"/>
    <x v="0"/>
    <x v="0"/>
    <s v="Jane Austen"/>
    <x v="0"/>
    <s v="Mystery Unfolded"/>
    <s v="New"/>
    <s v="Sealed"/>
    <n v="2023"/>
    <s v="Q2"/>
    <x v="11"/>
    <x v="19"/>
    <x v="0"/>
    <n v="52.8"/>
    <n v="389"/>
    <n v="0.08"/>
    <n v="20539.199999999997"/>
    <x v="3"/>
    <x v="128"/>
  </r>
  <r>
    <n v="3690"/>
    <x v="0"/>
    <x v="1"/>
    <s v="Jane Austen"/>
    <x v="0"/>
    <s v="Biography of Legends"/>
    <s v="Like New"/>
    <s v="Sealed"/>
    <n v="2023"/>
    <s v="Q3"/>
    <x v="2"/>
    <x v="2"/>
    <x v="4"/>
    <n v="45.16"/>
    <n v="454"/>
    <n v="0.02"/>
    <n v="20502.64"/>
    <x v="3"/>
    <x v="129"/>
  </r>
  <r>
    <n v="3806"/>
    <x v="0"/>
    <x v="3"/>
    <s v="Agatha Christie"/>
    <x v="3"/>
    <s v="Mystery Unfolded"/>
    <s v="New"/>
    <s v="Unsealed"/>
    <n v="2024"/>
    <s v="Q2"/>
    <x v="9"/>
    <x v="1"/>
    <x v="3"/>
    <n v="86.06"/>
    <n v="238"/>
    <n v="0.08"/>
    <n v="20482.28"/>
    <x v="2"/>
    <x v="130"/>
  </r>
  <r>
    <n v="3739"/>
    <x v="0"/>
    <x v="2"/>
    <s v="George R.R. Martin"/>
    <x v="6"/>
    <s v="Mystery Unfolded"/>
    <s v="Like New"/>
    <s v="Unsealed"/>
    <n v="2023"/>
    <s v="Q3"/>
    <x v="2"/>
    <x v="2"/>
    <x v="0"/>
    <n v="79.78"/>
    <n v="256"/>
    <n v="0.2"/>
    <n v="20423.68"/>
    <x v="3"/>
    <x v="131"/>
  </r>
  <r>
    <n v="3098"/>
    <x v="0"/>
    <x v="1"/>
    <s v="Malcolm Gladwell"/>
    <x v="5"/>
    <s v="Mystery Unfolded"/>
    <s v="Used"/>
    <s v="Sealed"/>
    <n v="2024"/>
    <s v="Q1"/>
    <x v="3"/>
    <x v="6"/>
    <x v="4"/>
    <n v="75.94"/>
    <n v="267"/>
    <n v="0.25"/>
    <n v="20275.98"/>
    <x v="4"/>
    <x v="132"/>
  </r>
  <r>
    <n v="2945"/>
    <x v="0"/>
    <x v="2"/>
    <s v="Stephen King"/>
    <x v="5"/>
    <s v="Biography of Legends"/>
    <s v="Used"/>
    <s v="Unsealed"/>
    <n v="2023"/>
    <s v="Q3"/>
    <x v="10"/>
    <x v="15"/>
    <x v="4"/>
    <n v="85.81"/>
    <n v="236"/>
    <n v="0.22"/>
    <n v="20251.16"/>
    <x v="1"/>
    <x v="133"/>
  </r>
  <r>
    <n v="3490"/>
    <x v="0"/>
    <x v="1"/>
    <s v="Jane Austen"/>
    <x v="5"/>
    <s v="The Great Adventure"/>
    <s v="Used"/>
    <s v="Sealed"/>
    <n v="2023"/>
    <s v="Q1"/>
    <x v="6"/>
    <x v="12"/>
    <x v="0"/>
    <n v="65.040000000000006"/>
    <n v="309"/>
    <n v="0.11"/>
    <n v="20097.36"/>
    <x v="4"/>
    <x v="134"/>
  </r>
  <r>
    <n v="2904"/>
    <x v="0"/>
    <x v="2"/>
    <s v="Brandon Sanderson"/>
    <x v="5"/>
    <s v="The Great Adventure"/>
    <s v="New"/>
    <s v="Unsealed"/>
    <n v="2024"/>
    <s v="Q1"/>
    <x v="5"/>
    <x v="8"/>
    <x v="3"/>
    <n v="51.46"/>
    <n v="388"/>
    <n v="0.04"/>
    <n v="19966.48"/>
    <x v="4"/>
    <x v="135"/>
  </r>
  <r>
    <n v="2180"/>
    <x v="0"/>
    <x v="3"/>
    <s v="Brandon Sanderson"/>
    <x v="4"/>
    <s v="Biography of Legends"/>
    <s v="New"/>
    <s v="Unsealed"/>
    <n v="2024"/>
    <s v="Q3"/>
    <x v="6"/>
    <x v="10"/>
    <x v="1"/>
    <n v="73.400000000000006"/>
    <n v="271"/>
    <n v="0.11"/>
    <n v="19891.400000000001"/>
    <x v="2"/>
    <x v="136"/>
  </r>
  <r>
    <n v="3742"/>
    <x v="0"/>
    <x v="1"/>
    <s v="George R.R. Martin"/>
    <x v="5"/>
    <s v="Biography of Legends"/>
    <s v="Like New"/>
    <s v="Unsealed"/>
    <n v="2023"/>
    <s v="Q1"/>
    <x v="0"/>
    <x v="0"/>
    <x v="4"/>
    <n v="75.17"/>
    <n v="262"/>
    <n v="0.09"/>
    <n v="19694.54"/>
    <x v="2"/>
    <x v="137"/>
  </r>
  <r>
    <n v="2951"/>
    <x v="0"/>
    <x v="1"/>
    <s v="Jane Austen"/>
    <x v="6"/>
    <s v="The Great Adventure"/>
    <s v="New"/>
    <s v="Sealed"/>
    <n v="2024"/>
    <s v="Q2"/>
    <x v="1"/>
    <x v="1"/>
    <x v="3"/>
    <n v="41.9"/>
    <n v="468"/>
    <n v="0.02"/>
    <n v="19609.2"/>
    <x v="0"/>
    <x v="138"/>
  </r>
  <r>
    <n v="2872"/>
    <x v="0"/>
    <x v="2"/>
    <s v="J.K. Rowling"/>
    <x v="2"/>
    <s v="Biography of Legends"/>
    <s v="Used"/>
    <s v="Unsealed"/>
    <n v="2023"/>
    <s v="Q1"/>
    <x v="4"/>
    <x v="7"/>
    <x v="1"/>
    <n v="84.43"/>
    <n v="231"/>
    <n v="0.18"/>
    <n v="19503.330000000002"/>
    <x v="3"/>
    <x v="139"/>
  </r>
  <r>
    <n v="3250"/>
    <x v="0"/>
    <x v="2"/>
    <s v="Agatha Christie"/>
    <x v="0"/>
    <s v="Mystery Unfolded"/>
    <s v="Used"/>
    <s v="Unsealed"/>
    <n v="2024"/>
    <s v="Q3"/>
    <x v="11"/>
    <x v="18"/>
    <x v="2"/>
    <n v="88.61"/>
    <n v="220"/>
    <n v="0.25"/>
    <n v="19494.2"/>
    <x v="2"/>
    <x v="140"/>
  </r>
  <r>
    <n v="3775"/>
    <x v="0"/>
    <x v="1"/>
    <s v="J.K. Rowling"/>
    <x v="6"/>
    <s v="Science Wonders"/>
    <s v="Used"/>
    <s v="Unsealed"/>
    <n v="2024"/>
    <s v="Q4"/>
    <x v="11"/>
    <x v="18"/>
    <x v="2"/>
    <n v="53.43"/>
    <n v="363"/>
    <n v="0.09"/>
    <n v="19395.09"/>
    <x v="1"/>
    <x v="141"/>
  </r>
  <r>
    <n v="2390"/>
    <x v="0"/>
    <x v="2"/>
    <s v="George R.R. Martin"/>
    <x v="0"/>
    <s v="Mystery Unfolded"/>
    <s v="Used"/>
    <s v="Sealed"/>
    <n v="2023"/>
    <s v="Q2"/>
    <x v="4"/>
    <x v="7"/>
    <x v="3"/>
    <n v="88.49"/>
    <n v="218"/>
    <n v="0.22"/>
    <n v="19290.82"/>
    <x v="2"/>
    <x v="142"/>
  </r>
  <r>
    <n v="3764"/>
    <x v="0"/>
    <x v="3"/>
    <s v="Stephen King"/>
    <x v="6"/>
    <s v="Self-Help Guide"/>
    <s v="New"/>
    <s v="Sealed"/>
    <n v="2023"/>
    <s v="Q4"/>
    <x v="1"/>
    <x v="9"/>
    <x v="4"/>
    <n v="60.21"/>
    <n v="320"/>
    <n v="0.19"/>
    <n v="19267.2"/>
    <x v="1"/>
    <x v="143"/>
  </r>
  <r>
    <n v="2114"/>
    <x v="0"/>
    <x v="0"/>
    <s v="J.K. Rowling"/>
    <x v="6"/>
    <s v="Biography of Legends"/>
    <s v="Used"/>
    <s v="Sealed"/>
    <n v="2024"/>
    <s v="Q2"/>
    <x v="11"/>
    <x v="18"/>
    <x v="4"/>
    <n v="82.86"/>
    <n v="232"/>
    <n v="0.08"/>
    <n v="19223.52"/>
    <x v="0"/>
    <x v="144"/>
  </r>
  <r>
    <n v="2111"/>
    <x v="0"/>
    <x v="3"/>
    <s v="Agatha Christie"/>
    <x v="3"/>
    <s v="Self-Help Guide"/>
    <s v="Used"/>
    <s v="Sealed"/>
    <n v="2024"/>
    <s v="Q2"/>
    <x v="0"/>
    <x v="5"/>
    <x v="0"/>
    <n v="99.35"/>
    <n v="191"/>
    <n v="0.23"/>
    <n v="18975.849999999999"/>
    <x v="0"/>
    <x v="145"/>
  </r>
  <r>
    <n v="2132"/>
    <x v="0"/>
    <x v="2"/>
    <s v="Agatha Christie"/>
    <x v="3"/>
    <s v="Biography of Legends"/>
    <s v="Used"/>
    <s v="Sealed"/>
    <n v="2024"/>
    <s v="Q4"/>
    <x v="1"/>
    <x v="1"/>
    <x v="4"/>
    <n v="50.3"/>
    <n v="376"/>
    <n v="0.24"/>
    <n v="18912.8"/>
    <x v="4"/>
    <x v="146"/>
  </r>
  <r>
    <n v="3772"/>
    <x v="0"/>
    <x v="1"/>
    <s v="Agatha Christie"/>
    <x v="5"/>
    <s v="Science Wonders"/>
    <s v="Used"/>
    <s v="Unsealed"/>
    <n v="2023"/>
    <s v="Q3"/>
    <x v="4"/>
    <x v="7"/>
    <x v="4"/>
    <n v="53.43"/>
    <n v="353"/>
    <n v="0.03"/>
    <n v="18860.79"/>
    <x v="2"/>
    <x v="147"/>
  </r>
  <r>
    <n v="3429"/>
    <x v="0"/>
    <x v="0"/>
    <s v="George R.R. Martin"/>
    <x v="5"/>
    <s v="Biography of Legends"/>
    <s v="New"/>
    <s v="Sealed"/>
    <n v="2024"/>
    <s v="Q1"/>
    <x v="3"/>
    <x v="6"/>
    <x v="1"/>
    <n v="93.01"/>
    <n v="200"/>
    <n v="0.3"/>
    <n v="18602"/>
    <x v="2"/>
    <x v="148"/>
  </r>
  <r>
    <n v="3999"/>
    <x v="0"/>
    <x v="3"/>
    <s v="Agatha Christie"/>
    <x v="3"/>
    <s v="Mystery Unfolded"/>
    <s v="New"/>
    <s v="Sealed"/>
    <n v="2024"/>
    <s v="Q3"/>
    <x v="7"/>
    <x v="11"/>
    <x v="3"/>
    <n v="94.9"/>
    <n v="196"/>
    <n v="0.21"/>
    <n v="18600.400000000001"/>
    <x v="2"/>
    <x v="149"/>
  </r>
  <r>
    <n v="2454"/>
    <x v="0"/>
    <x v="1"/>
    <s v="J.K. Rowling"/>
    <x v="2"/>
    <s v="Self-Help Guide"/>
    <s v="New"/>
    <s v="Sealed"/>
    <n v="2023"/>
    <s v="Q1"/>
    <x v="5"/>
    <x v="17"/>
    <x v="2"/>
    <n v="38.57"/>
    <n v="482"/>
    <n v="0.01"/>
    <n v="18590.740000000002"/>
    <x v="4"/>
    <x v="150"/>
  </r>
  <r>
    <n v="3778"/>
    <x v="0"/>
    <x v="1"/>
    <s v="Stephen King"/>
    <x v="6"/>
    <s v="Mystery Unfolded"/>
    <s v="Like New"/>
    <s v="Sealed"/>
    <n v="2023"/>
    <s v="Q4"/>
    <x v="6"/>
    <x v="12"/>
    <x v="2"/>
    <n v="76.12"/>
    <n v="241"/>
    <n v="0.19"/>
    <n v="18344.920000000002"/>
    <x v="2"/>
    <x v="151"/>
  </r>
  <r>
    <n v="3876"/>
    <x v="0"/>
    <x v="0"/>
    <s v="J.K. Rowling"/>
    <x v="3"/>
    <s v="Mystery Unfolded"/>
    <s v="Like New"/>
    <s v="Sealed"/>
    <n v="2024"/>
    <s v="Q1"/>
    <x v="0"/>
    <x v="5"/>
    <x v="4"/>
    <n v="61.45"/>
    <n v="297"/>
    <n v="0.28000000000000003"/>
    <n v="18250.650000000001"/>
    <x v="0"/>
    <x v="152"/>
  </r>
  <r>
    <n v="2511"/>
    <x v="0"/>
    <x v="0"/>
    <s v="Jane Austen"/>
    <x v="0"/>
    <s v="Self-Help Guide"/>
    <s v="New"/>
    <s v="Sealed"/>
    <n v="2024"/>
    <s v="Q3"/>
    <x v="11"/>
    <x v="18"/>
    <x v="1"/>
    <n v="62"/>
    <n v="292"/>
    <n v="0.27"/>
    <n v="18104"/>
    <x v="0"/>
    <x v="153"/>
  </r>
  <r>
    <n v="2138"/>
    <x v="0"/>
    <x v="2"/>
    <s v="Jane Austen"/>
    <x v="3"/>
    <s v="Self-Help Guide"/>
    <s v="Used"/>
    <s v="Sealed"/>
    <n v="2023"/>
    <s v="Q1"/>
    <x v="4"/>
    <x v="7"/>
    <x v="2"/>
    <n v="88.69"/>
    <n v="201"/>
    <n v="0.28999999999999998"/>
    <n v="17826.689999999999"/>
    <x v="4"/>
    <x v="154"/>
  </r>
  <r>
    <n v="3068"/>
    <x v="0"/>
    <x v="3"/>
    <s v="Jane Austen"/>
    <x v="1"/>
    <s v="Science Wonders"/>
    <s v="Like New"/>
    <s v="Unsealed"/>
    <n v="2023"/>
    <s v="Q4"/>
    <x v="6"/>
    <x v="12"/>
    <x v="2"/>
    <n v="48.42"/>
    <n v="366"/>
    <n v="0.1"/>
    <n v="17721.72"/>
    <x v="1"/>
    <x v="155"/>
  </r>
  <r>
    <n v="2542"/>
    <x v="0"/>
    <x v="1"/>
    <s v="Brandon Sanderson"/>
    <x v="2"/>
    <s v="The Great Adventure"/>
    <s v="New"/>
    <s v="Sealed"/>
    <n v="2024"/>
    <s v="Q1"/>
    <x v="10"/>
    <x v="14"/>
    <x v="0"/>
    <n v="46.54"/>
    <n v="379"/>
    <n v="0.03"/>
    <n v="17638.66"/>
    <x v="2"/>
    <x v="156"/>
  </r>
  <r>
    <n v="2302"/>
    <x v="0"/>
    <x v="2"/>
    <s v="Malcolm Gladwell"/>
    <x v="2"/>
    <s v="The Great Adventure"/>
    <s v="New"/>
    <s v="Unsealed"/>
    <n v="2024"/>
    <s v="Q3"/>
    <x v="6"/>
    <x v="10"/>
    <x v="2"/>
    <n v="59.75"/>
    <n v="294"/>
    <n v="0.25"/>
    <n v="17566.5"/>
    <x v="0"/>
    <x v="157"/>
  </r>
  <r>
    <n v="2206"/>
    <x v="0"/>
    <x v="1"/>
    <s v="George R.R. Martin"/>
    <x v="2"/>
    <s v="Mystery Unfolded"/>
    <s v="Like New"/>
    <s v="Sealed"/>
    <n v="2024"/>
    <s v="Q1"/>
    <x v="0"/>
    <x v="5"/>
    <x v="4"/>
    <n v="59.72"/>
    <n v="294"/>
    <n v="0.23"/>
    <n v="17557.68"/>
    <x v="0"/>
    <x v="158"/>
  </r>
  <r>
    <n v="2063"/>
    <x v="0"/>
    <x v="2"/>
    <s v="Brandon Sanderson"/>
    <x v="0"/>
    <s v="The Great Adventure"/>
    <s v="New"/>
    <s v="Unsealed"/>
    <n v="2023"/>
    <s v="Q3"/>
    <x v="11"/>
    <x v="19"/>
    <x v="1"/>
    <n v="46.01"/>
    <n v="379"/>
    <n v="0.23"/>
    <n v="17437.79"/>
    <x v="4"/>
    <x v="159"/>
  </r>
  <r>
    <n v="2021"/>
    <x v="0"/>
    <x v="1"/>
    <s v="Agatha Christie"/>
    <x v="5"/>
    <s v="Mystery Unfolded"/>
    <s v="Like New"/>
    <s v="Unsealed"/>
    <n v="2024"/>
    <s v="Q4"/>
    <x v="1"/>
    <x v="1"/>
    <x v="0"/>
    <n v="44.33"/>
    <n v="390"/>
    <n v="0.02"/>
    <n v="17288.7"/>
    <x v="0"/>
    <x v="160"/>
  </r>
  <r>
    <n v="3973"/>
    <x v="0"/>
    <x v="1"/>
    <s v="Malcolm Gladwell"/>
    <x v="3"/>
    <s v="Mystery Unfolded"/>
    <s v="Used"/>
    <s v="Unsealed"/>
    <n v="2023"/>
    <s v="Q4"/>
    <x v="11"/>
    <x v="19"/>
    <x v="0"/>
    <n v="39.81"/>
    <n v="434"/>
    <n v="0.05"/>
    <n v="17277.54"/>
    <x v="4"/>
    <x v="161"/>
  </r>
  <r>
    <n v="2131"/>
    <x v="0"/>
    <x v="1"/>
    <s v="Agatha Christie"/>
    <x v="2"/>
    <s v="Mystery Unfolded"/>
    <s v="New"/>
    <s v="Sealed"/>
    <n v="2024"/>
    <s v="Q1"/>
    <x v="4"/>
    <x v="16"/>
    <x v="3"/>
    <n v="41.98"/>
    <n v="404"/>
    <n v="0.05"/>
    <n v="16959.919999999998"/>
    <x v="2"/>
    <x v="162"/>
  </r>
  <r>
    <n v="2843"/>
    <x v="0"/>
    <x v="0"/>
    <s v="Jane Austen"/>
    <x v="4"/>
    <s v="Biography of Legends"/>
    <s v="Like New"/>
    <s v="Unsealed"/>
    <n v="2023"/>
    <s v="Q3"/>
    <x v="1"/>
    <x v="9"/>
    <x v="2"/>
    <n v="66.94"/>
    <n v="253"/>
    <n v="0.24"/>
    <n v="16935.82"/>
    <x v="0"/>
    <x v="163"/>
  </r>
  <r>
    <n v="3960"/>
    <x v="0"/>
    <x v="2"/>
    <s v="Stephen King"/>
    <x v="2"/>
    <s v="Self-Help Guide"/>
    <s v="New"/>
    <s v="Sealed"/>
    <n v="2024"/>
    <s v="Q2"/>
    <x v="3"/>
    <x v="6"/>
    <x v="3"/>
    <n v="92.87"/>
    <n v="182"/>
    <n v="0.11"/>
    <n v="16902.34"/>
    <x v="4"/>
    <x v="164"/>
  </r>
  <r>
    <n v="3809"/>
    <x v="0"/>
    <x v="2"/>
    <s v="Brandon Sanderson"/>
    <x v="5"/>
    <s v="Mystery Unfolded"/>
    <s v="Like New"/>
    <s v="Unsealed"/>
    <n v="2023"/>
    <s v="Q3"/>
    <x v="11"/>
    <x v="19"/>
    <x v="4"/>
    <n v="49.98"/>
    <n v="338"/>
    <n v="0.23"/>
    <n v="16893.239999999998"/>
    <x v="1"/>
    <x v="165"/>
  </r>
  <r>
    <n v="3267"/>
    <x v="0"/>
    <x v="2"/>
    <s v="George R.R. Martin"/>
    <x v="4"/>
    <s v="Self-Help Guide"/>
    <s v="Used"/>
    <s v="Sealed"/>
    <n v="2024"/>
    <s v="Q3"/>
    <x v="0"/>
    <x v="5"/>
    <x v="3"/>
    <n v="50.22"/>
    <n v="336"/>
    <n v="0.09"/>
    <n v="16873.919999999998"/>
    <x v="2"/>
    <x v="166"/>
  </r>
  <r>
    <n v="2634"/>
    <x v="0"/>
    <x v="3"/>
    <s v="J.K. Rowling"/>
    <x v="4"/>
    <s v="Self-Help Guide"/>
    <s v="New"/>
    <s v="Unsealed"/>
    <n v="2024"/>
    <s v="Q2"/>
    <x v="4"/>
    <x v="16"/>
    <x v="1"/>
    <n v="67.97"/>
    <n v="248"/>
    <n v="0.04"/>
    <n v="16856.560000000001"/>
    <x v="4"/>
    <x v="167"/>
  </r>
  <r>
    <n v="2800"/>
    <x v="0"/>
    <x v="2"/>
    <s v="George R.R. Martin"/>
    <x v="6"/>
    <s v="Self-Help Guide"/>
    <s v="New"/>
    <s v="Unsealed"/>
    <n v="2023"/>
    <s v="Q1"/>
    <x v="9"/>
    <x v="9"/>
    <x v="0"/>
    <n v="46.11"/>
    <n v="363"/>
    <n v="0.21"/>
    <n v="16737.93"/>
    <x v="3"/>
    <x v="168"/>
  </r>
  <r>
    <n v="3939"/>
    <x v="0"/>
    <x v="3"/>
    <s v="J.K. Rowling"/>
    <x v="3"/>
    <s v="Science Wonders"/>
    <s v="New"/>
    <s v="Sealed"/>
    <n v="2024"/>
    <s v="Q4"/>
    <x v="4"/>
    <x v="16"/>
    <x v="2"/>
    <n v="83.23"/>
    <n v="201"/>
    <n v="0.06"/>
    <n v="16729.23"/>
    <x v="0"/>
    <x v="169"/>
  </r>
  <r>
    <n v="3527"/>
    <x v="0"/>
    <x v="0"/>
    <s v="Agatha Christie"/>
    <x v="3"/>
    <s v="Biography of Legends"/>
    <s v="New"/>
    <s v="Sealed"/>
    <n v="2024"/>
    <s v="Q2"/>
    <x v="9"/>
    <x v="1"/>
    <x v="2"/>
    <n v="56.5"/>
    <n v="295"/>
    <n v="0.28999999999999998"/>
    <n v="16667.5"/>
    <x v="2"/>
    <x v="170"/>
  </r>
  <r>
    <n v="3319"/>
    <x v="0"/>
    <x v="3"/>
    <s v="Malcolm Gladwell"/>
    <x v="1"/>
    <s v="Biography of Legends"/>
    <s v="Used"/>
    <s v="Unsealed"/>
    <n v="2024"/>
    <s v="Q1"/>
    <x v="11"/>
    <x v="18"/>
    <x v="4"/>
    <n v="84.16"/>
    <n v="198"/>
    <n v="0.25"/>
    <n v="16663.68"/>
    <x v="0"/>
    <x v="171"/>
  </r>
  <r>
    <n v="3753"/>
    <x v="0"/>
    <x v="3"/>
    <s v="Brandon Sanderson"/>
    <x v="4"/>
    <s v="Science Wonders"/>
    <s v="Like New"/>
    <s v="Sealed"/>
    <n v="2023"/>
    <s v="Q4"/>
    <x v="9"/>
    <x v="9"/>
    <x v="4"/>
    <n v="85.46"/>
    <n v="194"/>
    <n v="0.17"/>
    <n v="16579.239999999998"/>
    <x v="0"/>
    <x v="172"/>
  </r>
  <r>
    <n v="3056"/>
    <x v="0"/>
    <x v="0"/>
    <s v="J.K. Rowling"/>
    <x v="4"/>
    <s v="Biography of Legends"/>
    <s v="Like New"/>
    <s v="Unsealed"/>
    <n v="2023"/>
    <s v="Q2"/>
    <x v="5"/>
    <x v="17"/>
    <x v="1"/>
    <n v="34"/>
    <n v="487"/>
    <n v="0.3"/>
    <n v="16558"/>
    <x v="0"/>
    <x v="173"/>
  </r>
  <r>
    <n v="3224"/>
    <x v="0"/>
    <x v="1"/>
    <s v="George R.R. Martin"/>
    <x v="1"/>
    <s v="Biography of Legends"/>
    <s v="Like New"/>
    <s v="Sealed"/>
    <n v="2024"/>
    <s v="Q3"/>
    <x v="3"/>
    <x v="6"/>
    <x v="3"/>
    <n v="37.630000000000003"/>
    <n v="440"/>
    <n v="0.11"/>
    <n v="16557.2"/>
    <x v="1"/>
    <x v="174"/>
  </r>
  <r>
    <n v="3842"/>
    <x v="0"/>
    <x v="2"/>
    <s v="George R.R. Martin"/>
    <x v="6"/>
    <s v="Biography of Legends"/>
    <s v="Like New"/>
    <s v="Sealed"/>
    <n v="2024"/>
    <s v="Q3"/>
    <x v="1"/>
    <x v="1"/>
    <x v="0"/>
    <n v="48.97"/>
    <n v="337"/>
    <n v="0.18"/>
    <n v="16502.89"/>
    <x v="0"/>
    <x v="175"/>
  </r>
  <r>
    <n v="2417"/>
    <x v="0"/>
    <x v="1"/>
    <s v="Malcolm Gladwell"/>
    <x v="4"/>
    <s v="The Great Adventure"/>
    <s v="Used"/>
    <s v="Sealed"/>
    <n v="2024"/>
    <s v="Q3"/>
    <x v="6"/>
    <x v="10"/>
    <x v="2"/>
    <n v="47.3"/>
    <n v="348"/>
    <n v="0.2"/>
    <n v="16460.399999999998"/>
    <x v="3"/>
    <x v="176"/>
  </r>
  <r>
    <n v="2545"/>
    <x v="0"/>
    <x v="0"/>
    <s v="Agatha Christie"/>
    <x v="6"/>
    <s v="Mystery Unfolded"/>
    <s v="Used"/>
    <s v="Sealed"/>
    <n v="2023"/>
    <s v="Q1"/>
    <x v="0"/>
    <x v="0"/>
    <x v="4"/>
    <n v="88.88"/>
    <n v="185"/>
    <n v="0.02"/>
    <n v="16442.8"/>
    <x v="3"/>
    <x v="177"/>
  </r>
  <r>
    <n v="3356"/>
    <x v="0"/>
    <x v="1"/>
    <s v="Malcolm Gladwell"/>
    <x v="4"/>
    <s v="Science Wonders"/>
    <s v="Used"/>
    <s v="Unsealed"/>
    <n v="2023"/>
    <s v="Q2"/>
    <x v="3"/>
    <x v="4"/>
    <x v="3"/>
    <n v="98.95"/>
    <n v="164"/>
    <n v="0.23"/>
    <n v="16227.800000000001"/>
    <x v="1"/>
    <x v="178"/>
  </r>
  <r>
    <n v="3091"/>
    <x v="0"/>
    <x v="2"/>
    <s v="Stephen King"/>
    <x v="3"/>
    <s v="Self-Help Guide"/>
    <s v="Like New"/>
    <s v="Unsealed"/>
    <n v="2023"/>
    <s v="Q4"/>
    <x v="1"/>
    <x v="9"/>
    <x v="4"/>
    <n v="46.56"/>
    <n v="348"/>
    <n v="0.22"/>
    <n v="16202.880000000001"/>
    <x v="2"/>
    <x v="179"/>
  </r>
  <r>
    <n v="2657"/>
    <x v="0"/>
    <x v="1"/>
    <s v="Jane Austen"/>
    <x v="0"/>
    <s v="The Great Adventure"/>
    <s v="Like New"/>
    <s v="Sealed"/>
    <n v="2023"/>
    <s v="Q1"/>
    <x v="10"/>
    <x v="15"/>
    <x v="0"/>
    <n v="53.1"/>
    <n v="305"/>
    <n v="0.28000000000000003"/>
    <n v="16195.5"/>
    <x v="2"/>
    <x v="180"/>
  </r>
  <r>
    <n v="2159"/>
    <x v="0"/>
    <x v="1"/>
    <s v="Agatha Christie"/>
    <x v="4"/>
    <s v="Mystery Unfolded"/>
    <s v="Used"/>
    <s v="Sealed"/>
    <n v="2023"/>
    <s v="Q1"/>
    <x v="8"/>
    <x v="15"/>
    <x v="3"/>
    <n v="73.19"/>
    <n v="221"/>
    <n v="0.09"/>
    <n v="16174.99"/>
    <x v="3"/>
    <x v="181"/>
  </r>
  <r>
    <n v="3604"/>
    <x v="0"/>
    <x v="0"/>
    <s v="George R.R. Martin"/>
    <x v="6"/>
    <s v="Mystery Unfolded"/>
    <s v="Like New"/>
    <s v="Unsealed"/>
    <n v="2023"/>
    <s v="Q2"/>
    <x v="11"/>
    <x v="19"/>
    <x v="4"/>
    <n v="43.31"/>
    <n v="369"/>
    <n v="0.28999999999999998"/>
    <n v="15981.390000000001"/>
    <x v="3"/>
    <x v="182"/>
  </r>
  <r>
    <n v="2289"/>
    <x v="0"/>
    <x v="2"/>
    <s v="George R.R. Martin"/>
    <x v="0"/>
    <s v="Biography of Legends"/>
    <s v="New"/>
    <s v="Unsealed"/>
    <n v="2023"/>
    <s v="Q3"/>
    <x v="0"/>
    <x v="0"/>
    <x v="4"/>
    <n v="56.46"/>
    <n v="281"/>
    <n v="0.04"/>
    <n v="15865.26"/>
    <x v="1"/>
    <x v="183"/>
  </r>
  <r>
    <n v="3121"/>
    <x v="0"/>
    <x v="1"/>
    <s v="Brandon Sanderson"/>
    <x v="1"/>
    <s v="Science Wonders"/>
    <s v="Used"/>
    <s v="Unsealed"/>
    <n v="2024"/>
    <s v="Q2"/>
    <x v="3"/>
    <x v="6"/>
    <x v="4"/>
    <n v="37.159999999999997"/>
    <n v="425"/>
    <n v="0.17"/>
    <n v="15792.999999999998"/>
    <x v="3"/>
    <x v="184"/>
  </r>
  <r>
    <n v="2579"/>
    <x v="0"/>
    <x v="2"/>
    <s v="Agatha Christie"/>
    <x v="0"/>
    <s v="The Great Adventure"/>
    <s v="Used"/>
    <s v="Sealed"/>
    <n v="2024"/>
    <s v="Q1"/>
    <x v="10"/>
    <x v="14"/>
    <x v="4"/>
    <n v="44.81"/>
    <n v="352"/>
    <n v="0.15"/>
    <n v="15773.12"/>
    <x v="2"/>
    <x v="185"/>
  </r>
  <r>
    <n v="2328"/>
    <x v="0"/>
    <x v="2"/>
    <s v="J.K. Rowling"/>
    <x v="2"/>
    <s v="Science Wonders"/>
    <s v="New"/>
    <s v="Sealed"/>
    <n v="2023"/>
    <s v="Q3"/>
    <x v="2"/>
    <x v="2"/>
    <x v="4"/>
    <n v="47.04"/>
    <n v="335"/>
    <n v="0.08"/>
    <n v="15758.4"/>
    <x v="2"/>
    <x v="186"/>
  </r>
  <r>
    <n v="3203"/>
    <x v="0"/>
    <x v="0"/>
    <s v="Stephen King"/>
    <x v="2"/>
    <s v="Science Wonders"/>
    <s v="Used"/>
    <s v="Sealed"/>
    <n v="2024"/>
    <s v="Q3"/>
    <x v="4"/>
    <x v="16"/>
    <x v="1"/>
    <n v="47.47"/>
    <n v="331"/>
    <n v="0.06"/>
    <n v="15712.57"/>
    <x v="1"/>
    <x v="187"/>
  </r>
  <r>
    <n v="2698"/>
    <x v="0"/>
    <x v="3"/>
    <s v="J.K. Rowling"/>
    <x v="4"/>
    <s v="Mystery Unfolded"/>
    <s v="New"/>
    <s v="Sealed"/>
    <n v="2024"/>
    <s v="Q2"/>
    <x v="4"/>
    <x v="16"/>
    <x v="4"/>
    <n v="77.17"/>
    <n v="203"/>
    <n v="0.23"/>
    <n v="15665.51"/>
    <x v="1"/>
    <x v="188"/>
  </r>
  <r>
    <n v="2133"/>
    <x v="0"/>
    <x v="3"/>
    <s v="Brandon Sanderson"/>
    <x v="5"/>
    <s v="Mystery Unfolded"/>
    <s v="Used"/>
    <s v="Unsealed"/>
    <n v="2024"/>
    <s v="Q2"/>
    <x v="10"/>
    <x v="14"/>
    <x v="1"/>
    <n v="34.479999999999997"/>
    <n v="452"/>
    <n v="0.19"/>
    <n v="15584.96"/>
    <x v="0"/>
    <x v="189"/>
  </r>
  <r>
    <n v="2862"/>
    <x v="0"/>
    <x v="0"/>
    <s v="Stephen King"/>
    <x v="4"/>
    <s v="The Great Adventure"/>
    <s v="Like New"/>
    <s v="Unsealed"/>
    <n v="2023"/>
    <s v="Q4"/>
    <x v="9"/>
    <x v="9"/>
    <x v="0"/>
    <n v="42.37"/>
    <n v="366"/>
    <n v="0.27"/>
    <n v="15507.419999999998"/>
    <x v="0"/>
    <x v="190"/>
  </r>
  <r>
    <n v="3124"/>
    <x v="0"/>
    <x v="2"/>
    <s v="Agatha Christie"/>
    <x v="0"/>
    <s v="Science Wonders"/>
    <s v="New"/>
    <s v="Sealed"/>
    <n v="2024"/>
    <s v="Q1"/>
    <x v="5"/>
    <x v="8"/>
    <x v="4"/>
    <n v="55.87"/>
    <n v="273"/>
    <n v="0.14000000000000001"/>
    <n v="15252.509999999998"/>
    <x v="1"/>
    <x v="191"/>
  </r>
  <r>
    <n v="3394"/>
    <x v="0"/>
    <x v="1"/>
    <s v="George R.R. Martin"/>
    <x v="4"/>
    <s v="Science Wonders"/>
    <s v="Used"/>
    <s v="Unsealed"/>
    <n v="2024"/>
    <s v="Q3"/>
    <x v="9"/>
    <x v="1"/>
    <x v="4"/>
    <n v="35.799999999999997"/>
    <n v="425"/>
    <n v="0.13"/>
    <n v="15214.999999999998"/>
    <x v="1"/>
    <x v="192"/>
  </r>
  <r>
    <n v="2087"/>
    <x v="0"/>
    <x v="3"/>
    <s v="Malcolm Gladwell"/>
    <x v="3"/>
    <s v="The Great Adventure"/>
    <s v="Like New"/>
    <s v="Sealed"/>
    <n v="2024"/>
    <s v="Q1"/>
    <x v="0"/>
    <x v="5"/>
    <x v="4"/>
    <n v="60.83"/>
    <n v="249"/>
    <n v="0.26"/>
    <n v="15146.67"/>
    <x v="1"/>
    <x v="193"/>
  </r>
  <r>
    <n v="3912"/>
    <x v="0"/>
    <x v="2"/>
    <s v="Brandon Sanderson"/>
    <x v="3"/>
    <s v="The Great Adventure"/>
    <s v="Used"/>
    <s v="Sealed"/>
    <n v="2023"/>
    <s v="Q2"/>
    <x v="5"/>
    <x v="17"/>
    <x v="4"/>
    <n v="46.94"/>
    <n v="322"/>
    <n v="0.03"/>
    <n v="15114.679999999998"/>
    <x v="3"/>
    <x v="194"/>
  </r>
  <r>
    <n v="2311"/>
    <x v="0"/>
    <x v="2"/>
    <s v="J.K. Rowling"/>
    <x v="3"/>
    <s v="The Great Adventure"/>
    <s v="Like New"/>
    <s v="Unsealed"/>
    <n v="2024"/>
    <s v="Q2"/>
    <x v="0"/>
    <x v="5"/>
    <x v="4"/>
    <n v="33.79"/>
    <n v="447"/>
    <n v="0.17"/>
    <n v="15104.13"/>
    <x v="1"/>
    <x v="195"/>
  </r>
  <r>
    <n v="2939"/>
    <x v="0"/>
    <x v="2"/>
    <s v="George R.R. Martin"/>
    <x v="5"/>
    <s v="Self-Help Guide"/>
    <s v="Like New"/>
    <s v="Sealed"/>
    <n v="2024"/>
    <s v="Q3"/>
    <x v="8"/>
    <x v="14"/>
    <x v="4"/>
    <n v="42.6"/>
    <n v="354"/>
    <n v="0.28000000000000003"/>
    <n v="15080.4"/>
    <x v="2"/>
    <x v="196"/>
  </r>
  <r>
    <n v="2387"/>
    <x v="0"/>
    <x v="3"/>
    <s v="Stephen King"/>
    <x v="5"/>
    <s v="Science Wonders"/>
    <s v="Like New"/>
    <s v="Sealed"/>
    <n v="2023"/>
    <s v="Q2"/>
    <x v="11"/>
    <x v="19"/>
    <x v="1"/>
    <n v="32.94"/>
    <n v="456"/>
    <n v="0.28000000000000003"/>
    <n v="15020.64"/>
    <x v="0"/>
    <x v="197"/>
  </r>
  <r>
    <n v="3685"/>
    <x v="0"/>
    <x v="2"/>
    <s v="Brandon Sanderson"/>
    <x v="4"/>
    <s v="Self-Help Guide"/>
    <s v="Used"/>
    <s v="Unsealed"/>
    <n v="2023"/>
    <s v="Q4"/>
    <x v="6"/>
    <x v="12"/>
    <x v="4"/>
    <n v="85.72"/>
    <n v="174"/>
    <n v="0.28999999999999998"/>
    <n v="14915.28"/>
    <x v="3"/>
    <x v="198"/>
  </r>
  <r>
    <n v="2704"/>
    <x v="0"/>
    <x v="3"/>
    <s v="Stephen King"/>
    <x v="6"/>
    <s v="Biography of Legends"/>
    <s v="New"/>
    <s v="Unsealed"/>
    <n v="2024"/>
    <s v="Q4"/>
    <x v="7"/>
    <x v="11"/>
    <x v="0"/>
    <n v="38.909999999999997"/>
    <n v="382"/>
    <n v="0.14000000000000001"/>
    <n v="14863.619999999999"/>
    <x v="4"/>
    <x v="199"/>
  </r>
  <r>
    <n v="2029"/>
    <x v="0"/>
    <x v="3"/>
    <s v="Agatha Christie"/>
    <x v="4"/>
    <s v="The Great Adventure"/>
    <s v="New"/>
    <s v="Unsealed"/>
    <n v="2023"/>
    <s v="Q3"/>
    <x v="9"/>
    <x v="9"/>
    <x v="4"/>
    <n v="52.75"/>
    <n v="281"/>
    <n v="7.0000000000000007E-2"/>
    <n v="14822.75"/>
    <x v="4"/>
    <x v="200"/>
  </r>
  <r>
    <n v="2064"/>
    <x v="0"/>
    <x v="0"/>
    <s v="Malcolm Gladwell"/>
    <x v="2"/>
    <s v="Science Wonders"/>
    <s v="Used"/>
    <s v="Sealed"/>
    <n v="2024"/>
    <s v="Q1"/>
    <x v="11"/>
    <x v="18"/>
    <x v="1"/>
    <n v="43.25"/>
    <n v="342"/>
    <n v="0.19"/>
    <n v="14791.5"/>
    <x v="3"/>
    <x v="201"/>
  </r>
  <r>
    <n v="2321"/>
    <x v="0"/>
    <x v="3"/>
    <s v="J.K. Rowling"/>
    <x v="4"/>
    <s v="Mystery Unfolded"/>
    <s v="Like New"/>
    <s v="Unsealed"/>
    <n v="2023"/>
    <s v="Q2"/>
    <x v="3"/>
    <x v="4"/>
    <x v="4"/>
    <n v="68.36"/>
    <n v="215"/>
    <n v="0.15"/>
    <n v="14697.4"/>
    <x v="0"/>
    <x v="202"/>
  </r>
  <r>
    <n v="2979"/>
    <x v="0"/>
    <x v="2"/>
    <s v="George R.R. Martin"/>
    <x v="6"/>
    <s v="The Great Adventure"/>
    <s v="Used"/>
    <s v="Unsealed"/>
    <n v="2023"/>
    <s v="Q2"/>
    <x v="4"/>
    <x v="7"/>
    <x v="0"/>
    <n v="34.840000000000003"/>
    <n v="420"/>
    <n v="0.2"/>
    <n v="14632.800000000001"/>
    <x v="4"/>
    <x v="203"/>
  </r>
  <r>
    <n v="2322"/>
    <x v="0"/>
    <x v="1"/>
    <s v="George R.R. Martin"/>
    <x v="4"/>
    <s v="The Great Adventure"/>
    <s v="Used"/>
    <s v="Sealed"/>
    <n v="2023"/>
    <s v="Q3"/>
    <x v="4"/>
    <x v="7"/>
    <x v="0"/>
    <n v="40.25"/>
    <n v="361"/>
    <n v="0.26"/>
    <n v="14530.25"/>
    <x v="4"/>
    <x v="204"/>
  </r>
  <r>
    <n v="3140"/>
    <x v="0"/>
    <x v="3"/>
    <s v="George R.R. Martin"/>
    <x v="4"/>
    <s v="Self-Help Guide"/>
    <s v="New"/>
    <s v="Sealed"/>
    <n v="2023"/>
    <s v="Q3"/>
    <x v="4"/>
    <x v="7"/>
    <x v="4"/>
    <n v="75.58"/>
    <n v="189"/>
    <n v="0.12"/>
    <n v="14284.619999999999"/>
    <x v="2"/>
    <x v="205"/>
  </r>
  <r>
    <n v="2163"/>
    <x v="0"/>
    <x v="2"/>
    <s v="Jane Austen"/>
    <x v="0"/>
    <s v="Science Wonders"/>
    <s v="New"/>
    <s v="Unsealed"/>
    <n v="2023"/>
    <s v="Q1"/>
    <x v="2"/>
    <x v="2"/>
    <x v="0"/>
    <n v="69.849999999999994"/>
    <n v="203"/>
    <n v="0.13"/>
    <n v="14179.55"/>
    <x v="2"/>
    <x v="206"/>
  </r>
  <r>
    <n v="2667"/>
    <x v="0"/>
    <x v="3"/>
    <s v="Jane Austen"/>
    <x v="0"/>
    <s v="Biography of Legends"/>
    <s v="Like New"/>
    <s v="Sealed"/>
    <n v="2023"/>
    <s v="Q1"/>
    <x v="8"/>
    <x v="15"/>
    <x v="3"/>
    <n v="55.1"/>
    <n v="257"/>
    <n v="0.2"/>
    <n v="14160.7"/>
    <x v="4"/>
    <x v="207"/>
  </r>
  <r>
    <n v="3415"/>
    <x v="0"/>
    <x v="1"/>
    <s v="Agatha Christie"/>
    <x v="6"/>
    <s v="The Great Adventure"/>
    <s v="New"/>
    <s v="Unsealed"/>
    <n v="2023"/>
    <s v="Q1"/>
    <x v="1"/>
    <x v="9"/>
    <x v="4"/>
    <n v="30.57"/>
    <n v="462"/>
    <n v="0.12"/>
    <n v="14123.34"/>
    <x v="2"/>
    <x v="208"/>
  </r>
  <r>
    <n v="2867"/>
    <x v="0"/>
    <x v="2"/>
    <s v="George R.R. Martin"/>
    <x v="3"/>
    <s v="Mystery Unfolded"/>
    <s v="New"/>
    <s v="Unsealed"/>
    <n v="2023"/>
    <s v="Q3"/>
    <x v="5"/>
    <x v="17"/>
    <x v="4"/>
    <n v="95.34"/>
    <n v="148"/>
    <n v="0.12"/>
    <n v="14110.32"/>
    <x v="0"/>
    <x v="209"/>
  </r>
  <r>
    <n v="2081"/>
    <x v="0"/>
    <x v="3"/>
    <s v="Agatha Christie"/>
    <x v="0"/>
    <s v="Science Wonders"/>
    <s v="New"/>
    <s v="Unsealed"/>
    <n v="2023"/>
    <s v="Q1"/>
    <x v="7"/>
    <x v="13"/>
    <x v="4"/>
    <n v="59.06"/>
    <n v="238"/>
    <n v="0.01"/>
    <n v="14056.28"/>
    <x v="4"/>
    <x v="210"/>
  </r>
  <r>
    <n v="3834"/>
    <x v="0"/>
    <x v="3"/>
    <s v="Stephen King"/>
    <x v="3"/>
    <s v="Science Wonders"/>
    <s v="Used"/>
    <s v="Sealed"/>
    <n v="2024"/>
    <s v="Q2"/>
    <x v="0"/>
    <x v="5"/>
    <x v="3"/>
    <n v="40.130000000000003"/>
    <n v="350"/>
    <n v="0.01"/>
    <n v="14045.5"/>
    <x v="3"/>
    <x v="211"/>
  </r>
  <r>
    <n v="3888"/>
    <x v="0"/>
    <x v="0"/>
    <s v="Malcolm Gladwell"/>
    <x v="5"/>
    <s v="Mystery Unfolded"/>
    <s v="Used"/>
    <s v="Unsealed"/>
    <n v="2024"/>
    <s v="Q2"/>
    <x v="7"/>
    <x v="11"/>
    <x v="3"/>
    <n v="45.45"/>
    <n v="309"/>
    <n v="0.13"/>
    <n v="14044.050000000001"/>
    <x v="3"/>
    <x v="212"/>
  </r>
  <r>
    <n v="2473"/>
    <x v="0"/>
    <x v="2"/>
    <s v="Malcolm Gladwell"/>
    <x v="1"/>
    <s v="Science Wonders"/>
    <s v="New"/>
    <s v="Unsealed"/>
    <n v="2023"/>
    <s v="Q2"/>
    <x v="8"/>
    <x v="15"/>
    <x v="3"/>
    <n v="79.06"/>
    <n v="177"/>
    <n v="0.12"/>
    <n v="13993.62"/>
    <x v="1"/>
    <x v="213"/>
  </r>
  <r>
    <n v="3101"/>
    <x v="0"/>
    <x v="3"/>
    <s v="Malcolm Gladwell"/>
    <x v="0"/>
    <s v="Science Wonders"/>
    <s v="New"/>
    <s v="Sealed"/>
    <n v="2024"/>
    <s v="Q4"/>
    <x v="10"/>
    <x v="14"/>
    <x v="3"/>
    <n v="30.36"/>
    <n v="459"/>
    <n v="0.26"/>
    <n v="13935.24"/>
    <x v="3"/>
    <x v="214"/>
  </r>
  <r>
    <n v="3681"/>
    <x v="0"/>
    <x v="2"/>
    <s v="Malcolm Gladwell"/>
    <x v="6"/>
    <s v="Self-Help Guide"/>
    <s v="Used"/>
    <s v="Unsealed"/>
    <n v="2024"/>
    <s v="Q4"/>
    <x v="1"/>
    <x v="1"/>
    <x v="3"/>
    <n v="42.87"/>
    <n v="325"/>
    <n v="0.22"/>
    <n v="13932.75"/>
    <x v="2"/>
    <x v="215"/>
  </r>
  <r>
    <n v="2592"/>
    <x v="0"/>
    <x v="0"/>
    <s v="Agatha Christie"/>
    <x v="2"/>
    <s v="Mystery Unfolded"/>
    <s v="New"/>
    <s v="Unsealed"/>
    <n v="2023"/>
    <s v="Q4"/>
    <x v="9"/>
    <x v="9"/>
    <x v="4"/>
    <n v="29.06"/>
    <n v="477"/>
    <n v="7.0000000000000007E-2"/>
    <n v="13861.619999999999"/>
    <x v="2"/>
    <x v="216"/>
  </r>
  <r>
    <n v="2456"/>
    <x v="0"/>
    <x v="0"/>
    <s v="George R.R. Martin"/>
    <x v="6"/>
    <s v="Self-Help Guide"/>
    <s v="New"/>
    <s v="Unsealed"/>
    <n v="2023"/>
    <s v="Q1"/>
    <x v="10"/>
    <x v="15"/>
    <x v="3"/>
    <n v="47.5"/>
    <n v="291"/>
    <n v="0.18"/>
    <n v="13822.5"/>
    <x v="0"/>
    <x v="217"/>
  </r>
  <r>
    <n v="2580"/>
    <x v="0"/>
    <x v="3"/>
    <s v="Agatha Christie"/>
    <x v="4"/>
    <s v="The Great Adventure"/>
    <s v="Like New"/>
    <s v="Unsealed"/>
    <n v="2023"/>
    <s v="Q1"/>
    <x v="7"/>
    <x v="13"/>
    <x v="4"/>
    <n v="94.91"/>
    <n v="143"/>
    <n v="0.05"/>
    <n v="13572.13"/>
    <x v="1"/>
    <x v="218"/>
  </r>
  <r>
    <n v="3536"/>
    <x v="0"/>
    <x v="1"/>
    <s v="Agatha Christie"/>
    <x v="1"/>
    <s v="Science Wonders"/>
    <s v="Like New"/>
    <s v="Sealed"/>
    <n v="2023"/>
    <s v="Q4"/>
    <x v="10"/>
    <x v="15"/>
    <x v="2"/>
    <n v="53.48"/>
    <n v="253"/>
    <n v="0.24"/>
    <n v="13530.439999999999"/>
    <x v="1"/>
    <x v="219"/>
  </r>
  <r>
    <n v="2887"/>
    <x v="0"/>
    <x v="2"/>
    <s v="Brandon Sanderson"/>
    <x v="4"/>
    <s v="Self-Help Guide"/>
    <s v="Used"/>
    <s v="Sealed"/>
    <n v="2024"/>
    <s v="Q4"/>
    <x v="0"/>
    <x v="5"/>
    <x v="2"/>
    <n v="36.08"/>
    <n v="374"/>
    <n v="0.26"/>
    <n v="13493.92"/>
    <x v="2"/>
    <x v="220"/>
  </r>
  <r>
    <n v="2810"/>
    <x v="0"/>
    <x v="1"/>
    <s v="J.K. Rowling"/>
    <x v="6"/>
    <s v="The Great Adventure"/>
    <s v="Used"/>
    <s v="Unsealed"/>
    <n v="2023"/>
    <s v="Q4"/>
    <x v="0"/>
    <x v="0"/>
    <x v="1"/>
    <n v="78.06"/>
    <n v="172"/>
    <n v="0.04"/>
    <n v="13426.32"/>
    <x v="1"/>
    <x v="221"/>
  </r>
  <r>
    <n v="3331"/>
    <x v="0"/>
    <x v="0"/>
    <s v="Jane Austen"/>
    <x v="0"/>
    <s v="Science Wonders"/>
    <s v="Used"/>
    <s v="Sealed"/>
    <n v="2023"/>
    <s v="Q4"/>
    <x v="2"/>
    <x v="2"/>
    <x v="0"/>
    <n v="57.78"/>
    <n v="232"/>
    <n v="0.26"/>
    <n v="13404.960000000001"/>
    <x v="1"/>
    <x v="222"/>
  </r>
  <r>
    <n v="3406"/>
    <x v="0"/>
    <x v="3"/>
    <s v="George R.R. Martin"/>
    <x v="6"/>
    <s v="Self-Help Guide"/>
    <s v="New"/>
    <s v="Sealed"/>
    <n v="2024"/>
    <s v="Q1"/>
    <x v="7"/>
    <x v="11"/>
    <x v="2"/>
    <n v="29.36"/>
    <n v="456"/>
    <n v="0.01"/>
    <n v="13388.16"/>
    <x v="0"/>
    <x v="223"/>
  </r>
  <r>
    <n v="2023"/>
    <x v="0"/>
    <x v="3"/>
    <s v="George R.R. Martin"/>
    <x v="0"/>
    <s v="Mystery Unfolded"/>
    <s v="New"/>
    <s v="Unsealed"/>
    <n v="2023"/>
    <s v="Q3"/>
    <x v="4"/>
    <x v="7"/>
    <x v="4"/>
    <n v="62.97"/>
    <n v="210"/>
    <n v="0.1"/>
    <n v="13223.699999999999"/>
    <x v="4"/>
    <x v="224"/>
  </r>
  <r>
    <n v="2624"/>
    <x v="0"/>
    <x v="1"/>
    <s v="George R.R. Martin"/>
    <x v="2"/>
    <s v="Science Wonders"/>
    <s v="Used"/>
    <s v="Unsealed"/>
    <n v="2024"/>
    <s v="Q2"/>
    <x v="1"/>
    <x v="1"/>
    <x v="0"/>
    <n v="34.6"/>
    <n v="382"/>
    <n v="0.12"/>
    <n v="13217.2"/>
    <x v="0"/>
    <x v="225"/>
  </r>
  <r>
    <n v="3614"/>
    <x v="0"/>
    <x v="3"/>
    <s v="George R.R. Martin"/>
    <x v="2"/>
    <s v="Mystery Unfolded"/>
    <s v="Like New"/>
    <s v="Sealed"/>
    <n v="2024"/>
    <s v="Q2"/>
    <x v="5"/>
    <x v="8"/>
    <x v="4"/>
    <n v="37.89"/>
    <n v="348"/>
    <n v="0.27"/>
    <n v="13185.72"/>
    <x v="3"/>
    <x v="226"/>
  </r>
  <r>
    <n v="2246"/>
    <x v="0"/>
    <x v="1"/>
    <s v="J.K. Rowling"/>
    <x v="6"/>
    <s v="Self-Help Guide"/>
    <s v="Like New"/>
    <s v="Unsealed"/>
    <n v="2024"/>
    <s v="Q3"/>
    <x v="3"/>
    <x v="6"/>
    <x v="3"/>
    <n v="26.64"/>
    <n v="494"/>
    <n v="0.15"/>
    <n v="13160.16"/>
    <x v="3"/>
    <x v="227"/>
  </r>
  <r>
    <n v="2932"/>
    <x v="0"/>
    <x v="1"/>
    <s v="George R.R. Martin"/>
    <x v="3"/>
    <s v="Science Wonders"/>
    <s v="Used"/>
    <s v="Sealed"/>
    <n v="2024"/>
    <s v="Q3"/>
    <x v="0"/>
    <x v="5"/>
    <x v="3"/>
    <n v="49.58"/>
    <n v="265"/>
    <n v="0.15"/>
    <n v="13138.699999999999"/>
    <x v="2"/>
    <x v="228"/>
  </r>
  <r>
    <n v="2086"/>
    <x v="0"/>
    <x v="1"/>
    <s v="J.K. Rowling"/>
    <x v="5"/>
    <s v="Self-Help Guide"/>
    <s v="New"/>
    <s v="Unsealed"/>
    <n v="2024"/>
    <s v="Q2"/>
    <x v="5"/>
    <x v="8"/>
    <x v="2"/>
    <n v="32.03"/>
    <n v="410"/>
    <n v="0.22"/>
    <n v="13132.300000000001"/>
    <x v="3"/>
    <x v="229"/>
  </r>
  <r>
    <n v="2335"/>
    <x v="0"/>
    <x v="3"/>
    <s v="Stephen King"/>
    <x v="4"/>
    <s v="The Great Adventure"/>
    <s v="New"/>
    <s v="Unsealed"/>
    <n v="2023"/>
    <s v="Q4"/>
    <x v="4"/>
    <x v="7"/>
    <x v="1"/>
    <n v="41.63"/>
    <n v="315"/>
    <n v="0.13"/>
    <n v="13113.45"/>
    <x v="1"/>
    <x v="230"/>
  </r>
  <r>
    <n v="2315"/>
    <x v="0"/>
    <x v="2"/>
    <s v="Brandon Sanderson"/>
    <x v="0"/>
    <s v="Mystery Unfolded"/>
    <s v="New"/>
    <s v="Unsealed"/>
    <n v="2023"/>
    <s v="Q2"/>
    <x v="4"/>
    <x v="7"/>
    <x v="2"/>
    <n v="87.96"/>
    <n v="149"/>
    <n v="0.09"/>
    <n v="13106.039999999999"/>
    <x v="2"/>
    <x v="231"/>
  </r>
  <r>
    <n v="2469"/>
    <x v="0"/>
    <x v="3"/>
    <s v="Jane Austen"/>
    <x v="0"/>
    <s v="Self-Help Guide"/>
    <s v="Like New"/>
    <s v="Sealed"/>
    <n v="2024"/>
    <s v="Q1"/>
    <x v="10"/>
    <x v="14"/>
    <x v="1"/>
    <n v="53.47"/>
    <n v="242"/>
    <n v="0.02"/>
    <n v="12939.74"/>
    <x v="1"/>
    <x v="232"/>
  </r>
  <r>
    <n v="3549"/>
    <x v="0"/>
    <x v="3"/>
    <s v="Jane Austen"/>
    <x v="4"/>
    <s v="The Great Adventure"/>
    <s v="Used"/>
    <s v="Unsealed"/>
    <n v="2023"/>
    <s v="Q3"/>
    <x v="0"/>
    <x v="0"/>
    <x v="4"/>
    <n v="51.73"/>
    <n v="250"/>
    <n v="0.24"/>
    <n v="12932.5"/>
    <x v="3"/>
    <x v="233"/>
  </r>
  <r>
    <n v="2252"/>
    <x v="0"/>
    <x v="1"/>
    <s v="Stephen King"/>
    <x v="5"/>
    <s v="Self-Help Guide"/>
    <s v="New"/>
    <s v="Sealed"/>
    <n v="2024"/>
    <s v="Q2"/>
    <x v="5"/>
    <x v="8"/>
    <x v="4"/>
    <n v="70.8"/>
    <n v="182"/>
    <n v="0.09"/>
    <n v="12885.6"/>
    <x v="4"/>
    <x v="234"/>
  </r>
  <r>
    <n v="3602"/>
    <x v="0"/>
    <x v="1"/>
    <s v="George R.R. Martin"/>
    <x v="4"/>
    <s v="Science Wonders"/>
    <s v="Used"/>
    <s v="Sealed"/>
    <n v="2023"/>
    <s v="Q4"/>
    <x v="1"/>
    <x v="9"/>
    <x v="2"/>
    <n v="28.52"/>
    <n v="451"/>
    <n v="0.27"/>
    <n v="12862.52"/>
    <x v="2"/>
    <x v="235"/>
  </r>
  <r>
    <n v="3975"/>
    <x v="0"/>
    <x v="2"/>
    <s v="J.K. Rowling"/>
    <x v="3"/>
    <s v="The Great Adventure"/>
    <s v="Like New"/>
    <s v="Sealed"/>
    <n v="2024"/>
    <s v="Q3"/>
    <x v="10"/>
    <x v="14"/>
    <x v="1"/>
    <n v="76.209999999999994"/>
    <n v="168"/>
    <n v="0.17"/>
    <n v="12803.279999999999"/>
    <x v="3"/>
    <x v="236"/>
  </r>
  <r>
    <n v="2847"/>
    <x v="0"/>
    <x v="0"/>
    <s v="J.K. Rowling"/>
    <x v="5"/>
    <s v="Science Wonders"/>
    <s v="Like New"/>
    <s v="Unsealed"/>
    <n v="2024"/>
    <s v="Q3"/>
    <x v="7"/>
    <x v="11"/>
    <x v="4"/>
    <n v="68.709999999999994"/>
    <n v="186"/>
    <n v="0.28999999999999998"/>
    <n v="12780.06"/>
    <x v="1"/>
    <x v="237"/>
  </r>
  <r>
    <n v="3315"/>
    <x v="0"/>
    <x v="3"/>
    <s v="Stephen King"/>
    <x v="6"/>
    <s v="Biography of Legends"/>
    <s v="Used"/>
    <s v="Unsealed"/>
    <n v="2023"/>
    <s v="Q3"/>
    <x v="7"/>
    <x v="13"/>
    <x v="0"/>
    <n v="27.58"/>
    <n v="463"/>
    <n v="0.24"/>
    <n v="12769.539999999999"/>
    <x v="2"/>
    <x v="238"/>
  </r>
  <r>
    <n v="3944"/>
    <x v="0"/>
    <x v="1"/>
    <s v="Jane Austen"/>
    <x v="6"/>
    <s v="Science Wonders"/>
    <s v="Used"/>
    <s v="Sealed"/>
    <n v="2024"/>
    <s v="Q3"/>
    <x v="11"/>
    <x v="18"/>
    <x v="3"/>
    <n v="76.25"/>
    <n v="167"/>
    <n v="0.03"/>
    <n v="12733.75"/>
    <x v="1"/>
    <x v="239"/>
  </r>
  <r>
    <n v="3355"/>
    <x v="0"/>
    <x v="3"/>
    <s v="Stephen King"/>
    <x v="3"/>
    <s v="The Great Adventure"/>
    <s v="Used"/>
    <s v="Sealed"/>
    <n v="2023"/>
    <s v="Q2"/>
    <x v="5"/>
    <x v="17"/>
    <x v="3"/>
    <n v="44.21"/>
    <n v="288"/>
    <n v="0.23"/>
    <n v="12732.48"/>
    <x v="4"/>
    <x v="240"/>
  </r>
  <r>
    <n v="2071"/>
    <x v="0"/>
    <x v="3"/>
    <s v="Agatha Christie"/>
    <x v="0"/>
    <s v="Mystery Unfolded"/>
    <s v="New"/>
    <s v="Sealed"/>
    <n v="2023"/>
    <s v="Q2"/>
    <x v="8"/>
    <x v="15"/>
    <x v="4"/>
    <n v="84.53"/>
    <n v="150"/>
    <n v="0.14000000000000001"/>
    <n v="12679.5"/>
    <x v="3"/>
    <x v="241"/>
  </r>
  <r>
    <n v="2652"/>
    <x v="0"/>
    <x v="2"/>
    <s v="Brandon Sanderson"/>
    <x v="5"/>
    <s v="Self-Help Guide"/>
    <s v="New"/>
    <s v="Sealed"/>
    <n v="2023"/>
    <s v="Q1"/>
    <x v="8"/>
    <x v="15"/>
    <x v="4"/>
    <n v="52.07"/>
    <n v="243"/>
    <n v="0.01"/>
    <n v="12653.01"/>
    <x v="1"/>
    <x v="242"/>
  </r>
  <r>
    <n v="3170"/>
    <x v="0"/>
    <x v="1"/>
    <s v="J.K. Rowling"/>
    <x v="2"/>
    <s v="Self-Help Guide"/>
    <s v="New"/>
    <s v="Unsealed"/>
    <n v="2024"/>
    <s v="Q2"/>
    <x v="6"/>
    <x v="10"/>
    <x v="3"/>
    <n v="73.459999999999994"/>
    <n v="170"/>
    <n v="0.05"/>
    <n v="12488.199999999999"/>
    <x v="1"/>
    <x v="243"/>
  </r>
  <r>
    <n v="2795"/>
    <x v="0"/>
    <x v="2"/>
    <s v="Agatha Christie"/>
    <x v="1"/>
    <s v="Self-Help Guide"/>
    <s v="Used"/>
    <s v="Sealed"/>
    <n v="2024"/>
    <s v="Q4"/>
    <x v="0"/>
    <x v="5"/>
    <x v="1"/>
    <n v="29.56"/>
    <n v="422"/>
    <n v="0.05"/>
    <n v="12474.32"/>
    <x v="3"/>
    <x v="244"/>
  </r>
  <r>
    <n v="3983"/>
    <x v="0"/>
    <x v="3"/>
    <s v="Brandon Sanderson"/>
    <x v="3"/>
    <s v="Mystery Unfolded"/>
    <s v="New"/>
    <s v="Unsealed"/>
    <n v="2024"/>
    <s v="Q4"/>
    <x v="2"/>
    <x v="3"/>
    <x v="4"/>
    <n v="74.569999999999993"/>
    <n v="166"/>
    <n v="0.03"/>
    <n v="12378.619999999999"/>
    <x v="2"/>
    <x v="245"/>
  </r>
  <r>
    <n v="3814"/>
    <x v="0"/>
    <x v="0"/>
    <s v="Stephen King"/>
    <x v="3"/>
    <s v="Mystery Unfolded"/>
    <s v="Used"/>
    <s v="Sealed"/>
    <n v="2023"/>
    <s v="Q3"/>
    <x v="3"/>
    <x v="4"/>
    <x v="3"/>
    <n v="76.260000000000005"/>
    <n v="162"/>
    <n v="0.27"/>
    <n v="12354.12"/>
    <x v="4"/>
    <x v="246"/>
  </r>
  <r>
    <n v="2707"/>
    <x v="0"/>
    <x v="1"/>
    <s v="Brandon Sanderson"/>
    <x v="2"/>
    <s v="Science Wonders"/>
    <s v="Like New"/>
    <s v="Sealed"/>
    <n v="2023"/>
    <s v="Q1"/>
    <x v="5"/>
    <x v="17"/>
    <x v="2"/>
    <n v="44.44"/>
    <n v="275"/>
    <n v="0.23"/>
    <n v="12221"/>
    <x v="0"/>
    <x v="247"/>
  </r>
  <r>
    <n v="2788"/>
    <x v="0"/>
    <x v="2"/>
    <s v="George R.R. Martin"/>
    <x v="6"/>
    <s v="Science Wonders"/>
    <s v="Used"/>
    <s v="Sealed"/>
    <n v="2024"/>
    <s v="Q3"/>
    <x v="7"/>
    <x v="11"/>
    <x v="2"/>
    <n v="31.6"/>
    <n v="385"/>
    <n v="0.06"/>
    <n v="12166"/>
    <x v="1"/>
    <x v="248"/>
  </r>
  <r>
    <n v="2917"/>
    <x v="0"/>
    <x v="2"/>
    <s v="Jane Austen"/>
    <x v="0"/>
    <s v="Biography of Legends"/>
    <s v="Used"/>
    <s v="Unsealed"/>
    <n v="2023"/>
    <s v="Q2"/>
    <x v="10"/>
    <x v="15"/>
    <x v="0"/>
    <n v="31.98"/>
    <n v="380"/>
    <n v="0.24"/>
    <n v="12152.4"/>
    <x v="1"/>
    <x v="249"/>
  </r>
  <r>
    <n v="2117"/>
    <x v="0"/>
    <x v="1"/>
    <s v="J.K. Rowling"/>
    <x v="2"/>
    <s v="Mystery Unfolded"/>
    <s v="New"/>
    <s v="Unsealed"/>
    <n v="2023"/>
    <s v="Q1"/>
    <x v="3"/>
    <x v="4"/>
    <x v="4"/>
    <n v="53.42"/>
    <n v="227"/>
    <n v="0.21"/>
    <n v="12126.34"/>
    <x v="0"/>
    <x v="250"/>
  </r>
  <r>
    <n v="2493"/>
    <x v="0"/>
    <x v="0"/>
    <s v="Malcolm Gladwell"/>
    <x v="0"/>
    <s v="Self-Help Guide"/>
    <s v="Like New"/>
    <s v="Unsealed"/>
    <n v="2023"/>
    <s v="Q1"/>
    <x v="9"/>
    <x v="9"/>
    <x v="1"/>
    <n v="71.7"/>
    <n v="169"/>
    <n v="0.12"/>
    <n v="12117.300000000001"/>
    <x v="0"/>
    <x v="251"/>
  </r>
  <r>
    <n v="2383"/>
    <x v="0"/>
    <x v="2"/>
    <s v="Jane Austen"/>
    <x v="4"/>
    <s v="Science Wonders"/>
    <s v="New"/>
    <s v="Sealed"/>
    <n v="2023"/>
    <s v="Q4"/>
    <x v="4"/>
    <x v="7"/>
    <x v="4"/>
    <n v="70.38"/>
    <n v="172"/>
    <n v="0.1"/>
    <n v="12105.359999999999"/>
    <x v="0"/>
    <x v="252"/>
  </r>
  <r>
    <n v="2448"/>
    <x v="0"/>
    <x v="1"/>
    <s v="Jane Austen"/>
    <x v="5"/>
    <s v="The Great Adventure"/>
    <s v="New"/>
    <s v="Unsealed"/>
    <n v="2023"/>
    <s v="Q2"/>
    <x v="4"/>
    <x v="7"/>
    <x v="3"/>
    <n v="67.069999999999993"/>
    <n v="180"/>
    <n v="0.24"/>
    <n v="12072.599999999999"/>
    <x v="1"/>
    <x v="253"/>
  </r>
  <r>
    <n v="2439"/>
    <x v="0"/>
    <x v="1"/>
    <s v="Brandon Sanderson"/>
    <x v="3"/>
    <s v="The Great Adventure"/>
    <s v="New"/>
    <s v="Sealed"/>
    <n v="2023"/>
    <s v="Q3"/>
    <x v="4"/>
    <x v="7"/>
    <x v="3"/>
    <n v="37.340000000000003"/>
    <n v="323"/>
    <n v="0.24"/>
    <n v="12060.820000000002"/>
    <x v="0"/>
    <x v="254"/>
  </r>
  <r>
    <n v="2643"/>
    <x v="0"/>
    <x v="1"/>
    <s v="Malcolm Gladwell"/>
    <x v="4"/>
    <s v="Mystery Unfolded"/>
    <s v="New"/>
    <s v="Sealed"/>
    <n v="2024"/>
    <s v="Q1"/>
    <x v="6"/>
    <x v="10"/>
    <x v="4"/>
    <n v="34.53"/>
    <n v="347"/>
    <n v="0.03"/>
    <n v="11981.91"/>
    <x v="3"/>
    <x v="255"/>
  </r>
  <r>
    <n v="2241"/>
    <x v="0"/>
    <x v="2"/>
    <s v="J.K. Rowling"/>
    <x v="6"/>
    <s v="Science Wonders"/>
    <s v="Used"/>
    <s v="Sealed"/>
    <n v="2023"/>
    <s v="Q1"/>
    <x v="8"/>
    <x v="15"/>
    <x v="0"/>
    <n v="47.48"/>
    <n v="252"/>
    <n v="0.15"/>
    <n v="11964.96"/>
    <x v="2"/>
    <x v="256"/>
  </r>
  <r>
    <n v="3100"/>
    <x v="0"/>
    <x v="2"/>
    <s v="Stephen King"/>
    <x v="1"/>
    <s v="Biography of Legends"/>
    <s v="Like New"/>
    <s v="Unsealed"/>
    <n v="2023"/>
    <s v="Q2"/>
    <x v="7"/>
    <x v="13"/>
    <x v="2"/>
    <n v="48.09"/>
    <n v="248"/>
    <n v="0.08"/>
    <n v="11926.320000000002"/>
    <x v="0"/>
    <x v="257"/>
  </r>
  <r>
    <n v="3762"/>
    <x v="0"/>
    <x v="0"/>
    <s v="J.K. Rowling"/>
    <x v="4"/>
    <s v="The Great Adventure"/>
    <s v="Used"/>
    <s v="Sealed"/>
    <n v="2023"/>
    <s v="Q2"/>
    <x v="9"/>
    <x v="9"/>
    <x v="3"/>
    <n v="41.73"/>
    <n v="285"/>
    <n v="0.01"/>
    <n v="11893.05"/>
    <x v="0"/>
    <x v="258"/>
  </r>
  <r>
    <n v="3112"/>
    <x v="0"/>
    <x v="1"/>
    <s v="Malcolm Gladwell"/>
    <x v="1"/>
    <s v="Science Wonders"/>
    <s v="Used"/>
    <s v="Unsealed"/>
    <n v="2024"/>
    <s v="Q3"/>
    <x v="7"/>
    <x v="11"/>
    <x v="1"/>
    <n v="74.69"/>
    <n v="159"/>
    <n v="0.28999999999999998"/>
    <n v="11875.71"/>
    <x v="4"/>
    <x v="259"/>
  </r>
  <r>
    <n v="3247"/>
    <x v="0"/>
    <x v="1"/>
    <s v="Stephen King"/>
    <x v="3"/>
    <s v="Biography of Legends"/>
    <s v="New"/>
    <s v="Unsealed"/>
    <n v="2024"/>
    <s v="Q2"/>
    <x v="1"/>
    <x v="1"/>
    <x v="4"/>
    <n v="25.88"/>
    <n v="457"/>
    <n v="0.02"/>
    <n v="11827.16"/>
    <x v="2"/>
    <x v="260"/>
  </r>
  <r>
    <n v="3851"/>
    <x v="0"/>
    <x v="0"/>
    <s v="Malcolm Gladwell"/>
    <x v="3"/>
    <s v="Self-Help Guide"/>
    <s v="Like New"/>
    <s v="Unsealed"/>
    <n v="2023"/>
    <s v="Q1"/>
    <x v="4"/>
    <x v="7"/>
    <x v="0"/>
    <n v="80.44"/>
    <n v="147"/>
    <n v="0.22"/>
    <n v="11824.68"/>
    <x v="2"/>
    <x v="261"/>
  </r>
  <r>
    <n v="3906"/>
    <x v="0"/>
    <x v="3"/>
    <s v="George R.R. Martin"/>
    <x v="1"/>
    <s v="Mystery Unfolded"/>
    <s v="New"/>
    <s v="Unsealed"/>
    <n v="2023"/>
    <s v="Q4"/>
    <x v="0"/>
    <x v="0"/>
    <x v="3"/>
    <n v="25.9"/>
    <n v="456"/>
    <n v="0.14000000000000001"/>
    <n v="11810.4"/>
    <x v="2"/>
    <x v="262"/>
  </r>
  <r>
    <n v="2462"/>
    <x v="0"/>
    <x v="0"/>
    <s v="Jane Austen"/>
    <x v="5"/>
    <s v="Biography of Legends"/>
    <s v="Like New"/>
    <s v="Sealed"/>
    <n v="2024"/>
    <s v="Q3"/>
    <x v="1"/>
    <x v="1"/>
    <x v="0"/>
    <n v="33.799999999999997"/>
    <n v="349"/>
    <n v="0.2"/>
    <n v="11796.199999999999"/>
    <x v="4"/>
    <x v="263"/>
  </r>
  <r>
    <n v="3284"/>
    <x v="0"/>
    <x v="0"/>
    <s v="Brandon Sanderson"/>
    <x v="2"/>
    <s v="Self-Help Guide"/>
    <s v="Like New"/>
    <s v="Sealed"/>
    <n v="2024"/>
    <s v="Q3"/>
    <x v="3"/>
    <x v="6"/>
    <x v="3"/>
    <n v="61.51"/>
    <n v="191"/>
    <n v="0.27"/>
    <n v="11748.41"/>
    <x v="1"/>
    <x v="264"/>
  </r>
  <r>
    <n v="3322"/>
    <x v="0"/>
    <x v="3"/>
    <s v="Jane Austen"/>
    <x v="6"/>
    <s v="Science Wonders"/>
    <s v="New"/>
    <s v="Unsealed"/>
    <n v="2023"/>
    <s v="Q2"/>
    <x v="10"/>
    <x v="15"/>
    <x v="4"/>
    <n v="58.87"/>
    <n v="199"/>
    <n v="0.28999999999999998"/>
    <n v="11715.13"/>
    <x v="3"/>
    <x v="265"/>
  </r>
  <r>
    <n v="2044"/>
    <x v="0"/>
    <x v="2"/>
    <s v="Brandon Sanderson"/>
    <x v="4"/>
    <s v="Science Wonders"/>
    <s v="Like New"/>
    <s v="Unsealed"/>
    <n v="2024"/>
    <s v="Q1"/>
    <x v="2"/>
    <x v="3"/>
    <x v="2"/>
    <n v="87.17"/>
    <n v="134"/>
    <n v="0.21"/>
    <n v="11680.78"/>
    <x v="4"/>
    <x v="266"/>
  </r>
  <r>
    <n v="2856"/>
    <x v="0"/>
    <x v="0"/>
    <s v="Brandon Sanderson"/>
    <x v="4"/>
    <s v="Science Wonders"/>
    <s v="Like New"/>
    <s v="Sealed"/>
    <n v="2023"/>
    <s v="Q1"/>
    <x v="11"/>
    <x v="19"/>
    <x v="1"/>
    <n v="56.82"/>
    <n v="205"/>
    <n v="0.06"/>
    <n v="11648.1"/>
    <x v="3"/>
    <x v="267"/>
  </r>
  <r>
    <n v="2338"/>
    <x v="0"/>
    <x v="0"/>
    <s v="Stephen King"/>
    <x v="0"/>
    <s v="The Great Adventure"/>
    <s v="Used"/>
    <s v="Unsealed"/>
    <n v="2023"/>
    <s v="Q4"/>
    <x v="0"/>
    <x v="0"/>
    <x v="0"/>
    <n v="62.31"/>
    <n v="186"/>
    <n v="0.28000000000000003"/>
    <n v="11589.66"/>
    <x v="4"/>
    <x v="268"/>
  </r>
  <r>
    <n v="3323"/>
    <x v="0"/>
    <x v="1"/>
    <s v="Agatha Christie"/>
    <x v="2"/>
    <s v="Mystery Unfolded"/>
    <s v="New"/>
    <s v="Sealed"/>
    <n v="2024"/>
    <s v="Q1"/>
    <x v="0"/>
    <x v="5"/>
    <x v="1"/>
    <n v="45.92"/>
    <n v="252"/>
    <n v="0.18"/>
    <n v="11571.84"/>
    <x v="4"/>
    <x v="269"/>
  </r>
  <r>
    <n v="3786"/>
    <x v="0"/>
    <x v="3"/>
    <s v="J.K. Rowling"/>
    <x v="0"/>
    <s v="Mystery Unfolded"/>
    <s v="Like New"/>
    <s v="Unsealed"/>
    <n v="2023"/>
    <s v="Q3"/>
    <x v="3"/>
    <x v="4"/>
    <x v="4"/>
    <n v="27.55"/>
    <n v="420"/>
    <n v="0.26"/>
    <n v="11571"/>
    <x v="1"/>
    <x v="270"/>
  </r>
  <r>
    <n v="3320"/>
    <x v="0"/>
    <x v="0"/>
    <s v="Malcolm Gladwell"/>
    <x v="1"/>
    <s v="Science Wonders"/>
    <s v="New"/>
    <s v="Unsealed"/>
    <n v="2023"/>
    <s v="Q4"/>
    <x v="0"/>
    <x v="0"/>
    <x v="2"/>
    <n v="70.680000000000007"/>
    <n v="163"/>
    <n v="0.14000000000000001"/>
    <n v="11520.840000000002"/>
    <x v="2"/>
    <x v="271"/>
  </r>
  <r>
    <n v="2422"/>
    <x v="0"/>
    <x v="3"/>
    <s v="Stephen King"/>
    <x v="0"/>
    <s v="Science Wonders"/>
    <s v="Like New"/>
    <s v="Sealed"/>
    <n v="2023"/>
    <s v="Q3"/>
    <x v="6"/>
    <x v="12"/>
    <x v="1"/>
    <n v="45.52"/>
    <n v="253"/>
    <n v="0.23"/>
    <n v="11516.560000000001"/>
    <x v="3"/>
    <x v="272"/>
  </r>
  <r>
    <n v="3613"/>
    <x v="0"/>
    <x v="1"/>
    <s v="Brandon Sanderson"/>
    <x v="4"/>
    <s v="Biography of Legends"/>
    <s v="Like New"/>
    <s v="Sealed"/>
    <n v="2024"/>
    <s v="Q3"/>
    <x v="8"/>
    <x v="14"/>
    <x v="3"/>
    <n v="28.27"/>
    <n v="406"/>
    <n v="0.24"/>
    <n v="11477.619999999999"/>
    <x v="4"/>
    <x v="273"/>
  </r>
  <r>
    <n v="3050"/>
    <x v="0"/>
    <x v="3"/>
    <s v="George R.R. Martin"/>
    <x v="4"/>
    <s v="Biography of Legends"/>
    <s v="Used"/>
    <s v="Sealed"/>
    <n v="2023"/>
    <s v="Q3"/>
    <x v="6"/>
    <x v="12"/>
    <x v="0"/>
    <n v="23.86"/>
    <n v="477"/>
    <n v="0.28000000000000003"/>
    <n v="11381.22"/>
    <x v="3"/>
    <x v="274"/>
  </r>
  <r>
    <n v="3439"/>
    <x v="0"/>
    <x v="3"/>
    <s v="Malcolm Gladwell"/>
    <x v="5"/>
    <s v="Self-Help Guide"/>
    <s v="New"/>
    <s v="Unsealed"/>
    <n v="2024"/>
    <s v="Q3"/>
    <x v="7"/>
    <x v="11"/>
    <x v="4"/>
    <n v="24.09"/>
    <n v="471"/>
    <n v="0.14000000000000001"/>
    <n v="11346.39"/>
    <x v="1"/>
    <x v="275"/>
  </r>
  <r>
    <n v="3603"/>
    <x v="0"/>
    <x v="1"/>
    <s v="Stephen King"/>
    <x v="4"/>
    <s v="Self-Help Guide"/>
    <s v="Like New"/>
    <s v="Unsealed"/>
    <n v="2023"/>
    <s v="Q1"/>
    <x v="9"/>
    <x v="9"/>
    <x v="1"/>
    <n v="78.11"/>
    <n v="145"/>
    <n v="0.21"/>
    <n v="11325.95"/>
    <x v="4"/>
    <x v="276"/>
  </r>
  <r>
    <n v="3864"/>
    <x v="0"/>
    <x v="3"/>
    <s v="Malcolm Gladwell"/>
    <x v="4"/>
    <s v="Biography of Legends"/>
    <s v="New"/>
    <s v="Unsealed"/>
    <n v="2023"/>
    <s v="Q2"/>
    <x v="8"/>
    <x v="15"/>
    <x v="4"/>
    <n v="35.08"/>
    <n v="322"/>
    <n v="0.08"/>
    <n v="11295.76"/>
    <x v="3"/>
    <x v="277"/>
  </r>
  <r>
    <n v="2709"/>
    <x v="0"/>
    <x v="2"/>
    <s v="Jane Austen"/>
    <x v="3"/>
    <s v="Science Wonders"/>
    <s v="New"/>
    <s v="Sealed"/>
    <n v="2024"/>
    <s v="Q3"/>
    <x v="5"/>
    <x v="8"/>
    <x v="4"/>
    <n v="50.83"/>
    <n v="220"/>
    <n v="7.0000000000000007E-2"/>
    <n v="11182.6"/>
    <x v="3"/>
    <x v="278"/>
  </r>
  <r>
    <n v="2210"/>
    <x v="0"/>
    <x v="0"/>
    <s v="George R.R. Martin"/>
    <x v="6"/>
    <s v="Science Wonders"/>
    <s v="Used"/>
    <s v="Unsealed"/>
    <n v="2023"/>
    <s v="Q2"/>
    <x v="8"/>
    <x v="15"/>
    <x v="2"/>
    <n v="75.599999999999994"/>
    <n v="147"/>
    <n v="0.18"/>
    <n v="11113.199999999999"/>
    <x v="4"/>
    <x v="279"/>
  </r>
  <r>
    <n v="2631"/>
    <x v="0"/>
    <x v="0"/>
    <s v="Stephen King"/>
    <x v="2"/>
    <s v="Science Wonders"/>
    <s v="Used"/>
    <s v="Unsealed"/>
    <n v="2023"/>
    <s v="Q1"/>
    <x v="0"/>
    <x v="0"/>
    <x v="0"/>
    <n v="77.930000000000007"/>
    <n v="142"/>
    <n v="0.26"/>
    <n v="11066.060000000001"/>
    <x v="2"/>
    <x v="280"/>
  </r>
  <r>
    <n v="3747"/>
    <x v="0"/>
    <x v="0"/>
    <s v="Jane Austen"/>
    <x v="0"/>
    <s v="Self-Help Guide"/>
    <s v="Like New"/>
    <s v="Unsealed"/>
    <n v="2023"/>
    <s v="Q2"/>
    <x v="8"/>
    <x v="15"/>
    <x v="4"/>
    <n v="31.71"/>
    <n v="347"/>
    <n v="0.15"/>
    <n v="11003.37"/>
    <x v="3"/>
    <x v="281"/>
  </r>
  <r>
    <n v="2284"/>
    <x v="0"/>
    <x v="1"/>
    <s v="Malcolm Gladwell"/>
    <x v="1"/>
    <s v="Mystery Unfolded"/>
    <s v="New"/>
    <s v="Unsealed"/>
    <n v="2024"/>
    <s v="Q4"/>
    <x v="4"/>
    <x v="16"/>
    <x v="3"/>
    <n v="41.96"/>
    <n v="262"/>
    <n v="0.06"/>
    <n v="10993.52"/>
    <x v="2"/>
    <x v="282"/>
  </r>
  <r>
    <n v="3268"/>
    <x v="0"/>
    <x v="1"/>
    <s v="Brandon Sanderson"/>
    <x v="3"/>
    <s v="Self-Help Guide"/>
    <s v="Used"/>
    <s v="Unsealed"/>
    <n v="2023"/>
    <s v="Q2"/>
    <x v="5"/>
    <x v="17"/>
    <x v="3"/>
    <n v="26.11"/>
    <n v="415"/>
    <n v="0.12"/>
    <n v="10835.65"/>
    <x v="2"/>
    <x v="283"/>
  </r>
  <r>
    <n v="3748"/>
    <x v="0"/>
    <x v="2"/>
    <s v="Jane Austen"/>
    <x v="4"/>
    <s v="Mystery Unfolded"/>
    <s v="New"/>
    <s v="Unsealed"/>
    <n v="2023"/>
    <s v="Q1"/>
    <x v="10"/>
    <x v="15"/>
    <x v="3"/>
    <n v="82.56"/>
    <n v="131"/>
    <n v="0.02"/>
    <n v="10815.36"/>
    <x v="2"/>
    <x v="284"/>
  </r>
  <r>
    <n v="3153"/>
    <x v="0"/>
    <x v="0"/>
    <s v="Jane Austen"/>
    <x v="6"/>
    <s v="The Great Adventure"/>
    <s v="New"/>
    <s v="Unsealed"/>
    <n v="2023"/>
    <s v="Q1"/>
    <x v="1"/>
    <x v="9"/>
    <x v="0"/>
    <n v="32.18"/>
    <n v="333"/>
    <n v="0.09"/>
    <n v="10715.94"/>
    <x v="3"/>
    <x v="285"/>
  </r>
  <r>
    <n v="2219"/>
    <x v="0"/>
    <x v="1"/>
    <s v="Brandon Sanderson"/>
    <x v="1"/>
    <s v="Biography of Legends"/>
    <s v="Used"/>
    <s v="Sealed"/>
    <n v="2024"/>
    <s v="Q2"/>
    <x v="8"/>
    <x v="14"/>
    <x v="2"/>
    <n v="66.13"/>
    <n v="162"/>
    <n v="0.03"/>
    <n v="10713.06"/>
    <x v="4"/>
    <x v="286"/>
  </r>
  <r>
    <n v="2494"/>
    <x v="0"/>
    <x v="0"/>
    <s v="Jane Austen"/>
    <x v="3"/>
    <s v="Self-Help Guide"/>
    <s v="Like New"/>
    <s v="Sealed"/>
    <n v="2024"/>
    <s v="Q4"/>
    <x v="2"/>
    <x v="3"/>
    <x v="1"/>
    <n v="29.3"/>
    <n v="363"/>
    <n v="0.25"/>
    <n v="10635.9"/>
    <x v="0"/>
    <x v="287"/>
  </r>
  <r>
    <n v="2995"/>
    <x v="0"/>
    <x v="0"/>
    <s v="Brandon Sanderson"/>
    <x v="4"/>
    <s v="The Great Adventure"/>
    <s v="Used"/>
    <s v="Sealed"/>
    <n v="2023"/>
    <s v="Q1"/>
    <x v="0"/>
    <x v="0"/>
    <x v="4"/>
    <n v="38.29"/>
    <n v="273"/>
    <n v="0.24"/>
    <n v="10453.17"/>
    <x v="2"/>
    <x v="288"/>
  </r>
  <r>
    <n v="2205"/>
    <x v="0"/>
    <x v="3"/>
    <s v="J.K. Rowling"/>
    <x v="1"/>
    <s v="Mystery Unfolded"/>
    <s v="New"/>
    <s v="Unsealed"/>
    <n v="2024"/>
    <s v="Q2"/>
    <x v="1"/>
    <x v="1"/>
    <x v="1"/>
    <n v="54.24"/>
    <n v="192"/>
    <n v="0.1"/>
    <n v="10414.08"/>
    <x v="1"/>
    <x v="289"/>
  </r>
  <r>
    <n v="2382"/>
    <x v="0"/>
    <x v="1"/>
    <s v="Jane Austen"/>
    <x v="2"/>
    <s v="Science Wonders"/>
    <s v="Like New"/>
    <s v="Unsealed"/>
    <n v="2023"/>
    <s v="Q4"/>
    <x v="1"/>
    <x v="9"/>
    <x v="4"/>
    <n v="47.54"/>
    <n v="218"/>
    <n v="0.28999999999999998"/>
    <n v="10363.719999999999"/>
    <x v="4"/>
    <x v="290"/>
  </r>
  <r>
    <n v="2395"/>
    <x v="0"/>
    <x v="1"/>
    <s v="J.K. Rowling"/>
    <x v="1"/>
    <s v="Science Wonders"/>
    <s v="New"/>
    <s v="Sealed"/>
    <n v="2024"/>
    <s v="Q4"/>
    <x v="6"/>
    <x v="10"/>
    <x v="1"/>
    <n v="45.47"/>
    <n v="227"/>
    <n v="0.12"/>
    <n v="10321.69"/>
    <x v="4"/>
    <x v="291"/>
  </r>
  <r>
    <n v="2971"/>
    <x v="0"/>
    <x v="3"/>
    <s v="J.K. Rowling"/>
    <x v="4"/>
    <s v="Biography of Legends"/>
    <s v="Used"/>
    <s v="Sealed"/>
    <n v="2024"/>
    <s v="Q3"/>
    <x v="4"/>
    <x v="16"/>
    <x v="1"/>
    <n v="30.15"/>
    <n v="342"/>
    <n v="0.23"/>
    <n v="10311.299999999999"/>
    <x v="0"/>
    <x v="292"/>
  </r>
  <r>
    <n v="2363"/>
    <x v="0"/>
    <x v="1"/>
    <s v="Stephen King"/>
    <x v="1"/>
    <s v="The Great Adventure"/>
    <s v="New"/>
    <s v="Sealed"/>
    <n v="2023"/>
    <s v="Q2"/>
    <x v="11"/>
    <x v="19"/>
    <x v="1"/>
    <n v="49.01"/>
    <n v="210"/>
    <n v="0.2"/>
    <n v="10292.1"/>
    <x v="3"/>
    <x v="293"/>
  </r>
  <r>
    <n v="2204"/>
    <x v="0"/>
    <x v="1"/>
    <s v="Malcolm Gladwell"/>
    <x v="0"/>
    <s v="Mystery Unfolded"/>
    <s v="Used"/>
    <s v="Sealed"/>
    <n v="2024"/>
    <s v="Q3"/>
    <x v="8"/>
    <x v="14"/>
    <x v="4"/>
    <n v="50.94"/>
    <n v="202"/>
    <n v="0.21"/>
    <n v="10289.879999999999"/>
    <x v="3"/>
    <x v="294"/>
  </r>
  <r>
    <n v="2468"/>
    <x v="0"/>
    <x v="2"/>
    <s v="Jane Austen"/>
    <x v="4"/>
    <s v="The Great Adventure"/>
    <s v="New"/>
    <s v="Sealed"/>
    <n v="2024"/>
    <s v="Q3"/>
    <x v="6"/>
    <x v="10"/>
    <x v="1"/>
    <n v="41.11"/>
    <n v="247"/>
    <n v="0.08"/>
    <n v="10154.17"/>
    <x v="2"/>
    <x v="295"/>
  </r>
  <r>
    <n v="2507"/>
    <x v="0"/>
    <x v="0"/>
    <s v="George R.R. Martin"/>
    <x v="1"/>
    <s v="Science Wonders"/>
    <s v="New"/>
    <s v="Unsealed"/>
    <n v="2023"/>
    <s v="Q2"/>
    <x v="3"/>
    <x v="4"/>
    <x v="3"/>
    <n v="33.729999999999997"/>
    <n v="301"/>
    <n v="0.15"/>
    <n v="10152.73"/>
    <x v="2"/>
    <x v="296"/>
  </r>
  <r>
    <n v="3478"/>
    <x v="0"/>
    <x v="2"/>
    <s v="Stephen King"/>
    <x v="4"/>
    <s v="Science Wonders"/>
    <s v="Used"/>
    <s v="Sealed"/>
    <n v="2024"/>
    <s v="Q2"/>
    <x v="7"/>
    <x v="11"/>
    <x v="3"/>
    <n v="43.44"/>
    <n v="233"/>
    <n v="7.0000000000000007E-2"/>
    <n v="10121.519999999999"/>
    <x v="3"/>
    <x v="297"/>
  </r>
  <r>
    <n v="3866"/>
    <x v="0"/>
    <x v="0"/>
    <s v="J.K. Rowling"/>
    <x v="3"/>
    <s v="Mystery Unfolded"/>
    <s v="Like New"/>
    <s v="Sealed"/>
    <n v="2024"/>
    <s v="Q1"/>
    <x v="5"/>
    <x v="8"/>
    <x v="2"/>
    <n v="39.08"/>
    <n v="258"/>
    <n v="0.26"/>
    <n v="10082.64"/>
    <x v="3"/>
    <x v="298"/>
  </r>
  <r>
    <n v="2924"/>
    <x v="0"/>
    <x v="3"/>
    <s v="Stephen King"/>
    <x v="1"/>
    <s v="Self-Help Guide"/>
    <s v="Like New"/>
    <s v="Unsealed"/>
    <n v="2024"/>
    <s v="Q1"/>
    <x v="8"/>
    <x v="14"/>
    <x v="2"/>
    <n v="81.88"/>
    <n v="123"/>
    <n v="0.26"/>
    <n v="10071.24"/>
    <x v="2"/>
    <x v="299"/>
  </r>
  <r>
    <n v="2538"/>
    <x v="0"/>
    <x v="0"/>
    <s v="Brandon Sanderson"/>
    <x v="2"/>
    <s v="Science Wonders"/>
    <s v="Used"/>
    <s v="Unsealed"/>
    <n v="2024"/>
    <s v="Q1"/>
    <x v="1"/>
    <x v="1"/>
    <x v="1"/>
    <n v="55.22"/>
    <n v="182"/>
    <n v="0.23"/>
    <n v="10050.039999999999"/>
    <x v="3"/>
    <x v="300"/>
  </r>
  <r>
    <n v="2925"/>
    <x v="0"/>
    <x v="3"/>
    <s v="George R.R. Martin"/>
    <x v="3"/>
    <s v="Biography of Legends"/>
    <s v="Used"/>
    <s v="Sealed"/>
    <n v="2024"/>
    <s v="Q2"/>
    <x v="3"/>
    <x v="6"/>
    <x v="3"/>
    <n v="54.12"/>
    <n v="183"/>
    <n v="0.28999999999999998"/>
    <n v="9903.9599999999991"/>
    <x v="3"/>
    <x v="301"/>
  </r>
  <r>
    <n v="3501"/>
    <x v="0"/>
    <x v="1"/>
    <s v="Brandon Sanderson"/>
    <x v="0"/>
    <s v="Mystery Unfolded"/>
    <s v="New"/>
    <s v="Sealed"/>
    <n v="2024"/>
    <s v="Q1"/>
    <x v="11"/>
    <x v="18"/>
    <x v="1"/>
    <n v="21.45"/>
    <n v="460"/>
    <n v="0.05"/>
    <n v="9867"/>
    <x v="3"/>
    <x v="302"/>
  </r>
  <r>
    <n v="2410"/>
    <x v="0"/>
    <x v="0"/>
    <s v="Brandon Sanderson"/>
    <x v="1"/>
    <s v="Biography of Legends"/>
    <s v="Used"/>
    <s v="Unsealed"/>
    <n v="2023"/>
    <s v="Q2"/>
    <x v="9"/>
    <x v="9"/>
    <x v="3"/>
    <n v="45.16"/>
    <n v="218"/>
    <n v="0.27"/>
    <n v="9844.8799999999992"/>
    <x v="3"/>
    <x v="303"/>
  </r>
  <r>
    <n v="2969"/>
    <x v="0"/>
    <x v="2"/>
    <s v="Agatha Christie"/>
    <x v="4"/>
    <s v="Self-Help Guide"/>
    <s v="Used"/>
    <s v="Unsealed"/>
    <n v="2024"/>
    <s v="Q4"/>
    <x v="9"/>
    <x v="1"/>
    <x v="0"/>
    <n v="21.42"/>
    <n v="455"/>
    <n v="0.02"/>
    <n v="9746.1"/>
    <x v="3"/>
    <x v="304"/>
  </r>
  <r>
    <n v="3474"/>
    <x v="0"/>
    <x v="2"/>
    <s v="George R.R. Martin"/>
    <x v="2"/>
    <s v="Biography of Legends"/>
    <s v="Used"/>
    <s v="Sealed"/>
    <n v="2023"/>
    <s v="Q1"/>
    <x v="3"/>
    <x v="4"/>
    <x v="4"/>
    <n v="78.540000000000006"/>
    <n v="124"/>
    <n v="0.12"/>
    <n v="9738.9600000000009"/>
    <x v="3"/>
    <x v="305"/>
  </r>
  <r>
    <n v="3548"/>
    <x v="0"/>
    <x v="2"/>
    <s v="Brandon Sanderson"/>
    <x v="2"/>
    <s v="Biography of Legends"/>
    <s v="Like New"/>
    <s v="Sealed"/>
    <n v="2023"/>
    <s v="Q1"/>
    <x v="9"/>
    <x v="9"/>
    <x v="4"/>
    <n v="27.51"/>
    <n v="353"/>
    <n v="0.26"/>
    <n v="9711.0300000000007"/>
    <x v="4"/>
    <x v="306"/>
  </r>
  <r>
    <n v="3283"/>
    <x v="0"/>
    <x v="0"/>
    <s v="George R.R. Martin"/>
    <x v="4"/>
    <s v="Science Wonders"/>
    <s v="Like New"/>
    <s v="Unsealed"/>
    <n v="2023"/>
    <s v="Q2"/>
    <x v="1"/>
    <x v="9"/>
    <x v="4"/>
    <n v="20.94"/>
    <n v="462"/>
    <n v="0.22"/>
    <n v="9674.2800000000007"/>
    <x v="2"/>
    <x v="307"/>
  </r>
  <r>
    <n v="2056"/>
    <x v="0"/>
    <x v="1"/>
    <s v="Stephen King"/>
    <x v="4"/>
    <s v="Self-Help Guide"/>
    <s v="Like New"/>
    <s v="Unsealed"/>
    <n v="2023"/>
    <s v="Q4"/>
    <x v="3"/>
    <x v="4"/>
    <x v="2"/>
    <n v="88.5"/>
    <n v="108"/>
    <n v="0.01"/>
    <n v="9558"/>
    <x v="1"/>
    <x v="308"/>
  </r>
  <r>
    <n v="2597"/>
    <x v="0"/>
    <x v="3"/>
    <s v="Jane Austen"/>
    <x v="4"/>
    <s v="The Great Adventure"/>
    <s v="New"/>
    <s v="Unsealed"/>
    <n v="2023"/>
    <s v="Q1"/>
    <x v="5"/>
    <x v="17"/>
    <x v="2"/>
    <n v="33.21"/>
    <n v="287"/>
    <n v="0.14000000000000001"/>
    <n v="9531.27"/>
    <x v="4"/>
    <x v="309"/>
  </r>
  <r>
    <n v="3905"/>
    <x v="0"/>
    <x v="1"/>
    <s v="Stephen King"/>
    <x v="6"/>
    <s v="Science Wonders"/>
    <s v="Like New"/>
    <s v="Sealed"/>
    <n v="2023"/>
    <s v="Q1"/>
    <x v="11"/>
    <x v="19"/>
    <x v="1"/>
    <n v="54.42"/>
    <n v="175"/>
    <n v="0.23"/>
    <n v="9523.5"/>
    <x v="1"/>
    <x v="310"/>
  </r>
  <r>
    <n v="2723"/>
    <x v="0"/>
    <x v="3"/>
    <s v="Brandon Sanderson"/>
    <x v="3"/>
    <s v="Mystery Unfolded"/>
    <s v="Used"/>
    <s v="Unsealed"/>
    <n v="2023"/>
    <s v="Q4"/>
    <x v="11"/>
    <x v="19"/>
    <x v="1"/>
    <n v="33.869999999999997"/>
    <n v="281"/>
    <n v="0"/>
    <n v="9517.4699999999993"/>
    <x v="1"/>
    <x v="311"/>
  </r>
  <r>
    <n v="3240"/>
    <x v="0"/>
    <x v="1"/>
    <s v="Jane Austen"/>
    <x v="5"/>
    <s v="Biography of Legends"/>
    <s v="Like New"/>
    <s v="Unsealed"/>
    <n v="2023"/>
    <s v="Q3"/>
    <x v="10"/>
    <x v="15"/>
    <x v="4"/>
    <n v="87.28"/>
    <n v="109"/>
    <n v="0.06"/>
    <n v="9513.52"/>
    <x v="1"/>
    <x v="312"/>
  </r>
  <r>
    <n v="2142"/>
    <x v="0"/>
    <x v="3"/>
    <s v="J.K. Rowling"/>
    <x v="4"/>
    <s v="Science Wonders"/>
    <s v="Used"/>
    <s v="Sealed"/>
    <n v="2023"/>
    <s v="Q1"/>
    <x v="9"/>
    <x v="9"/>
    <x v="3"/>
    <n v="85.55"/>
    <n v="111"/>
    <n v="0.23"/>
    <n v="9496.0499999999993"/>
    <x v="1"/>
    <x v="313"/>
  </r>
  <r>
    <n v="2923"/>
    <x v="0"/>
    <x v="0"/>
    <s v="Brandon Sanderson"/>
    <x v="3"/>
    <s v="Mystery Unfolded"/>
    <s v="New"/>
    <s v="Sealed"/>
    <n v="2024"/>
    <s v="Q3"/>
    <x v="10"/>
    <x v="14"/>
    <x v="2"/>
    <n v="19.62"/>
    <n v="480"/>
    <n v="0.16"/>
    <n v="9417.6"/>
    <x v="4"/>
    <x v="314"/>
  </r>
  <r>
    <n v="3610"/>
    <x v="0"/>
    <x v="3"/>
    <s v="George R.R. Martin"/>
    <x v="4"/>
    <s v="The Great Adventure"/>
    <s v="New"/>
    <s v="Unsealed"/>
    <n v="2023"/>
    <s v="Q4"/>
    <x v="1"/>
    <x v="9"/>
    <x v="1"/>
    <n v="33.630000000000003"/>
    <n v="280"/>
    <n v="0.09"/>
    <n v="9416.4000000000015"/>
    <x v="3"/>
    <x v="315"/>
  </r>
  <r>
    <n v="3829"/>
    <x v="0"/>
    <x v="2"/>
    <s v="Agatha Christie"/>
    <x v="4"/>
    <s v="Biography of Legends"/>
    <s v="New"/>
    <s v="Unsealed"/>
    <n v="2023"/>
    <s v="Q4"/>
    <x v="3"/>
    <x v="4"/>
    <x v="2"/>
    <n v="34.799999999999997"/>
    <n v="270"/>
    <n v="0.02"/>
    <n v="9396"/>
    <x v="0"/>
    <x v="316"/>
  </r>
  <r>
    <n v="2920"/>
    <x v="0"/>
    <x v="0"/>
    <s v="Malcolm Gladwell"/>
    <x v="0"/>
    <s v="Mystery Unfolded"/>
    <s v="New"/>
    <s v="Sealed"/>
    <n v="2023"/>
    <s v="Q4"/>
    <x v="11"/>
    <x v="19"/>
    <x v="0"/>
    <n v="25.72"/>
    <n v="364"/>
    <n v="0.26"/>
    <n v="9362.08"/>
    <x v="0"/>
    <x v="317"/>
  </r>
  <r>
    <n v="2370"/>
    <x v="0"/>
    <x v="1"/>
    <s v="Malcolm Gladwell"/>
    <x v="6"/>
    <s v="Biography of Legends"/>
    <s v="Like New"/>
    <s v="Sealed"/>
    <n v="2023"/>
    <s v="Q4"/>
    <x v="4"/>
    <x v="7"/>
    <x v="3"/>
    <n v="58.14"/>
    <n v="160"/>
    <n v="0.08"/>
    <n v="9302.4"/>
    <x v="3"/>
    <x v="318"/>
  </r>
  <r>
    <n v="2806"/>
    <x v="0"/>
    <x v="0"/>
    <s v="J.K. Rowling"/>
    <x v="0"/>
    <s v="Mystery Unfolded"/>
    <s v="Like New"/>
    <s v="Unsealed"/>
    <n v="2023"/>
    <s v="Q4"/>
    <x v="2"/>
    <x v="2"/>
    <x v="4"/>
    <n v="89.29"/>
    <n v="104"/>
    <n v="0.3"/>
    <n v="9286.16"/>
    <x v="1"/>
    <x v="319"/>
  </r>
  <r>
    <n v="3137"/>
    <x v="0"/>
    <x v="0"/>
    <s v="George R.R. Martin"/>
    <x v="3"/>
    <s v="Science Wonders"/>
    <s v="Used"/>
    <s v="Unsealed"/>
    <n v="2024"/>
    <s v="Q4"/>
    <x v="8"/>
    <x v="14"/>
    <x v="3"/>
    <n v="32.25"/>
    <n v="286"/>
    <n v="0.19"/>
    <n v="9223.5"/>
    <x v="0"/>
    <x v="320"/>
  </r>
  <r>
    <n v="3784"/>
    <x v="0"/>
    <x v="2"/>
    <s v="Malcolm Gladwell"/>
    <x v="1"/>
    <s v="Biography of Legends"/>
    <s v="New"/>
    <s v="Unsealed"/>
    <n v="2024"/>
    <s v="Q4"/>
    <x v="1"/>
    <x v="1"/>
    <x v="0"/>
    <n v="48.23"/>
    <n v="191"/>
    <n v="0.18"/>
    <n v="9211.93"/>
    <x v="2"/>
    <x v="321"/>
  </r>
  <r>
    <n v="2737"/>
    <x v="0"/>
    <x v="1"/>
    <s v="Brandon Sanderson"/>
    <x v="1"/>
    <s v="The Great Adventure"/>
    <s v="Like New"/>
    <s v="Sealed"/>
    <n v="2023"/>
    <s v="Q2"/>
    <x v="2"/>
    <x v="2"/>
    <x v="3"/>
    <n v="81.290000000000006"/>
    <n v="113"/>
    <n v="0.15"/>
    <n v="9185.77"/>
    <x v="2"/>
    <x v="322"/>
  </r>
  <r>
    <n v="2848"/>
    <x v="0"/>
    <x v="0"/>
    <s v="George R.R. Martin"/>
    <x v="1"/>
    <s v="The Great Adventure"/>
    <s v="Used"/>
    <s v="Sealed"/>
    <n v="2024"/>
    <s v="Q2"/>
    <x v="8"/>
    <x v="14"/>
    <x v="3"/>
    <n v="74.83"/>
    <n v="122"/>
    <n v="0.17"/>
    <n v="9129.26"/>
    <x v="0"/>
    <x v="323"/>
  </r>
  <r>
    <n v="2409"/>
    <x v="0"/>
    <x v="2"/>
    <s v="Brandon Sanderson"/>
    <x v="4"/>
    <s v="The Great Adventure"/>
    <s v="Used"/>
    <s v="Unsealed"/>
    <n v="2023"/>
    <s v="Q4"/>
    <x v="8"/>
    <x v="15"/>
    <x v="0"/>
    <n v="88.88"/>
    <n v="102"/>
    <n v="0.25"/>
    <n v="9065.76"/>
    <x v="1"/>
    <x v="324"/>
  </r>
  <r>
    <n v="3007"/>
    <x v="0"/>
    <x v="0"/>
    <s v="George R.R. Martin"/>
    <x v="1"/>
    <s v="Science Wonders"/>
    <s v="New"/>
    <s v="Sealed"/>
    <n v="2024"/>
    <s v="Q1"/>
    <x v="10"/>
    <x v="14"/>
    <x v="4"/>
    <n v="25.83"/>
    <n v="350"/>
    <n v="0.24"/>
    <n v="9040.5"/>
    <x v="0"/>
    <x v="325"/>
  </r>
  <r>
    <n v="3075"/>
    <x v="0"/>
    <x v="2"/>
    <s v="Agatha Christie"/>
    <x v="3"/>
    <s v="Science Wonders"/>
    <s v="Used"/>
    <s v="Sealed"/>
    <n v="2023"/>
    <s v="Q1"/>
    <x v="5"/>
    <x v="17"/>
    <x v="0"/>
    <n v="33.85"/>
    <n v="266"/>
    <n v="0.04"/>
    <n v="9004.1"/>
    <x v="0"/>
    <x v="326"/>
  </r>
  <r>
    <n v="2376"/>
    <x v="0"/>
    <x v="1"/>
    <s v="J.K. Rowling"/>
    <x v="0"/>
    <s v="Science Wonders"/>
    <s v="New"/>
    <s v="Sealed"/>
    <n v="2023"/>
    <s v="Q1"/>
    <x v="9"/>
    <x v="9"/>
    <x v="4"/>
    <n v="49.84"/>
    <n v="177"/>
    <n v="0.13"/>
    <n v="8821.68"/>
    <x v="1"/>
    <x v="327"/>
  </r>
  <r>
    <n v="3234"/>
    <x v="0"/>
    <x v="3"/>
    <s v="Malcolm Gladwell"/>
    <x v="2"/>
    <s v="The Great Adventure"/>
    <s v="New"/>
    <s v="Sealed"/>
    <n v="2024"/>
    <s v="Q1"/>
    <x v="6"/>
    <x v="10"/>
    <x v="2"/>
    <n v="35.46"/>
    <n v="248"/>
    <n v="0.02"/>
    <n v="8794.08"/>
    <x v="0"/>
    <x v="328"/>
  </r>
  <r>
    <n v="3163"/>
    <x v="0"/>
    <x v="1"/>
    <s v="Jane Austen"/>
    <x v="6"/>
    <s v="Mystery Unfolded"/>
    <s v="Like New"/>
    <s v="Unsealed"/>
    <n v="2024"/>
    <s v="Q4"/>
    <x v="11"/>
    <x v="18"/>
    <x v="1"/>
    <n v="22.96"/>
    <n v="383"/>
    <n v="0.27"/>
    <n v="8793.68"/>
    <x v="3"/>
    <x v="329"/>
  </r>
  <r>
    <n v="3759"/>
    <x v="0"/>
    <x v="3"/>
    <s v="Jane Austen"/>
    <x v="1"/>
    <s v="Mystery Unfolded"/>
    <s v="Used"/>
    <s v="Unsealed"/>
    <n v="2023"/>
    <s v="Q1"/>
    <x v="3"/>
    <x v="4"/>
    <x v="3"/>
    <n v="62.36"/>
    <n v="141"/>
    <n v="0.15"/>
    <n v="8792.76"/>
    <x v="1"/>
    <x v="330"/>
  </r>
  <r>
    <n v="3653"/>
    <x v="0"/>
    <x v="1"/>
    <s v="Jane Austen"/>
    <x v="0"/>
    <s v="Mystery Unfolded"/>
    <s v="Used"/>
    <s v="Sealed"/>
    <n v="2023"/>
    <s v="Q2"/>
    <x v="6"/>
    <x v="12"/>
    <x v="4"/>
    <n v="20.149999999999999"/>
    <n v="434"/>
    <n v="0.23"/>
    <n v="8745.0999999999985"/>
    <x v="0"/>
    <x v="331"/>
  </r>
  <r>
    <n v="3634"/>
    <x v="0"/>
    <x v="3"/>
    <s v="Agatha Christie"/>
    <x v="5"/>
    <s v="Science Wonders"/>
    <s v="Used"/>
    <s v="Sealed"/>
    <n v="2024"/>
    <s v="Q1"/>
    <x v="2"/>
    <x v="3"/>
    <x v="3"/>
    <n v="26.28"/>
    <n v="331"/>
    <n v="0.21"/>
    <n v="8698.68"/>
    <x v="1"/>
    <x v="332"/>
  </r>
  <r>
    <n v="3468"/>
    <x v="0"/>
    <x v="0"/>
    <s v="Stephen King"/>
    <x v="5"/>
    <s v="Biography of Legends"/>
    <s v="Like New"/>
    <s v="Sealed"/>
    <n v="2024"/>
    <s v="Q4"/>
    <x v="6"/>
    <x v="10"/>
    <x v="0"/>
    <n v="19.190000000000001"/>
    <n v="450"/>
    <n v="0.15"/>
    <n v="8635.5"/>
    <x v="0"/>
    <x v="333"/>
  </r>
  <r>
    <n v="2659"/>
    <x v="0"/>
    <x v="2"/>
    <s v="George R.R. Martin"/>
    <x v="0"/>
    <s v="Mystery Unfolded"/>
    <s v="Like New"/>
    <s v="Sealed"/>
    <n v="2024"/>
    <s v="Q1"/>
    <x v="9"/>
    <x v="1"/>
    <x v="1"/>
    <n v="84.38"/>
    <n v="102"/>
    <n v="0.3"/>
    <n v="8606.76"/>
    <x v="0"/>
    <x v="334"/>
  </r>
  <r>
    <n v="2680"/>
    <x v="0"/>
    <x v="2"/>
    <s v="Brandon Sanderson"/>
    <x v="5"/>
    <s v="Mystery Unfolded"/>
    <s v="Like New"/>
    <s v="Sealed"/>
    <n v="2023"/>
    <s v="Q2"/>
    <x v="11"/>
    <x v="19"/>
    <x v="0"/>
    <n v="96.28"/>
    <n v="89"/>
    <n v="0.05"/>
    <n v="8568.92"/>
    <x v="4"/>
    <x v="335"/>
  </r>
  <r>
    <n v="3005"/>
    <x v="0"/>
    <x v="1"/>
    <s v="Jane Austen"/>
    <x v="4"/>
    <s v="The Great Adventure"/>
    <s v="Used"/>
    <s v="Unsealed"/>
    <n v="2023"/>
    <s v="Q4"/>
    <x v="0"/>
    <x v="0"/>
    <x v="3"/>
    <n v="33.56"/>
    <n v="255"/>
    <n v="0.17"/>
    <n v="8557.8000000000011"/>
    <x v="1"/>
    <x v="336"/>
  </r>
  <r>
    <n v="2629"/>
    <x v="0"/>
    <x v="1"/>
    <s v="Agatha Christie"/>
    <x v="3"/>
    <s v="Science Wonders"/>
    <s v="Used"/>
    <s v="Sealed"/>
    <n v="2023"/>
    <s v="Q1"/>
    <x v="8"/>
    <x v="15"/>
    <x v="2"/>
    <n v="38.020000000000003"/>
    <n v="225"/>
    <n v="0.23"/>
    <n v="8554.5"/>
    <x v="1"/>
    <x v="337"/>
  </r>
  <r>
    <n v="3979"/>
    <x v="0"/>
    <x v="0"/>
    <s v="George R.R. Martin"/>
    <x v="4"/>
    <s v="Science Wonders"/>
    <s v="Used"/>
    <s v="Sealed"/>
    <n v="2024"/>
    <s v="Q3"/>
    <x v="10"/>
    <x v="14"/>
    <x v="3"/>
    <n v="82.01"/>
    <n v="104"/>
    <n v="0.27"/>
    <n v="8529.0400000000009"/>
    <x v="3"/>
    <x v="338"/>
  </r>
  <r>
    <n v="3583"/>
    <x v="0"/>
    <x v="0"/>
    <s v="Malcolm Gladwell"/>
    <x v="6"/>
    <s v="Science Wonders"/>
    <s v="Like New"/>
    <s v="Sealed"/>
    <n v="2024"/>
    <s v="Q2"/>
    <x v="3"/>
    <x v="6"/>
    <x v="1"/>
    <n v="54.92"/>
    <n v="151"/>
    <n v="0.11"/>
    <n v="8292.92"/>
    <x v="3"/>
    <x v="339"/>
  </r>
  <r>
    <n v="3244"/>
    <x v="0"/>
    <x v="0"/>
    <s v="Jane Austen"/>
    <x v="4"/>
    <s v="Science Wonders"/>
    <s v="Like New"/>
    <s v="Unsealed"/>
    <n v="2023"/>
    <s v="Q1"/>
    <x v="2"/>
    <x v="2"/>
    <x v="0"/>
    <n v="44.67"/>
    <n v="185"/>
    <n v="0.08"/>
    <n v="8263.9500000000007"/>
    <x v="4"/>
    <x v="340"/>
  </r>
  <r>
    <n v="3588"/>
    <x v="0"/>
    <x v="1"/>
    <s v="George R.R. Martin"/>
    <x v="2"/>
    <s v="The Great Adventure"/>
    <s v="Used"/>
    <s v="Unsealed"/>
    <n v="2023"/>
    <s v="Q3"/>
    <x v="3"/>
    <x v="4"/>
    <x v="0"/>
    <n v="63.92"/>
    <n v="127"/>
    <n v="0.15"/>
    <n v="8117.84"/>
    <x v="4"/>
    <x v="341"/>
  </r>
  <r>
    <n v="2540"/>
    <x v="0"/>
    <x v="1"/>
    <s v="Brandon Sanderson"/>
    <x v="1"/>
    <s v="Biography of Legends"/>
    <s v="Like New"/>
    <s v="Sealed"/>
    <n v="2024"/>
    <s v="Q2"/>
    <x v="10"/>
    <x v="14"/>
    <x v="2"/>
    <n v="33.630000000000003"/>
    <n v="241"/>
    <n v="0.03"/>
    <n v="8104.8300000000008"/>
    <x v="4"/>
    <x v="342"/>
  </r>
  <r>
    <n v="3016"/>
    <x v="0"/>
    <x v="0"/>
    <s v="Stephen King"/>
    <x v="5"/>
    <s v="Biography of Legends"/>
    <s v="Like New"/>
    <s v="Sealed"/>
    <n v="2024"/>
    <s v="Q2"/>
    <x v="5"/>
    <x v="8"/>
    <x v="4"/>
    <n v="80.040000000000006"/>
    <n v="101"/>
    <n v="0.09"/>
    <n v="8084.0400000000009"/>
    <x v="3"/>
    <x v="343"/>
  </r>
  <r>
    <n v="3043"/>
    <x v="0"/>
    <x v="0"/>
    <s v="Malcolm Gladwell"/>
    <x v="6"/>
    <s v="Science Wonders"/>
    <s v="New"/>
    <s v="Unsealed"/>
    <n v="2023"/>
    <s v="Q4"/>
    <x v="0"/>
    <x v="0"/>
    <x v="2"/>
    <n v="22.14"/>
    <n v="365"/>
    <n v="0.05"/>
    <n v="8081.1"/>
    <x v="2"/>
    <x v="344"/>
  </r>
  <r>
    <n v="2968"/>
    <x v="0"/>
    <x v="3"/>
    <s v="Stephen King"/>
    <x v="1"/>
    <s v="Science Wonders"/>
    <s v="New"/>
    <s v="Sealed"/>
    <n v="2023"/>
    <s v="Q2"/>
    <x v="7"/>
    <x v="13"/>
    <x v="1"/>
    <n v="20.56"/>
    <n v="393"/>
    <n v="0.09"/>
    <n v="8080.08"/>
    <x v="0"/>
    <x v="345"/>
  </r>
  <r>
    <n v="2858"/>
    <x v="0"/>
    <x v="1"/>
    <s v="J.K. Rowling"/>
    <x v="2"/>
    <s v="Science Wonders"/>
    <s v="Like New"/>
    <s v="Unsealed"/>
    <n v="2023"/>
    <s v="Q4"/>
    <x v="1"/>
    <x v="9"/>
    <x v="4"/>
    <n v="31.28"/>
    <n v="258"/>
    <n v="0.13"/>
    <n v="8070.2400000000007"/>
    <x v="1"/>
    <x v="346"/>
  </r>
  <r>
    <n v="3178"/>
    <x v="0"/>
    <x v="3"/>
    <s v="Jane Austen"/>
    <x v="0"/>
    <s v="Science Wonders"/>
    <s v="Used"/>
    <s v="Unsealed"/>
    <n v="2023"/>
    <s v="Q3"/>
    <x v="5"/>
    <x v="17"/>
    <x v="1"/>
    <n v="41.1"/>
    <n v="196"/>
    <n v="0.19"/>
    <n v="8055.6"/>
    <x v="3"/>
    <x v="347"/>
  </r>
  <r>
    <n v="3669"/>
    <x v="0"/>
    <x v="0"/>
    <s v="George R.R. Martin"/>
    <x v="2"/>
    <s v="The Great Adventure"/>
    <s v="Like New"/>
    <s v="Unsealed"/>
    <n v="2023"/>
    <s v="Q3"/>
    <x v="1"/>
    <x v="9"/>
    <x v="4"/>
    <n v="22.24"/>
    <n v="362"/>
    <n v="0.03"/>
    <n v="8050.8799999999992"/>
    <x v="3"/>
    <x v="348"/>
  </r>
  <r>
    <n v="3541"/>
    <x v="0"/>
    <x v="2"/>
    <s v="George R.R. Martin"/>
    <x v="2"/>
    <s v="Science Wonders"/>
    <s v="Like New"/>
    <s v="Sealed"/>
    <n v="2023"/>
    <s v="Q1"/>
    <x v="6"/>
    <x v="12"/>
    <x v="2"/>
    <n v="18.420000000000002"/>
    <n v="435"/>
    <n v="0.25"/>
    <n v="8012.7000000000007"/>
    <x v="3"/>
    <x v="349"/>
  </r>
  <r>
    <n v="3991"/>
    <x v="0"/>
    <x v="0"/>
    <s v="Jane Austen"/>
    <x v="0"/>
    <s v="Science Wonders"/>
    <s v="Like New"/>
    <s v="Sealed"/>
    <n v="2024"/>
    <s v="Q2"/>
    <x v="3"/>
    <x v="6"/>
    <x v="2"/>
    <n v="38.01"/>
    <n v="210"/>
    <n v="0.25"/>
    <n v="7982.0999999999995"/>
    <x v="4"/>
    <x v="350"/>
  </r>
  <r>
    <n v="3427"/>
    <x v="0"/>
    <x v="2"/>
    <s v="Malcolm Gladwell"/>
    <x v="1"/>
    <s v="Science Wonders"/>
    <s v="Like New"/>
    <s v="Unsealed"/>
    <n v="2023"/>
    <s v="Q4"/>
    <x v="5"/>
    <x v="17"/>
    <x v="2"/>
    <n v="53.03"/>
    <n v="150"/>
    <n v="0.09"/>
    <n v="7954.5"/>
    <x v="3"/>
    <x v="351"/>
  </r>
  <r>
    <n v="3971"/>
    <x v="0"/>
    <x v="0"/>
    <s v="Jane Austen"/>
    <x v="4"/>
    <s v="Biography of Legends"/>
    <s v="New"/>
    <s v="Unsealed"/>
    <n v="2024"/>
    <s v="Q1"/>
    <x v="9"/>
    <x v="1"/>
    <x v="4"/>
    <n v="37.47"/>
    <n v="212"/>
    <n v="0.08"/>
    <n v="7943.6399999999994"/>
    <x v="4"/>
    <x v="352"/>
  </r>
  <r>
    <n v="3387"/>
    <x v="0"/>
    <x v="1"/>
    <s v="Jane Austen"/>
    <x v="3"/>
    <s v="Self-Help Guide"/>
    <s v="Like New"/>
    <s v="Unsealed"/>
    <n v="2024"/>
    <s v="Q2"/>
    <x v="5"/>
    <x v="8"/>
    <x v="4"/>
    <n v="92.88"/>
    <n v="85"/>
    <n v="0.28000000000000003"/>
    <n v="7894.7999999999993"/>
    <x v="2"/>
    <x v="353"/>
  </r>
  <r>
    <n v="3674"/>
    <x v="0"/>
    <x v="2"/>
    <s v="J.K. Rowling"/>
    <x v="6"/>
    <s v="The Great Adventure"/>
    <s v="Used"/>
    <s v="Sealed"/>
    <n v="2024"/>
    <s v="Q1"/>
    <x v="0"/>
    <x v="5"/>
    <x v="4"/>
    <n v="78.78"/>
    <n v="99"/>
    <n v="0.17"/>
    <n v="7799.22"/>
    <x v="0"/>
    <x v="354"/>
  </r>
  <r>
    <n v="3182"/>
    <x v="0"/>
    <x v="1"/>
    <s v="Malcolm Gladwell"/>
    <x v="3"/>
    <s v="Science Wonders"/>
    <s v="Used"/>
    <s v="Sealed"/>
    <n v="2024"/>
    <s v="Q3"/>
    <x v="9"/>
    <x v="1"/>
    <x v="2"/>
    <n v="54.79"/>
    <n v="142"/>
    <n v="0.2"/>
    <n v="7780.18"/>
    <x v="2"/>
    <x v="355"/>
  </r>
  <r>
    <n v="2164"/>
    <x v="0"/>
    <x v="3"/>
    <s v="Stephen King"/>
    <x v="4"/>
    <s v="The Great Adventure"/>
    <s v="Used"/>
    <s v="Sealed"/>
    <n v="2023"/>
    <s v="Q4"/>
    <x v="5"/>
    <x v="17"/>
    <x v="4"/>
    <n v="80.069999999999993"/>
    <n v="97"/>
    <n v="0.19"/>
    <n v="7766.7899999999991"/>
    <x v="0"/>
    <x v="356"/>
  </r>
  <r>
    <n v="3144"/>
    <x v="0"/>
    <x v="3"/>
    <s v="George R.R. Martin"/>
    <x v="5"/>
    <s v="The Great Adventure"/>
    <s v="New"/>
    <s v="Unsealed"/>
    <n v="2024"/>
    <s v="Q1"/>
    <x v="9"/>
    <x v="1"/>
    <x v="3"/>
    <n v="88.64"/>
    <n v="87"/>
    <n v="0.2"/>
    <n v="7711.68"/>
    <x v="4"/>
    <x v="357"/>
  </r>
  <r>
    <n v="2773"/>
    <x v="0"/>
    <x v="0"/>
    <s v="Malcolm Gladwell"/>
    <x v="5"/>
    <s v="The Great Adventure"/>
    <s v="New"/>
    <s v="Unsealed"/>
    <n v="2024"/>
    <s v="Q2"/>
    <x v="6"/>
    <x v="10"/>
    <x v="4"/>
    <n v="35.54"/>
    <n v="216"/>
    <n v="0.12"/>
    <n v="7676.6399999999994"/>
    <x v="3"/>
    <x v="358"/>
  </r>
  <r>
    <n v="2778"/>
    <x v="0"/>
    <x v="1"/>
    <s v="George R.R. Martin"/>
    <x v="0"/>
    <s v="Mystery Unfolded"/>
    <s v="Used"/>
    <s v="Sealed"/>
    <n v="2024"/>
    <s v="Q1"/>
    <x v="7"/>
    <x v="11"/>
    <x v="2"/>
    <n v="47.62"/>
    <n v="161"/>
    <n v="0.24"/>
    <n v="7666.82"/>
    <x v="3"/>
    <x v="359"/>
  </r>
  <r>
    <n v="3312"/>
    <x v="0"/>
    <x v="0"/>
    <s v="George R.R. Martin"/>
    <x v="0"/>
    <s v="Mystery Unfolded"/>
    <s v="New"/>
    <s v="Sealed"/>
    <n v="2024"/>
    <s v="Q3"/>
    <x v="11"/>
    <x v="18"/>
    <x v="4"/>
    <n v="49.72"/>
    <n v="154"/>
    <n v="0.06"/>
    <n v="7656.88"/>
    <x v="3"/>
    <x v="360"/>
  </r>
  <r>
    <n v="3359"/>
    <x v="0"/>
    <x v="0"/>
    <s v="Stephen King"/>
    <x v="4"/>
    <s v="Biography of Legends"/>
    <s v="New"/>
    <s v="Sealed"/>
    <n v="2023"/>
    <s v="Q1"/>
    <x v="9"/>
    <x v="9"/>
    <x v="2"/>
    <n v="23.43"/>
    <n v="324"/>
    <n v="0.15"/>
    <n v="7591.32"/>
    <x v="2"/>
    <x v="361"/>
  </r>
  <r>
    <n v="3431"/>
    <x v="0"/>
    <x v="1"/>
    <s v="Agatha Christie"/>
    <x v="2"/>
    <s v="Science Wonders"/>
    <s v="Like New"/>
    <s v="Sealed"/>
    <n v="2023"/>
    <s v="Q3"/>
    <x v="11"/>
    <x v="19"/>
    <x v="4"/>
    <n v="66.53"/>
    <n v="114"/>
    <n v="0.19"/>
    <n v="7584.42"/>
    <x v="0"/>
    <x v="362"/>
  </r>
  <r>
    <n v="2561"/>
    <x v="0"/>
    <x v="0"/>
    <s v="Jane Austen"/>
    <x v="0"/>
    <s v="The Great Adventure"/>
    <s v="Used"/>
    <s v="Sealed"/>
    <n v="2023"/>
    <s v="Q3"/>
    <x v="6"/>
    <x v="12"/>
    <x v="4"/>
    <n v="19.920000000000002"/>
    <n v="380"/>
    <n v="0.03"/>
    <n v="7569.6"/>
    <x v="2"/>
    <x v="363"/>
  </r>
  <r>
    <n v="2229"/>
    <x v="0"/>
    <x v="2"/>
    <s v="Jane Austen"/>
    <x v="2"/>
    <s v="Science Wonders"/>
    <s v="Used"/>
    <s v="Unsealed"/>
    <n v="2024"/>
    <s v="Q4"/>
    <x v="7"/>
    <x v="11"/>
    <x v="4"/>
    <n v="53.3"/>
    <n v="142"/>
    <n v="0.22"/>
    <n v="7568.5999999999995"/>
    <x v="0"/>
    <x v="364"/>
  </r>
  <r>
    <n v="2630"/>
    <x v="0"/>
    <x v="2"/>
    <s v="Brandon Sanderson"/>
    <x v="6"/>
    <s v="Biography of Legends"/>
    <s v="Used"/>
    <s v="Unsealed"/>
    <n v="2023"/>
    <s v="Q1"/>
    <x v="7"/>
    <x v="13"/>
    <x v="4"/>
    <n v="18.809999999999999"/>
    <n v="399"/>
    <n v="0.27"/>
    <n v="7505.19"/>
    <x v="2"/>
    <x v="365"/>
  </r>
  <r>
    <n v="3108"/>
    <x v="0"/>
    <x v="2"/>
    <s v="George R.R. Martin"/>
    <x v="0"/>
    <s v="Mystery Unfolded"/>
    <s v="New"/>
    <s v="Unsealed"/>
    <n v="2023"/>
    <s v="Q4"/>
    <x v="2"/>
    <x v="2"/>
    <x v="4"/>
    <n v="15.76"/>
    <n v="475"/>
    <n v="0.23"/>
    <n v="7486"/>
    <x v="3"/>
    <x v="366"/>
  </r>
  <r>
    <n v="3354"/>
    <x v="0"/>
    <x v="3"/>
    <s v="Jane Austen"/>
    <x v="1"/>
    <s v="Self-Help Guide"/>
    <s v="New"/>
    <s v="Sealed"/>
    <n v="2023"/>
    <s v="Q3"/>
    <x v="5"/>
    <x v="17"/>
    <x v="4"/>
    <n v="42.18"/>
    <n v="175"/>
    <n v="0.3"/>
    <n v="7381.5"/>
    <x v="1"/>
    <x v="367"/>
  </r>
  <r>
    <n v="3952"/>
    <x v="0"/>
    <x v="3"/>
    <s v="George R.R. Martin"/>
    <x v="3"/>
    <s v="Biography of Legends"/>
    <s v="New"/>
    <s v="Unsealed"/>
    <n v="2023"/>
    <s v="Q4"/>
    <x v="8"/>
    <x v="15"/>
    <x v="2"/>
    <n v="54.51"/>
    <n v="135"/>
    <n v="0.17"/>
    <n v="7358.8499999999995"/>
    <x v="3"/>
    <x v="368"/>
  </r>
  <r>
    <n v="3127"/>
    <x v="0"/>
    <x v="0"/>
    <s v="Brandon Sanderson"/>
    <x v="0"/>
    <s v="The Great Adventure"/>
    <s v="Like New"/>
    <s v="Unsealed"/>
    <n v="2023"/>
    <s v="Q2"/>
    <x v="3"/>
    <x v="4"/>
    <x v="0"/>
    <n v="20.05"/>
    <n v="367"/>
    <n v="0.15"/>
    <n v="7358.35"/>
    <x v="1"/>
    <x v="369"/>
  </r>
  <r>
    <n v="2882"/>
    <x v="0"/>
    <x v="3"/>
    <s v="Stephen King"/>
    <x v="2"/>
    <s v="The Great Adventure"/>
    <s v="New"/>
    <s v="Sealed"/>
    <n v="2024"/>
    <s v="Q1"/>
    <x v="0"/>
    <x v="5"/>
    <x v="0"/>
    <n v="67.25"/>
    <n v="109"/>
    <n v="0.14000000000000001"/>
    <n v="7330.25"/>
    <x v="2"/>
    <x v="370"/>
  </r>
  <r>
    <n v="2077"/>
    <x v="0"/>
    <x v="0"/>
    <s v="Malcolm Gladwell"/>
    <x v="6"/>
    <s v="The Great Adventure"/>
    <s v="Like New"/>
    <s v="Unsealed"/>
    <n v="2023"/>
    <s v="Q1"/>
    <x v="3"/>
    <x v="4"/>
    <x v="4"/>
    <n v="18.96"/>
    <n v="386"/>
    <n v="0.18"/>
    <n v="7318.56"/>
    <x v="1"/>
    <x v="371"/>
  </r>
  <r>
    <n v="3209"/>
    <x v="0"/>
    <x v="3"/>
    <s v="Stephen King"/>
    <x v="3"/>
    <s v="Science Wonders"/>
    <s v="New"/>
    <s v="Sealed"/>
    <n v="2024"/>
    <s v="Q1"/>
    <x v="5"/>
    <x v="8"/>
    <x v="3"/>
    <n v="21.06"/>
    <n v="347"/>
    <n v="0.14000000000000001"/>
    <n v="7307.82"/>
    <x v="4"/>
    <x v="372"/>
  </r>
  <r>
    <n v="3006"/>
    <x v="0"/>
    <x v="2"/>
    <s v="Malcolm Gladwell"/>
    <x v="1"/>
    <s v="The Great Adventure"/>
    <s v="Like New"/>
    <s v="Unsealed"/>
    <n v="2024"/>
    <s v="Q4"/>
    <x v="2"/>
    <x v="3"/>
    <x v="2"/>
    <n v="63.33"/>
    <n v="114"/>
    <n v="0.08"/>
    <n v="7219.62"/>
    <x v="4"/>
    <x v="373"/>
  </r>
  <r>
    <n v="2972"/>
    <x v="0"/>
    <x v="2"/>
    <s v="J.K. Rowling"/>
    <x v="1"/>
    <s v="Self-Help Guide"/>
    <s v="Used"/>
    <s v="Unsealed"/>
    <n v="2024"/>
    <s v="Q1"/>
    <x v="5"/>
    <x v="8"/>
    <x v="3"/>
    <n v="43.48"/>
    <n v="166"/>
    <n v="0.05"/>
    <n v="7217.6799999999994"/>
    <x v="4"/>
    <x v="374"/>
  </r>
  <r>
    <n v="2269"/>
    <x v="0"/>
    <x v="2"/>
    <s v="Malcolm Gladwell"/>
    <x v="0"/>
    <s v="Biography of Legends"/>
    <s v="Used"/>
    <s v="Unsealed"/>
    <n v="2024"/>
    <s v="Q4"/>
    <x v="9"/>
    <x v="1"/>
    <x v="4"/>
    <n v="73.19"/>
    <n v="98"/>
    <n v="0.17"/>
    <n v="7172.62"/>
    <x v="2"/>
    <x v="375"/>
  </r>
  <r>
    <n v="2464"/>
    <x v="0"/>
    <x v="0"/>
    <s v="Brandon Sanderson"/>
    <x v="0"/>
    <s v="Self-Help Guide"/>
    <s v="New"/>
    <s v="Sealed"/>
    <n v="2024"/>
    <s v="Q1"/>
    <x v="4"/>
    <x v="16"/>
    <x v="3"/>
    <n v="51.92"/>
    <n v="138"/>
    <n v="0.16"/>
    <n v="7164.96"/>
    <x v="3"/>
    <x v="376"/>
  </r>
  <r>
    <n v="3326"/>
    <x v="0"/>
    <x v="2"/>
    <s v="Stephen King"/>
    <x v="3"/>
    <s v="Science Wonders"/>
    <s v="Like New"/>
    <s v="Unsealed"/>
    <n v="2024"/>
    <s v="Q2"/>
    <x v="10"/>
    <x v="14"/>
    <x v="4"/>
    <n v="29.54"/>
    <n v="240"/>
    <n v="0.24"/>
    <n v="7089.5999999999995"/>
    <x v="3"/>
    <x v="377"/>
  </r>
  <r>
    <n v="2224"/>
    <x v="0"/>
    <x v="1"/>
    <s v="Stephen King"/>
    <x v="5"/>
    <s v="Mystery Unfolded"/>
    <s v="Like New"/>
    <s v="Unsealed"/>
    <n v="2023"/>
    <s v="Q4"/>
    <x v="4"/>
    <x v="7"/>
    <x v="3"/>
    <n v="39.08"/>
    <n v="181"/>
    <n v="0.12"/>
    <n v="7073.48"/>
    <x v="0"/>
    <x v="378"/>
  </r>
  <r>
    <n v="2136"/>
    <x v="0"/>
    <x v="1"/>
    <s v="Agatha Christie"/>
    <x v="3"/>
    <s v="Biography of Legends"/>
    <s v="New"/>
    <s v="Unsealed"/>
    <n v="2024"/>
    <s v="Q3"/>
    <x v="7"/>
    <x v="11"/>
    <x v="4"/>
    <n v="87.54"/>
    <n v="80"/>
    <n v="0.28999999999999998"/>
    <n v="7003.2000000000007"/>
    <x v="1"/>
    <x v="379"/>
  </r>
  <r>
    <n v="3076"/>
    <x v="0"/>
    <x v="2"/>
    <s v="Stephen King"/>
    <x v="2"/>
    <s v="Science Wonders"/>
    <s v="Used"/>
    <s v="Unsealed"/>
    <n v="2023"/>
    <s v="Q3"/>
    <x v="6"/>
    <x v="12"/>
    <x v="2"/>
    <n v="28.82"/>
    <n v="242"/>
    <n v="0"/>
    <n v="6974.4400000000005"/>
    <x v="3"/>
    <x v="380"/>
  </r>
  <r>
    <n v="3857"/>
    <x v="0"/>
    <x v="2"/>
    <s v="Agatha Christie"/>
    <x v="3"/>
    <s v="The Great Adventure"/>
    <s v="Like New"/>
    <s v="Unsealed"/>
    <n v="2023"/>
    <s v="Q2"/>
    <x v="5"/>
    <x v="17"/>
    <x v="1"/>
    <n v="90.77"/>
    <n v="76"/>
    <n v="0.27"/>
    <n v="6898.5199999999995"/>
    <x v="0"/>
    <x v="381"/>
  </r>
  <r>
    <n v="2529"/>
    <x v="0"/>
    <x v="2"/>
    <s v="Agatha Christie"/>
    <x v="3"/>
    <s v="Mystery Unfolded"/>
    <s v="Used"/>
    <s v="Sealed"/>
    <n v="2023"/>
    <s v="Q3"/>
    <x v="8"/>
    <x v="15"/>
    <x v="2"/>
    <n v="24.52"/>
    <n v="281"/>
    <n v="0.05"/>
    <n v="6890.12"/>
    <x v="4"/>
    <x v="382"/>
  </r>
  <r>
    <n v="2308"/>
    <x v="0"/>
    <x v="1"/>
    <s v="J.K. Rowling"/>
    <x v="0"/>
    <s v="Self-Help Guide"/>
    <s v="Used"/>
    <s v="Unsealed"/>
    <n v="2024"/>
    <s v="Q3"/>
    <x v="6"/>
    <x v="10"/>
    <x v="3"/>
    <n v="38.89"/>
    <n v="177"/>
    <n v="0.27"/>
    <n v="6883.53"/>
    <x v="4"/>
    <x v="383"/>
  </r>
  <r>
    <n v="2404"/>
    <x v="0"/>
    <x v="0"/>
    <s v="George R.R. Martin"/>
    <x v="6"/>
    <s v="The Great Adventure"/>
    <s v="Used"/>
    <s v="Sealed"/>
    <n v="2023"/>
    <s v="Q4"/>
    <x v="3"/>
    <x v="4"/>
    <x v="3"/>
    <n v="25.32"/>
    <n v="271"/>
    <n v="0.08"/>
    <n v="6861.72"/>
    <x v="3"/>
    <x v="384"/>
  </r>
  <r>
    <n v="3590"/>
    <x v="0"/>
    <x v="0"/>
    <s v="Brandon Sanderson"/>
    <x v="1"/>
    <s v="Self-Help Guide"/>
    <s v="New"/>
    <s v="Sealed"/>
    <n v="2023"/>
    <s v="Q2"/>
    <x v="1"/>
    <x v="9"/>
    <x v="1"/>
    <n v="45.11"/>
    <n v="152"/>
    <n v="0.01"/>
    <n v="6856.72"/>
    <x v="4"/>
    <x v="385"/>
  </r>
  <r>
    <n v="2839"/>
    <x v="0"/>
    <x v="3"/>
    <s v="Stephen King"/>
    <x v="1"/>
    <s v="The Great Adventure"/>
    <s v="New"/>
    <s v="Unsealed"/>
    <n v="2023"/>
    <s v="Q4"/>
    <x v="7"/>
    <x v="13"/>
    <x v="0"/>
    <n v="42.82"/>
    <n v="160"/>
    <n v="0.04"/>
    <n v="6851.2"/>
    <x v="4"/>
    <x v="386"/>
  </r>
  <r>
    <n v="3970"/>
    <x v="0"/>
    <x v="3"/>
    <s v="Stephen King"/>
    <x v="6"/>
    <s v="The Great Adventure"/>
    <s v="Used"/>
    <s v="Sealed"/>
    <n v="2023"/>
    <s v="Q4"/>
    <x v="2"/>
    <x v="2"/>
    <x v="0"/>
    <n v="58.52"/>
    <n v="117"/>
    <n v="0.24"/>
    <n v="6846.84"/>
    <x v="3"/>
    <x v="387"/>
  </r>
  <r>
    <n v="3884"/>
    <x v="0"/>
    <x v="2"/>
    <s v="Agatha Christie"/>
    <x v="0"/>
    <s v="The Great Adventure"/>
    <s v="Used"/>
    <s v="Unsealed"/>
    <n v="2023"/>
    <s v="Q4"/>
    <x v="5"/>
    <x v="17"/>
    <x v="1"/>
    <n v="14.43"/>
    <n v="466"/>
    <n v="7.0000000000000007E-2"/>
    <n v="6724.38"/>
    <x v="0"/>
    <x v="388"/>
  </r>
  <r>
    <n v="2088"/>
    <x v="0"/>
    <x v="0"/>
    <s v="Brandon Sanderson"/>
    <x v="4"/>
    <s v="Self-Help Guide"/>
    <s v="Like New"/>
    <s v="Unsealed"/>
    <n v="2024"/>
    <s v="Q4"/>
    <x v="9"/>
    <x v="1"/>
    <x v="0"/>
    <n v="25.17"/>
    <n v="267"/>
    <n v="7.0000000000000007E-2"/>
    <n v="6720.39"/>
    <x v="2"/>
    <x v="389"/>
  </r>
  <r>
    <n v="3233"/>
    <x v="0"/>
    <x v="0"/>
    <s v="J.K. Rowling"/>
    <x v="0"/>
    <s v="Self-Help Guide"/>
    <s v="Like New"/>
    <s v="Unsealed"/>
    <n v="2024"/>
    <s v="Q3"/>
    <x v="11"/>
    <x v="18"/>
    <x v="4"/>
    <n v="18.73"/>
    <n v="357"/>
    <n v="0.26"/>
    <n v="6686.6100000000006"/>
    <x v="0"/>
    <x v="390"/>
  </r>
  <r>
    <n v="3152"/>
    <x v="0"/>
    <x v="2"/>
    <s v="George R.R. Martin"/>
    <x v="2"/>
    <s v="Biography of Legends"/>
    <s v="New"/>
    <s v="Unsealed"/>
    <n v="2024"/>
    <s v="Q1"/>
    <x v="6"/>
    <x v="10"/>
    <x v="1"/>
    <n v="22.51"/>
    <n v="296"/>
    <n v="0.11"/>
    <n v="6662.96"/>
    <x v="4"/>
    <x v="391"/>
  </r>
  <r>
    <n v="3017"/>
    <x v="0"/>
    <x v="0"/>
    <s v="Agatha Christie"/>
    <x v="2"/>
    <s v="The Great Adventure"/>
    <s v="Like New"/>
    <s v="Sealed"/>
    <n v="2024"/>
    <s v="Q3"/>
    <x v="6"/>
    <x v="10"/>
    <x v="4"/>
    <n v="20.29"/>
    <n v="328"/>
    <n v="0.02"/>
    <n v="6655.12"/>
    <x v="0"/>
    <x v="392"/>
  </r>
  <r>
    <n v="3643"/>
    <x v="0"/>
    <x v="1"/>
    <s v="Agatha Christie"/>
    <x v="4"/>
    <s v="Science Wonders"/>
    <s v="New"/>
    <s v="Sealed"/>
    <n v="2023"/>
    <s v="Q2"/>
    <x v="1"/>
    <x v="9"/>
    <x v="3"/>
    <n v="60.28"/>
    <n v="110"/>
    <n v="7.0000000000000007E-2"/>
    <n v="6630.8"/>
    <x v="1"/>
    <x v="393"/>
  </r>
  <r>
    <n v="3926"/>
    <x v="0"/>
    <x v="2"/>
    <s v="Jane Austen"/>
    <x v="5"/>
    <s v="Self-Help Guide"/>
    <s v="Like New"/>
    <s v="Unsealed"/>
    <n v="2023"/>
    <s v="Q2"/>
    <x v="7"/>
    <x v="13"/>
    <x v="3"/>
    <n v="56.82"/>
    <n v="116"/>
    <n v="0.2"/>
    <n v="6591.12"/>
    <x v="2"/>
    <x v="394"/>
  </r>
  <r>
    <n v="3210"/>
    <x v="0"/>
    <x v="2"/>
    <s v="Malcolm Gladwell"/>
    <x v="1"/>
    <s v="Self-Help Guide"/>
    <s v="Like New"/>
    <s v="Unsealed"/>
    <n v="2024"/>
    <s v="Q3"/>
    <x v="7"/>
    <x v="11"/>
    <x v="4"/>
    <n v="17.399999999999999"/>
    <n v="374"/>
    <n v="0.23"/>
    <n v="6507.5999999999995"/>
    <x v="2"/>
    <x v="395"/>
  </r>
  <r>
    <n v="2048"/>
    <x v="0"/>
    <x v="3"/>
    <s v="Jane Austen"/>
    <x v="3"/>
    <s v="Self-Help Guide"/>
    <s v="Like New"/>
    <s v="Sealed"/>
    <n v="2023"/>
    <s v="Q4"/>
    <x v="7"/>
    <x v="13"/>
    <x v="3"/>
    <n v="18.09"/>
    <n v="358"/>
    <n v="0.24"/>
    <n v="6476.22"/>
    <x v="4"/>
    <x v="396"/>
  </r>
  <r>
    <n v="3754"/>
    <x v="0"/>
    <x v="3"/>
    <s v="J.K. Rowling"/>
    <x v="5"/>
    <s v="Science Wonders"/>
    <s v="Like New"/>
    <s v="Unsealed"/>
    <n v="2024"/>
    <s v="Q4"/>
    <x v="8"/>
    <x v="14"/>
    <x v="0"/>
    <n v="23.32"/>
    <n v="274"/>
    <n v="0.25"/>
    <n v="6389.68"/>
    <x v="3"/>
    <x v="397"/>
  </r>
  <r>
    <n v="3296"/>
    <x v="0"/>
    <x v="2"/>
    <s v="Stephen King"/>
    <x v="6"/>
    <s v="Mystery Unfolded"/>
    <s v="Like New"/>
    <s v="Unsealed"/>
    <n v="2023"/>
    <s v="Q2"/>
    <x v="6"/>
    <x v="12"/>
    <x v="2"/>
    <n v="30.4"/>
    <n v="210"/>
    <n v="0.28000000000000003"/>
    <n v="6384"/>
    <x v="4"/>
    <x v="398"/>
  </r>
  <r>
    <n v="3719"/>
    <x v="0"/>
    <x v="2"/>
    <s v="Agatha Christie"/>
    <x v="6"/>
    <s v="Science Wonders"/>
    <s v="Like New"/>
    <s v="Unsealed"/>
    <n v="2023"/>
    <s v="Q1"/>
    <x v="0"/>
    <x v="0"/>
    <x v="2"/>
    <n v="64.48"/>
    <n v="99"/>
    <n v="0.02"/>
    <n v="6383.52"/>
    <x v="3"/>
    <x v="399"/>
  </r>
  <r>
    <n v="2888"/>
    <x v="0"/>
    <x v="2"/>
    <s v="Malcolm Gladwell"/>
    <x v="1"/>
    <s v="The Great Adventure"/>
    <s v="New"/>
    <s v="Sealed"/>
    <n v="2024"/>
    <s v="Q2"/>
    <x v="2"/>
    <x v="3"/>
    <x v="4"/>
    <n v="35.159999999999997"/>
    <n v="181"/>
    <n v="0.02"/>
    <n v="6363.9599999999991"/>
    <x v="1"/>
    <x v="400"/>
  </r>
  <r>
    <n v="2222"/>
    <x v="0"/>
    <x v="3"/>
    <s v="Brandon Sanderson"/>
    <x v="1"/>
    <s v="Mystery Unfolded"/>
    <s v="Like New"/>
    <s v="Sealed"/>
    <n v="2023"/>
    <s v="Q1"/>
    <x v="0"/>
    <x v="0"/>
    <x v="2"/>
    <n v="40.450000000000003"/>
    <n v="155"/>
    <n v="0.09"/>
    <n v="6269.75"/>
    <x v="3"/>
    <x v="401"/>
  </r>
  <r>
    <n v="2326"/>
    <x v="0"/>
    <x v="1"/>
    <s v="Jane Austen"/>
    <x v="1"/>
    <s v="Science Wonders"/>
    <s v="Like New"/>
    <s v="Sealed"/>
    <n v="2024"/>
    <s v="Q2"/>
    <x v="11"/>
    <x v="18"/>
    <x v="3"/>
    <n v="88.23"/>
    <n v="71"/>
    <n v="0.14000000000000001"/>
    <n v="6264.33"/>
    <x v="1"/>
    <x v="402"/>
  </r>
  <r>
    <n v="2263"/>
    <x v="0"/>
    <x v="1"/>
    <s v="Brandon Sanderson"/>
    <x v="2"/>
    <s v="Mystery Unfolded"/>
    <s v="Used"/>
    <s v="Sealed"/>
    <n v="2023"/>
    <s v="Q1"/>
    <x v="7"/>
    <x v="13"/>
    <x v="4"/>
    <n v="96.02"/>
    <n v="65"/>
    <n v="0.09"/>
    <n v="6241.3"/>
    <x v="1"/>
    <x v="403"/>
  </r>
  <r>
    <n v="2035"/>
    <x v="0"/>
    <x v="0"/>
    <s v="Stephen King"/>
    <x v="3"/>
    <s v="Science Wonders"/>
    <s v="Like New"/>
    <s v="Sealed"/>
    <n v="2023"/>
    <s v="Q4"/>
    <x v="4"/>
    <x v="7"/>
    <x v="1"/>
    <n v="51.04"/>
    <n v="121"/>
    <n v="0.18"/>
    <n v="6175.84"/>
    <x v="4"/>
    <x v="404"/>
  </r>
  <r>
    <n v="3148"/>
    <x v="0"/>
    <x v="0"/>
    <s v="Jane Austen"/>
    <x v="0"/>
    <s v="Science Wonders"/>
    <s v="Like New"/>
    <s v="Unsealed"/>
    <n v="2024"/>
    <s v="Q1"/>
    <x v="1"/>
    <x v="1"/>
    <x v="4"/>
    <n v="20.07"/>
    <n v="305"/>
    <n v="7.0000000000000007E-2"/>
    <n v="6121.35"/>
    <x v="2"/>
    <x v="405"/>
  </r>
  <r>
    <n v="3445"/>
    <x v="0"/>
    <x v="3"/>
    <s v="Brandon Sanderson"/>
    <x v="2"/>
    <s v="Biography of Legends"/>
    <s v="Like New"/>
    <s v="Unsealed"/>
    <n v="2024"/>
    <s v="Q2"/>
    <x v="7"/>
    <x v="11"/>
    <x v="0"/>
    <n v="78.44"/>
    <n v="78"/>
    <n v="0.12"/>
    <n v="6118.32"/>
    <x v="3"/>
    <x v="406"/>
  </r>
  <r>
    <n v="3705"/>
    <x v="0"/>
    <x v="0"/>
    <s v="Stephen King"/>
    <x v="3"/>
    <s v="The Great Adventure"/>
    <s v="Like New"/>
    <s v="Sealed"/>
    <n v="2023"/>
    <s v="Q3"/>
    <x v="8"/>
    <x v="15"/>
    <x v="4"/>
    <n v="15.15"/>
    <n v="401"/>
    <n v="0.1"/>
    <n v="6075.1500000000005"/>
    <x v="4"/>
    <x v="407"/>
  </r>
  <r>
    <n v="3767"/>
    <x v="0"/>
    <x v="0"/>
    <s v="Stephen King"/>
    <x v="2"/>
    <s v="The Great Adventure"/>
    <s v="Like New"/>
    <s v="Sealed"/>
    <n v="2024"/>
    <s v="Q2"/>
    <x v="0"/>
    <x v="5"/>
    <x v="1"/>
    <n v="79.599999999999994"/>
    <n v="76"/>
    <n v="0.05"/>
    <n v="6049.5999999999995"/>
    <x v="1"/>
    <x v="408"/>
  </r>
  <r>
    <n v="2875"/>
    <x v="0"/>
    <x v="3"/>
    <s v="Brandon Sanderson"/>
    <x v="3"/>
    <s v="Biography of Legends"/>
    <s v="New"/>
    <s v="Sealed"/>
    <n v="2024"/>
    <s v="Q1"/>
    <x v="7"/>
    <x v="11"/>
    <x v="4"/>
    <n v="29.47"/>
    <n v="203"/>
    <n v="0.27"/>
    <n v="5982.41"/>
    <x v="3"/>
    <x v="409"/>
  </r>
  <r>
    <n v="2113"/>
    <x v="0"/>
    <x v="1"/>
    <s v="Agatha Christie"/>
    <x v="4"/>
    <s v="Mystery Unfolded"/>
    <s v="Used"/>
    <s v="Unsealed"/>
    <n v="2023"/>
    <s v="Q4"/>
    <x v="9"/>
    <x v="9"/>
    <x v="3"/>
    <n v="13.45"/>
    <n v="441"/>
    <n v="0.25"/>
    <n v="5931.45"/>
    <x v="3"/>
    <x v="410"/>
  </r>
  <r>
    <n v="2879"/>
    <x v="0"/>
    <x v="1"/>
    <s v="J.K. Rowling"/>
    <x v="0"/>
    <s v="Biography of Legends"/>
    <s v="New"/>
    <s v="Unsealed"/>
    <n v="2023"/>
    <s v="Q3"/>
    <x v="6"/>
    <x v="12"/>
    <x v="4"/>
    <n v="21.1"/>
    <n v="280"/>
    <n v="0.27"/>
    <n v="5908"/>
    <x v="0"/>
    <x v="411"/>
  </r>
  <r>
    <n v="3854"/>
    <x v="0"/>
    <x v="0"/>
    <s v="Stephen King"/>
    <x v="0"/>
    <s v="Mystery Unfolded"/>
    <s v="Used"/>
    <s v="Unsealed"/>
    <n v="2024"/>
    <s v="Q1"/>
    <x v="3"/>
    <x v="6"/>
    <x v="1"/>
    <n v="12.18"/>
    <n v="485"/>
    <n v="0.2"/>
    <n v="5907.3"/>
    <x v="2"/>
    <x v="412"/>
  </r>
  <r>
    <n v="2046"/>
    <x v="0"/>
    <x v="3"/>
    <s v="J.K. Rowling"/>
    <x v="4"/>
    <s v="Self-Help Guide"/>
    <s v="New"/>
    <s v="Sealed"/>
    <n v="2024"/>
    <s v="Q3"/>
    <x v="3"/>
    <x v="6"/>
    <x v="1"/>
    <n v="21.08"/>
    <n v="280"/>
    <n v="0.15"/>
    <n v="5902.4"/>
    <x v="1"/>
    <x v="413"/>
  </r>
  <r>
    <n v="3678"/>
    <x v="0"/>
    <x v="3"/>
    <s v="J.K. Rowling"/>
    <x v="4"/>
    <s v="Biography of Legends"/>
    <s v="Used"/>
    <s v="Sealed"/>
    <n v="2023"/>
    <s v="Q2"/>
    <x v="8"/>
    <x v="15"/>
    <x v="1"/>
    <n v="96.53"/>
    <n v="61"/>
    <n v="0.14000000000000001"/>
    <n v="5888.33"/>
    <x v="2"/>
    <x v="414"/>
  </r>
  <r>
    <n v="2695"/>
    <x v="0"/>
    <x v="0"/>
    <s v="Brandon Sanderson"/>
    <x v="1"/>
    <s v="Self-Help Guide"/>
    <s v="Like New"/>
    <s v="Unsealed"/>
    <n v="2023"/>
    <s v="Q3"/>
    <x v="8"/>
    <x v="15"/>
    <x v="3"/>
    <n v="18.350000000000001"/>
    <n v="320"/>
    <n v="0.02"/>
    <n v="5872"/>
    <x v="2"/>
    <x v="415"/>
  </r>
  <r>
    <n v="3707"/>
    <x v="0"/>
    <x v="0"/>
    <s v="Jane Austen"/>
    <x v="6"/>
    <s v="The Great Adventure"/>
    <s v="Like New"/>
    <s v="Sealed"/>
    <n v="2024"/>
    <s v="Q1"/>
    <x v="11"/>
    <x v="18"/>
    <x v="4"/>
    <n v="28.95"/>
    <n v="200"/>
    <n v="0.08"/>
    <n v="5790"/>
    <x v="4"/>
    <x v="416"/>
  </r>
  <r>
    <n v="2244"/>
    <x v="0"/>
    <x v="1"/>
    <s v="J.K. Rowling"/>
    <x v="1"/>
    <s v="The Great Adventure"/>
    <s v="Like New"/>
    <s v="Unsealed"/>
    <n v="2024"/>
    <s v="Q4"/>
    <x v="4"/>
    <x v="16"/>
    <x v="4"/>
    <n v="83.79"/>
    <n v="69"/>
    <n v="0.25"/>
    <n v="5781.51"/>
    <x v="2"/>
    <x v="417"/>
  </r>
  <r>
    <n v="2691"/>
    <x v="0"/>
    <x v="1"/>
    <s v="Malcolm Gladwell"/>
    <x v="1"/>
    <s v="The Great Adventure"/>
    <s v="Like New"/>
    <s v="Unsealed"/>
    <n v="2024"/>
    <s v="Q2"/>
    <x v="10"/>
    <x v="14"/>
    <x v="1"/>
    <n v="94.68"/>
    <n v="61"/>
    <n v="0.12"/>
    <n v="5775.4800000000005"/>
    <x v="2"/>
    <x v="418"/>
  </r>
  <r>
    <n v="3677"/>
    <x v="0"/>
    <x v="2"/>
    <s v="Brandon Sanderson"/>
    <x v="6"/>
    <s v="Mystery Unfolded"/>
    <s v="Used"/>
    <s v="Sealed"/>
    <n v="2024"/>
    <s v="Q2"/>
    <x v="8"/>
    <x v="14"/>
    <x v="2"/>
    <n v="22.32"/>
    <n v="258"/>
    <n v="0.2"/>
    <n v="5758.56"/>
    <x v="4"/>
    <x v="419"/>
  </r>
  <r>
    <n v="3997"/>
    <x v="0"/>
    <x v="2"/>
    <s v="George R.R. Martin"/>
    <x v="6"/>
    <s v="Science Wonders"/>
    <s v="New"/>
    <s v="Sealed"/>
    <n v="2023"/>
    <s v="Q1"/>
    <x v="5"/>
    <x v="17"/>
    <x v="1"/>
    <n v="31.74"/>
    <n v="180"/>
    <n v="0.01"/>
    <n v="5713.2"/>
    <x v="3"/>
    <x v="420"/>
  </r>
  <r>
    <n v="3172"/>
    <x v="0"/>
    <x v="1"/>
    <s v="Agatha Christie"/>
    <x v="5"/>
    <s v="Science Wonders"/>
    <s v="Used"/>
    <s v="Sealed"/>
    <n v="2024"/>
    <s v="Q2"/>
    <x v="10"/>
    <x v="14"/>
    <x v="4"/>
    <n v="99.66"/>
    <n v="57"/>
    <n v="0.13"/>
    <n v="5680.62"/>
    <x v="3"/>
    <x v="421"/>
  </r>
  <r>
    <n v="2746"/>
    <x v="0"/>
    <x v="2"/>
    <s v="Stephen King"/>
    <x v="4"/>
    <s v="The Great Adventure"/>
    <s v="Like New"/>
    <s v="Unsealed"/>
    <n v="2024"/>
    <s v="Q2"/>
    <x v="1"/>
    <x v="1"/>
    <x v="2"/>
    <n v="67.39"/>
    <n v="84"/>
    <n v="0.04"/>
    <n v="5660.76"/>
    <x v="4"/>
    <x v="422"/>
  </r>
  <r>
    <n v="3074"/>
    <x v="0"/>
    <x v="0"/>
    <s v="J.K. Rowling"/>
    <x v="5"/>
    <s v="Biography of Legends"/>
    <s v="New"/>
    <s v="Sealed"/>
    <n v="2024"/>
    <s v="Q2"/>
    <x v="2"/>
    <x v="3"/>
    <x v="4"/>
    <n v="25.45"/>
    <n v="222"/>
    <n v="0.26"/>
    <n v="5649.9"/>
    <x v="4"/>
    <x v="423"/>
  </r>
  <r>
    <n v="3743"/>
    <x v="0"/>
    <x v="0"/>
    <s v="Agatha Christie"/>
    <x v="1"/>
    <s v="Science Wonders"/>
    <s v="Like New"/>
    <s v="Sealed"/>
    <n v="2023"/>
    <s v="Q3"/>
    <x v="9"/>
    <x v="9"/>
    <x v="0"/>
    <n v="19.829999999999998"/>
    <n v="282"/>
    <n v="0.25"/>
    <n v="5592.0599999999995"/>
    <x v="3"/>
    <x v="424"/>
  </r>
  <r>
    <n v="2861"/>
    <x v="0"/>
    <x v="1"/>
    <s v="Malcolm Gladwell"/>
    <x v="1"/>
    <s v="Biography of Legends"/>
    <s v="New"/>
    <s v="Unsealed"/>
    <n v="2024"/>
    <s v="Q1"/>
    <x v="4"/>
    <x v="16"/>
    <x v="2"/>
    <n v="16.02"/>
    <n v="349"/>
    <n v="0.09"/>
    <n v="5590.98"/>
    <x v="3"/>
    <x v="425"/>
  </r>
  <r>
    <n v="3265"/>
    <x v="0"/>
    <x v="2"/>
    <s v="George R.R. Martin"/>
    <x v="1"/>
    <s v="Self-Help Guide"/>
    <s v="Used"/>
    <s v="Sealed"/>
    <n v="2024"/>
    <s v="Q3"/>
    <x v="11"/>
    <x v="18"/>
    <x v="2"/>
    <n v="15.27"/>
    <n v="365"/>
    <n v="0.15"/>
    <n v="5573.55"/>
    <x v="2"/>
    <x v="426"/>
  </r>
  <r>
    <n v="2796"/>
    <x v="0"/>
    <x v="1"/>
    <s v="Brandon Sanderson"/>
    <x v="3"/>
    <s v="Science Wonders"/>
    <s v="New"/>
    <s v="Unsealed"/>
    <n v="2023"/>
    <s v="Q3"/>
    <x v="8"/>
    <x v="15"/>
    <x v="0"/>
    <n v="59.34"/>
    <n v="93"/>
    <n v="0.06"/>
    <n v="5518.62"/>
    <x v="2"/>
    <x v="427"/>
  </r>
  <r>
    <n v="3434"/>
    <x v="0"/>
    <x v="2"/>
    <s v="Malcolm Gladwell"/>
    <x v="2"/>
    <s v="Science Wonders"/>
    <s v="Like New"/>
    <s v="Sealed"/>
    <n v="2023"/>
    <s v="Q2"/>
    <x v="5"/>
    <x v="17"/>
    <x v="0"/>
    <n v="90.34"/>
    <n v="61"/>
    <n v="0.01"/>
    <n v="5510.74"/>
    <x v="0"/>
    <x v="428"/>
  </r>
  <r>
    <n v="3442"/>
    <x v="0"/>
    <x v="2"/>
    <s v="Brandon Sanderson"/>
    <x v="3"/>
    <s v="Biography of Legends"/>
    <s v="Like New"/>
    <s v="Sealed"/>
    <n v="2023"/>
    <s v="Q2"/>
    <x v="11"/>
    <x v="19"/>
    <x v="4"/>
    <n v="39.22"/>
    <n v="140"/>
    <n v="0.14000000000000001"/>
    <n v="5490.8"/>
    <x v="2"/>
    <x v="429"/>
  </r>
  <r>
    <n v="3125"/>
    <x v="0"/>
    <x v="3"/>
    <s v="J.K. Rowling"/>
    <x v="4"/>
    <s v="Self-Help Guide"/>
    <s v="Used"/>
    <s v="Unsealed"/>
    <n v="2024"/>
    <s v="Q3"/>
    <x v="4"/>
    <x v="16"/>
    <x v="3"/>
    <n v="69.44"/>
    <n v="79"/>
    <n v="0.2"/>
    <n v="5485.76"/>
    <x v="0"/>
    <x v="430"/>
  </r>
  <r>
    <n v="2442"/>
    <x v="0"/>
    <x v="3"/>
    <s v="Stephen King"/>
    <x v="1"/>
    <s v="Biography of Legends"/>
    <s v="Like New"/>
    <s v="Sealed"/>
    <n v="2024"/>
    <s v="Q3"/>
    <x v="6"/>
    <x v="10"/>
    <x v="3"/>
    <n v="63.05"/>
    <n v="85"/>
    <n v="0.28999999999999998"/>
    <n v="5359.25"/>
    <x v="1"/>
    <x v="431"/>
  </r>
  <r>
    <n v="2385"/>
    <x v="0"/>
    <x v="1"/>
    <s v="George R.R. Martin"/>
    <x v="6"/>
    <s v="Mystery Unfolded"/>
    <s v="Used"/>
    <s v="Sealed"/>
    <n v="2023"/>
    <s v="Q1"/>
    <x v="7"/>
    <x v="13"/>
    <x v="0"/>
    <n v="48.7"/>
    <n v="110"/>
    <n v="0.19"/>
    <n v="5357"/>
    <x v="0"/>
    <x v="432"/>
  </r>
  <r>
    <n v="3365"/>
    <x v="0"/>
    <x v="2"/>
    <s v="Brandon Sanderson"/>
    <x v="5"/>
    <s v="Self-Help Guide"/>
    <s v="Used"/>
    <s v="Sealed"/>
    <n v="2023"/>
    <s v="Q3"/>
    <x v="1"/>
    <x v="9"/>
    <x v="1"/>
    <n v="28.16"/>
    <n v="189"/>
    <n v="0.25"/>
    <n v="5322.24"/>
    <x v="4"/>
    <x v="433"/>
  </r>
  <r>
    <n v="2373"/>
    <x v="0"/>
    <x v="0"/>
    <s v="Jane Austen"/>
    <x v="0"/>
    <s v="Self-Help Guide"/>
    <s v="Like New"/>
    <s v="Unsealed"/>
    <n v="2024"/>
    <s v="Q1"/>
    <x v="11"/>
    <x v="18"/>
    <x v="4"/>
    <n v="11.62"/>
    <n v="453"/>
    <n v="0.26"/>
    <n v="5263.86"/>
    <x v="4"/>
    <x v="434"/>
  </r>
  <r>
    <n v="3011"/>
    <x v="0"/>
    <x v="3"/>
    <s v="Agatha Christie"/>
    <x v="0"/>
    <s v="Self-Help Guide"/>
    <s v="Like New"/>
    <s v="Sealed"/>
    <n v="2024"/>
    <s v="Q1"/>
    <x v="3"/>
    <x v="6"/>
    <x v="2"/>
    <n v="16.23"/>
    <n v="321"/>
    <n v="0.12"/>
    <n v="5209.83"/>
    <x v="1"/>
    <x v="435"/>
  </r>
  <r>
    <n v="3720"/>
    <x v="0"/>
    <x v="0"/>
    <s v="Jane Austen"/>
    <x v="2"/>
    <s v="Science Wonders"/>
    <s v="New"/>
    <s v="Sealed"/>
    <n v="2024"/>
    <s v="Q4"/>
    <x v="5"/>
    <x v="8"/>
    <x v="1"/>
    <n v="16"/>
    <n v="325"/>
    <n v="0.11"/>
    <n v="5200"/>
    <x v="3"/>
    <x v="436"/>
  </r>
  <r>
    <n v="3069"/>
    <x v="0"/>
    <x v="3"/>
    <s v="Brandon Sanderson"/>
    <x v="3"/>
    <s v="Mystery Unfolded"/>
    <s v="Used"/>
    <s v="Unsealed"/>
    <n v="2023"/>
    <s v="Q4"/>
    <x v="7"/>
    <x v="13"/>
    <x v="2"/>
    <n v="63.85"/>
    <n v="81"/>
    <n v="0.26"/>
    <n v="5171.8500000000004"/>
    <x v="2"/>
    <x v="437"/>
  </r>
  <r>
    <n v="3004"/>
    <x v="0"/>
    <x v="1"/>
    <s v="Jane Austen"/>
    <x v="0"/>
    <s v="Science Wonders"/>
    <s v="Used"/>
    <s v="Sealed"/>
    <n v="2023"/>
    <s v="Q4"/>
    <x v="0"/>
    <x v="0"/>
    <x v="4"/>
    <n v="26.84"/>
    <n v="191"/>
    <n v="0.21"/>
    <n v="5126.4399999999996"/>
    <x v="1"/>
    <x v="438"/>
  </r>
  <r>
    <n v="2090"/>
    <x v="0"/>
    <x v="0"/>
    <s v="J.K. Rowling"/>
    <x v="2"/>
    <s v="Science Wonders"/>
    <s v="New"/>
    <s v="Unsealed"/>
    <n v="2024"/>
    <s v="Q3"/>
    <x v="5"/>
    <x v="8"/>
    <x v="1"/>
    <n v="14.98"/>
    <n v="338"/>
    <n v="0.16"/>
    <n v="5063.24"/>
    <x v="3"/>
    <x v="439"/>
  </r>
  <r>
    <n v="3787"/>
    <x v="0"/>
    <x v="1"/>
    <s v="Jane Austen"/>
    <x v="5"/>
    <s v="Mystery Unfolded"/>
    <s v="New"/>
    <s v="Sealed"/>
    <n v="2023"/>
    <s v="Q4"/>
    <x v="6"/>
    <x v="12"/>
    <x v="4"/>
    <n v="60.25"/>
    <n v="84"/>
    <n v="0.14000000000000001"/>
    <n v="5061"/>
    <x v="1"/>
    <x v="440"/>
  </r>
  <r>
    <n v="2487"/>
    <x v="0"/>
    <x v="3"/>
    <s v="Agatha Christie"/>
    <x v="3"/>
    <s v="Mystery Unfolded"/>
    <s v="Used"/>
    <s v="Sealed"/>
    <n v="2023"/>
    <s v="Q1"/>
    <x v="10"/>
    <x v="15"/>
    <x v="2"/>
    <n v="15.52"/>
    <n v="325"/>
    <n v="0.17"/>
    <n v="5044"/>
    <x v="3"/>
    <x v="441"/>
  </r>
  <r>
    <n v="3534"/>
    <x v="0"/>
    <x v="1"/>
    <s v="Malcolm Gladwell"/>
    <x v="1"/>
    <s v="Mystery Unfolded"/>
    <s v="New"/>
    <s v="Sealed"/>
    <n v="2023"/>
    <s v="Q2"/>
    <x v="7"/>
    <x v="13"/>
    <x v="0"/>
    <n v="11.79"/>
    <n v="422"/>
    <n v="0.16"/>
    <n v="4975.3799999999992"/>
    <x v="3"/>
    <x v="442"/>
  </r>
  <r>
    <n v="3066"/>
    <x v="0"/>
    <x v="3"/>
    <s v="George R.R. Martin"/>
    <x v="6"/>
    <s v="Science Wonders"/>
    <s v="Like New"/>
    <s v="Unsealed"/>
    <n v="2024"/>
    <s v="Q3"/>
    <x v="2"/>
    <x v="3"/>
    <x v="4"/>
    <n v="12.86"/>
    <n v="381"/>
    <n v="0.05"/>
    <n v="4899.66"/>
    <x v="0"/>
    <x v="443"/>
  </r>
  <r>
    <n v="3184"/>
    <x v="0"/>
    <x v="3"/>
    <s v="George R.R. Martin"/>
    <x v="5"/>
    <s v="The Great Adventure"/>
    <s v="New"/>
    <s v="Sealed"/>
    <n v="2024"/>
    <s v="Q3"/>
    <x v="3"/>
    <x v="6"/>
    <x v="2"/>
    <n v="51.27"/>
    <n v="95"/>
    <n v="0.02"/>
    <n v="4870.6500000000005"/>
    <x v="2"/>
    <x v="444"/>
  </r>
  <r>
    <n v="3422"/>
    <x v="0"/>
    <x v="1"/>
    <s v="George R.R. Martin"/>
    <x v="3"/>
    <s v="Biography of Legends"/>
    <s v="Like New"/>
    <s v="Unsealed"/>
    <n v="2024"/>
    <s v="Q4"/>
    <x v="6"/>
    <x v="10"/>
    <x v="3"/>
    <n v="16.920000000000002"/>
    <n v="283"/>
    <n v="0.18"/>
    <n v="4788.3600000000006"/>
    <x v="3"/>
    <x v="445"/>
  </r>
  <r>
    <n v="3361"/>
    <x v="0"/>
    <x v="3"/>
    <s v="J.K. Rowling"/>
    <x v="6"/>
    <s v="Self-Help Guide"/>
    <s v="Like New"/>
    <s v="Unsealed"/>
    <n v="2023"/>
    <s v="Q4"/>
    <x v="7"/>
    <x v="13"/>
    <x v="0"/>
    <n v="17.66"/>
    <n v="270"/>
    <n v="0.18"/>
    <n v="4768.2"/>
    <x v="0"/>
    <x v="446"/>
  </r>
  <r>
    <n v="3812"/>
    <x v="0"/>
    <x v="2"/>
    <s v="Agatha Christie"/>
    <x v="0"/>
    <s v="Biography of Legends"/>
    <s v="Like New"/>
    <s v="Unsealed"/>
    <n v="2023"/>
    <s v="Q3"/>
    <x v="4"/>
    <x v="7"/>
    <x v="2"/>
    <n v="50.07"/>
    <n v="95"/>
    <n v="0.06"/>
    <n v="4756.6499999999996"/>
    <x v="4"/>
    <x v="447"/>
  </r>
  <r>
    <n v="3337"/>
    <x v="0"/>
    <x v="0"/>
    <s v="Stephen King"/>
    <x v="4"/>
    <s v="Mystery Unfolded"/>
    <s v="New"/>
    <s v="Unsealed"/>
    <n v="2024"/>
    <s v="Q2"/>
    <x v="4"/>
    <x v="16"/>
    <x v="1"/>
    <n v="86.42"/>
    <n v="55"/>
    <n v="0.02"/>
    <n v="4753.1000000000004"/>
    <x v="2"/>
    <x v="448"/>
  </r>
  <r>
    <n v="2780"/>
    <x v="0"/>
    <x v="0"/>
    <s v="Jane Austen"/>
    <x v="4"/>
    <s v="Biography of Legends"/>
    <s v="New"/>
    <s v="Sealed"/>
    <n v="2023"/>
    <s v="Q2"/>
    <x v="4"/>
    <x v="7"/>
    <x v="1"/>
    <n v="12.23"/>
    <n v="383"/>
    <n v="0.25"/>
    <n v="4684.09"/>
    <x v="0"/>
    <x v="449"/>
  </r>
  <r>
    <n v="2310"/>
    <x v="0"/>
    <x v="2"/>
    <s v="Agatha Christie"/>
    <x v="2"/>
    <s v="Self-Help Guide"/>
    <s v="Like New"/>
    <s v="Sealed"/>
    <n v="2023"/>
    <s v="Q1"/>
    <x v="7"/>
    <x v="13"/>
    <x v="0"/>
    <n v="19.43"/>
    <n v="241"/>
    <n v="0.27"/>
    <n v="4682.63"/>
    <x v="2"/>
    <x v="450"/>
  </r>
  <r>
    <n v="2128"/>
    <x v="0"/>
    <x v="0"/>
    <s v="Brandon Sanderson"/>
    <x v="4"/>
    <s v="Biography of Legends"/>
    <s v="New"/>
    <s v="Sealed"/>
    <n v="2023"/>
    <s v="Q4"/>
    <x v="1"/>
    <x v="9"/>
    <x v="4"/>
    <n v="60.81"/>
    <n v="76"/>
    <n v="0.26"/>
    <n v="4621.5600000000004"/>
    <x v="1"/>
    <x v="451"/>
  </r>
  <r>
    <n v="2831"/>
    <x v="0"/>
    <x v="2"/>
    <s v="George R.R. Martin"/>
    <x v="6"/>
    <s v="The Great Adventure"/>
    <s v="New"/>
    <s v="Sealed"/>
    <n v="2023"/>
    <s v="Q1"/>
    <x v="4"/>
    <x v="7"/>
    <x v="0"/>
    <n v="20.43"/>
    <n v="224"/>
    <n v="0.17"/>
    <n v="4576.32"/>
    <x v="3"/>
    <x v="452"/>
  </r>
  <r>
    <n v="2881"/>
    <x v="0"/>
    <x v="1"/>
    <s v="Jane Austen"/>
    <x v="3"/>
    <s v="Science Wonders"/>
    <s v="New"/>
    <s v="Sealed"/>
    <n v="2024"/>
    <s v="Q3"/>
    <x v="11"/>
    <x v="18"/>
    <x v="4"/>
    <n v="46.59"/>
    <n v="97"/>
    <n v="0.1"/>
    <n v="4519.2300000000005"/>
    <x v="0"/>
    <x v="453"/>
  </r>
  <r>
    <n v="2516"/>
    <x v="0"/>
    <x v="0"/>
    <s v="Brandon Sanderson"/>
    <x v="4"/>
    <s v="Science Wonders"/>
    <s v="New"/>
    <s v="Unsealed"/>
    <n v="2024"/>
    <s v="Q3"/>
    <x v="3"/>
    <x v="6"/>
    <x v="4"/>
    <n v="48.42"/>
    <n v="93"/>
    <n v="0.21"/>
    <n v="4503.0600000000004"/>
    <x v="2"/>
    <x v="454"/>
  </r>
  <r>
    <n v="2816"/>
    <x v="0"/>
    <x v="0"/>
    <s v="George R.R. Martin"/>
    <x v="0"/>
    <s v="The Great Adventure"/>
    <s v="New"/>
    <s v="Unsealed"/>
    <n v="2024"/>
    <s v="Q3"/>
    <x v="11"/>
    <x v="18"/>
    <x v="2"/>
    <n v="14.47"/>
    <n v="310"/>
    <n v="0.15"/>
    <n v="4485.7"/>
    <x v="3"/>
    <x v="455"/>
  </r>
  <r>
    <n v="3867"/>
    <x v="0"/>
    <x v="3"/>
    <s v="Brandon Sanderson"/>
    <x v="3"/>
    <s v="Science Wonders"/>
    <s v="Used"/>
    <s v="Unsealed"/>
    <n v="2024"/>
    <s v="Q2"/>
    <x v="7"/>
    <x v="11"/>
    <x v="3"/>
    <n v="36.130000000000003"/>
    <n v="123"/>
    <n v="0.08"/>
    <n v="4443.9900000000007"/>
    <x v="3"/>
    <x v="456"/>
  </r>
  <r>
    <n v="3745"/>
    <x v="0"/>
    <x v="1"/>
    <s v="Stephen King"/>
    <x v="5"/>
    <s v="The Great Adventure"/>
    <s v="Used"/>
    <s v="Unsealed"/>
    <n v="2023"/>
    <s v="Q4"/>
    <x v="11"/>
    <x v="19"/>
    <x v="1"/>
    <n v="42.2"/>
    <n v="105"/>
    <n v="0.18"/>
    <n v="4431"/>
    <x v="2"/>
    <x v="457"/>
  </r>
  <r>
    <n v="3518"/>
    <x v="0"/>
    <x v="0"/>
    <s v="Agatha Christie"/>
    <x v="4"/>
    <s v="Self-Help Guide"/>
    <s v="Used"/>
    <s v="Unsealed"/>
    <n v="2024"/>
    <s v="Q4"/>
    <x v="3"/>
    <x v="6"/>
    <x v="4"/>
    <n v="51.75"/>
    <n v="85"/>
    <n v="0.16"/>
    <n v="4398.75"/>
    <x v="0"/>
    <x v="458"/>
  </r>
  <r>
    <n v="3239"/>
    <x v="0"/>
    <x v="0"/>
    <s v="Jane Austen"/>
    <x v="6"/>
    <s v="The Great Adventure"/>
    <s v="Used"/>
    <s v="Unsealed"/>
    <n v="2023"/>
    <s v="Q4"/>
    <x v="4"/>
    <x v="7"/>
    <x v="3"/>
    <n v="36.82"/>
    <n v="118"/>
    <n v="0.27"/>
    <n v="4344.76"/>
    <x v="0"/>
    <x v="459"/>
  </r>
  <r>
    <n v="3662"/>
    <x v="0"/>
    <x v="3"/>
    <s v="Brandon Sanderson"/>
    <x v="5"/>
    <s v="The Great Adventure"/>
    <s v="Like New"/>
    <s v="Unsealed"/>
    <n v="2024"/>
    <s v="Q1"/>
    <x v="4"/>
    <x v="16"/>
    <x v="3"/>
    <n v="34.1"/>
    <n v="125"/>
    <n v="0.19"/>
    <n v="4262.5"/>
    <x v="3"/>
    <x v="460"/>
  </r>
  <r>
    <n v="2885"/>
    <x v="0"/>
    <x v="3"/>
    <s v="Agatha Christie"/>
    <x v="4"/>
    <s v="Self-Help Guide"/>
    <s v="Like New"/>
    <s v="Unsealed"/>
    <n v="2023"/>
    <s v="Q1"/>
    <x v="5"/>
    <x v="17"/>
    <x v="2"/>
    <n v="54.6"/>
    <n v="77"/>
    <n v="0.2"/>
    <n v="4204.2"/>
    <x v="2"/>
    <x v="461"/>
  </r>
  <r>
    <n v="2927"/>
    <x v="0"/>
    <x v="3"/>
    <s v="Malcolm Gladwell"/>
    <x v="3"/>
    <s v="Biography of Legends"/>
    <s v="Used"/>
    <s v="Sealed"/>
    <n v="2023"/>
    <s v="Q3"/>
    <x v="9"/>
    <x v="9"/>
    <x v="4"/>
    <n v="9.14"/>
    <n v="456"/>
    <n v="0.15"/>
    <n v="4167.84"/>
    <x v="2"/>
    <x v="462"/>
  </r>
  <r>
    <n v="2615"/>
    <x v="0"/>
    <x v="1"/>
    <s v="Jane Austen"/>
    <x v="6"/>
    <s v="Biography of Legends"/>
    <s v="Used"/>
    <s v="Sealed"/>
    <n v="2023"/>
    <s v="Q1"/>
    <x v="1"/>
    <x v="9"/>
    <x v="0"/>
    <n v="34.01"/>
    <n v="122"/>
    <n v="0.23"/>
    <n v="4149.2199999999993"/>
    <x v="3"/>
    <x v="463"/>
  </r>
  <r>
    <n v="2963"/>
    <x v="0"/>
    <x v="1"/>
    <s v="Malcolm Gladwell"/>
    <x v="4"/>
    <s v="Science Wonders"/>
    <s v="Like New"/>
    <s v="Unsealed"/>
    <n v="2023"/>
    <s v="Q4"/>
    <x v="0"/>
    <x v="0"/>
    <x v="3"/>
    <n v="30.38"/>
    <n v="136"/>
    <n v="0.09"/>
    <n v="4131.68"/>
    <x v="3"/>
    <x v="464"/>
  </r>
  <r>
    <n v="2999"/>
    <x v="0"/>
    <x v="2"/>
    <s v="George R.R. Martin"/>
    <x v="1"/>
    <s v="Biography of Legends"/>
    <s v="Like New"/>
    <s v="Sealed"/>
    <n v="2023"/>
    <s v="Q2"/>
    <x v="9"/>
    <x v="9"/>
    <x v="4"/>
    <n v="89.56"/>
    <n v="46"/>
    <n v="0.14000000000000001"/>
    <n v="4119.76"/>
    <x v="2"/>
    <x v="465"/>
  </r>
  <r>
    <n v="3942"/>
    <x v="0"/>
    <x v="2"/>
    <s v="Malcolm Gladwell"/>
    <x v="0"/>
    <s v="The Great Adventure"/>
    <s v="Used"/>
    <s v="Sealed"/>
    <n v="2024"/>
    <s v="Q4"/>
    <x v="7"/>
    <x v="11"/>
    <x v="3"/>
    <n v="14.42"/>
    <n v="285"/>
    <n v="0.26"/>
    <n v="4109.7"/>
    <x v="0"/>
    <x v="466"/>
  </r>
  <r>
    <n v="2944"/>
    <x v="0"/>
    <x v="3"/>
    <s v="Malcolm Gladwell"/>
    <x v="2"/>
    <s v="Science Wonders"/>
    <s v="Used"/>
    <s v="Sealed"/>
    <n v="2023"/>
    <s v="Q2"/>
    <x v="4"/>
    <x v="7"/>
    <x v="4"/>
    <n v="10.64"/>
    <n v="386"/>
    <n v="0.01"/>
    <n v="4107.04"/>
    <x v="2"/>
    <x v="467"/>
  </r>
  <r>
    <n v="2578"/>
    <x v="0"/>
    <x v="2"/>
    <s v="Malcolm Gladwell"/>
    <x v="6"/>
    <s v="The Great Adventure"/>
    <s v="Used"/>
    <s v="Sealed"/>
    <n v="2024"/>
    <s v="Q3"/>
    <x v="10"/>
    <x v="14"/>
    <x v="2"/>
    <n v="42.3"/>
    <n v="97"/>
    <n v="0.25"/>
    <n v="4103.0999999999995"/>
    <x v="0"/>
    <x v="468"/>
  </r>
  <r>
    <n v="3002"/>
    <x v="0"/>
    <x v="2"/>
    <s v="Agatha Christie"/>
    <x v="0"/>
    <s v="Self-Help Guide"/>
    <s v="New"/>
    <s v="Sealed"/>
    <n v="2023"/>
    <s v="Q3"/>
    <x v="3"/>
    <x v="4"/>
    <x v="1"/>
    <n v="17.670000000000002"/>
    <n v="232"/>
    <n v="0.24"/>
    <n v="4099.4400000000005"/>
    <x v="4"/>
    <x v="469"/>
  </r>
  <r>
    <n v="3292"/>
    <x v="0"/>
    <x v="0"/>
    <s v="Stephen King"/>
    <x v="2"/>
    <s v="Biography of Legends"/>
    <s v="Used"/>
    <s v="Sealed"/>
    <n v="2023"/>
    <s v="Q3"/>
    <x v="6"/>
    <x v="12"/>
    <x v="1"/>
    <n v="38.28"/>
    <n v="107"/>
    <n v="0.22"/>
    <n v="4095.96"/>
    <x v="2"/>
    <x v="470"/>
  </r>
  <r>
    <n v="2218"/>
    <x v="0"/>
    <x v="1"/>
    <s v="George R.R. Martin"/>
    <x v="6"/>
    <s v="Self-Help Guide"/>
    <s v="New"/>
    <s v="Unsealed"/>
    <n v="2024"/>
    <s v="Q1"/>
    <x v="7"/>
    <x v="11"/>
    <x v="4"/>
    <n v="11.59"/>
    <n v="352"/>
    <n v="0.17"/>
    <n v="4079.68"/>
    <x v="4"/>
    <x v="471"/>
  </r>
  <r>
    <n v="3278"/>
    <x v="0"/>
    <x v="3"/>
    <s v="J.K. Rowling"/>
    <x v="0"/>
    <s v="Self-Help Guide"/>
    <s v="Like New"/>
    <s v="Sealed"/>
    <n v="2024"/>
    <s v="Q2"/>
    <x v="1"/>
    <x v="1"/>
    <x v="1"/>
    <n v="56.89"/>
    <n v="71"/>
    <n v="0.02"/>
    <n v="4039.19"/>
    <x v="0"/>
    <x v="472"/>
  </r>
  <r>
    <n v="3027"/>
    <x v="0"/>
    <x v="3"/>
    <s v="J.K. Rowling"/>
    <x v="5"/>
    <s v="Mystery Unfolded"/>
    <s v="New"/>
    <s v="Sealed"/>
    <n v="2023"/>
    <s v="Q1"/>
    <x v="11"/>
    <x v="19"/>
    <x v="4"/>
    <n v="9.94"/>
    <n v="403"/>
    <n v="0.23"/>
    <n v="4005.8199999999997"/>
    <x v="4"/>
    <x v="473"/>
  </r>
  <r>
    <n v="2841"/>
    <x v="0"/>
    <x v="3"/>
    <s v="Malcolm Gladwell"/>
    <x v="1"/>
    <s v="Biography of Legends"/>
    <s v="Used"/>
    <s v="Sealed"/>
    <n v="2024"/>
    <s v="Q2"/>
    <x v="8"/>
    <x v="14"/>
    <x v="3"/>
    <n v="77.39"/>
    <n v="51"/>
    <n v="0.06"/>
    <n v="3946.89"/>
    <x v="1"/>
    <x v="474"/>
  </r>
  <r>
    <n v="3785"/>
    <x v="0"/>
    <x v="1"/>
    <s v="Brandon Sanderson"/>
    <x v="5"/>
    <s v="Mystery Unfolded"/>
    <s v="Like New"/>
    <s v="Unsealed"/>
    <n v="2023"/>
    <s v="Q1"/>
    <x v="9"/>
    <x v="9"/>
    <x v="2"/>
    <n v="25.55"/>
    <n v="153"/>
    <n v="0.12"/>
    <n v="3909.15"/>
    <x v="1"/>
    <x v="475"/>
  </r>
  <r>
    <n v="3107"/>
    <x v="0"/>
    <x v="0"/>
    <s v="Brandon Sanderson"/>
    <x v="5"/>
    <s v="Self-Help Guide"/>
    <s v="New"/>
    <s v="Unsealed"/>
    <n v="2023"/>
    <s v="Q2"/>
    <x v="5"/>
    <x v="17"/>
    <x v="0"/>
    <n v="43.72"/>
    <n v="89"/>
    <n v="0.01"/>
    <n v="3891.08"/>
    <x v="0"/>
    <x v="476"/>
  </r>
  <r>
    <n v="2942"/>
    <x v="0"/>
    <x v="3"/>
    <s v="Jane Austen"/>
    <x v="2"/>
    <s v="Biography of Legends"/>
    <s v="New"/>
    <s v="Unsealed"/>
    <n v="2023"/>
    <s v="Q4"/>
    <x v="7"/>
    <x v="13"/>
    <x v="0"/>
    <n v="32.15"/>
    <n v="119"/>
    <n v="0.05"/>
    <n v="3825.85"/>
    <x v="2"/>
    <x v="477"/>
  </r>
  <r>
    <n v="2074"/>
    <x v="0"/>
    <x v="2"/>
    <s v="Stephen King"/>
    <x v="3"/>
    <s v="Biography of Legends"/>
    <s v="New"/>
    <s v="Unsealed"/>
    <n v="2023"/>
    <s v="Q1"/>
    <x v="11"/>
    <x v="19"/>
    <x v="0"/>
    <n v="17.649999999999999"/>
    <n v="215"/>
    <n v="0.19"/>
    <n v="3794.7499999999995"/>
    <x v="2"/>
    <x v="478"/>
  </r>
  <r>
    <n v="3646"/>
    <x v="0"/>
    <x v="0"/>
    <s v="Jane Austen"/>
    <x v="4"/>
    <s v="Self-Help Guide"/>
    <s v="New"/>
    <s v="Unsealed"/>
    <n v="2024"/>
    <s v="Q2"/>
    <x v="9"/>
    <x v="1"/>
    <x v="3"/>
    <n v="41.84"/>
    <n v="89"/>
    <n v="0.04"/>
    <n v="3723.76"/>
    <x v="0"/>
    <x v="479"/>
  </r>
  <r>
    <n v="2649"/>
    <x v="0"/>
    <x v="1"/>
    <s v="J.K. Rowling"/>
    <x v="6"/>
    <s v="Self-Help Guide"/>
    <s v="Like New"/>
    <s v="Unsealed"/>
    <n v="2024"/>
    <s v="Q2"/>
    <x v="7"/>
    <x v="11"/>
    <x v="2"/>
    <n v="97.95"/>
    <n v="38"/>
    <n v="0.16"/>
    <n v="3722.1"/>
    <x v="2"/>
    <x v="480"/>
  </r>
  <r>
    <n v="3257"/>
    <x v="0"/>
    <x v="3"/>
    <s v="Brandon Sanderson"/>
    <x v="6"/>
    <s v="Biography of Legends"/>
    <s v="Like New"/>
    <s v="Unsealed"/>
    <n v="2023"/>
    <s v="Q4"/>
    <x v="11"/>
    <x v="19"/>
    <x v="4"/>
    <n v="22.75"/>
    <n v="162"/>
    <n v="0.28999999999999998"/>
    <n v="3685.5"/>
    <x v="0"/>
    <x v="481"/>
  </r>
  <r>
    <n v="3831"/>
    <x v="0"/>
    <x v="2"/>
    <s v="Malcolm Gladwell"/>
    <x v="6"/>
    <s v="Self-Help Guide"/>
    <s v="Used"/>
    <s v="Unsealed"/>
    <n v="2024"/>
    <s v="Q3"/>
    <x v="9"/>
    <x v="1"/>
    <x v="4"/>
    <n v="23.99"/>
    <n v="151"/>
    <n v="0.11"/>
    <n v="3622.49"/>
    <x v="2"/>
    <x v="482"/>
  </r>
  <r>
    <n v="2558"/>
    <x v="0"/>
    <x v="2"/>
    <s v="J.K. Rowling"/>
    <x v="0"/>
    <s v="Science Wonders"/>
    <s v="New"/>
    <s v="Unsealed"/>
    <n v="2024"/>
    <s v="Q2"/>
    <x v="9"/>
    <x v="1"/>
    <x v="4"/>
    <n v="60.22"/>
    <n v="60"/>
    <n v="0.21"/>
    <n v="3613.2"/>
    <x v="1"/>
    <x v="483"/>
  </r>
  <r>
    <n v="3286"/>
    <x v="0"/>
    <x v="0"/>
    <s v="Jane Austen"/>
    <x v="0"/>
    <s v="Self-Help Guide"/>
    <s v="Used"/>
    <s v="Unsealed"/>
    <n v="2023"/>
    <s v="Q1"/>
    <x v="7"/>
    <x v="13"/>
    <x v="2"/>
    <n v="35.659999999999997"/>
    <n v="99"/>
    <n v="0.23"/>
    <n v="3530.3399999999997"/>
    <x v="1"/>
    <x v="484"/>
  </r>
  <r>
    <n v="3390"/>
    <x v="0"/>
    <x v="0"/>
    <s v="George R.R. Martin"/>
    <x v="3"/>
    <s v="The Great Adventure"/>
    <s v="Used"/>
    <s v="Unsealed"/>
    <n v="2023"/>
    <s v="Q4"/>
    <x v="9"/>
    <x v="9"/>
    <x v="2"/>
    <n v="40.1"/>
    <n v="88"/>
    <n v="0.19"/>
    <n v="3528.8"/>
    <x v="2"/>
    <x v="485"/>
  </r>
  <r>
    <n v="3982"/>
    <x v="0"/>
    <x v="2"/>
    <s v="Jane Austen"/>
    <x v="6"/>
    <s v="Self-Help Guide"/>
    <s v="Used"/>
    <s v="Unsealed"/>
    <n v="2024"/>
    <s v="Q4"/>
    <x v="9"/>
    <x v="1"/>
    <x v="2"/>
    <n v="36.369999999999997"/>
    <n v="97"/>
    <n v="0.06"/>
    <n v="3527.89"/>
    <x v="2"/>
    <x v="486"/>
  </r>
  <r>
    <n v="3760"/>
    <x v="0"/>
    <x v="1"/>
    <s v="Stephen King"/>
    <x v="6"/>
    <s v="Mystery Unfolded"/>
    <s v="Used"/>
    <s v="Unsealed"/>
    <n v="2023"/>
    <s v="Q2"/>
    <x v="5"/>
    <x v="17"/>
    <x v="1"/>
    <n v="20.29"/>
    <n v="173"/>
    <n v="0.04"/>
    <n v="3510.17"/>
    <x v="2"/>
    <x v="487"/>
  </r>
  <r>
    <n v="2765"/>
    <x v="0"/>
    <x v="3"/>
    <s v="Stephen King"/>
    <x v="6"/>
    <s v="Biography of Legends"/>
    <s v="Used"/>
    <s v="Sealed"/>
    <n v="2024"/>
    <s v="Q1"/>
    <x v="2"/>
    <x v="3"/>
    <x v="3"/>
    <n v="19.36"/>
    <n v="180"/>
    <n v="0.3"/>
    <n v="3484.7999999999997"/>
    <x v="1"/>
    <x v="488"/>
  </r>
  <r>
    <n v="3303"/>
    <x v="0"/>
    <x v="3"/>
    <s v="Jane Austen"/>
    <x v="0"/>
    <s v="Mystery Unfolded"/>
    <s v="Like New"/>
    <s v="Unsealed"/>
    <n v="2023"/>
    <s v="Q3"/>
    <x v="8"/>
    <x v="15"/>
    <x v="1"/>
    <n v="46.84"/>
    <n v="74"/>
    <n v="0.17"/>
    <n v="3466.1600000000003"/>
    <x v="0"/>
    <x v="489"/>
  </r>
  <r>
    <n v="3025"/>
    <x v="0"/>
    <x v="2"/>
    <s v="Stephen King"/>
    <x v="1"/>
    <s v="The Great Adventure"/>
    <s v="Like New"/>
    <s v="Sealed"/>
    <n v="2024"/>
    <s v="Q1"/>
    <x v="10"/>
    <x v="14"/>
    <x v="1"/>
    <n v="11.46"/>
    <n v="294"/>
    <n v="0.1"/>
    <n v="3369.2400000000002"/>
    <x v="0"/>
    <x v="490"/>
  </r>
  <r>
    <n v="3761"/>
    <x v="0"/>
    <x v="2"/>
    <s v="Jane Austen"/>
    <x v="2"/>
    <s v="The Great Adventure"/>
    <s v="Used"/>
    <s v="Sealed"/>
    <n v="2024"/>
    <s v="Q1"/>
    <x v="5"/>
    <x v="8"/>
    <x v="2"/>
    <n v="37.83"/>
    <n v="89"/>
    <n v="0.25"/>
    <n v="3366.87"/>
    <x v="0"/>
    <x v="491"/>
  </r>
  <r>
    <n v="2288"/>
    <x v="0"/>
    <x v="1"/>
    <s v="Malcolm Gladwell"/>
    <x v="4"/>
    <s v="Mystery Unfolded"/>
    <s v="Like New"/>
    <s v="Unsealed"/>
    <n v="2023"/>
    <s v="Q3"/>
    <x v="1"/>
    <x v="9"/>
    <x v="3"/>
    <n v="86.21"/>
    <n v="39"/>
    <n v="0.03"/>
    <n v="3362.1899999999996"/>
    <x v="2"/>
    <x v="492"/>
  </r>
  <r>
    <n v="2688"/>
    <x v="0"/>
    <x v="0"/>
    <s v="Jane Austen"/>
    <x v="1"/>
    <s v="Mystery Unfolded"/>
    <s v="Used"/>
    <s v="Sealed"/>
    <n v="2023"/>
    <s v="Q3"/>
    <x v="10"/>
    <x v="15"/>
    <x v="4"/>
    <n v="62.16"/>
    <n v="54"/>
    <n v="0.02"/>
    <n v="3356.64"/>
    <x v="1"/>
    <x v="493"/>
  </r>
  <r>
    <n v="2670"/>
    <x v="0"/>
    <x v="0"/>
    <s v="J.K. Rowling"/>
    <x v="1"/>
    <s v="Science Wonders"/>
    <s v="Used"/>
    <s v="Unsealed"/>
    <n v="2024"/>
    <s v="Q4"/>
    <x v="4"/>
    <x v="16"/>
    <x v="0"/>
    <n v="74.11"/>
    <n v="45"/>
    <n v="0.04"/>
    <n v="3334.95"/>
    <x v="0"/>
    <x v="494"/>
  </r>
  <r>
    <n v="3567"/>
    <x v="0"/>
    <x v="0"/>
    <s v="Stephen King"/>
    <x v="1"/>
    <s v="Mystery Unfolded"/>
    <s v="New"/>
    <s v="Unsealed"/>
    <n v="2024"/>
    <s v="Q4"/>
    <x v="4"/>
    <x v="16"/>
    <x v="0"/>
    <n v="85.42"/>
    <n v="39"/>
    <n v="0.06"/>
    <n v="3331.38"/>
    <x v="4"/>
    <x v="495"/>
  </r>
  <r>
    <n v="3721"/>
    <x v="0"/>
    <x v="0"/>
    <s v="Brandon Sanderson"/>
    <x v="3"/>
    <s v="Mystery Unfolded"/>
    <s v="Used"/>
    <s v="Unsealed"/>
    <n v="2024"/>
    <s v="Q4"/>
    <x v="11"/>
    <x v="18"/>
    <x v="1"/>
    <n v="22.92"/>
    <n v="143"/>
    <n v="0.16"/>
    <n v="3277.5600000000004"/>
    <x v="2"/>
    <x v="496"/>
  </r>
  <r>
    <n v="3774"/>
    <x v="0"/>
    <x v="2"/>
    <s v="George R.R. Martin"/>
    <x v="5"/>
    <s v="Mystery Unfolded"/>
    <s v="Used"/>
    <s v="Unsealed"/>
    <n v="2024"/>
    <s v="Q3"/>
    <x v="11"/>
    <x v="18"/>
    <x v="2"/>
    <n v="53.62"/>
    <n v="60"/>
    <n v="0.16"/>
    <n v="3217.2"/>
    <x v="3"/>
    <x v="497"/>
  </r>
  <r>
    <n v="3499"/>
    <x v="0"/>
    <x v="2"/>
    <s v="J.K. Rowling"/>
    <x v="3"/>
    <s v="Biography of Legends"/>
    <s v="New"/>
    <s v="Unsealed"/>
    <n v="2023"/>
    <s v="Q1"/>
    <x v="2"/>
    <x v="2"/>
    <x v="2"/>
    <n v="11.58"/>
    <n v="270"/>
    <n v="0.02"/>
    <n v="3126.6"/>
    <x v="4"/>
    <x v="498"/>
  </r>
  <r>
    <n v="3073"/>
    <x v="0"/>
    <x v="1"/>
    <s v="Agatha Christie"/>
    <x v="1"/>
    <s v="The Great Adventure"/>
    <s v="New"/>
    <s v="Sealed"/>
    <n v="2024"/>
    <s v="Q3"/>
    <x v="2"/>
    <x v="3"/>
    <x v="1"/>
    <n v="10.119999999999999"/>
    <n v="306"/>
    <n v="0.01"/>
    <n v="3096.72"/>
    <x v="1"/>
    <x v="499"/>
  </r>
  <r>
    <n v="3917"/>
    <x v="0"/>
    <x v="3"/>
    <s v="Jane Austen"/>
    <x v="5"/>
    <s v="Science Wonders"/>
    <s v="Used"/>
    <s v="Sealed"/>
    <n v="2023"/>
    <s v="Q1"/>
    <x v="3"/>
    <x v="4"/>
    <x v="4"/>
    <n v="9.57"/>
    <n v="323"/>
    <n v="0.14000000000000001"/>
    <n v="3091.11"/>
    <x v="2"/>
    <x v="500"/>
  </r>
  <r>
    <n v="3464"/>
    <x v="0"/>
    <x v="1"/>
    <s v="George R.R. Martin"/>
    <x v="0"/>
    <s v="Self-Help Guide"/>
    <s v="Like New"/>
    <s v="Unsealed"/>
    <n v="2023"/>
    <s v="Q1"/>
    <x v="4"/>
    <x v="7"/>
    <x v="4"/>
    <n v="38.880000000000003"/>
    <n v="79"/>
    <n v="0.21"/>
    <n v="3071.52"/>
    <x v="0"/>
    <x v="501"/>
  </r>
  <r>
    <n v="2377"/>
    <x v="0"/>
    <x v="2"/>
    <s v="Stephen King"/>
    <x v="5"/>
    <s v="The Great Adventure"/>
    <s v="Like New"/>
    <s v="Unsealed"/>
    <n v="2023"/>
    <s v="Q4"/>
    <x v="10"/>
    <x v="15"/>
    <x v="4"/>
    <n v="6.95"/>
    <n v="437"/>
    <n v="0.21"/>
    <n v="3037.15"/>
    <x v="4"/>
    <x v="502"/>
  </r>
  <r>
    <n v="2176"/>
    <x v="0"/>
    <x v="2"/>
    <s v="George R.R. Martin"/>
    <x v="1"/>
    <s v="Mystery Unfolded"/>
    <s v="New"/>
    <s v="Sealed"/>
    <n v="2024"/>
    <s v="Q4"/>
    <x v="0"/>
    <x v="5"/>
    <x v="2"/>
    <n v="14.67"/>
    <n v="206"/>
    <n v="0.15"/>
    <n v="3022.02"/>
    <x v="0"/>
    <x v="503"/>
  </r>
  <r>
    <n v="2089"/>
    <x v="0"/>
    <x v="2"/>
    <s v="Malcolm Gladwell"/>
    <x v="3"/>
    <s v="Mystery Unfolded"/>
    <s v="Like New"/>
    <s v="Unsealed"/>
    <n v="2023"/>
    <s v="Q3"/>
    <x v="6"/>
    <x v="12"/>
    <x v="3"/>
    <n v="29.01"/>
    <n v="104"/>
    <n v="0.05"/>
    <n v="3017.04"/>
    <x v="0"/>
    <x v="504"/>
  </r>
  <r>
    <n v="2628"/>
    <x v="0"/>
    <x v="3"/>
    <s v="Stephen King"/>
    <x v="6"/>
    <s v="The Great Adventure"/>
    <s v="Like New"/>
    <s v="Unsealed"/>
    <n v="2023"/>
    <s v="Q1"/>
    <x v="2"/>
    <x v="2"/>
    <x v="3"/>
    <n v="32.770000000000003"/>
    <n v="91"/>
    <n v="0.13"/>
    <n v="2982.07"/>
    <x v="3"/>
    <x v="505"/>
  </r>
  <r>
    <n v="3954"/>
    <x v="0"/>
    <x v="3"/>
    <s v="Stephen King"/>
    <x v="4"/>
    <s v="Self-Help Guide"/>
    <s v="Used"/>
    <s v="Unsealed"/>
    <n v="2024"/>
    <s v="Q3"/>
    <x v="7"/>
    <x v="11"/>
    <x v="1"/>
    <n v="56.19"/>
    <n v="53"/>
    <n v="0.27"/>
    <n v="2978.0699999999997"/>
    <x v="3"/>
    <x v="506"/>
  </r>
  <r>
    <n v="2957"/>
    <x v="0"/>
    <x v="2"/>
    <s v="Jane Austen"/>
    <x v="5"/>
    <s v="Mystery Unfolded"/>
    <s v="New"/>
    <s v="Unsealed"/>
    <n v="2024"/>
    <s v="Q4"/>
    <x v="0"/>
    <x v="5"/>
    <x v="1"/>
    <n v="9.16"/>
    <n v="324"/>
    <n v="0.17"/>
    <n v="2967.84"/>
    <x v="4"/>
    <x v="507"/>
  </r>
  <r>
    <n v="2589"/>
    <x v="0"/>
    <x v="2"/>
    <s v="George R.R. Martin"/>
    <x v="1"/>
    <s v="Biography of Legends"/>
    <s v="Like New"/>
    <s v="Sealed"/>
    <n v="2024"/>
    <s v="Q4"/>
    <x v="3"/>
    <x v="6"/>
    <x v="1"/>
    <n v="49.32"/>
    <n v="59"/>
    <n v="0.24"/>
    <n v="2909.88"/>
    <x v="1"/>
    <x v="508"/>
  </r>
  <r>
    <n v="3836"/>
    <x v="0"/>
    <x v="0"/>
    <s v="Stephen King"/>
    <x v="3"/>
    <s v="Biography of Legends"/>
    <s v="New"/>
    <s v="Sealed"/>
    <n v="2024"/>
    <s v="Q4"/>
    <x v="4"/>
    <x v="16"/>
    <x v="1"/>
    <n v="12.5"/>
    <n v="232"/>
    <n v="0.18"/>
    <n v="2900"/>
    <x v="0"/>
    <x v="509"/>
  </r>
  <r>
    <n v="2189"/>
    <x v="0"/>
    <x v="3"/>
    <s v="J.K. Rowling"/>
    <x v="1"/>
    <s v="Self-Help Guide"/>
    <s v="New"/>
    <s v="Sealed"/>
    <n v="2023"/>
    <s v="Q1"/>
    <x v="0"/>
    <x v="0"/>
    <x v="4"/>
    <n v="23.71"/>
    <n v="122"/>
    <n v="0.01"/>
    <n v="2892.62"/>
    <x v="2"/>
    <x v="510"/>
  </r>
  <r>
    <n v="3046"/>
    <x v="0"/>
    <x v="2"/>
    <s v="Jane Austen"/>
    <x v="4"/>
    <s v="Mystery Unfolded"/>
    <s v="Used"/>
    <s v="Sealed"/>
    <n v="2024"/>
    <s v="Q1"/>
    <x v="4"/>
    <x v="16"/>
    <x v="0"/>
    <n v="13.19"/>
    <n v="214"/>
    <n v="0.06"/>
    <n v="2822.66"/>
    <x v="4"/>
    <x v="511"/>
  </r>
  <r>
    <n v="3648"/>
    <x v="0"/>
    <x v="1"/>
    <s v="Stephen King"/>
    <x v="4"/>
    <s v="Biography of Legends"/>
    <s v="Like New"/>
    <s v="Sealed"/>
    <n v="2023"/>
    <s v="Q1"/>
    <x v="3"/>
    <x v="4"/>
    <x v="3"/>
    <n v="85.01"/>
    <n v="33"/>
    <n v="0.26"/>
    <n v="2805.3300000000004"/>
    <x v="3"/>
    <x v="512"/>
  </r>
  <r>
    <n v="3034"/>
    <x v="0"/>
    <x v="2"/>
    <s v="Malcolm Gladwell"/>
    <x v="3"/>
    <s v="The Great Adventure"/>
    <s v="Like New"/>
    <s v="Sealed"/>
    <n v="2023"/>
    <s v="Q2"/>
    <x v="9"/>
    <x v="9"/>
    <x v="1"/>
    <n v="5.67"/>
    <n v="492"/>
    <n v="0.22"/>
    <n v="2789.64"/>
    <x v="0"/>
    <x v="513"/>
  </r>
  <r>
    <n v="2420"/>
    <x v="0"/>
    <x v="0"/>
    <s v="Stephen King"/>
    <x v="4"/>
    <s v="Biography of Legends"/>
    <s v="New"/>
    <s v="Sealed"/>
    <n v="2023"/>
    <s v="Q1"/>
    <x v="1"/>
    <x v="9"/>
    <x v="3"/>
    <n v="19.23"/>
    <n v="144"/>
    <n v="0.21"/>
    <n v="2769.12"/>
    <x v="3"/>
    <x v="514"/>
  </r>
  <r>
    <n v="3530"/>
    <x v="0"/>
    <x v="2"/>
    <s v="Agatha Christie"/>
    <x v="0"/>
    <s v="Mystery Unfolded"/>
    <s v="Used"/>
    <s v="Sealed"/>
    <n v="2024"/>
    <s v="Q1"/>
    <x v="0"/>
    <x v="5"/>
    <x v="1"/>
    <n v="7.46"/>
    <n v="369"/>
    <n v="0.23"/>
    <n v="2752.74"/>
    <x v="3"/>
    <x v="515"/>
  </r>
  <r>
    <n v="3893"/>
    <x v="0"/>
    <x v="2"/>
    <s v="Stephen King"/>
    <x v="4"/>
    <s v="Biography of Legends"/>
    <s v="Like New"/>
    <s v="Unsealed"/>
    <n v="2023"/>
    <s v="Q4"/>
    <x v="7"/>
    <x v="13"/>
    <x v="3"/>
    <n v="54.95"/>
    <n v="50"/>
    <n v="0.28999999999999998"/>
    <n v="2747.5"/>
    <x v="3"/>
    <x v="516"/>
  </r>
  <r>
    <n v="2906"/>
    <x v="0"/>
    <x v="0"/>
    <s v="Jane Austen"/>
    <x v="3"/>
    <s v="The Great Adventure"/>
    <s v="Used"/>
    <s v="Unsealed"/>
    <n v="2023"/>
    <s v="Q4"/>
    <x v="8"/>
    <x v="15"/>
    <x v="4"/>
    <n v="34.200000000000003"/>
    <n v="80"/>
    <n v="0.08"/>
    <n v="2736"/>
    <x v="3"/>
    <x v="517"/>
  </r>
  <r>
    <n v="2734"/>
    <x v="0"/>
    <x v="1"/>
    <s v="George R.R. Martin"/>
    <x v="6"/>
    <s v="Mystery Unfolded"/>
    <s v="Used"/>
    <s v="Sealed"/>
    <n v="2023"/>
    <s v="Q3"/>
    <x v="7"/>
    <x v="13"/>
    <x v="1"/>
    <n v="6.9"/>
    <n v="395"/>
    <n v="0.22"/>
    <n v="2725.5"/>
    <x v="4"/>
    <x v="518"/>
  </r>
  <r>
    <n v="2379"/>
    <x v="0"/>
    <x v="1"/>
    <s v="Jane Austen"/>
    <x v="3"/>
    <s v="Biography of Legends"/>
    <s v="Like New"/>
    <s v="Sealed"/>
    <n v="2023"/>
    <s v="Q4"/>
    <x v="3"/>
    <x v="4"/>
    <x v="1"/>
    <n v="10.68"/>
    <n v="253"/>
    <n v="0.2"/>
    <n v="2702.04"/>
    <x v="0"/>
    <x v="519"/>
  </r>
  <r>
    <n v="2669"/>
    <x v="0"/>
    <x v="3"/>
    <s v="Agatha Christie"/>
    <x v="1"/>
    <s v="Self-Help Guide"/>
    <s v="New"/>
    <s v="Unsealed"/>
    <n v="2023"/>
    <s v="Q3"/>
    <x v="5"/>
    <x v="17"/>
    <x v="0"/>
    <n v="22.14"/>
    <n v="120"/>
    <n v="0.25"/>
    <n v="2656.8"/>
    <x v="4"/>
    <x v="520"/>
  </r>
  <r>
    <n v="3113"/>
    <x v="0"/>
    <x v="0"/>
    <s v="J.K. Rowling"/>
    <x v="4"/>
    <s v="Mystery Unfolded"/>
    <s v="Used"/>
    <s v="Unsealed"/>
    <n v="2024"/>
    <s v="Q4"/>
    <x v="6"/>
    <x v="10"/>
    <x v="2"/>
    <n v="5.99"/>
    <n v="435"/>
    <n v="0.18"/>
    <n v="2605.65"/>
    <x v="0"/>
    <x v="521"/>
  </r>
  <r>
    <n v="3428"/>
    <x v="0"/>
    <x v="1"/>
    <s v="Stephen King"/>
    <x v="6"/>
    <s v="Biography of Legends"/>
    <s v="Used"/>
    <s v="Sealed"/>
    <n v="2023"/>
    <s v="Q1"/>
    <x v="0"/>
    <x v="0"/>
    <x v="2"/>
    <n v="5.56"/>
    <n v="468"/>
    <n v="0.12"/>
    <n v="2602.08"/>
    <x v="3"/>
    <x v="522"/>
  </r>
  <r>
    <n v="2891"/>
    <x v="0"/>
    <x v="3"/>
    <s v="Jane Austen"/>
    <x v="0"/>
    <s v="Self-Help Guide"/>
    <s v="Used"/>
    <s v="Unsealed"/>
    <n v="2024"/>
    <s v="Q1"/>
    <x v="10"/>
    <x v="14"/>
    <x v="4"/>
    <n v="89.03"/>
    <n v="29"/>
    <n v="0.24"/>
    <n v="2581.87"/>
    <x v="3"/>
    <x v="523"/>
  </r>
  <r>
    <n v="3558"/>
    <x v="0"/>
    <x v="0"/>
    <s v="Stephen King"/>
    <x v="5"/>
    <s v="The Great Adventure"/>
    <s v="New"/>
    <s v="Sealed"/>
    <n v="2023"/>
    <s v="Q4"/>
    <x v="5"/>
    <x v="17"/>
    <x v="3"/>
    <n v="33.799999999999997"/>
    <n v="76"/>
    <n v="0.21"/>
    <n v="2568.7999999999997"/>
    <x v="3"/>
    <x v="524"/>
  </r>
  <r>
    <n v="3619"/>
    <x v="0"/>
    <x v="0"/>
    <s v="Malcolm Gladwell"/>
    <x v="5"/>
    <s v="Biography of Legends"/>
    <s v="Like New"/>
    <s v="Sealed"/>
    <n v="2024"/>
    <s v="Q1"/>
    <x v="1"/>
    <x v="1"/>
    <x v="0"/>
    <n v="13.11"/>
    <n v="190"/>
    <n v="0.17"/>
    <n v="2490.9"/>
    <x v="2"/>
    <x v="525"/>
  </r>
  <r>
    <n v="2366"/>
    <x v="0"/>
    <x v="3"/>
    <s v="Jane Austen"/>
    <x v="1"/>
    <s v="Mystery Unfolded"/>
    <s v="Used"/>
    <s v="Sealed"/>
    <n v="2024"/>
    <s v="Q4"/>
    <x v="3"/>
    <x v="6"/>
    <x v="4"/>
    <n v="10.54"/>
    <n v="236"/>
    <n v="0.15"/>
    <n v="2487.4399999999996"/>
    <x v="2"/>
    <x v="526"/>
  </r>
  <r>
    <n v="3657"/>
    <x v="0"/>
    <x v="3"/>
    <s v="Jane Austen"/>
    <x v="4"/>
    <s v="Mystery Unfolded"/>
    <s v="New"/>
    <s v="Unsealed"/>
    <n v="2023"/>
    <s v="Q3"/>
    <x v="6"/>
    <x v="12"/>
    <x v="3"/>
    <n v="5.29"/>
    <n v="465"/>
    <n v="0.23"/>
    <n v="2459.85"/>
    <x v="0"/>
    <x v="527"/>
  </r>
  <r>
    <n v="2397"/>
    <x v="0"/>
    <x v="1"/>
    <s v="Agatha Christie"/>
    <x v="1"/>
    <s v="Mystery Unfolded"/>
    <s v="New"/>
    <s v="Sealed"/>
    <n v="2023"/>
    <s v="Q4"/>
    <x v="1"/>
    <x v="9"/>
    <x v="2"/>
    <n v="11.33"/>
    <n v="214"/>
    <n v="0.22"/>
    <n v="2424.62"/>
    <x v="1"/>
    <x v="528"/>
  </r>
  <r>
    <n v="2591"/>
    <x v="0"/>
    <x v="3"/>
    <s v="Agatha Christie"/>
    <x v="5"/>
    <s v="Biography of Legends"/>
    <s v="Like New"/>
    <s v="Sealed"/>
    <n v="2024"/>
    <s v="Q1"/>
    <x v="4"/>
    <x v="16"/>
    <x v="2"/>
    <n v="34.36"/>
    <n v="70"/>
    <n v="7.0000000000000007E-2"/>
    <n v="2405.1999999999998"/>
    <x v="1"/>
    <x v="529"/>
  </r>
  <r>
    <n v="2830"/>
    <x v="0"/>
    <x v="1"/>
    <s v="Jane Austen"/>
    <x v="6"/>
    <s v="Science Wonders"/>
    <s v="Used"/>
    <s v="Unsealed"/>
    <n v="2023"/>
    <s v="Q2"/>
    <x v="8"/>
    <x v="15"/>
    <x v="4"/>
    <n v="22.27"/>
    <n v="108"/>
    <n v="0.26"/>
    <n v="2405.16"/>
    <x v="1"/>
    <x v="530"/>
  </r>
  <r>
    <n v="3213"/>
    <x v="0"/>
    <x v="1"/>
    <s v="Jane Austen"/>
    <x v="2"/>
    <s v="Science Wonders"/>
    <s v="Like New"/>
    <s v="Sealed"/>
    <n v="2024"/>
    <s v="Q3"/>
    <x v="11"/>
    <x v="18"/>
    <x v="0"/>
    <n v="80.38"/>
    <n v="29"/>
    <n v="0.12"/>
    <n v="2331.02"/>
    <x v="4"/>
    <x v="531"/>
  </r>
  <r>
    <n v="3111"/>
    <x v="0"/>
    <x v="3"/>
    <s v="Stephen King"/>
    <x v="0"/>
    <s v="Self-Help Guide"/>
    <s v="Used"/>
    <s v="Sealed"/>
    <n v="2023"/>
    <s v="Q1"/>
    <x v="3"/>
    <x v="4"/>
    <x v="0"/>
    <n v="68.38"/>
    <n v="34"/>
    <n v="0"/>
    <n v="2324.92"/>
    <x v="4"/>
    <x v="532"/>
  </r>
  <r>
    <n v="2504"/>
    <x v="0"/>
    <x v="3"/>
    <s v="Stephen King"/>
    <x v="3"/>
    <s v="Self-Help Guide"/>
    <s v="Like New"/>
    <s v="Unsealed"/>
    <n v="2024"/>
    <s v="Q1"/>
    <x v="3"/>
    <x v="6"/>
    <x v="1"/>
    <n v="82.52"/>
    <n v="28"/>
    <n v="0.3"/>
    <n v="2310.56"/>
    <x v="3"/>
    <x v="533"/>
  </r>
  <r>
    <n v="2317"/>
    <x v="0"/>
    <x v="3"/>
    <s v="Brandon Sanderson"/>
    <x v="4"/>
    <s v="Science Wonders"/>
    <s v="Like New"/>
    <s v="Unsealed"/>
    <n v="2024"/>
    <s v="Q4"/>
    <x v="11"/>
    <x v="18"/>
    <x v="4"/>
    <n v="6.49"/>
    <n v="354"/>
    <n v="0.26"/>
    <n v="2297.46"/>
    <x v="3"/>
    <x v="534"/>
  </r>
  <r>
    <n v="2962"/>
    <x v="0"/>
    <x v="0"/>
    <s v="Brandon Sanderson"/>
    <x v="0"/>
    <s v="The Great Adventure"/>
    <s v="Used"/>
    <s v="Unsealed"/>
    <n v="2023"/>
    <s v="Q3"/>
    <x v="8"/>
    <x v="15"/>
    <x v="4"/>
    <n v="81.44"/>
    <n v="28"/>
    <n v="0.24"/>
    <n v="2280.3199999999997"/>
    <x v="0"/>
    <x v="535"/>
  </r>
  <r>
    <n v="2693"/>
    <x v="0"/>
    <x v="0"/>
    <s v="Brandon Sanderson"/>
    <x v="1"/>
    <s v="Science Wonders"/>
    <s v="Like New"/>
    <s v="Unsealed"/>
    <n v="2023"/>
    <s v="Q1"/>
    <x v="11"/>
    <x v="19"/>
    <x v="2"/>
    <n v="48.23"/>
    <n v="47"/>
    <n v="0.12"/>
    <n v="2266.81"/>
    <x v="4"/>
    <x v="536"/>
  </r>
  <r>
    <n v="2226"/>
    <x v="0"/>
    <x v="1"/>
    <s v="George R.R. Martin"/>
    <x v="0"/>
    <s v="Mystery Unfolded"/>
    <s v="Used"/>
    <s v="Unsealed"/>
    <n v="2023"/>
    <s v="Q2"/>
    <x v="1"/>
    <x v="9"/>
    <x v="0"/>
    <n v="93.36"/>
    <n v="24"/>
    <n v="0.01"/>
    <n v="2240.64"/>
    <x v="4"/>
    <x v="537"/>
  </r>
  <r>
    <n v="3736"/>
    <x v="0"/>
    <x v="1"/>
    <s v="George R.R. Martin"/>
    <x v="2"/>
    <s v="The Great Adventure"/>
    <s v="Used"/>
    <s v="Unsealed"/>
    <n v="2023"/>
    <s v="Q2"/>
    <x v="1"/>
    <x v="9"/>
    <x v="2"/>
    <n v="6.03"/>
    <n v="369"/>
    <n v="0.01"/>
    <n v="2225.0700000000002"/>
    <x v="4"/>
    <x v="538"/>
  </r>
  <r>
    <n v="2475"/>
    <x v="0"/>
    <x v="1"/>
    <s v="Malcolm Gladwell"/>
    <x v="0"/>
    <s v="Science Wonders"/>
    <s v="Used"/>
    <s v="Unsealed"/>
    <n v="2024"/>
    <s v="Q1"/>
    <x v="2"/>
    <x v="3"/>
    <x v="2"/>
    <n v="15.71"/>
    <n v="141"/>
    <n v="0.27"/>
    <n v="2215.11"/>
    <x v="4"/>
    <x v="539"/>
  </r>
  <r>
    <n v="3687"/>
    <x v="0"/>
    <x v="3"/>
    <s v="George R.R. Martin"/>
    <x v="5"/>
    <s v="Science Wonders"/>
    <s v="New"/>
    <s v="Sealed"/>
    <n v="2024"/>
    <s v="Q2"/>
    <x v="0"/>
    <x v="5"/>
    <x v="3"/>
    <n v="9.07"/>
    <n v="243"/>
    <n v="0.22"/>
    <n v="2204.0100000000002"/>
    <x v="0"/>
    <x v="540"/>
  </r>
  <r>
    <n v="2677"/>
    <x v="0"/>
    <x v="1"/>
    <s v="Malcolm Gladwell"/>
    <x v="2"/>
    <s v="Science Wonders"/>
    <s v="Like New"/>
    <s v="Sealed"/>
    <n v="2023"/>
    <s v="Q2"/>
    <x v="5"/>
    <x v="17"/>
    <x v="4"/>
    <n v="17.75"/>
    <n v="122"/>
    <n v="0.05"/>
    <n v="2165.5"/>
    <x v="0"/>
    <x v="541"/>
  </r>
  <r>
    <n v="3823"/>
    <x v="0"/>
    <x v="0"/>
    <s v="Stephen King"/>
    <x v="6"/>
    <s v="The Great Adventure"/>
    <s v="Like New"/>
    <s v="Sealed"/>
    <n v="2024"/>
    <s v="Q1"/>
    <x v="6"/>
    <x v="10"/>
    <x v="1"/>
    <n v="63.46"/>
    <n v="34"/>
    <n v="0.14000000000000001"/>
    <n v="2157.64"/>
    <x v="2"/>
    <x v="542"/>
  </r>
  <r>
    <n v="3290"/>
    <x v="0"/>
    <x v="1"/>
    <s v="Brandon Sanderson"/>
    <x v="6"/>
    <s v="Self-Help Guide"/>
    <s v="Used"/>
    <s v="Sealed"/>
    <n v="2024"/>
    <s v="Q3"/>
    <x v="2"/>
    <x v="3"/>
    <x v="0"/>
    <n v="85.77"/>
    <n v="25"/>
    <n v="0.12"/>
    <n v="2144.25"/>
    <x v="0"/>
    <x v="543"/>
  </r>
  <r>
    <n v="3470"/>
    <x v="0"/>
    <x v="0"/>
    <s v="George R.R. Martin"/>
    <x v="4"/>
    <s v="Mystery Unfolded"/>
    <s v="Used"/>
    <s v="Unsealed"/>
    <n v="2023"/>
    <s v="Q2"/>
    <x v="0"/>
    <x v="0"/>
    <x v="4"/>
    <n v="6.41"/>
    <n v="329"/>
    <n v="0.17"/>
    <n v="2108.89"/>
    <x v="3"/>
    <x v="544"/>
  </r>
  <r>
    <n v="2096"/>
    <x v="0"/>
    <x v="0"/>
    <s v="George R.R. Martin"/>
    <x v="6"/>
    <s v="Science Wonders"/>
    <s v="Used"/>
    <s v="Sealed"/>
    <n v="2024"/>
    <s v="Q3"/>
    <x v="11"/>
    <x v="18"/>
    <x v="0"/>
    <n v="17.440000000000001"/>
    <n v="116"/>
    <n v="0.04"/>
    <n v="2023.0400000000002"/>
    <x v="1"/>
    <x v="545"/>
  </r>
  <r>
    <n v="3502"/>
    <x v="0"/>
    <x v="1"/>
    <s v="J.K. Rowling"/>
    <x v="2"/>
    <s v="The Great Adventure"/>
    <s v="Used"/>
    <s v="Sealed"/>
    <n v="2024"/>
    <s v="Q3"/>
    <x v="2"/>
    <x v="3"/>
    <x v="4"/>
    <n v="64.66"/>
    <n v="31"/>
    <n v="0.24"/>
    <n v="2004.4599999999998"/>
    <x v="3"/>
    <x v="546"/>
  </r>
  <r>
    <n v="2242"/>
    <x v="0"/>
    <x v="1"/>
    <s v="Stephen King"/>
    <x v="4"/>
    <s v="Biography of Legends"/>
    <s v="Used"/>
    <s v="Sealed"/>
    <n v="2023"/>
    <s v="Q4"/>
    <x v="2"/>
    <x v="2"/>
    <x v="3"/>
    <n v="43.5"/>
    <n v="46"/>
    <n v="0.27"/>
    <n v="2001"/>
    <x v="4"/>
    <x v="547"/>
  </r>
  <r>
    <n v="3985"/>
    <x v="0"/>
    <x v="3"/>
    <s v="George R.R. Martin"/>
    <x v="5"/>
    <s v="Biography of Legends"/>
    <s v="New"/>
    <s v="Unsealed"/>
    <n v="2023"/>
    <s v="Q1"/>
    <x v="11"/>
    <x v="19"/>
    <x v="0"/>
    <n v="11.1"/>
    <n v="171"/>
    <n v="0.26"/>
    <n v="1898.1"/>
    <x v="4"/>
    <x v="548"/>
  </r>
  <r>
    <n v="2476"/>
    <x v="0"/>
    <x v="3"/>
    <s v="Jane Austen"/>
    <x v="5"/>
    <s v="Science Wonders"/>
    <s v="Used"/>
    <s v="Sealed"/>
    <n v="2024"/>
    <s v="Q2"/>
    <x v="6"/>
    <x v="10"/>
    <x v="1"/>
    <n v="7.04"/>
    <n v="267"/>
    <n v="0.25"/>
    <n v="1879.68"/>
    <x v="1"/>
    <x v="549"/>
  </r>
  <r>
    <n v="2486"/>
    <x v="0"/>
    <x v="0"/>
    <s v="Brandon Sanderson"/>
    <x v="4"/>
    <s v="Mystery Unfolded"/>
    <s v="New"/>
    <s v="Sealed"/>
    <n v="2023"/>
    <s v="Q3"/>
    <x v="2"/>
    <x v="2"/>
    <x v="4"/>
    <n v="62.52"/>
    <n v="30"/>
    <n v="0.23"/>
    <n v="1875.6000000000001"/>
    <x v="0"/>
    <x v="550"/>
  </r>
  <r>
    <n v="3723"/>
    <x v="0"/>
    <x v="1"/>
    <s v="J.K. Rowling"/>
    <x v="2"/>
    <s v="Biography of Legends"/>
    <s v="Used"/>
    <s v="Sealed"/>
    <n v="2024"/>
    <s v="Q1"/>
    <x v="3"/>
    <x v="6"/>
    <x v="3"/>
    <n v="11.99"/>
    <n v="155"/>
    <n v="0.27"/>
    <n v="1858.45"/>
    <x v="4"/>
    <x v="551"/>
  </r>
  <r>
    <n v="3769"/>
    <x v="0"/>
    <x v="3"/>
    <s v="Jane Austen"/>
    <x v="0"/>
    <s v="Biography of Legends"/>
    <s v="New"/>
    <s v="Sealed"/>
    <n v="2023"/>
    <s v="Q3"/>
    <x v="8"/>
    <x v="15"/>
    <x v="3"/>
    <n v="63.88"/>
    <n v="29"/>
    <n v="0.18"/>
    <n v="1852.52"/>
    <x v="0"/>
    <x v="552"/>
  </r>
  <r>
    <n v="3060"/>
    <x v="0"/>
    <x v="1"/>
    <s v="Agatha Christie"/>
    <x v="5"/>
    <s v="Mystery Unfolded"/>
    <s v="Used"/>
    <s v="Unsealed"/>
    <n v="2023"/>
    <s v="Q2"/>
    <x v="1"/>
    <x v="9"/>
    <x v="4"/>
    <n v="31.11"/>
    <n v="59"/>
    <n v="0.25"/>
    <n v="1835.49"/>
    <x v="2"/>
    <x v="553"/>
  </r>
  <r>
    <n v="2787"/>
    <x v="0"/>
    <x v="3"/>
    <s v="Brandon Sanderson"/>
    <x v="1"/>
    <s v="Mystery Unfolded"/>
    <s v="Like New"/>
    <s v="Unsealed"/>
    <n v="2023"/>
    <s v="Q3"/>
    <x v="0"/>
    <x v="0"/>
    <x v="1"/>
    <n v="33.31"/>
    <n v="55"/>
    <n v="0.03"/>
    <n v="1832.0500000000002"/>
    <x v="3"/>
    <x v="554"/>
  </r>
  <r>
    <n v="3134"/>
    <x v="0"/>
    <x v="1"/>
    <s v="Malcolm Gladwell"/>
    <x v="2"/>
    <s v="Self-Help Guide"/>
    <s v="New"/>
    <s v="Unsealed"/>
    <n v="2024"/>
    <s v="Q1"/>
    <x v="11"/>
    <x v="18"/>
    <x v="3"/>
    <n v="28.9"/>
    <n v="63"/>
    <n v="0.28000000000000003"/>
    <n v="1820.6999999999998"/>
    <x v="3"/>
    <x v="555"/>
  </r>
  <r>
    <n v="2396"/>
    <x v="0"/>
    <x v="0"/>
    <s v="J.K. Rowling"/>
    <x v="5"/>
    <s v="Mystery Unfolded"/>
    <s v="Used"/>
    <s v="Unsealed"/>
    <n v="2024"/>
    <s v="Q3"/>
    <x v="1"/>
    <x v="1"/>
    <x v="4"/>
    <n v="5.93"/>
    <n v="305"/>
    <n v="0.09"/>
    <n v="1808.6499999999999"/>
    <x v="2"/>
    <x v="556"/>
  </r>
  <r>
    <n v="3692"/>
    <x v="0"/>
    <x v="1"/>
    <s v="Brandon Sanderson"/>
    <x v="5"/>
    <s v="Science Wonders"/>
    <s v="Like New"/>
    <s v="Unsealed"/>
    <n v="2024"/>
    <s v="Q4"/>
    <x v="8"/>
    <x v="14"/>
    <x v="1"/>
    <n v="11.11"/>
    <n v="160"/>
    <n v="0.25"/>
    <n v="1777.6"/>
    <x v="4"/>
    <x v="557"/>
  </r>
  <r>
    <n v="2764"/>
    <x v="0"/>
    <x v="3"/>
    <s v="Stephen King"/>
    <x v="0"/>
    <s v="Mystery Unfolded"/>
    <s v="Like New"/>
    <s v="Sealed"/>
    <n v="2024"/>
    <s v="Q4"/>
    <x v="4"/>
    <x v="16"/>
    <x v="1"/>
    <n v="18.920000000000002"/>
    <n v="91"/>
    <n v="0.24"/>
    <n v="1721.7200000000003"/>
    <x v="1"/>
    <x v="558"/>
  </r>
  <r>
    <n v="2532"/>
    <x v="0"/>
    <x v="1"/>
    <s v="Jane Austen"/>
    <x v="2"/>
    <s v="Biography of Legends"/>
    <s v="New"/>
    <s v="Sealed"/>
    <n v="2023"/>
    <s v="Q3"/>
    <x v="1"/>
    <x v="9"/>
    <x v="2"/>
    <n v="90.33"/>
    <n v="19"/>
    <n v="0.06"/>
    <n v="1716.27"/>
    <x v="4"/>
    <x v="559"/>
  </r>
  <r>
    <n v="3269"/>
    <x v="0"/>
    <x v="3"/>
    <s v="Jane Austen"/>
    <x v="3"/>
    <s v="The Great Adventure"/>
    <s v="Used"/>
    <s v="Sealed"/>
    <n v="2023"/>
    <s v="Q4"/>
    <x v="2"/>
    <x v="2"/>
    <x v="1"/>
    <n v="21.69"/>
    <n v="78"/>
    <n v="0.28999999999999998"/>
    <n v="1691.8200000000002"/>
    <x v="4"/>
    <x v="560"/>
  </r>
  <r>
    <n v="3443"/>
    <x v="0"/>
    <x v="2"/>
    <s v="Jane Austen"/>
    <x v="6"/>
    <s v="The Great Adventure"/>
    <s v="Used"/>
    <s v="Unsealed"/>
    <n v="2024"/>
    <s v="Q4"/>
    <x v="10"/>
    <x v="14"/>
    <x v="1"/>
    <n v="97.84"/>
    <n v="17"/>
    <n v="0.28000000000000003"/>
    <n v="1663.28"/>
    <x v="1"/>
    <x v="561"/>
  </r>
  <r>
    <n v="3313"/>
    <x v="0"/>
    <x v="1"/>
    <s v="Jane Austen"/>
    <x v="4"/>
    <s v="Self-Help Guide"/>
    <s v="New"/>
    <s v="Unsealed"/>
    <n v="2024"/>
    <s v="Q3"/>
    <x v="10"/>
    <x v="14"/>
    <x v="1"/>
    <n v="16.25"/>
    <n v="100"/>
    <n v="0.01"/>
    <n v="1625"/>
    <x v="3"/>
    <x v="562"/>
  </r>
  <r>
    <n v="3828"/>
    <x v="0"/>
    <x v="3"/>
    <s v="Brandon Sanderson"/>
    <x v="3"/>
    <s v="Mystery Unfolded"/>
    <s v="Used"/>
    <s v="Sealed"/>
    <n v="2024"/>
    <s v="Q4"/>
    <x v="4"/>
    <x v="16"/>
    <x v="1"/>
    <n v="12.45"/>
    <n v="130"/>
    <n v="0.28999999999999998"/>
    <n v="1618.5"/>
    <x v="0"/>
    <x v="563"/>
  </r>
  <r>
    <n v="2834"/>
    <x v="0"/>
    <x v="1"/>
    <s v="Brandon Sanderson"/>
    <x v="0"/>
    <s v="Biography of Legends"/>
    <s v="Used"/>
    <s v="Sealed"/>
    <n v="2024"/>
    <s v="Q1"/>
    <x v="0"/>
    <x v="5"/>
    <x v="3"/>
    <n v="75.81"/>
    <n v="21"/>
    <n v="0.11"/>
    <n v="1592.01"/>
    <x v="4"/>
    <x v="564"/>
  </r>
  <r>
    <n v="2639"/>
    <x v="0"/>
    <x v="2"/>
    <s v="J.K. Rowling"/>
    <x v="3"/>
    <s v="Mystery Unfolded"/>
    <s v="Like New"/>
    <s v="Unsealed"/>
    <n v="2023"/>
    <s v="Q2"/>
    <x v="9"/>
    <x v="9"/>
    <x v="3"/>
    <n v="96.74"/>
    <n v="16"/>
    <n v="0.1"/>
    <n v="1547.84"/>
    <x v="3"/>
    <x v="565"/>
  </r>
  <r>
    <n v="3624"/>
    <x v="0"/>
    <x v="0"/>
    <s v="Jane Austen"/>
    <x v="4"/>
    <s v="The Great Adventure"/>
    <s v="Like New"/>
    <s v="Sealed"/>
    <n v="2023"/>
    <s v="Q3"/>
    <x v="7"/>
    <x v="13"/>
    <x v="2"/>
    <n v="10.43"/>
    <n v="148"/>
    <n v="0.15"/>
    <n v="1543.6399999999999"/>
    <x v="1"/>
    <x v="566"/>
  </r>
  <r>
    <n v="3459"/>
    <x v="0"/>
    <x v="2"/>
    <s v="George R.R. Martin"/>
    <x v="5"/>
    <s v="Science Wonders"/>
    <s v="Like New"/>
    <s v="Sealed"/>
    <n v="2024"/>
    <s v="Q1"/>
    <x v="0"/>
    <x v="5"/>
    <x v="4"/>
    <n v="16.14"/>
    <n v="95"/>
    <n v="0.02"/>
    <n v="1533.3"/>
    <x v="0"/>
    <x v="567"/>
  </r>
  <r>
    <n v="3321"/>
    <x v="0"/>
    <x v="2"/>
    <s v="Stephen King"/>
    <x v="3"/>
    <s v="Self-Help Guide"/>
    <s v="Used"/>
    <s v="Unsealed"/>
    <n v="2023"/>
    <s v="Q2"/>
    <x v="7"/>
    <x v="13"/>
    <x v="1"/>
    <n v="53.96"/>
    <n v="28"/>
    <n v="0.21"/>
    <n v="1510.88"/>
    <x v="3"/>
    <x v="568"/>
  </r>
  <r>
    <n v="2805"/>
    <x v="0"/>
    <x v="1"/>
    <s v="J.K. Rowling"/>
    <x v="3"/>
    <s v="Biography of Legends"/>
    <s v="Like New"/>
    <s v="Sealed"/>
    <n v="2024"/>
    <s v="Q2"/>
    <x v="3"/>
    <x v="6"/>
    <x v="0"/>
    <n v="41.08"/>
    <n v="35"/>
    <n v="0.04"/>
    <n v="1437.8"/>
    <x v="1"/>
    <x v="569"/>
  </r>
  <r>
    <n v="3014"/>
    <x v="0"/>
    <x v="0"/>
    <s v="Brandon Sanderson"/>
    <x v="6"/>
    <s v="Biography of Legends"/>
    <s v="Like New"/>
    <s v="Unsealed"/>
    <n v="2023"/>
    <s v="Q2"/>
    <x v="5"/>
    <x v="17"/>
    <x v="2"/>
    <n v="35.22"/>
    <n v="40"/>
    <n v="0.13"/>
    <n v="1408.8"/>
    <x v="3"/>
    <x v="570"/>
  </r>
  <r>
    <n v="2453"/>
    <x v="0"/>
    <x v="1"/>
    <s v="Agatha Christie"/>
    <x v="3"/>
    <s v="Biography of Legends"/>
    <s v="New"/>
    <s v="Sealed"/>
    <n v="2023"/>
    <s v="Q3"/>
    <x v="8"/>
    <x v="15"/>
    <x v="2"/>
    <n v="28.71"/>
    <n v="49"/>
    <n v="0.13"/>
    <n v="1406.79"/>
    <x v="1"/>
    <x v="571"/>
  </r>
  <r>
    <n v="3031"/>
    <x v="0"/>
    <x v="1"/>
    <s v="Brandon Sanderson"/>
    <x v="5"/>
    <s v="Self-Help Guide"/>
    <s v="Like New"/>
    <s v="Sealed"/>
    <n v="2024"/>
    <s v="Q4"/>
    <x v="6"/>
    <x v="10"/>
    <x v="2"/>
    <n v="42.61"/>
    <n v="33"/>
    <n v="0.09"/>
    <n v="1406.1299999999999"/>
    <x v="3"/>
    <x v="572"/>
  </r>
  <r>
    <n v="3462"/>
    <x v="0"/>
    <x v="1"/>
    <s v="Agatha Christie"/>
    <x v="5"/>
    <s v="Biography of Legends"/>
    <s v="Like New"/>
    <s v="Sealed"/>
    <n v="2024"/>
    <s v="Q1"/>
    <x v="4"/>
    <x v="16"/>
    <x v="3"/>
    <n v="17.309999999999999"/>
    <n v="81"/>
    <n v="0.2"/>
    <n v="1402.11"/>
    <x v="1"/>
    <x v="573"/>
  </r>
  <r>
    <n v="2902"/>
    <x v="0"/>
    <x v="2"/>
    <s v="J.K. Rowling"/>
    <x v="1"/>
    <s v="Self-Help Guide"/>
    <s v="New"/>
    <s v="Unsealed"/>
    <n v="2024"/>
    <s v="Q4"/>
    <x v="11"/>
    <x v="18"/>
    <x v="1"/>
    <n v="49.63"/>
    <n v="27"/>
    <n v="0.09"/>
    <n v="1340.01"/>
    <x v="0"/>
    <x v="574"/>
  </r>
  <r>
    <n v="3241"/>
    <x v="0"/>
    <x v="1"/>
    <s v="Stephen King"/>
    <x v="1"/>
    <s v="Science Wonders"/>
    <s v="New"/>
    <s v="Sealed"/>
    <n v="2023"/>
    <s v="Q2"/>
    <x v="1"/>
    <x v="9"/>
    <x v="3"/>
    <n v="60.44"/>
    <n v="22"/>
    <n v="0.18"/>
    <n v="1329.6799999999998"/>
    <x v="1"/>
    <x v="575"/>
  </r>
  <r>
    <n v="3449"/>
    <x v="0"/>
    <x v="1"/>
    <s v="J.K. Rowling"/>
    <x v="1"/>
    <s v="Science Wonders"/>
    <s v="New"/>
    <s v="Sealed"/>
    <n v="2023"/>
    <s v="Q4"/>
    <x v="0"/>
    <x v="0"/>
    <x v="2"/>
    <n v="88.61"/>
    <n v="15"/>
    <n v="0.15"/>
    <n v="1329.15"/>
    <x v="1"/>
    <x v="576"/>
  </r>
  <r>
    <n v="2068"/>
    <x v="0"/>
    <x v="2"/>
    <s v="Jane Austen"/>
    <x v="0"/>
    <s v="Self-Help Guide"/>
    <s v="Used"/>
    <s v="Sealed"/>
    <n v="2023"/>
    <s v="Q4"/>
    <x v="8"/>
    <x v="15"/>
    <x v="3"/>
    <n v="57.44"/>
    <n v="23"/>
    <n v="0.15"/>
    <n v="1321.12"/>
    <x v="1"/>
    <x v="577"/>
  </r>
  <r>
    <n v="2522"/>
    <x v="0"/>
    <x v="2"/>
    <s v="Agatha Christie"/>
    <x v="1"/>
    <s v="The Great Adventure"/>
    <s v="Used"/>
    <s v="Sealed"/>
    <n v="2024"/>
    <s v="Q1"/>
    <x v="9"/>
    <x v="1"/>
    <x v="1"/>
    <n v="9.3000000000000007"/>
    <n v="140"/>
    <n v="0.17"/>
    <n v="1302"/>
    <x v="2"/>
    <x v="578"/>
  </r>
  <r>
    <n v="3570"/>
    <x v="0"/>
    <x v="1"/>
    <s v="Brandon Sanderson"/>
    <x v="3"/>
    <s v="Mystery Unfolded"/>
    <s v="New"/>
    <s v="Sealed"/>
    <n v="2023"/>
    <s v="Q4"/>
    <x v="7"/>
    <x v="13"/>
    <x v="1"/>
    <n v="86.09"/>
    <n v="15"/>
    <n v="0.19"/>
    <n v="1291.3500000000001"/>
    <x v="2"/>
    <x v="579"/>
  </r>
  <r>
    <n v="3781"/>
    <x v="0"/>
    <x v="3"/>
    <s v="Agatha Christie"/>
    <x v="2"/>
    <s v="Science Wonders"/>
    <s v="Used"/>
    <s v="Unsealed"/>
    <n v="2024"/>
    <s v="Q1"/>
    <x v="4"/>
    <x v="16"/>
    <x v="4"/>
    <n v="54.61"/>
    <n v="23"/>
    <n v="0.04"/>
    <n v="1256.03"/>
    <x v="4"/>
    <x v="580"/>
  </r>
  <r>
    <n v="3689"/>
    <x v="0"/>
    <x v="3"/>
    <s v="Jane Austen"/>
    <x v="5"/>
    <s v="Science Wonders"/>
    <s v="New"/>
    <s v="Sealed"/>
    <n v="2023"/>
    <s v="Q4"/>
    <x v="8"/>
    <x v="15"/>
    <x v="0"/>
    <n v="6.31"/>
    <n v="199"/>
    <n v="0.26"/>
    <n v="1255.6899999999998"/>
    <x v="0"/>
    <x v="581"/>
  </r>
  <r>
    <n v="2777"/>
    <x v="0"/>
    <x v="2"/>
    <s v="Malcolm Gladwell"/>
    <x v="0"/>
    <s v="Mystery Unfolded"/>
    <s v="New"/>
    <s v="Sealed"/>
    <n v="2023"/>
    <s v="Q1"/>
    <x v="3"/>
    <x v="4"/>
    <x v="4"/>
    <n v="6.13"/>
    <n v="204"/>
    <n v="0.04"/>
    <n v="1250.52"/>
    <x v="3"/>
    <x v="582"/>
  </r>
  <r>
    <n v="2022"/>
    <x v="0"/>
    <x v="0"/>
    <s v="Jane Austen"/>
    <x v="1"/>
    <s v="Mystery Unfolded"/>
    <s v="Like New"/>
    <s v="Unsealed"/>
    <n v="2024"/>
    <s v="Q1"/>
    <x v="7"/>
    <x v="11"/>
    <x v="0"/>
    <n v="55.78"/>
    <n v="22"/>
    <n v="0.21"/>
    <n v="1227.1600000000001"/>
    <x v="4"/>
    <x v="583"/>
  </r>
  <r>
    <n v="2730"/>
    <x v="0"/>
    <x v="3"/>
    <s v="Jane Austen"/>
    <x v="1"/>
    <s v="Self-Help Guide"/>
    <s v="Used"/>
    <s v="Unsealed"/>
    <n v="2023"/>
    <s v="Q1"/>
    <x v="7"/>
    <x v="13"/>
    <x v="3"/>
    <n v="50.68"/>
    <n v="24"/>
    <n v="0.11"/>
    <n v="1216.32"/>
    <x v="2"/>
    <x v="584"/>
  </r>
  <r>
    <n v="3246"/>
    <x v="0"/>
    <x v="2"/>
    <s v="Brandon Sanderson"/>
    <x v="4"/>
    <s v="Science Wonders"/>
    <s v="New"/>
    <s v="Sealed"/>
    <n v="2024"/>
    <s v="Q2"/>
    <x v="0"/>
    <x v="5"/>
    <x v="3"/>
    <n v="17.100000000000001"/>
    <n v="71"/>
    <n v="0.14000000000000001"/>
    <n v="1214.1000000000001"/>
    <x v="0"/>
    <x v="585"/>
  </r>
  <r>
    <n v="2170"/>
    <x v="0"/>
    <x v="3"/>
    <s v="Brandon Sanderson"/>
    <x v="3"/>
    <s v="Biography of Legends"/>
    <s v="New"/>
    <s v="Sealed"/>
    <n v="2024"/>
    <s v="Q2"/>
    <x v="7"/>
    <x v="11"/>
    <x v="3"/>
    <n v="6.09"/>
    <n v="196"/>
    <n v="0.25"/>
    <n v="1193.6399999999999"/>
    <x v="1"/>
    <x v="586"/>
  </r>
  <r>
    <n v="2742"/>
    <x v="0"/>
    <x v="0"/>
    <s v="J.K. Rowling"/>
    <x v="6"/>
    <s v="The Great Adventure"/>
    <s v="New"/>
    <s v="Sealed"/>
    <n v="2023"/>
    <s v="Q3"/>
    <x v="3"/>
    <x v="4"/>
    <x v="0"/>
    <n v="35.1"/>
    <n v="33"/>
    <n v="0.1"/>
    <n v="1158.3"/>
    <x v="2"/>
    <x v="587"/>
  </r>
  <r>
    <n v="3631"/>
    <x v="0"/>
    <x v="2"/>
    <s v="Agatha Christie"/>
    <x v="1"/>
    <s v="Science Wonders"/>
    <s v="Used"/>
    <s v="Sealed"/>
    <n v="2024"/>
    <s v="Q2"/>
    <x v="0"/>
    <x v="5"/>
    <x v="4"/>
    <n v="15.88"/>
    <n v="69"/>
    <n v="0.2"/>
    <n v="1095.72"/>
    <x v="0"/>
    <x v="588"/>
  </r>
  <r>
    <n v="2433"/>
    <x v="0"/>
    <x v="1"/>
    <s v="George R.R. Martin"/>
    <x v="0"/>
    <s v="Biography of Legends"/>
    <s v="Like New"/>
    <s v="Unsealed"/>
    <n v="2024"/>
    <s v="Q2"/>
    <x v="7"/>
    <x v="11"/>
    <x v="2"/>
    <n v="41.37"/>
    <n v="25"/>
    <n v="0.03"/>
    <n v="1034.25"/>
    <x v="2"/>
    <x v="589"/>
  </r>
  <r>
    <n v="3425"/>
    <x v="0"/>
    <x v="3"/>
    <s v="Agatha Christie"/>
    <x v="2"/>
    <s v="Self-Help Guide"/>
    <s v="New"/>
    <s v="Sealed"/>
    <n v="2024"/>
    <s v="Q1"/>
    <x v="9"/>
    <x v="1"/>
    <x v="3"/>
    <n v="5.68"/>
    <n v="173"/>
    <n v="0.09"/>
    <n v="982.64"/>
    <x v="3"/>
    <x v="590"/>
  </r>
  <r>
    <n v="2324"/>
    <x v="0"/>
    <x v="3"/>
    <s v="Malcolm Gladwell"/>
    <x v="2"/>
    <s v="Mystery Unfolded"/>
    <s v="Used"/>
    <s v="Unsealed"/>
    <n v="2024"/>
    <s v="Q2"/>
    <x v="0"/>
    <x v="5"/>
    <x v="4"/>
    <n v="7.54"/>
    <n v="129"/>
    <n v="0.24"/>
    <n v="972.66"/>
    <x v="2"/>
    <x v="591"/>
  </r>
  <r>
    <n v="3094"/>
    <x v="0"/>
    <x v="3"/>
    <s v="Brandon Sanderson"/>
    <x v="2"/>
    <s v="The Great Adventure"/>
    <s v="New"/>
    <s v="Unsealed"/>
    <n v="2023"/>
    <s v="Q2"/>
    <x v="1"/>
    <x v="9"/>
    <x v="0"/>
    <n v="53.65"/>
    <n v="18"/>
    <n v="0.12"/>
    <n v="965.69999999999993"/>
    <x v="2"/>
    <x v="592"/>
  </r>
  <r>
    <n v="3880"/>
    <x v="0"/>
    <x v="3"/>
    <s v="Jane Austen"/>
    <x v="1"/>
    <s v="Biography of Legends"/>
    <s v="New"/>
    <s v="Unsealed"/>
    <n v="2023"/>
    <s v="Q4"/>
    <x v="1"/>
    <x v="9"/>
    <x v="3"/>
    <n v="80.33"/>
    <n v="12"/>
    <n v="0.16"/>
    <n v="963.96"/>
    <x v="1"/>
    <x v="593"/>
  </r>
  <r>
    <n v="2817"/>
    <x v="0"/>
    <x v="1"/>
    <s v="Agatha Christie"/>
    <x v="5"/>
    <s v="Self-Help Guide"/>
    <s v="New"/>
    <s v="Sealed"/>
    <n v="2023"/>
    <s v="Q1"/>
    <x v="5"/>
    <x v="17"/>
    <x v="4"/>
    <n v="62.83"/>
    <n v="15"/>
    <n v="0.24"/>
    <n v="942.44999999999993"/>
    <x v="2"/>
    <x v="594"/>
  </r>
  <r>
    <n v="3671"/>
    <x v="0"/>
    <x v="1"/>
    <s v="Stephen King"/>
    <x v="4"/>
    <s v="Self-Help Guide"/>
    <s v="New"/>
    <s v="Sealed"/>
    <n v="2023"/>
    <s v="Q3"/>
    <x v="1"/>
    <x v="9"/>
    <x v="0"/>
    <n v="17.559999999999999"/>
    <n v="53"/>
    <n v="0.14000000000000001"/>
    <n v="930.68"/>
    <x v="0"/>
    <x v="595"/>
  </r>
  <r>
    <n v="3523"/>
    <x v="0"/>
    <x v="0"/>
    <s v="George R.R. Martin"/>
    <x v="1"/>
    <s v="Science Wonders"/>
    <s v="Used"/>
    <s v="Unsealed"/>
    <n v="2024"/>
    <s v="Q3"/>
    <x v="5"/>
    <x v="8"/>
    <x v="4"/>
    <n v="5.4"/>
    <n v="172"/>
    <n v="0.22"/>
    <n v="928.80000000000007"/>
    <x v="0"/>
    <x v="596"/>
  </r>
  <r>
    <n v="3441"/>
    <x v="0"/>
    <x v="2"/>
    <s v="Jane Austen"/>
    <x v="0"/>
    <s v="Self-Help Guide"/>
    <s v="Like New"/>
    <s v="Sealed"/>
    <n v="2023"/>
    <s v="Q4"/>
    <x v="10"/>
    <x v="15"/>
    <x v="1"/>
    <n v="15.33"/>
    <n v="60"/>
    <n v="0.2"/>
    <n v="919.8"/>
    <x v="3"/>
    <x v="597"/>
  </r>
  <r>
    <n v="2679"/>
    <x v="0"/>
    <x v="2"/>
    <s v="Brandon Sanderson"/>
    <x v="5"/>
    <s v="Mystery Unfolded"/>
    <s v="Used"/>
    <s v="Unsealed"/>
    <n v="2023"/>
    <s v="Q1"/>
    <x v="9"/>
    <x v="9"/>
    <x v="1"/>
    <n v="13.51"/>
    <n v="68"/>
    <n v="0.24"/>
    <n v="918.68"/>
    <x v="0"/>
    <x v="598"/>
  </r>
  <r>
    <n v="2277"/>
    <x v="0"/>
    <x v="1"/>
    <s v="Brandon Sanderson"/>
    <x v="2"/>
    <s v="Self-Help Guide"/>
    <s v="Like New"/>
    <s v="Unsealed"/>
    <n v="2024"/>
    <s v="Q2"/>
    <x v="5"/>
    <x v="8"/>
    <x v="1"/>
    <n v="14.33"/>
    <n v="62"/>
    <n v="0.21"/>
    <n v="888.46"/>
    <x v="3"/>
    <x v="599"/>
  </r>
  <r>
    <n v="2024"/>
    <x v="0"/>
    <x v="1"/>
    <s v="J.K. Rowling"/>
    <x v="2"/>
    <s v="Mystery Unfolded"/>
    <s v="Like New"/>
    <s v="Unsealed"/>
    <n v="2023"/>
    <s v="Q4"/>
    <x v="6"/>
    <x v="12"/>
    <x v="1"/>
    <n v="15.23"/>
    <n v="57"/>
    <n v="0.03"/>
    <n v="868.11"/>
    <x v="2"/>
    <x v="600"/>
  </r>
  <r>
    <n v="3000"/>
    <x v="0"/>
    <x v="3"/>
    <s v="J.K. Rowling"/>
    <x v="6"/>
    <s v="Biography of Legends"/>
    <s v="Like New"/>
    <s v="Sealed"/>
    <n v="2023"/>
    <s v="Q4"/>
    <x v="1"/>
    <x v="9"/>
    <x v="1"/>
    <n v="55.26"/>
    <n v="15"/>
    <n v="0.05"/>
    <n v="828.9"/>
    <x v="2"/>
    <x v="601"/>
  </r>
  <r>
    <n v="2230"/>
    <x v="0"/>
    <x v="1"/>
    <s v="Stephen King"/>
    <x v="3"/>
    <s v="The Great Adventure"/>
    <s v="Used"/>
    <s v="Sealed"/>
    <n v="2024"/>
    <s v="Q4"/>
    <x v="6"/>
    <x v="10"/>
    <x v="2"/>
    <n v="73.989999999999995"/>
    <n v="11"/>
    <n v="0.09"/>
    <n v="813.89"/>
    <x v="2"/>
    <x v="602"/>
  </r>
  <r>
    <n v="3741"/>
    <x v="0"/>
    <x v="3"/>
    <s v="Malcolm Gladwell"/>
    <x v="3"/>
    <s v="Biography of Legends"/>
    <s v="Used"/>
    <s v="Sealed"/>
    <n v="2023"/>
    <s v="Q3"/>
    <x v="0"/>
    <x v="0"/>
    <x v="1"/>
    <n v="20.3"/>
    <n v="38"/>
    <n v="0.14000000000000001"/>
    <n v="771.4"/>
    <x v="1"/>
    <x v="603"/>
  </r>
  <r>
    <n v="3174"/>
    <x v="0"/>
    <x v="0"/>
    <s v="George R.R. Martin"/>
    <x v="1"/>
    <s v="Biography of Legends"/>
    <s v="Like New"/>
    <s v="Sealed"/>
    <n v="2023"/>
    <s v="Q1"/>
    <x v="3"/>
    <x v="4"/>
    <x v="1"/>
    <n v="16.649999999999999"/>
    <n v="45"/>
    <n v="0.15"/>
    <n v="749.24999999999989"/>
    <x v="2"/>
    <x v="604"/>
  </r>
  <r>
    <n v="2107"/>
    <x v="0"/>
    <x v="3"/>
    <s v="Brandon Sanderson"/>
    <x v="3"/>
    <s v="Mystery Unfolded"/>
    <s v="Used"/>
    <s v="Unsealed"/>
    <n v="2024"/>
    <s v="Q2"/>
    <x v="1"/>
    <x v="1"/>
    <x v="4"/>
    <n v="49.91"/>
    <n v="15"/>
    <n v="0.12"/>
    <n v="748.65"/>
    <x v="4"/>
    <x v="605"/>
  </r>
  <r>
    <n v="2250"/>
    <x v="0"/>
    <x v="2"/>
    <s v="Jane Austen"/>
    <x v="4"/>
    <s v="Biography of Legends"/>
    <s v="Like New"/>
    <s v="Unsealed"/>
    <n v="2024"/>
    <s v="Q2"/>
    <x v="10"/>
    <x v="14"/>
    <x v="0"/>
    <n v="12.21"/>
    <n v="61"/>
    <n v="0.17"/>
    <n v="744.81000000000006"/>
    <x v="1"/>
    <x v="606"/>
  </r>
  <r>
    <n v="2014"/>
    <x v="0"/>
    <x v="2"/>
    <s v="Malcolm Gladwell"/>
    <x v="2"/>
    <s v="Science Wonders"/>
    <s v="Used"/>
    <s v="Unsealed"/>
    <n v="2024"/>
    <s v="Q3"/>
    <x v="10"/>
    <x v="14"/>
    <x v="4"/>
    <n v="7.04"/>
    <n v="105"/>
    <n v="0.19"/>
    <n v="739.2"/>
    <x v="3"/>
    <x v="607"/>
  </r>
  <r>
    <n v="2953"/>
    <x v="0"/>
    <x v="3"/>
    <s v="Jane Austen"/>
    <x v="5"/>
    <s v="Science Wonders"/>
    <s v="Used"/>
    <s v="Sealed"/>
    <n v="2024"/>
    <s v="Q2"/>
    <x v="8"/>
    <x v="14"/>
    <x v="4"/>
    <n v="30.34"/>
    <n v="24"/>
    <n v="0.16"/>
    <n v="728.16"/>
    <x v="4"/>
    <x v="608"/>
  </r>
  <r>
    <n v="2700"/>
    <x v="0"/>
    <x v="3"/>
    <s v="George R.R. Martin"/>
    <x v="1"/>
    <s v="Self-Help Guide"/>
    <s v="Like New"/>
    <s v="Unsealed"/>
    <n v="2024"/>
    <s v="Q4"/>
    <x v="5"/>
    <x v="8"/>
    <x v="4"/>
    <n v="7.25"/>
    <n v="94"/>
    <n v="0.2"/>
    <n v="681.5"/>
    <x v="1"/>
    <x v="609"/>
  </r>
  <r>
    <n v="3515"/>
    <x v="0"/>
    <x v="2"/>
    <s v="Stephen King"/>
    <x v="5"/>
    <s v="Biography of Legends"/>
    <s v="Like New"/>
    <s v="Sealed"/>
    <n v="2024"/>
    <s v="Q1"/>
    <x v="3"/>
    <x v="6"/>
    <x v="2"/>
    <n v="94.18"/>
    <n v="7"/>
    <n v="0.02"/>
    <n v="659.26"/>
    <x v="4"/>
    <x v="610"/>
  </r>
  <r>
    <n v="2449"/>
    <x v="0"/>
    <x v="1"/>
    <s v="Stephen King"/>
    <x v="0"/>
    <s v="Science Wonders"/>
    <s v="New"/>
    <s v="Unsealed"/>
    <n v="2023"/>
    <s v="Q4"/>
    <x v="2"/>
    <x v="2"/>
    <x v="3"/>
    <n v="56.26"/>
    <n v="11"/>
    <n v="0"/>
    <n v="618.86"/>
    <x v="1"/>
    <x v="611"/>
  </r>
  <r>
    <n v="3717"/>
    <x v="0"/>
    <x v="2"/>
    <s v="Malcolm Gladwell"/>
    <x v="4"/>
    <s v="Biography of Legends"/>
    <s v="Like New"/>
    <s v="Unsealed"/>
    <n v="2023"/>
    <s v="Q3"/>
    <x v="6"/>
    <x v="12"/>
    <x v="0"/>
    <n v="7.43"/>
    <n v="79"/>
    <n v="0.25"/>
    <n v="586.97"/>
    <x v="2"/>
    <x v="612"/>
  </r>
  <r>
    <n v="2779"/>
    <x v="0"/>
    <x v="3"/>
    <s v="Agatha Christie"/>
    <x v="3"/>
    <s v="Science Wonders"/>
    <s v="New"/>
    <s v="Sealed"/>
    <n v="2023"/>
    <s v="Q1"/>
    <x v="9"/>
    <x v="9"/>
    <x v="4"/>
    <n v="14.3"/>
    <n v="41"/>
    <n v="0.22"/>
    <n v="586.30000000000007"/>
    <x v="1"/>
    <x v="613"/>
  </r>
  <r>
    <n v="2508"/>
    <x v="0"/>
    <x v="2"/>
    <s v="Stephen King"/>
    <x v="6"/>
    <s v="Self-Help Guide"/>
    <s v="Like New"/>
    <s v="Unsealed"/>
    <n v="2023"/>
    <s v="Q3"/>
    <x v="4"/>
    <x v="7"/>
    <x v="1"/>
    <n v="76.989999999999995"/>
    <n v="7"/>
    <n v="0.16"/>
    <n v="538.92999999999995"/>
    <x v="1"/>
    <x v="614"/>
  </r>
  <r>
    <n v="3352"/>
    <x v="0"/>
    <x v="3"/>
    <s v="Jane Austen"/>
    <x v="6"/>
    <s v="Self-Help Guide"/>
    <s v="New"/>
    <s v="Sealed"/>
    <n v="2024"/>
    <s v="Q4"/>
    <x v="0"/>
    <x v="5"/>
    <x v="3"/>
    <n v="66.31"/>
    <n v="8"/>
    <n v="0.16"/>
    <n v="530.48"/>
    <x v="0"/>
    <x v="615"/>
  </r>
  <r>
    <n v="3626"/>
    <x v="0"/>
    <x v="3"/>
    <s v="J.K. Rowling"/>
    <x v="4"/>
    <s v="Mystery Unfolded"/>
    <s v="New"/>
    <s v="Unsealed"/>
    <n v="2024"/>
    <s v="Q3"/>
    <x v="0"/>
    <x v="5"/>
    <x v="3"/>
    <n v="5.96"/>
    <n v="88"/>
    <n v="7.0000000000000007E-2"/>
    <n v="524.48"/>
    <x v="3"/>
    <x v="616"/>
  </r>
  <r>
    <n v="2498"/>
    <x v="0"/>
    <x v="2"/>
    <s v="J.K. Rowling"/>
    <x v="6"/>
    <s v="Self-Help Guide"/>
    <s v="Like New"/>
    <s v="Unsealed"/>
    <n v="2023"/>
    <s v="Q1"/>
    <x v="0"/>
    <x v="0"/>
    <x v="3"/>
    <n v="84.42"/>
    <n v="6"/>
    <n v="0.05"/>
    <n v="506.52"/>
    <x v="3"/>
    <x v="617"/>
  </r>
  <r>
    <n v="2026"/>
    <x v="0"/>
    <x v="3"/>
    <s v="Malcolm Gladwell"/>
    <x v="2"/>
    <s v="Biography of Legends"/>
    <s v="Used"/>
    <s v="Unsealed"/>
    <n v="2023"/>
    <s v="Q1"/>
    <x v="8"/>
    <x v="15"/>
    <x v="4"/>
    <n v="56.16"/>
    <n v="9"/>
    <n v="0.22"/>
    <n v="505.43999999999994"/>
    <x v="1"/>
    <x v="618"/>
  </r>
  <r>
    <n v="2174"/>
    <x v="0"/>
    <x v="3"/>
    <s v="Stephen King"/>
    <x v="0"/>
    <s v="Mystery Unfolded"/>
    <s v="Used"/>
    <s v="Unsealed"/>
    <n v="2023"/>
    <s v="Q3"/>
    <x v="10"/>
    <x v="15"/>
    <x v="0"/>
    <n v="25.03"/>
    <n v="20"/>
    <n v="0.2"/>
    <n v="500.6"/>
    <x v="1"/>
    <x v="619"/>
  </r>
  <r>
    <n v="3151"/>
    <x v="0"/>
    <x v="0"/>
    <s v="Brandon Sanderson"/>
    <x v="1"/>
    <s v="Science Wonders"/>
    <s v="New"/>
    <s v="Sealed"/>
    <n v="2024"/>
    <s v="Q3"/>
    <x v="2"/>
    <x v="3"/>
    <x v="1"/>
    <n v="8.44"/>
    <n v="55"/>
    <n v="0.24"/>
    <n v="464.2"/>
    <x v="4"/>
    <x v="620"/>
  </r>
  <r>
    <n v="2571"/>
    <x v="0"/>
    <x v="1"/>
    <s v="Malcolm Gladwell"/>
    <x v="6"/>
    <s v="The Great Adventure"/>
    <s v="Like New"/>
    <s v="Unsealed"/>
    <n v="2024"/>
    <s v="Q3"/>
    <x v="2"/>
    <x v="3"/>
    <x v="0"/>
    <n v="87.29"/>
    <n v="5"/>
    <n v="0.08"/>
    <n v="436.45000000000005"/>
    <x v="3"/>
    <x v="621"/>
  </r>
  <r>
    <n v="3974"/>
    <x v="0"/>
    <x v="0"/>
    <s v="Brandon Sanderson"/>
    <x v="1"/>
    <s v="The Great Adventure"/>
    <s v="New"/>
    <s v="Unsealed"/>
    <n v="2023"/>
    <s v="Q1"/>
    <x v="6"/>
    <x v="12"/>
    <x v="4"/>
    <n v="24.76"/>
    <n v="17"/>
    <n v="0.16"/>
    <n v="420.92"/>
    <x v="2"/>
    <x v="622"/>
  </r>
  <r>
    <n v="2604"/>
    <x v="0"/>
    <x v="0"/>
    <s v="J.K. Rowling"/>
    <x v="4"/>
    <s v="Biography of Legends"/>
    <s v="Like New"/>
    <s v="Unsealed"/>
    <n v="2023"/>
    <s v="Q1"/>
    <x v="7"/>
    <x v="13"/>
    <x v="1"/>
    <n v="20.91"/>
    <n v="20"/>
    <n v="0.04"/>
    <n v="418.2"/>
    <x v="4"/>
    <x v="623"/>
  </r>
  <r>
    <n v="2234"/>
    <x v="0"/>
    <x v="0"/>
    <s v="J.K. Rowling"/>
    <x v="3"/>
    <s v="Biography of Legends"/>
    <s v="Used"/>
    <s v="Sealed"/>
    <n v="2023"/>
    <s v="Q1"/>
    <x v="10"/>
    <x v="15"/>
    <x v="3"/>
    <n v="37.020000000000003"/>
    <n v="11"/>
    <n v="0.28000000000000003"/>
    <n v="407.22"/>
    <x v="3"/>
    <x v="624"/>
  </r>
  <r>
    <n v="2566"/>
    <x v="0"/>
    <x v="0"/>
    <s v="J.K. Rowling"/>
    <x v="0"/>
    <s v="Mystery Unfolded"/>
    <s v="Like New"/>
    <s v="Sealed"/>
    <n v="2023"/>
    <s v="Q3"/>
    <x v="5"/>
    <x v="17"/>
    <x v="2"/>
    <n v="18.53"/>
    <n v="20"/>
    <n v="0.18"/>
    <n v="370.6"/>
    <x v="0"/>
    <x v="625"/>
  </r>
  <r>
    <n v="3878"/>
    <x v="0"/>
    <x v="1"/>
    <s v="Stephen King"/>
    <x v="4"/>
    <s v="Biography of Legends"/>
    <s v="Like New"/>
    <s v="Sealed"/>
    <n v="2023"/>
    <s v="Q3"/>
    <x v="6"/>
    <x v="12"/>
    <x v="3"/>
    <n v="10.3"/>
    <n v="33"/>
    <n v="0.19"/>
    <n v="339.90000000000003"/>
    <x v="3"/>
    <x v="626"/>
  </r>
  <r>
    <n v="3562"/>
    <x v="0"/>
    <x v="0"/>
    <s v="Brandon Sanderson"/>
    <x v="3"/>
    <s v="The Great Adventure"/>
    <s v="Like New"/>
    <s v="Unsealed"/>
    <n v="2024"/>
    <s v="Q2"/>
    <x v="11"/>
    <x v="18"/>
    <x v="3"/>
    <n v="24.13"/>
    <n v="14"/>
    <n v="0.19"/>
    <n v="337.82"/>
    <x v="3"/>
    <x v="627"/>
  </r>
  <r>
    <n v="2790"/>
    <x v="0"/>
    <x v="2"/>
    <s v="Brandon Sanderson"/>
    <x v="3"/>
    <s v="The Great Adventure"/>
    <s v="Like New"/>
    <s v="Sealed"/>
    <n v="2024"/>
    <s v="Q3"/>
    <x v="6"/>
    <x v="10"/>
    <x v="2"/>
    <n v="45.19"/>
    <n v="6"/>
    <n v="0.25"/>
    <n v="271.14"/>
    <x v="4"/>
    <x v="628"/>
  </r>
  <r>
    <n v="3491"/>
    <x v="0"/>
    <x v="3"/>
    <s v="George R.R. Martin"/>
    <x v="3"/>
    <s v="Science Wonders"/>
    <s v="New"/>
    <s v="Unsealed"/>
    <n v="2023"/>
    <s v="Q4"/>
    <x v="4"/>
    <x v="7"/>
    <x v="2"/>
    <n v="89.96"/>
    <n v="3"/>
    <n v="0.05"/>
    <n v="269.88"/>
    <x v="4"/>
    <x v="629"/>
  </r>
  <r>
    <n v="3992"/>
    <x v="0"/>
    <x v="1"/>
    <s v="Jane Austen"/>
    <x v="4"/>
    <s v="Self-Help Guide"/>
    <s v="Like New"/>
    <s v="Sealed"/>
    <n v="2024"/>
    <s v="Q4"/>
    <x v="0"/>
    <x v="5"/>
    <x v="2"/>
    <n v="36.85"/>
    <n v="7"/>
    <n v="0.18"/>
    <n v="257.95"/>
    <x v="3"/>
    <x v="630"/>
  </r>
  <r>
    <n v="2981"/>
    <x v="0"/>
    <x v="0"/>
    <s v="J.K. Rowling"/>
    <x v="1"/>
    <s v="The Great Adventure"/>
    <s v="Like New"/>
    <s v="Sealed"/>
    <n v="2024"/>
    <s v="Q3"/>
    <x v="0"/>
    <x v="5"/>
    <x v="4"/>
    <n v="9.83"/>
    <n v="25"/>
    <n v="0.01"/>
    <n v="245.75"/>
    <x v="0"/>
    <x v="631"/>
  </r>
  <r>
    <n v="2357"/>
    <x v="0"/>
    <x v="1"/>
    <s v="J.K. Rowling"/>
    <x v="0"/>
    <s v="Mystery Unfolded"/>
    <s v="Used"/>
    <s v="Sealed"/>
    <n v="2024"/>
    <s v="Q4"/>
    <x v="6"/>
    <x v="10"/>
    <x v="0"/>
    <n v="45.09"/>
    <n v="5"/>
    <n v="0.19"/>
    <n v="225.45000000000002"/>
    <x v="0"/>
    <x v="632"/>
  </r>
  <r>
    <n v="3325"/>
    <x v="0"/>
    <x v="0"/>
    <s v="Agatha Christie"/>
    <x v="0"/>
    <s v="Science Wonders"/>
    <s v="Like New"/>
    <s v="Unsealed"/>
    <n v="2024"/>
    <s v="Q4"/>
    <x v="8"/>
    <x v="14"/>
    <x v="1"/>
    <n v="10.56"/>
    <n v="17"/>
    <n v="0.08"/>
    <n v="179.52"/>
    <x v="2"/>
    <x v="633"/>
  </r>
  <r>
    <n v="2400"/>
    <x v="0"/>
    <x v="3"/>
    <s v="Stephen King"/>
    <x v="4"/>
    <s v="Biography of Legends"/>
    <s v="Like New"/>
    <s v="Unsealed"/>
    <n v="2023"/>
    <s v="Q2"/>
    <x v="0"/>
    <x v="0"/>
    <x v="4"/>
    <n v="7.03"/>
    <n v="25"/>
    <n v="0.03"/>
    <n v="175.75"/>
    <x v="4"/>
    <x v="634"/>
  </r>
  <r>
    <n v="3219"/>
    <x v="0"/>
    <x v="0"/>
    <s v="J.K. Rowling"/>
    <x v="4"/>
    <s v="Science Wonders"/>
    <s v="New"/>
    <s v="Sealed"/>
    <n v="2023"/>
    <s v="Q1"/>
    <x v="10"/>
    <x v="15"/>
    <x v="4"/>
    <n v="5.16"/>
    <n v="31"/>
    <n v="0.19"/>
    <n v="159.96"/>
    <x v="1"/>
    <x v="635"/>
  </r>
  <r>
    <n v="2220"/>
    <x v="0"/>
    <x v="2"/>
    <s v="Malcolm Gladwell"/>
    <x v="0"/>
    <s v="Science Wonders"/>
    <s v="Like New"/>
    <s v="Sealed"/>
    <n v="2023"/>
    <s v="Q3"/>
    <x v="9"/>
    <x v="9"/>
    <x v="2"/>
    <n v="22.7"/>
    <n v="7"/>
    <n v="0.27"/>
    <n v="158.9"/>
    <x v="1"/>
    <x v="636"/>
  </r>
  <r>
    <n v="2528"/>
    <x v="0"/>
    <x v="1"/>
    <s v="Stephen King"/>
    <x v="1"/>
    <s v="Self-Help Guide"/>
    <s v="Used"/>
    <s v="Unsealed"/>
    <n v="2024"/>
    <s v="Q4"/>
    <x v="3"/>
    <x v="6"/>
    <x v="3"/>
    <n v="10.19"/>
    <n v="12"/>
    <n v="0.2"/>
    <n v="122.28"/>
    <x v="2"/>
    <x v="637"/>
  </r>
  <r>
    <n v="2191"/>
    <x v="0"/>
    <x v="0"/>
    <s v="George R.R. Martin"/>
    <x v="2"/>
    <s v="The Great Adventure"/>
    <s v="Used"/>
    <s v="Sealed"/>
    <n v="2023"/>
    <s v="Q2"/>
    <x v="3"/>
    <x v="4"/>
    <x v="2"/>
    <n v="5.98"/>
    <n v="15"/>
    <n v="0.18"/>
    <n v="89.7"/>
    <x v="3"/>
    <x v="638"/>
  </r>
  <r>
    <n v="3223"/>
    <x v="0"/>
    <x v="2"/>
    <s v="Stephen King"/>
    <x v="6"/>
    <s v="Biography of Legends"/>
    <s v="Like New"/>
    <s v="Sealed"/>
    <n v="2024"/>
    <s v="Q3"/>
    <x v="9"/>
    <x v="1"/>
    <x v="0"/>
    <n v="86.79"/>
    <n v="1"/>
    <n v="0.09"/>
    <n v="86.79"/>
    <x v="4"/>
    <x v="639"/>
  </r>
  <r>
    <n v="3187"/>
    <x v="0"/>
    <x v="0"/>
    <s v="Brandon Sanderson"/>
    <x v="1"/>
    <s v="Mystery Unfolded"/>
    <s v="Used"/>
    <s v="Unsealed"/>
    <n v="2024"/>
    <s v="Q3"/>
    <x v="2"/>
    <x v="3"/>
    <x v="2"/>
    <n v="36.54"/>
    <n v="2"/>
    <n v="0.28000000000000003"/>
    <n v="73.08"/>
    <x v="2"/>
    <x v="640"/>
  </r>
  <r>
    <n v="2190"/>
    <x v="0"/>
    <x v="0"/>
    <s v="J.K. Rowling"/>
    <x v="3"/>
    <s v="Self-Help Guide"/>
    <s v="Like New"/>
    <s v="Sealed"/>
    <n v="2024"/>
    <s v="Q3"/>
    <x v="8"/>
    <x v="14"/>
    <x v="2"/>
    <n v="59.29"/>
    <n v="1"/>
    <n v="0.06"/>
    <n v="59.29"/>
    <x v="0"/>
    <x v="641"/>
  </r>
  <r>
    <n v="2990"/>
    <x v="0"/>
    <x v="2"/>
    <s v="Agatha Christie"/>
    <x v="0"/>
    <s v="Science Wonders"/>
    <s v="Like New"/>
    <s v="Unsealed"/>
    <n v="2024"/>
    <s v="Q1"/>
    <x v="4"/>
    <x v="16"/>
    <x v="1"/>
    <n v="19.260000000000002"/>
    <n v="2"/>
    <n v="0.09"/>
    <n v="38.520000000000003"/>
    <x v="1"/>
    <x v="642"/>
  </r>
  <r>
    <n v="3724"/>
    <x v="0"/>
    <x v="1"/>
    <s v="Agatha Christie"/>
    <x v="2"/>
    <s v="Science Wonders"/>
    <s v="Used"/>
    <s v="Unsealed"/>
    <n v="2023"/>
    <s v="Q2"/>
    <x v="8"/>
    <x v="15"/>
    <x v="0"/>
    <n v="26.11"/>
    <n v="1"/>
    <n v="0.19"/>
    <n v="26.11"/>
    <x v="4"/>
    <x v="643"/>
  </r>
  <r>
    <n v="2264"/>
    <x v="0"/>
    <x v="2"/>
    <s v="Agatha Christie"/>
    <x v="1"/>
    <s v="Mystery Unfolded"/>
    <s v="Used"/>
    <s v="Unsealed"/>
    <n v="2023"/>
    <s v="Q1"/>
    <x v="3"/>
    <x v="4"/>
    <x v="3"/>
    <n v="7.17"/>
    <n v="1"/>
    <n v="7.0000000000000007E-2"/>
    <n v="7.17"/>
    <x v="4"/>
    <x v="644"/>
  </r>
  <r>
    <n v="2524"/>
    <x v="0"/>
    <x v="0"/>
    <s v="Stephen King"/>
    <x v="3"/>
    <s v="Self-Help Guide"/>
    <s v="Used"/>
    <s v="Sealed"/>
    <n v="2024"/>
    <s v="Q2"/>
    <x v="2"/>
    <x v="3"/>
    <x v="4"/>
    <n v="6.68"/>
    <n v="1"/>
    <n v="0.14000000000000001"/>
    <n v="6.68"/>
    <x v="4"/>
    <x v="645"/>
  </r>
  <r>
    <n v="3457"/>
    <x v="1"/>
    <x v="0"/>
    <s v="Agatha Christie"/>
    <x v="0"/>
    <s v="The Great Adventure"/>
    <s v="Used"/>
    <s v="Sealed"/>
    <n v="2023"/>
    <s v="Q2"/>
    <x v="10"/>
    <x v="15"/>
    <x v="2"/>
    <n v="96.62"/>
    <n v="459"/>
    <n v="0.1"/>
    <n v="44348.58"/>
    <x v="2"/>
    <x v="646"/>
  </r>
  <r>
    <n v="3397"/>
    <x v="1"/>
    <x v="0"/>
    <s v="Stephen King"/>
    <x v="5"/>
    <s v="Mystery Unfolded"/>
    <s v="Used"/>
    <s v="Unsealed"/>
    <n v="2024"/>
    <s v="Q3"/>
    <x v="0"/>
    <x v="5"/>
    <x v="2"/>
    <n v="97.91"/>
    <n v="449"/>
    <n v="0.28000000000000003"/>
    <n v="43961.59"/>
    <x v="1"/>
    <x v="647"/>
  </r>
  <r>
    <n v="2358"/>
    <x v="1"/>
    <x v="1"/>
    <s v="George R.R. Martin"/>
    <x v="4"/>
    <s v="Mystery Unfolded"/>
    <s v="Like New"/>
    <s v="Sealed"/>
    <n v="2023"/>
    <s v="Q1"/>
    <x v="1"/>
    <x v="9"/>
    <x v="4"/>
    <n v="87.74"/>
    <n v="499"/>
    <n v="0.04"/>
    <n v="43782.259999999995"/>
    <x v="1"/>
    <x v="648"/>
  </r>
  <r>
    <n v="2184"/>
    <x v="1"/>
    <x v="1"/>
    <s v="Malcolm Gladwell"/>
    <x v="4"/>
    <s v="The Great Adventure"/>
    <s v="New"/>
    <s v="Sealed"/>
    <n v="2024"/>
    <s v="Q4"/>
    <x v="5"/>
    <x v="8"/>
    <x v="4"/>
    <n v="97.86"/>
    <n v="443"/>
    <n v="7.0000000000000007E-2"/>
    <n v="43351.98"/>
    <x v="4"/>
    <x v="649"/>
  </r>
  <r>
    <n v="2822"/>
    <x v="1"/>
    <x v="0"/>
    <s v="J.K. Rowling"/>
    <x v="5"/>
    <s v="Biography of Legends"/>
    <s v="Like New"/>
    <s v="Sealed"/>
    <n v="2023"/>
    <s v="Q2"/>
    <x v="11"/>
    <x v="19"/>
    <x v="3"/>
    <n v="88.65"/>
    <n v="482"/>
    <n v="0.02"/>
    <n v="42729.3"/>
    <x v="2"/>
    <x v="650"/>
  </r>
  <r>
    <n v="2903"/>
    <x v="1"/>
    <x v="3"/>
    <s v="Jane Austen"/>
    <x v="4"/>
    <s v="Mystery Unfolded"/>
    <s v="Like New"/>
    <s v="Unsealed"/>
    <n v="2024"/>
    <s v="Q2"/>
    <x v="8"/>
    <x v="14"/>
    <x v="3"/>
    <n v="93.26"/>
    <n v="457"/>
    <n v="0.08"/>
    <n v="42619.82"/>
    <x v="2"/>
    <x v="651"/>
  </r>
  <r>
    <n v="3958"/>
    <x v="1"/>
    <x v="1"/>
    <s v="J.K. Rowling"/>
    <x v="4"/>
    <s v="Mystery Unfolded"/>
    <s v="New"/>
    <s v="Unsealed"/>
    <n v="2023"/>
    <s v="Q4"/>
    <x v="1"/>
    <x v="9"/>
    <x v="3"/>
    <n v="89.31"/>
    <n v="474"/>
    <n v="0.24"/>
    <n v="42332.94"/>
    <x v="1"/>
    <x v="652"/>
  </r>
  <r>
    <n v="2177"/>
    <x v="1"/>
    <x v="1"/>
    <s v="J.K. Rowling"/>
    <x v="1"/>
    <s v="Self-Help Guide"/>
    <s v="Like New"/>
    <s v="Sealed"/>
    <n v="2024"/>
    <s v="Q2"/>
    <x v="9"/>
    <x v="1"/>
    <x v="1"/>
    <n v="95.63"/>
    <n v="441"/>
    <n v="0.1"/>
    <n v="42172.829999999994"/>
    <x v="1"/>
    <x v="653"/>
  </r>
  <r>
    <n v="3848"/>
    <x v="1"/>
    <x v="2"/>
    <s v="George R.R. Martin"/>
    <x v="1"/>
    <s v="The Great Adventure"/>
    <s v="New"/>
    <s v="Sealed"/>
    <n v="2024"/>
    <s v="Q4"/>
    <x v="0"/>
    <x v="5"/>
    <x v="2"/>
    <n v="94.91"/>
    <n v="434"/>
    <n v="0.02"/>
    <n v="41190.939999999995"/>
    <x v="3"/>
    <x v="654"/>
  </r>
  <r>
    <n v="2060"/>
    <x v="1"/>
    <x v="3"/>
    <s v="George R.R. Martin"/>
    <x v="6"/>
    <s v="The Great Adventure"/>
    <s v="Like New"/>
    <s v="Sealed"/>
    <n v="2023"/>
    <s v="Q2"/>
    <x v="9"/>
    <x v="9"/>
    <x v="4"/>
    <n v="83.5"/>
    <n v="492"/>
    <n v="0.04"/>
    <n v="41082"/>
    <x v="4"/>
    <x v="655"/>
  </r>
  <r>
    <n v="3821"/>
    <x v="1"/>
    <x v="0"/>
    <s v="George R.R. Martin"/>
    <x v="2"/>
    <s v="Mystery Unfolded"/>
    <s v="Used"/>
    <s v="Unsealed"/>
    <n v="2023"/>
    <s v="Q2"/>
    <x v="2"/>
    <x v="2"/>
    <x v="2"/>
    <n v="84.68"/>
    <n v="485"/>
    <n v="0.17"/>
    <n v="41069.800000000003"/>
    <x v="0"/>
    <x v="656"/>
  </r>
  <r>
    <n v="2596"/>
    <x v="1"/>
    <x v="3"/>
    <s v="Malcolm Gladwell"/>
    <x v="3"/>
    <s v="Mystery Unfolded"/>
    <s v="Like New"/>
    <s v="Sealed"/>
    <n v="2023"/>
    <s v="Q2"/>
    <x v="11"/>
    <x v="19"/>
    <x v="4"/>
    <n v="91.47"/>
    <n v="444"/>
    <n v="0.12"/>
    <n v="40612.68"/>
    <x v="2"/>
    <x v="657"/>
  </r>
  <r>
    <n v="2361"/>
    <x v="1"/>
    <x v="2"/>
    <s v="Brandon Sanderson"/>
    <x v="4"/>
    <s v="The Great Adventure"/>
    <s v="New"/>
    <s v="Sealed"/>
    <n v="2024"/>
    <s v="Q2"/>
    <x v="6"/>
    <x v="10"/>
    <x v="3"/>
    <n v="80.86"/>
    <n v="499"/>
    <n v="0.26"/>
    <n v="40349.14"/>
    <x v="3"/>
    <x v="658"/>
  </r>
  <r>
    <n v="3385"/>
    <x v="1"/>
    <x v="2"/>
    <s v="J.K. Rowling"/>
    <x v="6"/>
    <s v="Mystery Unfolded"/>
    <s v="Like New"/>
    <s v="Sealed"/>
    <n v="2023"/>
    <s v="Q1"/>
    <x v="4"/>
    <x v="7"/>
    <x v="1"/>
    <n v="84.46"/>
    <n v="473"/>
    <n v="0.28000000000000003"/>
    <n v="39949.579999999994"/>
    <x v="1"/>
    <x v="659"/>
  </r>
  <r>
    <n v="2938"/>
    <x v="1"/>
    <x v="1"/>
    <s v="Stephen King"/>
    <x v="5"/>
    <s v="Biography of Legends"/>
    <s v="Like New"/>
    <s v="Unsealed"/>
    <n v="2024"/>
    <s v="Q2"/>
    <x v="6"/>
    <x v="10"/>
    <x v="2"/>
    <n v="84.14"/>
    <n v="474"/>
    <n v="0.26"/>
    <n v="39882.36"/>
    <x v="3"/>
    <x v="660"/>
  </r>
  <r>
    <n v="3679"/>
    <x v="1"/>
    <x v="2"/>
    <s v="Malcolm Gladwell"/>
    <x v="3"/>
    <s v="Mystery Unfolded"/>
    <s v="Used"/>
    <s v="Sealed"/>
    <n v="2023"/>
    <s v="Q2"/>
    <x v="4"/>
    <x v="7"/>
    <x v="1"/>
    <n v="90.85"/>
    <n v="434"/>
    <n v="7.0000000000000007E-2"/>
    <n v="39428.899999999994"/>
    <x v="1"/>
    <x v="661"/>
  </r>
  <r>
    <n v="2826"/>
    <x v="1"/>
    <x v="1"/>
    <s v="George R.R. Martin"/>
    <x v="2"/>
    <s v="Self-Help Guide"/>
    <s v="Used"/>
    <s v="Unsealed"/>
    <n v="2024"/>
    <s v="Q3"/>
    <x v="6"/>
    <x v="10"/>
    <x v="4"/>
    <n v="81.23"/>
    <n v="480"/>
    <n v="0.23"/>
    <n v="38990.400000000001"/>
    <x v="1"/>
    <x v="662"/>
  </r>
  <r>
    <n v="3030"/>
    <x v="1"/>
    <x v="2"/>
    <s v="Brandon Sanderson"/>
    <x v="3"/>
    <s v="Science Wonders"/>
    <s v="Used"/>
    <s v="Unsealed"/>
    <n v="2024"/>
    <s v="Q3"/>
    <x v="0"/>
    <x v="5"/>
    <x v="4"/>
    <n v="99.03"/>
    <n v="387"/>
    <n v="0.02"/>
    <n v="38324.61"/>
    <x v="2"/>
    <x v="663"/>
  </r>
  <r>
    <n v="2350"/>
    <x v="1"/>
    <x v="1"/>
    <s v="Brandon Sanderson"/>
    <x v="3"/>
    <s v="The Great Adventure"/>
    <s v="New"/>
    <s v="Unsealed"/>
    <n v="2024"/>
    <s v="Q4"/>
    <x v="6"/>
    <x v="10"/>
    <x v="2"/>
    <n v="78.3"/>
    <n v="489"/>
    <n v="0.28000000000000003"/>
    <n v="38288.699999999997"/>
    <x v="1"/>
    <x v="664"/>
  </r>
  <r>
    <n v="2998"/>
    <x v="1"/>
    <x v="2"/>
    <s v="J.K. Rowling"/>
    <x v="3"/>
    <s v="Self-Help Guide"/>
    <s v="Like New"/>
    <s v="Unsealed"/>
    <n v="2023"/>
    <s v="Q3"/>
    <x v="3"/>
    <x v="4"/>
    <x v="1"/>
    <n v="92.74"/>
    <n v="409"/>
    <n v="0.01"/>
    <n v="37930.659999999996"/>
    <x v="3"/>
    <x v="665"/>
  </r>
  <r>
    <n v="3483"/>
    <x v="1"/>
    <x v="2"/>
    <s v="Stephen King"/>
    <x v="6"/>
    <s v="Science Wonders"/>
    <s v="Like New"/>
    <s v="Sealed"/>
    <n v="2023"/>
    <s v="Q4"/>
    <x v="7"/>
    <x v="13"/>
    <x v="3"/>
    <n v="78.760000000000005"/>
    <n v="481"/>
    <n v="0.28999999999999998"/>
    <n v="37883.560000000005"/>
    <x v="2"/>
    <x v="666"/>
  </r>
  <r>
    <n v="2418"/>
    <x v="1"/>
    <x v="1"/>
    <s v="Agatha Christie"/>
    <x v="6"/>
    <s v="Self-Help Guide"/>
    <s v="New"/>
    <s v="Sealed"/>
    <n v="2024"/>
    <s v="Q1"/>
    <x v="11"/>
    <x v="18"/>
    <x v="4"/>
    <n v="88.7"/>
    <n v="426"/>
    <n v="0.02"/>
    <n v="37786.200000000004"/>
    <x v="3"/>
    <x v="667"/>
  </r>
  <r>
    <n v="2766"/>
    <x v="1"/>
    <x v="0"/>
    <s v="Agatha Christie"/>
    <x v="0"/>
    <s v="Self-Help Guide"/>
    <s v="Like New"/>
    <s v="Sealed"/>
    <n v="2024"/>
    <s v="Q1"/>
    <x v="10"/>
    <x v="14"/>
    <x v="2"/>
    <n v="91.56"/>
    <n v="412"/>
    <n v="0.15"/>
    <n v="37722.720000000001"/>
    <x v="3"/>
    <x v="668"/>
  </r>
  <r>
    <n v="3825"/>
    <x v="1"/>
    <x v="2"/>
    <s v="Jane Austen"/>
    <x v="0"/>
    <s v="The Great Adventure"/>
    <s v="Used"/>
    <s v="Sealed"/>
    <n v="2024"/>
    <s v="Q2"/>
    <x v="7"/>
    <x v="11"/>
    <x v="1"/>
    <n v="86.3"/>
    <n v="436"/>
    <n v="0.26"/>
    <n v="37626.799999999996"/>
    <x v="0"/>
    <x v="669"/>
  </r>
  <r>
    <n v="3167"/>
    <x v="1"/>
    <x v="3"/>
    <s v="Jane Austen"/>
    <x v="3"/>
    <s v="Science Wonders"/>
    <s v="Used"/>
    <s v="Sealed"/>
    <n v="2023"/>
    <s v="Q2"/>
    <x v="4"/>
    <x v="7"/>
    <x v="3"/>
    <n v="83.48"/>
    <n v="449"/>
    <n v="0.03"/>
    <n v="37482.520000000004"/>
    <x v="4"/>
    <x v="670"/>
  </r>
  <r>
    <n v="3961"/>
    <x v="1"/>
    <x v="0"/>
    <s v="J.K. Rowling"/>
    <x v="4"/>
    <s v="The Great Adventure"/>
    <s v="Like New"/>
    <s v="Unsealed"/>
    <n v="2023"/>
    <s v="Q3"/>
    <x v="3"/>
    <x v="4"/>
    <x v="2"/>
    <n v="94.52"/>
    <n v="395"/>
    <n v="0.16"/>
    <n v="37335.4"/>
    <x v="4"/>
    <x v="671"/>
  </r>
  <r>
    <n v="2541"/>
    <x v="1"/>
    <x v="3"/>
    <s v="Agatha Christie"/>
    <x v="6"/>
    <s v="The Great Adventure"/>
    <s v="Like New"/>
    <s v="Sealed"/>
    <n v="2023"/>
    <s v="Q2"/>
    <x v="4"/>
    <x v="7"/>
    <x v="1"/>
    <n v="82.78"/>
    <n v="449"/>
    <n v="0.01"/>
    <n v="37168.22"/>
    <x v="1"/>
    <x v="672"/>
  </r>
  <r>
    <n v="3132"/>
    <x v="1"/>
    <x v="0"/>
    <s v="Brandon Sanderson"/>
    <x v="1"/>
    <s v="Self-Help Guide"/>
    <s v="Like New"/>
    <s v="Unsealed"/>
    <n v="2024"/>
    <s v="Q2"/>
    <x v="8"/>
    <x v="14"/>
    <x v="1"/>
    <n v="87.55"/>
    <n v="416"/>
    <n v="0.18"/>
    <n v="36420.799999999996"/>
    <x v="3"/>
    <x v="673"/>
  </r>
  <r>
    <n v="2754"/>
    <x v="1"/>
    <x v="2"/>
    <s v="Agatha Christie"/>
    <x v="1"/>
    <s v="Biography of Legends"/>
    <s v="New"/>
    <s v="Unsealed"/>
    <n v="2023"/>
    <s v="Q3"/>
    <x v="6"/>
    <x v="12"/>
    <x v="0"/>
    <n v="84.91"/>
    <n v="428"/>
    <n v="0.06"/>
    <n v="36341.479999999996"/>
    <x v="0"/>
    <x v="674"/>
  </r>
  <r>
    <n v="3309"/>
    <x v="1"/>
    <x v="2"/>
    <s v="Stephen King"/>
    <x v="2"/>
    <s v="The Great Adventure"/>
    <s v="Used"/>
    <s v="Sealed"/>
    <n v="2024"/>
    <s v="Q4"/>
    <x v="0"/>
    <x v="5"/>
    <x v="1"/>
    <n v="82.03"/>
    <n v="441"/>
    <n v="0.26"/>
    <n v="36175.230000000003"/>
    <x v="2"/>
    <x v="675"/>
  </r>
  <r>
    <n v="2525"/>
    <x v="1"/>
    <x v="3"/>
    <s v="Agatha Christie"/>
    <x v="5"/>
    <s v="Science Wonders"/>
    <s v="New"/>
    <s v="Unsealed"/>
    <n v="2024"/>
    <s v="Q4"/>
    <x v="7"/>
    <x v="11"/>
    <x v="2"/>
    <n v="84.66"/>
    <n v="427"/>
    <n v="0.24"/>
    <n v="36149.82"/>
    <x v="2"/>
    <x v="676"/>
  </r>
  <r>
    <n v="3376"/>
    <x v="1"/>
    <x v="2"/>
    <s v="Stephen King"/>
    <x v="1"/>
    <s v="Biography of Legends"/>
    <s v="Like New"/>
    <s v="Unsealed"/>
    <n v="2023"/>
    <s v="Q4"/>
    <x v="3"/>
    <x v="4"/>
    <x v="4"/>
    <n v="93.65"/>
    <n v="384"/>
    <n v="0.08"/>
    <n v="35961.600000000006"/>
    <x v="2"/>
    <x v="677"/>
  </r>
  <r>
    <n v="2304"/>
    <x v="1"/>
    <x v="0"/>
    <s v="Stephen King"/>
    <x v="2"/>
    <s v="Self-Help Guide"/>
    <s v="Like New"/>
    <s v="Sealed"/>
    <n v="2023"/>
    <s v="Q2"/>
    <x v="5"/>
    <x v="17"/>
    <x v="4"/>
    <n v="89"/>
    <n v="404"/>
    <n v="0.27"/>
    <n v="35956"/>
    <x v="4"/>
    <x v="678"/>
  </r>
  <r>
    <n v="2082"/>
    <x v="1"/>
    <x v="3"/>
    <s v="Jane Austen"/>
    <x v="6"/>
    <s v="Self-Help Guide"/>
    <s v="New"/>
    <s v="Sealed"/>
    <n v="2023"/>
    <s v="Q4"/>
    <x v="2"/>
    <x v="2"/>
    <x v="0"/>
    <n v="73.400000000000006"/>
    <n v="486"/>
    <n v="0.1"/>
    <n v="35672.400000000001"/>
    <x v="4"/>
    <x v="679"/>
  </r>
  <r>
    <n v="3183"/>
    <x v="1"/>
    <x v="0"/>
    <s v="Brandon Sanderson"/>
    <x v="0"/>
    <s v="Biography of Legends"/>
    <s v="Like New"/>
    <s v="Sealed"/>
    <n v="2023"/>
    <s v="Q2"/>
    <x v="5"/>
    <x v="17"/>
    <x v="3"/>
    <n v="74.319999999999993"/>
    <n v="478"/>
    <n v="0.1"/>
    <n v="35524.959999999999"/>
    <x v="3"/>
    <x v="680"/>
  </r>
  <r>
    <n v="3248"/>
    <x v="1"/>
    <x v="0"/>
    <s v="Stephen King"/>
    <x v="1"/>
    <s v="Self-Help Guide"/>
    <s v="Used"/>
    <s v="Unsealed"/>
    <n v="2023"/>
    <s v="Q3"/>
    <x v="2"/>
    <x v="2"/>
    <x v="2"/>
    <n v="75.349999999999994"/>
    <n v="470"/>
    <n v="0.25"/>
    <n v="35414.5"/>
    <x v="4"/>
    <x v="681"/>
  </r>
  <r>
    <n v="3771"/>
    <x v="1"/>
    <x v="0"/>
    <s v="Malcolm Gladwell"/>
    <x v="4"/>
    <s v="Self-Help Guide"/>
    <s v="Used"/>
    <s v="Unsealed"/>
    <n v="2023"/>
    <s v="Q4"/>
    <x v="10"/>
    <x v="15"/>
    <x v="2"/>
    <n v="96.84"/>
    <n v="365"/>
    <n v="0.17"/>
    <n v="35346.6"/>
    <x v="1"/>
    <x v="682"/>
  </r>
  <r>
    <n v="2140"/>
    <x v="1"/>
    <x v="0"/>
    <s v="George R.R. Martin"/>
    <x v="2"/>
    <s v="Science Wonders"/>
    <s v="Like New"/>
    <s v="Unsealed"/>
    <n v="2023"/>
    <s v="Q2"/>
    <x v="1"/>
    <x v="9"/>
    <x v="0"/>
    <n v="91.32"/>
    <n v="384"/>
    <n v="0.19"/>
    <n v="35066.879999999997"/>
    <x v="4"/>
    <x v="683"/>
  </r>
  <r>
    <n v="2918"/>
    <x v="1"/>
    <x v="0"/>
    <s v="Agatha Christie"/>
    <x v="1"/>
    <s v="Self-Help Guide"/>
    <s v="New"/>
    <s v="Sealed"/>
    <n v="2024"/>
    <s v="Q4"/>
    <x v="3"/>
    <x v="6"/>
    <x v="1"/>
    <n v="82.48"/>
    <n v="420"/>
    <n v="0.28000000000000003"/>
    <n v="34641.599999999999"/>
    <x v="2"/>
    <x v="684"/>
  </r>
  <r>
    <n v="3419"/>
    <x v="1"/>
    <x v="2"/>
    <s v="Stephen King"/>
    <x v="1"/>
    <s v="Science Wonders"/>
    <s v="New"/>
    <s v="Sealed"/>
    <n v="2024"/>
    <s v="Q2"/>
    <x v="7"/>
    <x v="11"/>
    <x v="0"/>
    <n v="74.900000000000006"/>
    <n v="461"/>
    <n v="0.16"/>
    <n v="34528.9"/>
    <x v="2"/>
    <x v="685"/>
  </r>
  <r>
    <n v="3106"/>
    <x v="1"/>
    <x v="0"/>
    <s v="Jane Austen"/>
    <x v="6"/>
    <s v="Mystery Unfolded"/>
    <s v="Used"/>
    <s v="Sealed"/>
    <n v="2023"/>
    <s v="Q2"/>
    <x v="3"/>
    <x v="4"/>
    <x v="4"/>
    <n v="75.58"/>
    <n v="455"/>
    <n v="0.21"/>
    <n v="34388.9"/>
    <x v="3"/>
    <x v="686"/>
  </r>
  <r>
    <n v="3416"/>
    <x v="1"/>
    <x v="3"/>
    <s v="Stephen King"/>
    <x v="5"/>
    <s v="Science Wonders"/>
    <s v="Like New"/>
    <s v="Sealed"/>
    <n v="2023"/>
    <s v="Q1"/>
    <x v="9"/>
    <x v="9"/>
    <x v="3"/>
    <n v="76.400000000000006"/>
    <n v="450"/>
    <n v="0.28000000000000003"/>
    <n v="34380"/>
    <x v="0"/>
    <x v="687"/>
  </r>
  <r>
    <n v="3617"/>
    <x v="1"/>
    <x v="3"/>
    <s v="Malcolm Gladwell"/>
    <x v="1"/>
    <s v="Biography of Legends"/>
    <s v="Used"/>
    <s v="Sealed"/>
    <n v="2024"/>
    <s v="Q1"/>
    <x v="8"/>
    <x v="14"/>
    <x v="0"/>
    <n v="74.63"/>
    <n v="459"/>
    <n v="0.16"/>
    <n v="34255.17"/>
    <x v="2"/>
    <x v="688"/>
  </r>
  <r>
    <n v="2314"/>
    <x v="1"/>
    <x v="2"/>
    <s v="Brandon Sanderson"/>
    <x v="2"/>
    <s v="Biography of Legends"/>
    <s v="Used"/>
    <s v="Sealed"/>
    <n v="2024"/>
    <s v="Q4"/>
    <x v="4"/>
    <x v="16"/>
    <x v="4"/>
    <n v="84.14"/>
    <n v="405"/>
    <n v="0.1"/>
    <n v="34076.699999999997"/>
    <x v="4"/>
    <x v="689"/>
  </r>
  <r>
    <n v="3910"/>
    <x v="1"/>
    <x v="1"/>
    <s v="Malcolm Gladwell"/>
    <x v="3"/>
    <s v="Self-Help Guide"/>
    <s v="Like New"/>
    <s v="Sealed"/>
    <n v="2023"/>
    <s v="Q3"/>
    <x v="5"/>
    <x v="17"/>
    <x v="3"/>
    <n v="97.16"/>
    <n v="349"/>
    <n v="0.12"/>
    <n v="33908.839999999997"/>
    <x v="3"/>
    <x v="690"/>
  </r>
  <r>
    <n v="3126"/>
    <x v="1"/>
    <x v="1"/>
    <s v="Malcolm Gladwell"/>
    <x v="2"/>
    <s v="Biography of Legends"/>
    <s v="Used"/>
    <s v="Unsealed"/>
    <n v="2023"/>
    <s v="Q4"/>
    <x v="0"/>
    <x v="0"/>
    <x v="0"/>
    <n v="71.56"/>
    <n v="473"/>
    <n v="0.13"/>
    <n v="33847.880000000005"/>
    <x v="0"/>
    <x v="691"/>
  </r>
  <r>
    <n v="3343"/>
    <x v="1"/>
    <x v="2"/>
    <s v="J.K. Rowling"/>
    <x v="3"/>
    <s v="Science Wonders"/>
    <s v="Like New"/>
    <s v="Sealed"/>
    <n v="2024"/>
    <s v="Q3"/>
    <x v="2"/>
    <x v="3"/>
    <x v="4"/>
    <n v="79.150000000000006"/>
    <n v="427"/>
    <n v="0.08"/>
    <n v="33797.050000000003"/>
    <x v="2"/>
    <x v="692"/>
  </r>
  <r>
    <n v="2531"/>
    <x v="1"/>
    <x v="1"/>
    <s v="Jane Austen"/>
    <x v="5"/>
    <s v="Self-Help Guide"/>
    <s v="Used"/>
    <s v="Unsealed"/>
    <n v="2023"/>
    <s v="Q1"/>
    <x v="6"/>
    <x v="12"/>
    <x v="1"/>
    <n v="97.55"/>
    <n v="346"/>
    <n v="0.13"/>
    <n v="33752.299999999996"/>
    <x v="0"/>
    <x v="693"/>
  </r>
  <r>
    <n v="3751"/>
    <x v="1"/>
    <x v="1"/>
    <s v="Jane Austen"/>
    <x v="1"/>
    <s v="Mystery Unfolded"/>
    <s v="Like New"/>
    <s v="Unsealed"/>
    <n v="2024"/>
    <s v="Q4"/>
    <x v="10"/>
    <x v="14"/>
    <x v="2"/>
    <n v="68.58"/>
    <n v="490"/>
    <n v="0.1"/>
    <n v="33604.199999999997"/>
    <x v="2"/>
    <x v="694"/>
  </r>
  <r>
    <n v="3820"/>
    <x v="1"/>
    <x v="3"/>
    <s v="George R.R. Martin"/>
    <x v="4"/>
    <s v="Biography of Legends"/>
    <s v="Used"/>
    <s v="Unsealed"/>
    <n v="2023"/>
    <s v="Q1"/>
    <x v="6"/>
    <x v="12"/>
    <x v="3"/>
    <n v="71.28"/>
    <n v="469"/>
    <n v="0.12"/>
    <n v="33430.32"/>
    <x v="1"/>
    <x v="695"/>
  </r>
  <r>
    <n v="2003"/>
    <x v="1"/>
    <x v="2"/>
    <s v="Jane Austen"/>
    <x v="3"/>
    <s v="Science Wonders"/>
    <s v="New"/>
    <s v="Unsealed"/>
    <n v="2024"/>
    <s v="Q3"/>
    <x v="6"/>
    <x v="10"/>
    <x v="2"/>
    <n v="88.86"/>
    <n v="371"/>
    <n v="0.2"/>
    <n v="32967.06"/>
    <x v="4"/>
    <x v="696"/>
  </r>
  <r>
    <n v="2130"/>
    <x v="1"/>
    <x v="0"/>
    <s v="J.K. Rowling"/>
    <x v="1"/>
    <s v="Self-Help Guide"/>
    <s v="Like New"/>
    <s v="Unsealed"/>
    <n v="2024"/>
    <s v="Q1"/>
    <x v="11"/>
    <x v="18"/>
    <x v="3"/>
    <n v="76.599999999999994"/>
    <n v="428"/>
    <n v="0.12"/>
    <n v="32784.799999999996"/>
    <x v="0"/>
    <x v="697"/>
  </r>
  <r>
    <n v="3576"/>
    <x v="1"/>
    <x v="2"/>
    <s v="Stephen King"/>
    <x v="0"/>
    <s v="The Great Adventure"/>
    <s v="New"/>
    <s v="Unsealed"/>
    <n v="2023"/>
    <s v="Q4"/>
    <x v="7"/>
    <x v="13"/>
    <x v="1"/>
    <n v="83.12"/>
    <n v="391"/>
    <n v="0.06"/>
    <n v="32499.920000000002"/>
    <x v="1"/>
    <x v="698"/>
  </r>
  <r>
    <n v="2575"/>
    <x v="1"/>
    <x v="1"/>
    <s v="J.K. Rowling"/>
    <x v="5"/>
    <s v="The Great Adventure"/>
    <s v="New"/>
    <s v="Sealed"/>
    <n v="2024"/>
    <s v="Q1"/>
    <x v="4"/>
    <x v="16"/>
    <x v="1"/>
    <n v="73.7"/>
    <n v="438"/>
    <n v="0.04"/>
    <n v="32280.600000000002"/>
    <x v="1"/>
    <x v="699"/>
  </r>
  <r>
    <n v="3205"/>
    <x v="1"/>
    <x v="2"/>
    <s v="Jane Austen"/>
    <x v="1"/>
    <s v="Mystery Unfolded"/>
    <s v="Like New"/>
    <s v="Sealed"/>
    <n v="2024"/>
    <s v="Q4"/>
    <x v="8"/>
    <x v="14"/>
    <x v="3"/>
    <n v="83.79"/>
    <n v="383"/>
    <n v="0.27"/>
    <n v="32091.570000000003"/>
    <x v="3"/>
    <x v="700"/>
  </r>
  <r>
    <n v="2845"/>
    <x v="1"/>
    <x v="2"/>
    <s v="Stephen King"/>
    <x v="0"/>
    <s v="Mystery Unfolded"/>
    <s v="New"/>
    <s v="Unsealed"/>
    <n v="2024"/>
    <s v="Q3"/>
    <x v="11"/>
    <x v="18"/>
    <x v="1"/>
    <n v="65.569999999999993"/>
    <n v="483"/>
    <n v="0.09"/>
    <n v="31670.309999999998"/>
    <x v="2"/>
    <x v="701"/>
  </r>
  <r>
    <n v="3413"/>
    <x v="1"/>
    <x v="0"/>
    <s v="Jane Austen"/>
    <x v="5"/>
    <s v="Science Wonders"/>
    <s v="New"/>
    <s v="Unsealed"/>
    <n v="2023"/>
    <s v="Q3"/>
    <x v="10"/>
    <x v="15"/>
    <x v="2"/>
    <n v="91.05"/>
    <n v="347"/>
    <n v="0.05"/>
    <n v="31594.35"/>
    <x v="1"/>
    <x v="702"/>
  </r>
  <r>
    <n v="2984"/>
    <x v="1"/>
    <x v="2"/>
    <s v="J.K. Rowling"/>
    <x v="2"/>
    <s v="Mystery Unfolded"/>
    <s v="Used"/>
    <s v="Sealed"/>
    <n v="2024"/>
    <s v="Q4"/>
    <x v="10"/>
    <x v="14"/>
    <x v="0"/>
    <n v="81.62"/>
    <n v="384"/>
    <n v="0.01"/>
    <n v="31342.080000000002"/>
    <x v="2"/>
    <x v="703"/>
  </r>
  <r>
    <n v="2243"/>
    <x v="1"/>
    <x v="0"/>
    <s v="Brandon Sanderson"/>
    <x v="0"/>
    <s v="Mystery Unfolded"/>
    <s v="Like New"/>
    <s v="Unsealed"/>
    <n v="2024"/>
    <s v="Q1"/>
    <x v="2"/>
    <x v="3"/>
    <x v="0"/>
    <n v="74.25"/>
    <n v="420"/>
    <n v="0.12"/>
    <n v="31185"/>
    <x v="0"/>
    <x v="704"/>
  </r>
  <r>
    <n v="3456"/>
    <x v="1"/>
    <x v="1"/>
    <s v="Agatha Christie"/>
    <x v="3"/>
    <s v="Self-Help Guide"/>
    <s v="Like New"/>
    <s v="Sealed"/>
    <n v="2024"/>
    <s v="Q3"/>
    <x v="0"/>
    <x v="5"/>
    <x v="4"/>
    <n v="76.62"/>
    <n v="407"/>
    <n v="0.26"/>
    <n v="31184.34"/>
    <x v="0"/>
    <x v="705"/>
  </r>
  <r>
    <n v="3872"/>
    <x v="1"/>
    <x v="1"/>
    <s v="Stephen King"/>
    <x v="3"/>
    <s v="Self-Help Guide"/>
    <s v="New"/>
    <s v="Sealed"/>
    <n v="2024"/>
    <s v="Q3"/>
    <x v="9"/>
    <x v="1"/>
    <x v="3"/>
    <n v="78.33"/>
    <n v="398"/>
    <n v="0.04"/>
    <n v="31175.34"/>
    <x v="3"/>
    <x v="706"/>
  </r>
  <r>
    <n v="2013"/>
    <x v="1"/>
    <x v="0"/>
    <s v="Stephen King"/>
    <x v="0"/>
    <s v="Self-Help Guide"/>
    <s v="New"/>
    <s v="Unsealed"/>
    <n v="2023"/>
    <s v="Q1"/>
    <x v="2"/>
    <x v="2"/>
    <x v="2"/>
    <n v="98.86"/>
    <n v="314"/>
    <n v="0.2"/>
    <n v="31042.04"/>
    <x v="4"/>
    <x v="707"/>
  </r>
  <r>
    <n v="3335"/>
    <x v="1"/>
    <x v="1"/>
    <s v="Malcolm Gladwell"/>
    <x v="0"/>
    <s v="Mystery Unfolded"/>
    <s v="Used"/>
    <s v="Unsealed"/>
    <n v="2023"/>
    <s v="Q3"/>
    <x v="2"/>
    <x v="2"/>
    <x v="1"/>
    <n v="86.71"/>
    <n v="357"/>
    <n v="0.25"/>
    <n v="30955.469999999998"/>
    <x v="1"/>
    <x v="708"/>
  </r>
  <r>
    <n v="2282"/>
    <x v="1"/>
    <x v="1"/>
    <s v="Agatha Christie"/>
    <x v="6"/>
    <s v="Self-Help Guide"/>
    <s v="New"/>
    <s v="Unsealed"/>
    <n v="2023"/>
    <s v="Q2"/>
    <x v="11"/>
    <x v="19"/>
    <x v="1"/>
    <n v="82.99"/>
    <n v="368"/>
    <n v="0.26"/>
    <n v="30540.32"/>
    <x v="4"/>
    <x v="709"/>
  </r>
  <r>
    <n v="3886"/>
    <x v="1"/>
    <x v="0"/>
    <s v="Brandon Sanderson"/>
    <x v="0"/>
    <s v="Biography of Legends"/>
    <s v="New"/>
    <s v="Unsealed"/>
    <n v="2024"/>
    <s v="Q2"/>
    <x v="11"/>
    <x v="18"/>
    <x v="4"/>
    <n v="63.62"/>
    <n v="480"/>
    <n v="0.28000000000000003"/>
    <n v="30537.599999999999"/>
    <x v="4"/>
    <x v="710"/>
  </r>
  <r>
    <n v="2211"/>
    <x v="1"/>
    <x v="0"/>
    <s v="Malcolm Gladwell"/>
    <x v="0"/>
    <s v="The Great Adventure"/>
    <s v="Used"/>
    <s v="Sealed"/>
    <n v="2023"/>
    <s v="Q4"/>
    <x v="2"/>
    <x v="2"/>
    <x v="2"/>
    <n v="64"/>
    <n v="476"/>
    <n v="0.21"/>
    <n v="30464"/>
    <x v="1"/>
    <x v="711"/>
  </r>
  <r>
    <n v="3333"/>
    <x v="1"/>
    <x v="1"/>
    <s v="Agatha Christie"/>
    <x v="0"/>
    <s v="Science Wonders"/>
    <s v="New"/>
    <s v="Unsealed"/>
    <n v="2024"/>
    <s v="Q2"/>
    <x v="6"/>
    <x v="10"/>
    <x v="3"/>
    <n v="63.43"/>
    <n v="478"/>
    <n v="0.27"/>
    <n v="30319.54"/>
    <x v="4"/>
    <x v="712"/>
  </r>
  <r>
    <n v="3875"/>
    <x v="1"/>
    <x v="1"/>
    <s v="Jane Austen"/>
    <x v="5"/>
    <s v="The Great Adventure"/>
    <s v="Like New"/>
    <s v="Unsealed"/>
    <n v="2023"/>
    <s v="Q1"/>
    <x v="7"/>
    <x v="13"/>
    <x v="4"/>
    <n v="86.29"/>
    <n v="351"/>
    <n v="0.04"/>
    <n v="30287.79"/>
    <x v="2"/>
    <x v="713"/>
  </r>
  <r>
    <n v="3652"/>
    <x v="1"/>
    <x v="3"/>
    <s v="George R.R. Martin"/>
    <x v="6"/>
    <s v="The Great Adventure"/>
    <s v="Like New"/>
    <s v="Sealed"/>
    <n v="2023"/>
    <s v="Q3"/>
    <x v="9"/>
    <x v="9"/>
    <x v="0"/>
    <n v="99.5"/>
    <n v="297"/>
    <n v="0.11"/>
    <n v="29551.5"/>
    <x v="0"/>
    <x v="714"/>
  </r>
  <r>
    <n v="2886"/>
    <x v="1"/>
    <x v="1"/>
    <s v="J.K. Rowling"/>
    <x v="1"/>
    <s v="The Great Adventure"/>
    <s v="New"/>
    <s v="Unsealed"/>
    <n v="2023"/>
    <s v="Q4"/>
    <x v="5"/>
    <x v="17"/>
    <x v="0"/>
    <n v="60.39"/>
    <n v="486"/>
    <n v="0.11"/>
    <n v="29349.54"/>
    <x v="0"/>
    <x v="715"/>
  </r>
  <r>
    <n v="2095"/>
    <x v="1"/>
    <x v="0"/>
    <s v="Malcolm Gladwell"/>
    <x v="3"/>
    <s v="Biography of Legends"/>
    <s v="Used"/>
    <s v="Unsealed"/>
    <n v="2024"/>
    <s v="Q2"/>
    <x v="8"/>
    <x v="14"/>
    <x v="0"/>
    <n v="96.72"/>
    <n v="303"/>
    <n v="0.2"/>
    <n v="29306.16"/>
    <x v="3"/>
    <x v="716"/>
  </r>
  <r>
    <n v="2733"/>
    <x v="1"/>
    <x v="3"/>
    <s v="Agatha Christie"/>
    <x v="2"/>
    <s v="The Great Adventure"/>
    <s v="Like New"/>
    <s v="Sealed"/>
    <n v="2024"/>
    <s v="Q2"/>
    <x v="4"/>
    <x v="16"/>
    <x v="2"/>
    <n v="84.23"/>
    <n v="340"/>
    <n v="0.24"/>
    <n v="28638.2"/>
    <x v="3"/>
    <x v="717"/>
  </r>
  <r>
    <n v="3149"/>
    <x v="1"/>
    <x v="0"/>
    <s v="Brandon Sanderson"/>
    <x v="4"/>
    <s v="Self-Help Guide"/>
    <s v="Like New"/>
    <s v="Unsealed"/>
    <n v="2024"/>
    <s v="Q4"/>
    <x v="4"/>
    <x v="16"/>
    <x v="0"/>
    <n v="71.94"/>
    <n v="395"/>
    <n v="0.03"/>
    <n v="28416.3"/>
    <x v="3"/>
    <x v="718"/>
  </r>
  <r>
    <n v="2259"/>
    <x v="1"/>
    <x v="1"/>
    <s v="Brandon Sanderson"/>
    <x v="2"/>
    <s v="Science Wonders"/>
    <s v="Used"/>
    <s v="Sealed"/>
    <n v="2024"/>
    <s v="Q4"/>
    <x v="6"/>
    <x v="10"/>
    <x v="2"/>
    <n v="64.56"/>
    <n v="439"/>
    <n v="0.3"/>
    <n v="28341.84"/>
    <x v="4"/>
    <x v="719"/>
  </r>
  <r>
    <n v="3277"/>
    <x v="1"/>
    <x v="1"/>
    <s v="Agatha Christie"/>
    <x v="5"/>
    <s v="The Great Adventure"/>
    <s v="New"/>
    <s v="Unsealed"/>
    <n v="2024"/>
    <s v="Q4"/>
    <x v="9"/>
    <x v="1"/>
    <x v="4"/>
    <n v="58.92"/>
    <n v="479"/>
    <n v="0.26"/>
    <n v="28222.68"/>
    <x v="3"/>
    <x v="720"/>
  </r>
  <r>
    <n v="3488"/>
    <x v="1"/>
    <x v="0"/>
    <s v="George R.R. Martin"/>
    <x v="2"/>
    <s v="Mystery Unfolded"/>
    <s v="New"/>
    <s v="Sealed"/>
    <n v="2023"/>
    <s v="Q1"/>
    <x v="0"/>
    <x v="0"/>
    <x v="0"/>
    <n v="63.49"/>
    <n v="443"/>
    <n v="0"/>
    <n v="28126.07"/>
    <x v="0"/>
    <x v="721"/>
  </r>
  <r>
    <n v="3615"/>
    <x v="1"/>
    <x v="2"/>
    <s v="J.K. Rowling"/>
    <x v="6"/>
    <s v="Self-Help Guide"/>
    <s v="Used"/>
    <s v="Sealed"/>
    <n v="2024"/>
    <s v="Q2"/>
    <x v="8"/>
    <x v="14"/>
    <x v="3"/>
    <n v="93.71"/>
    <n v="297"/>
    <n v="0.14000000000000001"/>
    <n v="27831.87"/>
    <x v="0"/>
    <x v="722"/>
  </r>
  <r>
    <n v="2626"/>
    <x v="1"/>
    <x v="3"/>
    <s v="Jane Austen"/>
    <x v="2"/>
    <s v="Mystery Unfolded"/>
    <s v="Used"/>
    <s v="Unsealed"/>
    <n v="2023"/>
    <s v="Q3"/>
    <x v="2"/>
    <x v="2"/>
    <x v="2"/>
    <n v="81.349999999999994"/>
    <n v="342"/>
    <n v="0.11"/>
    <n v="27821.699999999997"/>
    <x v="4"/>
    <x v="723"/>
  </r>
  <r>
    <n v="3338"/>
    <x v="1"/>
    <x v="1"/>
    <s v="Brandon Sanderson"/>
    <x v="1"/>
    <s v="Biography of Legends"/>
    <s v="Used"/>
    <s v="Sealed"/>
    <n v="2023"/>
    <s v="Q1"/>
    <x v="3"/>
    <x v="4"/>
    <x v="0"/>
    <n v="64.569999999999993"/>
    <n v="429"/>
    <n v="0.21"/>
    <n v="27700.53"/>
    <x v="3"/>
    <x v="724"/>
  </r>
  <r>
    <n v="3372"/>
    <x v="1"/>
    <x v="0"/>
    <s v="Agatha Christie"/>
    <x v="2"/>
    <s v="Mystery Unfolded"/>
    <s v="New"/>
    <s v="Unsealed"/>
    <n v="2024"/>
    <s v="Q2"/>
    <x v="6"/>
    <x v="10"/>
    <x v="4"/>
    <n v="60.46"/>
    <n v="458"/>
    <n v="0"/>
    <n v="27690.68"/>
    <x v="0"/>
    <x v="725"/>
  </r>
  <r>
    <n v="3559"/>
    <x v="1"/>
    <x v="2"/>
    <s v="Jane Austen"/>
    <x v="4"/>
    <s v="The Great Adventure"/>
    <s v="New"/>
    <s v="Unsealed"/>
    <n v="2023"/>
    <s v="Q2"/>
    <x v="11"/>
    <x v="19"/>
    <x v="0"/>
    <n v="55.83"/>
    <n v="494"/>
    <n v="0.12"/>
    <n v="27580.02"/>
    <x v="0"/>
    <x v="726"/>
  </r>
  <r>
    <n v="3524"/>
    <x v="1"/>
    <x v="1"/>
    <s v="Stephen King"/>
    <x v="4"/>
    <s v="Self-Help Guide"/>
    <s v="New"/>
    <s v="Unsealed"/>
    <n v="2024"/>
    <s v="Q2"/>
    <x v="11"/>
    <x v="18"/>
    <x v="4"/>
    <n v="57.08"/>
    <n v="483"/>
    <n v="0.06"/>
    <n v="27569.64"/>
    <x v="2"/>
    <x v="727"/>
  </r>
  <r>
    <n v="2134"/>
    <x v="1"/>
    <x v="0"/>
    <s v="Jane Austen"/>
    <x v="6"/>
    <s v="Biography of Legends"/>
    <s v="Used"/>
    <s v="Unsealed"/>
    <n v="2024"/>
    <s v="Q2"/>
    <x v="4"/>
    <x v="16"/>
    <x v="3"/>
    <n v="96.77"/>
    <n v="284"/>
    <n v="0"/>
    <n v="27482.68"/>
    <x v="0"/>
    <x v="728"/>
  </r>
  <r>
    <n v="2982"/>
    <x v="1"/>
    <x v="1"/>
    <s v="J.K. Rowling"/>
    <x v="0"/>
    <s v="Mystery Unfolded"/>
    <s v="New"/>
    <s v="Unsealed"/>
    <n v="2024"/>
    <s v="Q2"/>
    <x v="11"/>
    <x v="18"/>
    <x v="3"/>
    <n v="76.209999999999994"/>
    <n v="360"/>
    <n v="0.24"/>
    <n v="27435.599999999999"/>
    <x v="0"/>
    <x v="729"/>
  </r>
  <r>
    <n v="3059"/>
    <x v="1"/>
    <x v="1"/>
    <s v="Jane Austen"/>
    <x v="5"/>
    <s v="The Great Adventure"/>
    <s v="Used"/>
    <s v="Sealed"/>
    <n v="2024"/>
    <s v="Q1"/>
    <x v="5"/>
    <x v="8"/>
    <x v="0"/>
    <n v="97.85"/>
    <n v="280"/>
    <n v="0.16"/>
    <n v="27398"/>
    <x v="3"/>
    <x v="730"/>
  </r>
  <r>
    <n v="2221"/>
    <x v="1"/>
    <x v="3"/>
    <s v="J.K. Rowling"/>
    <x v="6"/>
    <s v="Mystery Unfolded"/>
    <s v="Like New"/>
    <s v="Unsealed"/>
    <n v="2024"/>
    <s v="Q2"/>
    <x v="3"/>
    <x v="6"/>
    <x v="0"/>
    <n v="65.66"/>
    <n v="417"/>
    <n v="0.01"/>
    <n v="27380.219999999998"/>
    <x v="0"/>
    <x v="731"/>
  </r>
  <r>
    <n v="2100"/>
    <x v="1"/>
    <x v="2"/>
    <s v="Stephen King"/>
    <x v="2"/>
    <s v="Biography of Legends"/>
    <s v="Like New"/>
    <s v="Sealed"/>
    <n v="2024"/>
    <s v="Q4"/>
    <x v="4"/>
    <x v="16"/>
    <x v="3"/>
    <n v="86.99"/>
    <n v="313"/>
    <n v="0.12"/>
    <n v="27227.87"/>
    <x v="1"/>
    <x v="732"/>
  </r>
  <r>
    <n v="3507"/>
    <x v="1"/>
    <x v="0"/>
    <s v="Malcolm Gladwell"/>
    <x v="2"/>
    <s v="Science Wonders"/>
    <s v="Like New"/>
    <s v="Sealed"/>
    <n v="2024"/>
    <s v="Q1"/>
    <x v="4"/>
    <x v="16"/>
    <x v="0"/>
    <n v="91.98"/>
    <n v="294"/>
    <n v="0.1"/>
    <n v="27042.120000000003"/>
    <x v="2"/>
    <x v="733"/>
  </r>
  <r>
    <n v="2294"/>
    <x v="1"/>
    <x v="3"/>
    <s v="Jane Austen"/>
    <x v="0"/>
    <s v="Biography of Legends"/>
    <s v="Used"/>
    <s v="Sealed"/>
    <n v="2024"/>
    <s v="Q1"/>
    <x v="11"/>
    <x v="18"/>
    <x v="2"/>
    <n v="55.88"/>
    <n v="482"/>
    <n v="0.28000000000000003"/>
    <n v="26934.16"/>
    <x v="2"/>
    <x v="734"/>
  </r>
  <r>
    <n v="2660"/>
    <x v="1"/>
    <x v="0"/>
    <s v="Malcolm Gladwell"/>
    <x v="5"/>
    <s v="The Great Adventure"/>
    <s v="Used"/>
    <s v="Sealed"/>
    <n v="2024"/>
    <s v="Q1"/>
    <x v="4"/>
    <x v="16"/>
    <x v="1"/>
    <n v="70.13"/>
    <n v="384"/>
    <n v="0.2"/>
    <n v="26929.919999999998"/>
    <x v="4"/>
    <x v="735"/>
  </r>
  <r>
    <n v="2120"/>
    <x v="1"/>
    <x v="2"/>
    <s v="Malcolm Gladwell"/>
    <x v="4"/>
    <s v="Science Wonders"/>
    <s v="New"/>
    <s v="Unsealed"/>
    <n v="2023"/>
    <s v="Q2"/>
    <x v="4"/>
    <x v="7"/>
    <x v="3"/>
    <n v="67.900000000000006"/>
    <n v="393"/>
    <n v="0.08"/>
    <n v="26684.7"/>
    <x v="3"/>
    <x v="736"/>
  </r>
  <r>
    <n v="2605"/>
    <x v="1"/>
    <x v="3"/>
    <s v="Agatha Christie"/>
    <x v="4"/>
    <s v="Science Wonders"/>
    <s v="Used"/>
    <s v="Sealed"/>
    <n v="2023"/>
    <s v="Q4"/>
    <x v="3"/>
    <x v="4"/>
    <x v="0"/>
    <n v="89.94"/>
    <n v="296"/>
    <n v="7.0000000000000007E-2"/>
    <n v="26622.239999999998"/>
    <x v="1"/>
    <x v="737"/>
  </r>
  <r>
    <n v="3460"/>
    <x v="1"/>
    <x v="3"/>
    <s v="Brandon Sanderson"/>
    <x v="0"/>
    <s v="Mystery Unfolded"/>
    <s v="Like New"/>
    <s v="Unsealed"/>
    <n v="2023"/>
    <s v="Q1"/>
    <x v="6"/>
    <x v="12"/>
    <x v="1"/>
    <n v="69.900000000000006"/>
    <n v="380"/>
    <n v="0.23"/>
    <n v="26562.000000000004"/>
    <x v="1"/>
    <x v="738"/>
  </r>
  <r>
    <n v="2458"/>
    <x v="1"/>
    <x v="1"/>
    <s v="Agatha Christie"/>
    <x v="4"/>
    <s v="The Great Adventure"/>
    <s v="Used"/>
    <s v="Unsealed"/>
    <n v="2024"/>
    <s v="Q1"/>
    <x v="0"/>
    <x v="5"/>
    <x v="3"/>
    <n v="58.31"/>
    <n v="453"/>
    <n v="0.16"/>
    <n v="26414.43"/>
    <x v="4"/>
    <x v="739"/>
  </r>
  <r>
    <n v="3647"/>
    <x v="1"/>
    <x v="0"/>
    <s v="Jane Austen"/>
    <x v="6"/>
    <s v="Mystery Unfolded"/>
    <s v="Used"/>
    <s v="Sealed"/>
    <n v="2023"/>
    <s v="Q3"/>
    <x v="6"/>
    <x v="12"/>
    <x v="1"/>
    <n v="52.76"/>
    <n v="496"/>
    <n v="0.03"/>
    <n v="26168.959999999999"/>
    <x v="2"/>
    <x v="740"/>
  </r>
  <r>
    <n v="3400"/>
    <x v="1"/>
    <x v="2"/>
    <s v="Jane Austen"/>
    <x v="0"/>
    <s v="Science Wonders"/>
    <s v="Like New"/>
    <s v="Sealed"/>
    <n v="2024"/>
    <s v="Q4"/>
    <x v="9"/>
    <x v="1"/>
    <x v="2"/>
    <n v="53.24"/>
    <n v="490"/>
    <n v="0.25"/>
    <n v="26087.600000000002"/>
    <x v="4"/>
    <x v="741"/>
  </r>
  <r>
    <n v="3401"/>
    <x v="1"/>
    <x v="2"/>
    <s v="Agatha Christie"/>
    <x v="6"/>
    <s v="Biography of Legends"/>
    <s v="New"/>
    <s v="Unsealed"/>
    <n v="2023"/>
    <s v="Q3"/>
    <x v="4"/>
    <x v="7"/>
    <x v="3"/>
    <n v="66.61"/>
    <n v="390"/>
    <n v="0.14000000000000001"/>
    <n v="25977.9"/>
    <x v="0"/>
    <x v="742"/>
  </r>
  <r>
    <n v="3384"/>
    <x v="1"/>
    <x v="1"/>
    <s v="Brandon Sanderson"/>
    <x v="5"/>
    <s v="Mystery Unfolded"/>
    <s v="New"/>
    <s v="Sealed"/>
    <n v="2024"/>
    <s v="Q4"/>
    <x v="1"/>
    <x v="1"/>
    <x v="2"/>
    <n v="53.74"/>
    <n v="483"/>
    <n v="0.28999999999999998"/>
    <n v="25956.420000000002"/>
    <x v="4"/>
    <x v="743"/>
  </r>
  <r>
    <n v="2369"/>
    <x v="1"/>
    <x v="3"/>
    <s v="Agatha Christie"/>
    <x v="4"/>
    <s v="Self-Help Guide"/>
    <s v="New"/>
    <s v="Unsealed"/>
    <n v="2023"/>
    <s v="Q2"/>
    <x v="8"/>
    <x v="15"/>
    <x v="1"/>
    <n v="86.43"/>
    <n v="300"/>
    <n v="0.13"/>
    <n v="25929.000000000004"/>
    <x v="2"/>
    <x v="744"/>
  </r>
  <r>
    <n v="3063"/>
    <x v="1"/>
    <x v="1"/>
    <s v="Jane Austen"/>
    <x v="5"/>
    <s v="Biography of Legends"/>
    <s v="New"/>
    <s v="Unsealed"/>
    <n v="2023"/>
    <s v="Q3"/>
    <x v="5"/>
    <x v="17"/>
    <x v="1"/>
    <n v="98.85"/>
    <n v="262"/>
    <n v="0.24"/>
    <n v="25898.699999999997"/>
    <x v="2"/>
    <x v="745"/>
  </r>
  <r>
    <n v="3930"/>
    <x v="1"/>
    <x v="0"/>
    <s v="Agatha Christie"/>
    <x v="0"/>
    <s v="Science Wonders"/>
    <s v="Like New"/>
    <s v="Unsealed"/>
    <n v="2023"/>
    <s v="Q3"/>
    <x v="8"/>
    <x v="15"/>
    <x v="2"/>
    <n v="72.23"/>
    <n v="358"/>
    <n v="0.03"/>
    <n v="25858.34"/>
    <x v="4"/>
    <x v="746"/>
  </r>
  <r>
    <n v="2729"/>
    <x v="1"/>
    <x v="3"/>
    <s v="Stephen King"/>
    <x v="0"/>
    <s v="The Great Adventure"/>
    <s v="Used"/>
    <s v="Unsealed"/>
    <n v="2024"/>
    <s v="Q3"/>
    <x v="2"/>
    <x v="3"/>
    <x v="2"/>
    <n v="84.04"/>
    <n v="304"/>
    <n v="0.23"/>
    <n v="25548.160000000003"/>
    <x v="4"/>
    <x v="747"/>
  </r>
  <r>
    <n v="2105"/>
    <x v="1"/>
    <x v="2"/>
    <s v="Agatha Christie"/>
    <x v="1"/>
    <s v="Science Wonders"/>
    <s v="Used"/>
    <s v="Sealed"/>
    <n v="2023"/>
    <s v="Q3"/>
    <x v="0"/>
    <x v="0"/>
    <x v="1"/>
    <n v="83.49"/>
    <n v="305"/>
    <n v="0.28999999999999998"/>
    <n v="25464.449999999997"/>
    <x v="3"/>
    <x v="748"/>
  </r>
  <r>
    <n v="2818"/>
    <x v="1"/>
    <x v="0"/>
    <s v="Malcolm Gladwell"/>
    <x v="6"/>
    <s v="Biography of Legends"/>
    <s v="Like New"/>
    <s v="Unsealed"/>
    <n v="2023"/>
    <s v="Q3"/>
    <x v="8"/>
    <x v="15"/>
    <x v="2"/>
    <n v="81"/>
    <n v="314"/>
    <n v="0.28000000000000003"/>
    <n v="25434"/>
    <x v="4"/>
    <x v="749"/>
  </r>
  <r>
    <n v="2490"/>
    <x v="1"/>
    <x v="1"/>
    <s v="George R.R. Martin"/>
    <x v="2"/>
    <s v="The Great Adventure"/>
    <s v="New"/>
    <s v="Sealed"/>
    <n v="2024"/>
    <s v="Q1"/>
    <x v="4"/>
    <x v="16"/>
    <x v="2"/>
    <n v="92.34"/>
    <n v="272"/>
    <n v="0.23"/>
    <n v="25116.48"/>
    <x v="0"/>
    <x v="750"/>
  </r>
  <r>
    <n v="3366"/>
    <x v="1"/>
    <x v="0"/>
    <s v="George R.R. Martin"/>
    <x v="2"/>
    <s v="The Great Adventure"/>
    <s v="New"/>
    <s v="Sealed"/>
    <n v="2023"/>
    <s v="Q3"/>
    <x v="0"/>
    <x v="0"/>
    <x v="4"/>
    <n v="82.84"/>
    <n v="303"/>
    <n v="0"/>
    <n v="25100.52"/>
    <x v="0"/>
    <x v="751"/>
  </r>
  <r>
    <n v="2663"/>
    <x v="1"/>
    <x v="0"/>
    <s v="George R.R. Martin"/>
    <x v="0"/>
    <s v="Self-Help Guide"/>
    <s v="Used"/>
    <s v="Sealed"/>
    <n v="2023"/>
    <s v="Q2"/>
    <x v="0"/>
    <x v="0"/>
    <x v="2"/>
    <n v="93.49"/>
    <n v="267"/>
    <n v="0.2"/>
    <n v="24961.829999999998"/>
    <x v="3"/>
    <x v="752"/>
  </r>
  <r>
    <n v="3697"/>
    <x v="1"/>
    <x v="1"/>
    <s v="Stephen King"/>
    <x v="6"/>
    <s v="Science Wonders"/>
    <s v="Used"/>
    <s v="Sealed"/>
    <n v="2024"/>
    <s v="Q1"/>
    <x v="11"/>
    <x v="18"/>
    <x v="4"/>
    <n v="58.18"/>
    <n v="428"/>
    <n v="0.02"/>
    <n v="24901.040000000001"/>
    <x v="3"/>
    <x v="753"/>
  </r>
  <r>
    <n v="3622"/>
    <x v="1"/>
    <x v="2"/>
    <s v="Stephen King"/>
    <x v="3"/>
    <s v="Mystery Unfolded"/>
    <s v="Like New"/>
    <s v="Sealed"/>
    <n v="2023"/>
    <s v="Q1"/>
    <x v="11"/>
    <x v="19"/>
    <x v="4"/>
    <n v="51.65"/>
    <n v="478"/>
    <n v="0.25"/>
    <n v="24688.7"/>
    <x v="4"/>
    <x v="754"/>
  </r>
  <r>
    <n v="3929"/>
    <x v="1"/>
    <x v="3"/>
    <s v="George R.R. Martin"/>
    <x v="6"/>
    <s v="Biography of Legends"/>
    <s v="Like New"/>
    <s v="Unsealed"/>
    <n v="2023"/>
    <s v="Q2"/>
    <x v="3"/>
    <x v="4"/>
    <x v="0"/>
    <n v="59.71"/>
    <n v="413"/>
    <n v="0.2"/>
    <n v="24660.23"/>
    <x v="0"/>
    <x v="755"/>
  </r>
  <r>
    <n v="3790"/>
    <x v="1"/>
    <x v="0"/>
    <s v="Agatha Christie"/>
    <x v="5"/>
    <s v="The Great Adventure"/>
    <s v="New"/>
    <s v="Unsealed"/>
    <n v="2023"/>
    <s v="Q1"/>
    <x v="5"/>
    <x v="17"/>
    <x v="0"/>
    <n v="69.37"/>
    <n v="354"/>
    <n v="0.02"/>
    <n v="24556.980000000003"/>
    <x v="3"/>
    <x v="756"/>
  </r>
  <r>
    <n v="2824"/>
    <x v="1"/>
    <x v="1"/>
    <s v="George R.R. Martin"/>
    <x v="4"/>
    <s v="The Great Adventure"/>
    <s v="Used"/>
    <s v="Sealed"/>
    <n v="2023"/>
    <s v="Q3"/>
    <x v="8"/>
    <x v="15"/>
    <x v="4"/>
    <n v="56.53"/>
    <n v="432"/>
    <n v="0.02"/>
    <n v="24420.959999999999"/>
    <x v="2"/>
    <x v="757"/>
  </r>
  <r>
    <n v="2662"/>
    <x v="1"/>
    <x v="0"/>
    <s v="Stephen King"/>
    <x v="0"/>
    <s v="Biography of Legends"/>
    <s v="Like New"/>
    <s v="Unsealed"/>
    <n v="2023"/>
    <s v="Q2"/>
    <x v="2"/>
    <x v="2"/>
    <x v="0"/>
    <n v="50.24"/>
    <n v="486"/>
    <n v="0.23"/>
    <n v="24416.639999999999"/>
    <x v="4"/>
    <x v="758"/>
  </r>
  <r>
    <n v="3188"/>
    <x v="1"/>
    <x v="0"/>
    <s v="Agatha Christie"/>
    <x v="3"/>
    <s v="Mystery Unfolded"/>
    <s v="Like New"/>
    <s v="Sealed"/>
    <n v="2023"/>
    <s v="Q1"/>
    <x v="8"/>
    <x v="15"/>
    <x v="1"/>
    <n v="71.2"/>
    <n v="340"/>
    <n v="0.1"/>
    <n v="24208"/>
    <x v="0"/>
    <x v="759"/>
  </r>
  <r>
    <n v="3552"/>
    <x v="1"/>
    <x v="0"/>
    <s v="Malcolm Gladwell"/>
    <x v="2"/>
    <s v="Self-Help Guide"/>
    <s v="New"/>
    <s v="Sealed"/>
    <n v="2023"/>
    <s v="Q2"/>
    <x v="3"/>
    <x v="4"/>
    <x v="3"/>
    <n v="99.46"/>
    <n v="243"/>
    <n v="0.25"/>
    <n v="24168.78"/>
    <x v="3"/>
    <x v="760"/>
  </r>
  <r>
    <n v="3766"/>
    <x v="1"/>
    <x v="3"/>
    <s v="Jane Austen"/>
    <x v="4"/>
    <s v="Mystery Unfolded"/>
    <s v="New"/>
    <s v="Unsealed"/>
    <n v="2023"/>
    <s v="Q2"/>
    <x v="2"/>
    <x v="2"/>
    <x v="2"/>
    <n v="65.06"/>
    <n v="371"/>
    <n v="0.17"/>
    <n v="24137.260000000002"/>
    <x v="4"/>
    <x v="761"/>
  </r>
  <r>
    <n v="3998"/>
    <x v="1"/>
    <x v="3"/>
    <s v="Agatha Christie"/>
    <x v="6"/>
    <s v="Biography of Legends"/>
    <s v="Used"/>
    <s v="Unsealed"/>
    <n v="2024"/>
    <s v="Q2"/>
    <x v="10"/>
    <x v="14"/>
    <x v="1"/>
    <n v="51.41"/>
    <n v="468"/>
    <n v="0.28999999999999998"/>
    <n v="24059.879999999997"/>
    <x v="0"/>
    <x v="762"/>
  </r>
  <r>
    <n v="3946"/>
    <x v="1"/>
    <x v="1"/>
    <s v="Brandon Sanderson"/>
    <x v="3"/>
    <s v="Mystery Unfolded"/>
    <s v="Like New"/>
    <s v="Sealed"/>
    <n v="2024"/>
    <s v="Q3"/>
    <x v="10"/>
    <x v="14"/>
    <x v="2"/>
    <n v="85.25"/>
    <n v="282"/>
    <n v="0.18"/>
    <n v="24040.5"/>
    <x v="0"/>
    <x v="763"/>
  </r>
  <r>
    <n v="2139"/>
    <x v="1"/>
    <x v="0"/>
    <s v="J.K. Rowling"/>
    <x v="5"/>
    <s v="The Great Adventure"/>
    <s v="Used"/>
    <s v="Sealed"/>
    <n v="2024"/>
    <s v="Q1"/>
    <x v="2"/>
    <x v="3"/>
    <x v="3"/>
    <n v="91.08"/>
    <n v="262"/>
    <n v="0.28000000000000003"/>
    <n v="23862.959999999999"/>
    <x v="3"/>
    <x v="764"/>
  </r>
  <r>
    <n v="2115"/>
    <x v="1"/>
    <x v="0"/>
    <s v="Stephen King"/>
    <x v="0"/>
    <s v="Science Wonders"/>
    <s v="Like New"/>
    <s v="Sealed"/>
    <n v="2023"/>
    <s v="Q2"/>
    <x v="8"/>
    <x v="15"/>
    <x v="3"/>
    <n v="50.43"/>
    <n v="472"/>
    <n v="0.01"/>
    <n v="23802.959999999999"/>
    <x v="2"/>
    <x v="765"/>
  </r>
  <r>
    <n v="2212"/>
    <x v="1"/>
    <x v="3"/>
    <s v="Agatha Christie"/>
    <x v="6"/>
    <s v="The Great Adventure"/>
    <s v="New"/>
    <s v="Unsealed"/>
    <n v="2024"/>
    <s v="Q2"/>
    <x v="8"/>
    <x v="14"/>
    <x v="0"/>
    <n v="63.16"/>
    <n v="375"/>
    <n v="0.23"/>
    <n v="23685"/>
    <x v="0"/>
    <x v="766"/>
  </r>
  <r>
    <n v="3663"/>
    <x v="1"/>
    <x v="0"/>
    <s v="George R.R. Martin"/>
    <x v="0"/>
    <s v="Biography of Legends"/>
    <s v="Used"/>
    <s v="Unsealed"/>
    <n v="2024"/>
    <s v="Q1"/>
    <x v="11"/>
    <x v="18"/>
    <x v="0"/>
    <n v="60.39"/>
    <n v="392"/>
    <n v="0.19"/>
    <n v="23672.880000000001"/>
    <x v="0"/>
    <x v="767"/>
  </r>
  <r>
    <n v="2827"/>
    <x v="1"/>
    <x v="2"/>
    <s v="Malcolm Gladwell"/>
    <x v="2"/>
    <s v="Self-Help Guide"/>
    <s v="Like New"/>
    <s v="Unsealed"/>
    <n v="2023"/>
    <s v="Q4"/>
    <x v="5"/>
    <x v="17"/>
    <x v="3"/>
    <n v="96.18"/>
    <n v="246"/>
    <n v="0.28000000000000003"/>
    <n v="23660.280000000002"/>
    <x v="0"/>
    <x v="768"/>
  </r>
  <r>
    <n v="3230"/>
    <x v="1"/>
    <x v="0"/>
    <s v="George R.R. Martin"/>
    <x v="6"/>
    <s v="Biography of Legends"/>
    <s v="Used"/>
    <s v="Sealed"/>
    <n v="2023"/>
    <s v="Q4"/>
    <x v="11"/>
    <x v="19"/>
    <x v="0"/>
    <n v="68.75"/>
    <n v="344"/>
    <n v="0.2"/>
    <n v="23650"/>
    <x v="4"/>
    <x v="769"/>
  </r>
  <r>
    <n v="2761"/>
    <x v="1"/>
    <x v="1"/>
    <s v="George R.R. Martin"/>
    <x v="5"/>
    <s v="Mystery Unfolded"/>
    <s v="New"/>
    <s v="Sealed"/>
    <n v="2024"/>
    <s v="Q3"/>
    <x v="11"/>
    <x v="18"/>
    <x v="3"/>
    <n v="50.4"/>
    <n v="467"/>
    <n v="0.14000000000000001"/>
    <n v="23536.799999999999"/>
    <x v="1"/>
    <x v="770"/>
  </r>
  <r>
    <n v="3722"/>
    <x v="1"/>
    <x v="1"/>
    <s v="Brandon Sanderson"/>
    <x v="5"/>
    <s v="Self-Help Guide"/>
    <s v="Used"/>
    <s v="Unsealed"/>
    <n v="2023"/>
    <s v="Q2"/>
    <x v="0"/>
    <x v="0"/>
    <x v="3"/>
    <n v="49.99"/>
    <n v="468"/>
    <n v="0.28999999999999998"/>
    <n v="23395.32"/>
    <x v="2"/>
    <x v="771"/>
  </r>
  <r>
    <n v="2966"/>
    <x v="1"/>
    <x v="1"/>
    <s v="Jane Austen"/>
    <x v="2"/>
    <s v="The Great Adventure"/>
    <s v="New"/>
    <s v="Sealed"/>
    <n v="2023"/>
    <s v="Q2"/>
    <x v="10"/>
    <x v="15"/>
    <x v="1"/>
    <n v="68.790000000000006"/>
    <n v="340"/>
    <n v="0.26"/>
    <n v="23388.600000000002"/>
    <x v="2"/>
    <x v="772"/>
  </r>
  <r>
    <n v="3437"/>
    <x v="1"/>
    <x v="3"/>
    <s v="Brandon Sanderson"/>
    <x v="3"/>
    <s v="Self-Help Guide"/>
    <s v="Like New"/>
    <s v="Unsealed"/>
    <n v="2023"/>
    <s v="Q2"/>
    <x v="4"/>
    <x v="7"/>
    <x v="1"/>
    <n v="86.18"/>
    <n v="271"/>
    <n v="0.17"/>
    <n v="23354.780000000002"/>
    <x v="1"/>
    <x v="773"/>
  </r>
  <r>
    <n v="3418"/>
    <x v="1"/>
    <x v="0"/>
    <s v="Brandon Sanderson"/>
    <x v="6"/>
    <s v="Self-Help Guide"/>
    <s v="New"/>
    <s v="Unsealed"/>
    <n v="2023"/>
    <s v="Q2"/>
    <x v="10"/>
    <x v="15"/>
    <x v="1"/>
    <n v="56.53"/>
    <n v="406"/>
    <n v="0.04"/>
    <n v="22951.18"/>
    <x v="2"/>
    <x v="774"/>
  </r>
  <r>
    <n v="2258"/>
    <x v="1"/>
    <x v="1"/>
    <s v="Brandon Sanderson"/>
    <x v="6"/>
    <s v="Mystery Unfolded"/>
    <s v="Like New"/>
    <s v="Sealed"/>
    <n v="2024"/>
    <s v="Q1"/>
    <x v="6"/>
    <x v="10"/>
    <x v="3"/>
    <n v="90.48"/>
    <n v="253"/>
    <n v="0.08"/>
    <n v="22891.440000000002"/>
    <x v="0"/>
    <x v="775"/>
  </r>
  <r>
    <n v="3304"/>
    <x v="1"/>
    <x v="0"/>
    <s v="Stephen King"/>
    <x v="2"/>
    <s v="Science Wonders"/>
    <s v="New"/>
    <s v="Sealed"/>
    <n v="2023"/>
    <s v="Q2"/>
    <x v="7"/>
    <x v="13"/>
    <x v="4"/>
    <n v="69.540000000000006"/>
    <n v="327"/>
    <n v="0.02"/>
    <n v="22739.58"/>
    <x v="3"/>
    <x v="776"/>
  </r>
  <r>
    <n v="3273"/>
    <x v="1"/>
    <x v="3"/>
    <s v="Jane Austen"/>
    <x v="1"/>
    <s v="The Great Adventure"/>
    <s v="New"/>
    <s v="Unsealed"/>
    <n v="2024"/>
    <s v="Q4"/>
    <x v="1"/>
    <x v="1"/>
    <x v="2"/>
    <n v="75.44"/>
    <n v="299"/>
    <n v="0.2"/>
    <n v="22556.559999999998"/>
    <x v="3"/>
    <x v="777"/>
  </r>
  <r>
    <n v="2405"/>
    <x v="1"/>
    <x v="2"/>
    <s v="Malcolm Gladwell"/>
    <x v="1"/>
    <s v="Mystery Unfolded"/>
    <s v="New"/>
    <s v="Unsealed"/>
    <n v="2024"/>
    <s v="Q3"/>
    <x v="0"/>
    <x v="5"/>
    <x v="0"/>
    <n v="54.5"/>
    <n v="412"/>
    <n v="0.2"/>
    <n v="22454"/>
    <x v="3"/>
    <x v="778"/>
  </r>
  <r>
    <n v="3220"/>
    <x v="1"/>
    <x v="0"/>
    <s v="Malcolm Gladwell"/>
    <x v="3"/>
    <s v="Mystery Unfolded"/>
    <s v="Used"/>
    <s v="Sealed"/>
    <n v="2023"/>
    <s v="Q1"/>
    <x v="9"/>
    <x v="9"/>
    <x v="3"/>
    <n v="92.79"/>
    <n v="240"/>
    <n v="0.04"/>
    <n v="22269.600000000002"/>
    <x v="3"/>
    <x v="779"/>
  </r>
  <r>
    <n v="2828"/>
    <x v="1"/>
    <x v="3"/>
    <s v="Brandon Sanderson"/>
    <x v="2"/>
    <s v="Biography of Legends"/>
    <s v="Used"/>
    <s v="Unsealed"/>
    <n v="2024"/>
    <s v="Q1"/>
    <x v="4"/>
    <x v="16"/>
    <x v="3"/>
    <n v="78.56"/>
    <n v="283"/>
    <n v="0"/>
    <n v="22232.48"/>
    <x v="3"/>
    <x v="780"/>
  </r>
  <r>
    <n v="2471"/>
    <x v="1"/>
    <x v="0"/>
    <s v="Stephen King"/>
    <x v="3"/>
    <s v="Mystery Unfolded"/>
    <s v="New"/>
    <s v="Unsealed"/>
    <n v="2024"/>
    <s v="Q3"/>
    <x v="7"/>
    <x v="11"/>
    <x v="3"/>
    <n v="61.41"/>
    <n v="359"/>
    <n v="7.0000000000000007E-2"/>
    <n v="22046.19"/>
    <x v="2"/>
    <x v="781"/>
  </r>
  <r>
    <n v="2952"/>
    <x v="1"/>
    <x v="2"/>
    <s v="Agatha Christie"/>
    <x v="6"/>
    <s v="Mystery Unfolded"/>
    <s v="Used"/>
    <s v="Unsealed"/>
    <n v="2024"/>
    <s v="Q4"/>
    <x v="1"/>
    <x v="1"/>
    <x v="4"/>
    <n v="72.11"/>
    <n v="305"/>
    <n v="7.0000000000000007E-2"/>
    <n v="21993.55"/>
    <x v="1"/>
    <x v="782"/>
  </r>
  <r>
    <n v="2179"/>
    <x v="1"/>
    <x v="3"/>
    <s v="Brandon Sanderson"/>
    <x v="6"/>
    <s v="Science Wonders"/>
    <s v="New"/>
    <s v="Unsealed"/>
    <n v="2024"/>
    <s v="Q4"/>
    <x v="4"/>
    <x v="16"/>
    <x v="0"/>
    <n v="76.040000000000006"/>
    <n v="288"/>
    <n v="0.12"/>
    <n v="21899.52"/>
    <x v="4"/>
    <x v="783"/>
  </r>
  <r>
    <n v="2378"/>
    <x v="1"/>
    <x v="3"/>
    <s v="Malcolm Gladwell"/>
    <x v="6"/>
    <s v="Science Wonders"/>
    <s v="Like New"/>
    <s v="Sealed"/>
    <n v="2024"/>
    <s v="Q4"/>
    <x v="7"/>
    <x v="11"/>
    <x v="0"/>
    <n v="76.650000000000006"/>
    <n v="285"/>
    <n v="0.22"/>
    <n v="21845.25"/>
    <x v="0"/>
    <x v="784"/>
  </r>
  <r>
    <n v="2080"/>
    <x v="1"/>
    <x v="1"/>
    <s v="J.K. Rowling"/>
    <x v="0"/>
    <s v="The Great Adventure"/>
    <s v="Used"/>
    <s v="Sealed"/>
    <n v="2024"/>
    <s v="Q2"/>
    <x v="11"/>
    <x v="18"/>
    <x v="1"/>
    <n v="81.39"/>
    <n v="268"/>
    <n v="0.2"/>
    <n v="21812.52"/>
    <x v="3"/>
    <x v="785"/>
  </r>
  <r>
    <n v="2568"/>
    <x v="1"/>
    <x v="3"/>
    <s v="Stephen King"/>
    <x v="1"/>
    <s v="Biography of Legends"/>
    <s v="New"/>
    <s v="Sealed"/>
    <n v="2024"/>
    <s v="Q2"/>
    <x v="8"/>
    <x v="14"/>
    <x v="0"/>
    <n v="82.79"/>
    <n v="263"/>
    <n v="0.17"/>
    <n v="21773.77"/>
    <x v="2"/>
    <x v="786"/>
  </r>
  <r>
    <n v="2477"/>
    <x v="1"/>
    <x v="3"/>
    <s v="George R.R. Martin"/>
    <x v="4"/>
    <s v="Biography of Legends"/>
    <s v="New"/>
    <s v="Sealed"/>
    <n v="2024"/>
    <s v="Q1"/>
    <x v="6"/>
    <x v="10"/>
    <x v="0"/>
    <n v="69.400000000000006"/>
    <n v="311"/>
    <n v="0.08"/>
    <n v="21583.4"/>
    <x v="2"/>
    <x v="787"/>
  </r>
  <r>
    <n v="2551"/>
    <x v="1"/>
    <x v="0"/>
    <s v="Agatha Christie"/>
    <x v="4"/>
    <s v="The Great Adventure"/>
    <s v="Used"/>
    <s v="Unsealed"/>
    <n v="2024"/>
    <s v="Q3"/>
    <x v="4"/>
    <x v="16"/>
    <x v="4"/>
    <n v="67.760000000000005"/>
    <n v="318"/>
    <n v="0.25"/>
    <n v="21547.68"/>
    <x v="3"/>
    <x v="788"/>
  </r>
  <r>
    <n v="2673"/>
    <x v="1"/>
    <x v="1"/>
    <s v="Agatha Christie"/>
    <x v="3"/>
    <s v="Self-Help Guide"/>
    <s v="Like New"/>
    <s v="Sealed"/>
    <n v="2023"/>
    <s v="Q3"/>
    <x v="5"/>
    <x v="17"/>
    <x v="3"/>
    <n v="47.18"/>
    <n v="455"/>
    <n v="0.24"/>
    <n v="21466.9"/>
    <x v="0"/>
    <x v="789"/>
  </r>
  <r>
    <n v="3574"/>
    <x v="1"/>
    <x v="0"/>
    <s v="Malcolm Gladwell"/>
    <x v="1"/>
    <s v="The Great Adventure"/>
    <s v="New"/>
    <s v="Sealed"/>
    <n v="2023"/>
    <s v="Q1"/>
    <x v="10"/>
    <x v="15"/>
    <x v="4"/>
    <n v="77.489999999999995"/>
    <n v="277"/>
    <n v="7.0000000000000007E-2"/>
    <n v="21464.73"/>
    <x v="0"/>
    <x v="790"/>
  </r>
  <r>
    <n v="3682"/>
    <x v="1"/>
    <x v="1"/>
    <s v="J.K. Rowling"/>
    <x v="2"/>
    <s v="Self-Help Guide"/>
    <s v="Used"/>
    <s v="Unsealed"/>
    <n v="2024"/>
    <s v="Q4"/>
    <x v="2"/>
    <x v="3"/>
    <x v="4"/>
    <n v="50.83"/>
    <n v="419"/>
    <n v="0.2"/>
    <n v="21297.77"/>
    <x v="2"/>
    <x v="791"/>
  </r>
  <r>
    <n v="2106"/>
    <x v="1"/>
    <x v="1"/>
    <s v="Malcolm Gladwell"/>
    <x v="4"/>
    <s v="Biography of Legends"/>
    <s v="New"/>
    <s v="Sealed"/>
    <n v="2024"/>
    <s v="Q3"/>
    <x v="10"/>
    <x v="14"/>
    <x v="3"/>
    <n v="79.400000000000006"/>
    <n v="268"/>
    <n v="0.01"/>
    <n v="21279.200000000001"/>
    <x v="0"/>
    <x v="792"/>
  </r>
  <r>
    <n v="3157"/>
    <x v="1"/>
    <x v="1"/>
    <s v="Stephen King"/>
    <x v="1"/>
    <s v="Mystery Unfolded"/>
    <s v="Used"/>
    <s v="Sealed"/>
    <n v="2023"/>
    <s v="Q1"/>
    <x v="7"/>
    <x v="13"/>
    <x v="0"/>
    <n v="47.49"/>
    <n v="447"/>
    <n v="0.13"/>
    <n v="21228.030000000002"/>
    <x v="2"/>
    <x v="793"/>
  </r>
  <r>
    <n v="2543"/>
    <x v="1"/>
    <x v="3"/>
    <s v="Stephen King"/>
    <x v="6"/>
    <s v="Self-Help Guide"/>
    <s v="New"/>
    <s v="Sealed"/>
    <n v="2024"/>
    <s v="Q3"/>
    <x v="11"/>
    <x v="18"/>
    <x v="1"/>
    <n v="42.41"/>
    <n v="496"/>
    <n v="0.24"/>
    <n v="21035.359999999997"/>
    <x v="4"/>
    <x v="794"/>
  </r>
  <r>
    <n v="2325"/>
    <x v="1"/>
    <x v="2"/>
    <s v="George R.R. Martin"/>
    <x v="0"/>
    <s v="Biography of Legends"/>
    <s v="Like New"/>
    <s v="Sealed"/>
    <n v="2024"/>
    <s v="Q4"/>
    <x v="5"/>
    <x v="8"/>
    <x v="0"/>
    <n v="93.78"/>
    <n v="224"/>
    <n v="0.16"/>
    <n v="21006.720000000001"/>
    <x v="0"/>
    <x v="795"/>
  </r>
  <r>
    <n v="3001"/>
    <x v="1"/>
    <x v="1"/>
    <s v="Malcolm Gladwell"/>
    <x v="1"/>
    <s v="Biography of Legends"/>
    <s v="Used"/>
    <s v="Sealed"/>
    <n v="2023"/>
    <s v="Q2"/>
    <x v="8"/>
    <x v="15"/>
    <x v="1"/>
    <n v="43.2"/>
    <n v="482"/>
    <n v="0.26"/>
    <n v="20822.400000000001"/>
    <x v="0"/>
    <x v="796"/>
  </r>
  <r>
    <n v="3730"/>
    <x v="1"/>
    <x v="0"/>
    <s v="Brandon Sanderson"/>
    <x v="4"/>
    <s v="Science Wonders"/>
    <s v="New"/>
    <s v="Sealed"/>
    <n v="2023"/>
    <s v="Q4"/>
    <x v="0"/>
    <x v="0"/>
    <x v="4"/>
    <n v="79.069999999999993"/>
    <n v="260"/>
    <n v="0.12"/>
    <n v="20558.199999999997"/>
    <x v="4"/>
    <x v="797"/>
  </r>
  <r>
    <n v="3706"/>
    <x v="1"/>
    <x v="1"/>
    <s v="Brandon Sanderson"/>
    <x v="4"/>
    <s v="Biography of Legends"/>
    <s v="Used"/>
    <s v="Unsealed"/>
    <n v="2024"/>
    <s v="Q1"/>
    <x v="4"/>
    <x v="16"/>
    <x v="2"/>
    <n v="77.58"/>
    <n v="263"/>
    <n v="0.18"/>
    <n v="20403.54"/>
    <x v="0"/>
    <x v="798"/>
  </r>
  <r>
    <n v="3937"/>
    <x v="1"/>
    <x v="1"/>
    <s v="Jane Austen"/>
    <x v="2"/>
    <s v="The Great Adventure"/>
    <s v="Used"/>
    <s v="Unsealed"/>
    <n v="2023"/>
    <s v="Q1"/>
    <x v="7"/>
    <x v="13"/>
    <x v="3"/>
    <n v="50.75"/>
    <n v="402"/>
    <n v="0.09"/>
    <n v="20401.5"/>
    <x v="4"/>
    <x v="799"/>
  </r>
  <r>
    <n v="3370"/>
    <x v="1"/>
    <x v="3"/>
    <s v="Malcolm Gladwell"/>
    <x v="6"/>
    <s v="Science Wonders"/>
    <s v="Like New"/>
    <s v="Sealed"/>
    <n v="2023"/>
    <s v="Q3"/>
    <x v="5"/>
    <x v="17"/>
    <x v="4"/>
    <n v="42.4"/>
    <n v="476"/>
    <n v="0.15"/>
    <n v="20182.399999999998"/>
    <x v="1"/>
    <x v="800"/>
  </r>
  <r>
    <n v="2466"/>
    <x v="1"/>
    <x v="1"/>
    <s v="Malcolm Gladwell"/>
    <x v="2"/>
    <s v="The Great Adventure"/>
    <s v="Like New"/>
    <s v="Sealed"/>
    <n v="2023"/>
    <s v="Q1"/>
    <x v="8"/>
    <x v="15"/>
    <x v="4"/>
    <n v="59.21"/>
    <n v="340"/>
    <n v="0.13"/>
    <n v="20131.400000000001"/>
    <x v="2"/>
    <x v="801"/>
  </r>
  <r>
    <n v="2813"/>
    <x v="1"/>
    <x v="3"/>
    <s v="Agatha Christie"/>
    <x v="6"/>
    <s v="Biography of Legends"/>
    <s v="Like New"/>
    <s v="Unsealed"/>
    <n v="2023"/>
    <s v="Q3"/>
    <x v="1"/>
    <x v="9"/>
    <x v="3"/>
    <n v="92.68"/>
    <n v="216"/>
    <n v="0.21"/>
    <n v="20018.88"/>
    <x v="0"/>
    <x v="802"/>
  </r>
  <r>
    <n v="2375"/>
    <x v="1"/>
    <x v="1"/>
    <s v="George R.R. Martin"/>
    <x v="1"/>
    <s v="The Great Adventure"/>
    <s v="Used"/>
    <s v="Unsealed"/>
    <n v="2023"/>
    <s v="Q1"/>
    <x v="9"/>
    <x v="9"/>
    <x v="3"/>
    <n v="79.36"/>
    <n v="252"/>
    <n v="0.1"/>
    <n v="19998.72"/>
    <x v="1"/>
    <x v="803"/>
  </r>
  <r>
    <n v="3794"/>
    <x v="1"/>
    <x v="0"/>
    <s v="J.K. Rowling"/>
    <x v="4"/>
    <s v="Mystery Unfolded"/>
    <s v="New"/>
    <s v="Sealed"/>
    <n v="2024"/>
    <s v="Q1"/>
    <x v="4"/>
    <x v="16"/>
    <x v="4"/>
    <n v="95.21"/>
    <n v="210"/>
    <n v="0.14000000000000001"/>
    <n v="19994.099999999999"/>
    <x v="2"/>
    <x v="804"/>
  </r>
  <r>
    <n v="3744"/>
    <x v="1"/>
    <x v="1"/>
    <s v="Stephen King"/>
    <x v="3"/>
    <s v="Self-Help Guide"/>
    <s v="Like New"/>
    <s v="Unsealed"/>
    <n v="2023"/>
    <s v="Q3"/>
    <x v="3"/>
    <x v="4"/>
    <x v="2"/>
    <n v="65.53"/>
    <n v="304"/>
    <n v="7.0000000000000007E-2"/>
    <n v="19921.12"/>
    <x v="3"/>
    <x v="805"/>
  </r>
  <r>
    <n v="3725"/>
    <x v="1"/>
    <x v="3"/>
    <s v="Brandon Sanderson"/>
    <x v="0"/>
    <s v="Mystery Unfolded"/>
    <s v="Like New"/>
    <s v="Sealed"/>
    <n v="2023"/>
    <s v="Q1"/>
    <x v="5"/>
    <x v="17"/>
    <x v="3"/>
    <n v="81.61"/>
    <n v="243"/>
    <n v="0.17"/>
    <n v="19831.23"/>
    <x v="4"/>
    <x v="806"/>
  </r>
  <r>
    <n v="3509"/>
    <x v="1"/>
    <x v="1"/>
    <s v="Stephen King"/>
    <x v="3"/>
    <s v="Mystery Unfolded"/>
    <s v="Used"/>
    <s v="Unsealed"/>
    <n v="2023"/>
    <s v="Q2"/>
    <x v="5"/>
    <x v="17"/>
    <x v="2"/>
    <n v="69.569999999999993"/>
    <n v="285"/>
    <n v="0.24"/>
    <n v="19827.449999999997"/>
    <x v="0"/>
    <x v="807"/>
  </r>
  <r>
    <n v="2782"/>
    <x v="1"/>
    <x v="3"/>
    <s v="George R.R. Martin"/>
    <x v="3"/>
    <s v="Biography of Legends"/>
    <s v="New"/>
    <s v="Sealed"/>
    <n v="2024"/>
    <s v="Q1"/>
    <x v="5"/>
    <x v="8"/>
    <x v="0"/>
    <n v="97.19"/>
    <n v="204"/>
    <n v="7.0000000000000007E-2"/>
    <n v="19826.759999999998"/>
    <x v="0"/>
    <x v="808"/>
  </r>
  <r>
    <n v="2519"/>
    <x v="1"/>
    <x v="2"/>
    <s v="Malcolm Gladwell"/>
    <x v="2"/>
    <s v="Science Wonders"/>
    <s v="Used"/>
    <s v="Sealed"/>
    <n v="2023"/>
    <s v="Q2"/>
    <x v="8"/>
    <x v="15"/>
    <x v="1"/>
    <n v="53.66"/>
    <n v="369"/>
    <n v="0.3"/>
    <n v="19800.539999999997"/>
    <x v="4"/>
    <x v="809"/>
  </r>
  <r>
    <n v="2488"/>
    <x v="1"/>
    <x v="1"/>
    <s v="Malcolm Gladwell"/>
    <x v="6"/>
    <s v="Science Wonders"/>
    <s v="Used"/>
    <s v="Unsealed"/>
    <n v="2024"/>
    <s v="Q4"/>
    <x v="5"/>
    <x v="8"/>
    <x v="3"/>
    <n v="62.51"/>
    <n v="315"/>
    <n v="7.0000000000000007E-2"/>
    <n v="19690.649999999998"/>
    <x v="4"/>
    <x v="810"/>
  </r>
  <r>
    <n v="2438"/>
    <x v="1"/>
    <x v="3"/>
    <s v="J.K. Rowling"/>
    <x v="5"/>
    <s v="The Great Adventure"/>
    <s v="Like New"/>
    <s v="Sealed"/>
    <n v="2024"/>
    <s v="Q3"/>
    <x v="8"/>
    <x v="14"/>
    <x v="3"/>
    <n v="44.73"/>
    <n v="439"/>
    <n v="0.03"/>
    <n v="19636.469999999998"/>
    <x v="2"/>
    <x v="811"/>
  </r>
  <r>
    <n v="3275"/>
    <x v="1"/>
    <x v="2"/>
    <s v="J.K. Rowling"/>
    <x v="5"/>
    <s v="Science Wonders"/>
    <s v="Like New"/>
    <s v="Unsealed"/>
    <n v="2023"/>
    <s v="Q3"/>
    <x v="11"/>
    <x v="19"/>
    <x v="0"/>
    <n v="42.14"/>
    <n v="463"/>
    <n v="0.22"/>
    <n v="19510.82"/>
    <x v="1"/>
    <x v="812"/>
  </r>
  <r>
    <n v="2595"/>
    <x v="1"/>
    <x v="0"/>
    <s v="J.K. Rowling"/>
    <x v="3"/>
    <s v="Self-Help Guide"/>
    <s v="Used"/>
    <s v="Sealed"/>
    <n v="2023"/>
    <s v="Q2"/>
    <x v="3"/>
    <x v="4"/>
    <x v="4"/>
    <n v="60.19"/>
    <n v="323"/>
    <n v="0.26"/>
    <n v="19441.37"/>
    <x v="1"/>
    <x v="813"/>
  </r>
  <r>
    <n v="2495"/>
    <x v="1"/>
    <x v="2"/>
    <s v="J.K. Rowling"/>
    <x v="1"/>
    <s v="Science Wonders"/>
    <s v="Used"/>
    <s v="Sealed"/>
    <n v="2024"/>
    <s v="Q4"/>
    <x v="10"/>
    <x v="14"/>
    <x v="3"/>
    <n v="40.01"/>
    <n v="485"/>
    <n v="0.16"/>
    <n v="19404.849999999999"/>
    <x v="4"/>
    <x v="814"/>
  </r>
  <r>
    <n v="2949"/>
    <x v="1"/>
    <x v="2"/>
    <s v="Brandon Sanderson"/>
    <x v="0"/>
    <s v="Science Wonders"/>
    <s v="New"/>
    <s v="Sealed"/>
    <n v="2024"/>
    <s v="Q4"/>
    <x v="1"/>
    <x v="1"/>
    <x v="2"/>
    <n v="71.83"/>
    <n v="269"/>
    <n v="0.09"/>
    <n v="19322.27"/>
    <x v="1"/>
    <x v="815"/>
  </r>
  <r>
    <n v="2689"/>
    <x v="1"/>
    <x v="2"/>
    <s v="Stephen King"/>
    <x v="1"/>
    <s v="Mystery Unfolded"/>
    <s v="Like New"/>
    <s v="Sealed"/>
    <n v="2023"/>
    <s v="Q1"/>
    <x v="3"/>
    <x v="4"/>
    <x v="1"/>
    <n v="45.07"/>
    <n v="428"/>
    <n v="0.08"/>
    <n v="19289.96"/>
    <x v="0"/>
    <x v="816"/>
  </r>
  <r>
    <n v="2609"/>
    <x v="1"/>
    <x v="3"/>
    <s v="J.K. Rowling"/>
    <x v="5"/>
    <s v="Self-Help Guide"/>
    <s v="Used"/>
    <s v="Sealed"/>
    <n v="2023"/>
    <s v="Q1"/>
    <x v="4"/>
    <x v="7"/>
    <x v="1"/>
    <n v="46.19"/>
    <n v="417"/>
    <n v="0.17"/>
    <n v="19261.23"/>
    <x v="3"/>
    <x v="817"/>
  </r>
  <r>
    <n v="3664"/>
    <x v="1"/>
    <x v="3"/>
    <s v="Stephen King"/>
    <x v="0"/>
    <s v="Self-Help Guide"/>
    <s v="Like New"/>
    <s v="Unsealed"/>
    <n v="2024"/>
    <s v="Q4"/>
    <x v="1"/>
    <x v="1"/>
    <x v="1"/>
    <n v="78.17"/>
    <n v="246"/>
    <n v="0.25"/>
    <n v="19229.82"/>
    <x v="2"/>
    <x v="818"/>
  </r>
  <r>
    <n v="3904"/>
    <x v="1"/>
    <x v="0"/>
    <s v="Jane Austen"/>
    <x v="6"/>
    <s v="Self-Help Guide"/>
    <s v="Like New"/>
    <s v="Unsealed"/>
    <n v="2023"/>
    <s v="Q2"/>
    <x v="9"/>
    <x v="9"/>
    <x v="3"/>
    <n v="64.52"/>
    <n v="298"/>
    <n v="0.25"/>
    <n v="19226.96"/>
    <x v="2"/>
    <x v="819"/>
  </r>
  <r>
    <n v="2123"/>
    <x v="1"/>
    <x v="3"/>
    <s v="Malcolm Gladwell"/>
    <x v="0"/>
    <s v="Science Wonders"/>
    <s v="Like New"/>
    <s v="Unsealed"/>
    <n v="2023"/>
    <s v="Q1"/>
    <x v="1"/>
    <x v="9"/>
    <x v="2"/>
    <n v="83.78"/>
    <n v="229"/>
    <n v="0.06"/>
    <n v="19185.62"/>
    <x v="0"/>
    <x v="820"/>
  </r>
  <r>
    <n v="3471"/>
    <x v="1"/>
    <x v="0"/>
    <s v="Brandon Sanderson"/>
    <x v="1"/>
    <s v="The Great Adventure"/>
    <s v="Used"/>
    <s v="Unsealed"/>
    <n v="2024"/>
    <s v="Q1"/>
    <x v="0"/>
    <x v="5"/>
    <x v="1"/>
    <n v="54.04"/>
    <n v="355"/>
    <n v="0.1"/>
    <n v="19184.2"/>
    <x v="3"/>
    <x v="821"/>
  </r>
  <r>
    <n v="2819"/>
    <x v="1"/>
    <x v="0"/>
    <s v="Brandon Sanderson"/>
    <x v="6"/>
    <s v="The Great Adventure"/>
    <s v="Used"/>
    <s v="Unsealed"/>
    <n v="2023"/>
    <s v="Q3"/>
    <x v="9"/>
    <x v="9"/>
    <x v="4"/>
    <n v="50.37"/>
    <n v="377"/>
    <n v="0.09"/>
    <n v="18989.489999999998"/>
    <x v="3"/>
    <x v="822"/>
  </r>
  <r>
    <n v="3021"/>
    <x v="1"/>
    <x v="3"/>
    <s v="Stephen King"/>
    <x v="6"/>
    <s v="The Great Adventure"/>
    <s v="New"/>
    <s v="Sealed"/>
    <n v="2024"/>
    <s v="Q1"/>
    <x v="4"/>
    <x v="16"/>
    <x v="0"/>
    <n v="44.36"/>
    <n v="428"/>
    <n v="0.28000000000000003"/>
    <n v="18986.079999999998"/>
    <x v="1"/>
    <x v="823"/>
  </r>
  <r>
    <n v="3779"/>
    <x v="1"/>
    <x v="3"/>
    <s v="Malcolm Gladwell"/>
    <x v="5"/>
    <s v="Self-Help Guide"/>
    <s v="New"/>
    <s v="Sealed"/>
    <n v="2024"/>
    <s v="Q1"/>
    <x v="5"/>
    <x v="8"/>
    <x v="3"/>
    <n v="59.13"/>
    <n v="320"/>
    <n v="0.14000000000000001"/>
    <n v="18921.600000000002"/>
    <x v="4"/>
    <x v="824"/>
  </r>
  <r>
    <n v="2581"/>
    <x v="1"/>
    <x v="0"/>
    <s v="Brandon Sanderson"/>
    <x v="1"/>
    <s v="Biography of Legends"/>
    <s v="Like New"/>
    <s v="Sealed"/>
    <n v="2023"/>
    <s v="Q2"/>
    <x v="8"/>
    <x v="15"/>
    <x v="0"/>
    <n v="48.15"/>
    <n v="390"/>
    <n v="0.22"/>
    <n v="18778.5"/>
    <x v="2"/>
    <x v="825"/>
  </r>
  <r>
    <n v="3492"/>
    <x v="1"/>
    <x v="1"/>
    <s v="Stephen King"/>
    <x v="6"/>
    <s v="Science Wonders"/>
    <s v="Like New"/>
    <s v="Unsealed"/>
    <n v="2023"/>
    <s v="Q4"/>
    <x v="5"/>
    <x v="17"/>
    <x v="2"/>
    <n v="55.54"/>
    <n v="338"/>
    <n v="0.16"/>
    <n v="18772.52"/>
    <x v="0"/>
    <x v="826"/>
  </r>
  <r>
    <n v="2293"/>
    <x v="1"/>
    <x v="2"/>
    <s v="Jane Austen"/>
    <x v="6"/>
    <s v="Self-Help Guide"/>
    <s v="Used"/>
    <s v="Unsealed"/>
    <n v="2023"/>
    <s v="Q1"/>
    <x v="8"/>
    <x v="15"/>
    <x v="3"/>
    <n v="79.77"/>
    <n v="234"/>
    <n v="0.27"/>
    <n v="18666.18"/>
    <x v="2"/>
    <x v="827"/>
  </r>
  <r>
    <n v="3052"/>
    <x v="1"/>
    <x v="3"/>
    <s v="J.K. Rowling"/>
    <x v="0"/>
    <s v="The Great Adventure"/>
    <s v="Used"/>
    <s v="Unsealed"/>
    <n v="2023"/>
    <s v="Q3"/>
    <x v="7"/>
    <x v="13"/>
    <x v="4"/>
    <n v="54.82"/>
    <n v="338"/>
    <n v="0.2"/>
    <n v="18529.16"/>
    <x v="3"/>
    <x v="828"/>
  </r>
  <r>
    <n v="2463"/>
    <x v="1"/>
    <x v="0"/>
    <s v="Brandon Sanderson"/>
    <x v="1"/>
    <s v="Biography of Legends"/>
    <s v="Used"/>
    <s v="Unsealed"/>
    <n v="2023"/>
    <s v="Q4"/>
    <x v="2"/>
    <x v="2"/>
    <x v="2"/>
    <n v="45.27"/>
    <n v="404"/>
    <n v="0.01"/>
    <n v="18289.080000000002"/>
    <x v="2"/>
    <x v="829"/>
  </r>
  <r>
    <n v="3212"/>
    <x v="1"/>
    <x v="3"/>
    <s v="Brandon Sanderson"/>
    <x v="0"/>
    <s v="Biography of Legends"/>
    <s v="Used"/>
    <s v="Unsealed"/>
    <n v="2024"/>
    <s v="Q3"/>
    <x v="7"/>
    <x v="11"/>
    <x v="4"/>
    <n v="41.44"/>
    <n v="441"/>
    <n v="0.19"/>
    <n v="18275.039999999997"/>
    <x v="2"/>
    <x v="830"/>
  </r>
  <r>
    <n v="3581"/>
    <x v="1"/>
    <x v="0"/>
    <s v="Malcolm Gladwell"/>
    <x v="5"/>
    <s v="Science Wonders"/>
    <s v="New"/>
    <s v="Sealed"/>
    <n v="2024"/>
    <s v="Q2"/>
    <x v="5"/>
    <x v="8"/>
    <x v="3"/>
    <n v="80.87"/>
    <n v="225"/>
    <n v="0.18"/>
    <n v="18195.75"/>
    <x v="3"/>
    <x v="831"/>
  </r>
  <r>
    <n v="3928"/>
    <x v="1"/>
    <x v="2"/>
    <s v="Stephen King"/>
    <x v="5"/>
    <s v="Self-Help Guide"/>
    <s v="Like New"/>
    <s v="Sealed"/>
    <n v="2024"/>
    <s v="Q1"/>
    <x v="1"/>
    <x v="1"/>
    <x v="0"/>
    <n v="37.090000000000003"/>
    <n v="490"/>
    <n v="0.03"/>
    <n v="18174.100000000002"/>
    <x v="3"/>
    <x v="832"/>
  </r>
  <r>
    <n v="2273"/>
    <x v="1"/>
    <x v="3"/>
    <s v="Stephen King"/>
    <x v="6"/>
    <s v="The Great Adventure"/>
    <s v="New"/>
    <s v="Unsealed"/>
    <n v="2024"/>
    <s v="Q1"/>
    <x v="2"/>
    <x v="3"/>
    <x v="3"/>
    <n v="62.75"/>
    <n v="289"/>
    <n v="0.26"/>
    <n v="18134.75"/>
    <x v="4"/>
    <x v="833"/>
  </r>
  <r>
    <n v="2247"/>
    <x v="1"/>
    <x v="2"/>
    <s v="Brandon Sanderson"/>
    <x v="1"/>
    <s v="Biography of Legends"/>
    <s v="Used"/>
    <s v="Unsealed"/>
    <n v="2024"/>
    <s v="Q3"/>
    <x v="8"/>
    <x v="14"/>
    <x v="3"/>
    <n v="50.11"/>
    <n v="361"/>
    <n v="0.12"/>
    <n v="18089.71"/>
    <x v="4"/>
    <x v="834"/>
  </r>
  <r>
    <n v="3238"/>
    <x v="1"/>
    <x v="0"/>
    <s v="Jane Austen"/>
    <x v="6"/>
    <s v="Science Wonders"/>
    <s v="Used"/>
    <s v="Unsealed"/>
    <n v="2023"/>
    <s v="Q3"/>
    <x v="1"/>
    <x v="9"/>
    <x v="1"/>
    <n v="88.05"/>
    <n v="205"/>
    <n v="0.3"/>
    <n v="18050.25"/>
    <x v="4"/>
    <x v="835"/>
  </r>
  <r>
    <n v="2912"/>
    <x v="1"/>
    <x v="2"/>
    <s v="Agatha Christie"/>
    <x v="5"/>
    <s v="The Great Adventure"/>
    <s v="Used"/>
    <s v="Sealed"/>
    <n v="2024"/>
    <s v="Q1"/>
    <x v="6"/>
    <x v="10"/>
    <x v="0"/>
    <n v="40.909999999999997"/>
    <n v="440"/>
    <n v="0.02"/>
    <n v="18000.399999999998"/>
    <x v="1"/>
    <x v="836"/>
  </r>
  <r>
    <n v="2470"/>
    <x v="1"/>
    <x v="1"/>
    <s v="Agatha Christie"/>
    <x v="0"/>
    <s v="Biography of Legends"/>
    <s v="Used"/>
    <s v="Unsealed"/>
    <n v="2023"/>
    <s v="Q3"/>
    <x v="8"/>
    <x v="15"/>
    <x v="3"/>
    <n v="82.51"/>
    <n v="217"/>
    <n v="0"/>
    <n v="17904.670000000002"/>
    <x v="1"/>
    <x v="837"/>
  </r>
  <r>
    <n v="3169"/>
    <x v="1"/>
    <x v="3"/>
    <s v="George R.R. Martin"/>
    <x v="5"/>
    <s v="The Great Adventure"/>
    <s v="Used"/>
    <s v="Sealed"/>
    <n v="2023"/>
    <s v="Q3"/>
    <x v="11"/>
    <x v="19"/>
    <x v="4"/>
    <n v="89.41"/>
    <n v="200"/>
    <n v="0.14000000000000001"/>
    <n v="17882"/>
    <x v="3"/>
    <x v="838"/>
  </r>
  <r>
    <n v="2296"/>
    <x v="1"/>
    <x v="0"/>
    <s v="Jane Austen"/>
    <x v="6"/>
    <s v="Self-Help Guide"/>
    <s v="Used"/>
    <s v="Unsealed"/>
    <n v="2023"/>
    <s v="Q4"/>
    <x v="5"/>
    <x v="17"/>
    <x v="1"/>
    <n v="58.95"/>
    <n v="302"/>
    <n v="0.16"/>
    <n v="17802.900000000001"/>
    <x v="2"/>
    <x v="839"/>
  </r>
  <r>
    <n v="2271"/>
    <x v="1"/>
    <x v="3"/>
    <s v="Malcolm Gladwell"/>
    <x v="0"/>
    <s v="Science Wonders"/>
    <s v="New"/>
    <s v="Unsealed"/>
    <n v="2024"/>
    <s v="Q1"/>
    <x v="0"/>
    <x v="5"/>
    <x v="4"/>
    <n v="63.64"/>
    <n v="279"/>
    <n v="0.04"/>
    <n v="17755.560000000001"/>
    <x v="1"/>
    <x v="840"/>
  </r>
  <r>
    <n v="3556"/>
    <x v="1"/>
    <x v="0"/>
    <s v="Jane Austen"/>
    <x v="0"/>
    <s v="Mystery Unfolded"/>
    <s v="Used"/>
    <s v="Unsealed"/>
    <n v="2024"/>
    <s v="Q3"/>
    <x v="9"/>
    <x v="1"/>
    <x v="1"/>
    <n v="52.69"/>
    <n v="336"/>
    <n v="0.2"/>
    <n v="17703.84"/>
    <x v="3"/>
    <x v="841"/>
  </r>
  <r>
    <n v="2078"/>
    <x v="1"/>
    <x v="0"/>
    <s v="Stephen King"/>
    <x v="6"/>
    <s v="Mystery Unfolded"/>
    <s v="New"/>
    <s v="Sealed"/>
    <n v="2023"/>
    <s v="Q2"/>
    <x v="2"/>
    <x v="2"/>
    <x v="0"/>
    <n v="92.47"/>
    <n v="190"/>
    <n v="0.27"/>
    <n v="17569.3"/>
    <x v="3"/>
    <x v="842"/>
  </r>
  <r>
    <n v="3217"/>
    <x v="1"/>
    <x v="2"/>
    <s v="Jane Austen"/>
    <x v="2"/>
    <s v="Science Wonders"/>
    <s v="Like New"/>
    <s v="Sealed"/>
    <n v="2024"/>
    <s v="Q1"/>
    <x v="10"/>
    <x v="14"/>
    <x v="2"/>
    <n v="54.97"/>
    <n v="317"/>
    <n v="0.22"/>
    <n v="17425.489999999998"/>
    <x v="4"/>
    <x v="843"/>
  </r>
  <r>
    <n v="2272"/>
    <x v="1"/>
    <x v="0"/>
    <s v="Jane Austen"/>
    <x v="2"/>
    <s v="The Great Adventure"/>
    <s v="Used"/>
    <s v="Sealed"/>
    <n v="2023"/>
    <s v="Q4"/>
    <x v="9"/>
    <x v="9"/>
    <x v="0"/>
    <n v="41.87"/>
    <n v="414"/>
    <n v="0.06"/>
    <n v="17334.18"/>
    <x v="0"/>
    <x v="844"/>
  </r>
  <r>
    <n v="3734"/>
    <x v="1"/>
    <x v="0"/>
    <s v="Jane Austen"/>
    <x v="0"/>
    <s v="The Great Adventure"/>
    <s v="New"/>
    <s v="Unsealed"/>
    <n v="2024"/>
    <s v="Q3"/>
    <x v="4"/>
    <x v="16"/>
    <x v="0"/>
    <n v="39.909999999999997"/>
    <n v="433"/>
    <n v="0.28000000000000003"/>
    <n v="17281.03"/>
    <x v="4"/>
    <x v="845"/>
  </r>
  <r>
    <n v="2245"/>
    <x v="1"/>
    <x v="1"/>
    <s v="George R.R. Martin"/>
    <x v="2"/>
    <s v="Mystery Unfolded"/>
    <s v="Used"/>
    <s v="Unsealed"/>
    <n v="2024"/>
    <s v="Q4"/>
    <x v="3"/>
    <x v="6"/>
    <x v="0"/>
    <n v="42.74"/>
    <n v="398"/>
    <n v="0.25"/>
    <n v="17010.52"/>
    <x v="1"/>
    <x v="846"/>
  </r>
  <r>
    <n v="2002"/>
    <x v="1"/>
    <x v="1"/>
    <s v="Agatha Christie"/>
    <x v="2"/>
    <s v="Mystery Unfolded"/>
    <s v="New"/>
    <s v="Unsealed"/>
    <n v="2023"/>
    <s v="Q3"/>
    <x v="6"/>
    <x v="12"/>
    <x v="4"/>
    <n v="71.760000000000005"/>
    <n v="237"/>
    <n v="0.24"/>
    <n v="17007.120000000003"/>
    <x v="0"/>
    <x v="847"/>
  </r>
  <r>
    <n v="2791"/>
    <x v="1"/>
    <x v="2"/>
    <s v="J.K. Rowling"/>
    <x v="0"/>
    <s v="Mystery Unfolded"/>
    <s v="Like New"/>
    <s v="Sealed"/>
    <n v="2023"/>
    <s v="Q4"/>
    <x v="3"/>
    <x v="4"/>
    <x v="3"/>
    <n v="40.369999999999997"/>
    <n v="418"/>
    <n v="0.2"/>
    <n v="16874.66"/>
    <x v="4"/>
    <x v="848"/>
  </r>
  <r>
    <n v="2411"/>
    <x v="1"/>
    <x v="1"/>
    <s v="Stephen King"/>
    <x v="5"/>
    <s v="Science Wonders"/>
    <s v="New"/>
    <s v="Sealed"/>
    <n v="2024"/>
    <s v="Q1"/>
    <x v="1"/>
    <x v="1"/>
    <x v="0"/>
    <n v="43.94"/>
    <n v="380"/>
    <n v="0.11"/>
    <n v="16697.2"/>
    <x v="4"/>
    <x v="849"/>
  </r>
  <r>
    <n v="3949"/>
    <x v="1"/>
    <x v="3"/>
    <s v="Jane Austen"/>
    <x v="5"/>
    <s v="The Great Adventure"/>
    <s v="New"/>
    <s v="Sealed"/>
    <n v="2023"/>
    <s v="Q3"/>
    <x v="6"/>
    <x v="12"/>
    <x v="2"/>
    <n v="66.52"/>
    <n v="251"/>
    <n v="0.2"/>
    <n v="16696.52"/>
    <x v="1"/>
    <x v="850"/>
  </r>
  <r>
    <n v="3405"/>
    <x v="1"/>
    <x v="1"/>
    <s v="J.K. Rowling"/>
    <x v="1"/>
    <s v="Science Wonders"/>
    <s v="Used"/>
    <s v="Sealed"/>
    <n v="2023"/>
    <s v="Q4"/>
    <x v="11"/>
    <x v="19"/>
    <x v="4"/>
    <n v="41.37"/>
    <n v="403"/>
    <n v="0.24"/>
    <n v="16672.11"/>
    <x v="4"/>
    <x v="851"/>
  </r>
  <r>
    <n v="2481"/>
    <x v="1"/>
    <x v="3"/>
    <s v="Jane Austen"/>
    <x v="5"/>
    <s v="Biography of Legends"/>
    <s v="New"/>
    <s v="Unsealed"/>
    <n v="2024"/>
    <s v="Q4"/>
    <x v="4"/>
    <x v="16"/>
    <x v="3"/>
    <n v="40.72"/>
    <n v="409"/>
    <n v="0.09"/>
    <n v="16654.48"/>
    <x v="3"/>
    <x v="852"/>
  </r>
  <r>
    <n v="3218"/>
    <x v="1"/>
    <x v="3"/>
    <s v="George R.R. Martin"/>
    <x v="6"/>
    <s v="Science Wonders"/>
    <s v="New"/>
    <s v="Unsealed"/>
    <n v="2024"/>
    <s v="Q4"/>
    <x v="11"/>
    <x v="18"/>
    <x v="4"/>
    <n v="43.8"/>
    <n v="380"/>
    <n v="0.19"/>
    <n v="16644"/>
    <x v="4"/>
    <x v="853"/>
  </r>
  <r>
    <n v="3798"/>
    <x v="1"/>
    <x v="1"/>
    <s v="Brandon Sanderson"/>
    <x v="1"/>
    <s v="Biography of Legends"/>
    <s v="Used"/>
    <s v="Unsealed"/>
    <n v="2023"/>
    <s v="Q3"/>
    <x v="7"/>
    <x v="13"/>
    <x v="3"/>
    <n v="68.209999999999994"/>
    <n v="244"/>
    <n v="0.22"/>
    <n v="16643.239999999998"/>
    <x v="0"/>
    <x v="854"/>
  </r>
  <r>
    <n v="3858"/>
    <x v="1"/>
    <x v="2"/>
    <s v="Jane Austen"/>
    <x v="2"/>
    <s v="Self-Help Guide"/>
    <s v="Used"/>
    <s v="Unsealed"/>
    <n v="2024"/>
    <s v="Q3"/>
    <x v="3"/>
    <x v="6"/>
    <x v="3"/>
    <n v="43.29"/>
    <n v="380"/>
    <n v="0.19"/>
    <n v="16450.2"/>
    <x v="0"/>
    <x v="855"/>
  </r>
  <r>
    <n v="3448"/>
    <x v="1"/>
    <x v="3"/>
    <s v="Agatha Christie"/>
    <x v="0"/>
    <s v="Science Wonders"/>
    <s v="New"/>
    <s v="Unsealed"/>
    <n v="2023"/>
    <s v="Q1"/>
    <x v="5"/>
    <x v="17"/>
    <x v="2"/>
    <n v="39.33"/>
    <n v="413"/>
    <n v="0.18"/>
    <n v="16243.289999999999"/>
    <x v="1"/>
    <x v="856"/>
  </r>
  <r>
    <n v="3253"/>
    <x v="1"/>
    <x v="3"/>
    <s v="Agatha Christie"/>
    <x v="0"/>
    <s v="Self-Help Guide"/>
    <s v="Like New"/>
    <s v="Unsealed"/>
    <n v="2023"/>
    <s v="Q2"/>
    <x v="4"/>
    <x v="7"/>
    <x v="0"/>
    <n v="42.81"/>
    <n v="375"/>
    <n v="0.13"/>
    <n v="16053.75"/>
    <x v="0"/>
    <x v="857"/>
  </r>
  <r>
    <n v="3855"/>
    <x v="1"/>
    <x v="3"/>
    <s v="Jane Austen"/>
    <x v="6"/>
    <s v="Mystery Unfolded"/>
    <s v="New"/>
    <s v="Unsealed"/>
    <n v="2024"/>
    <s v="Q3"/>
    <x v="6"/>
    <x v="10"/>
    <x v="3"/>
    <n v="42.01"/>
    <n v="381"/>
    <n v="0.16"/>
    <n v="16005.81"/>
    <x v="3"/>
    <x v="858"/>
  </r>
  <r>
    <n v="3208"/>
    <x v="1"/>
    <x v="1"/>
    <s v="George R.R. Martin"/>
    <x v="3"/>
    <s v="Self-Help Guide"/>
    <s v="Used"/>
    <s v="Sealed"/>
    <n v="2023"/>
    <s v="Q2"/>
    <x v="6"/>
    <x v="12"/>
    <x v="0"/>
    <n v="50.23"/>
    <n v="318"/>
    <n v="0.23"/>
    <n v="15973.14"/>
    <x v="4"/>
    <x v="859"/>
  </r>
  <r>
    <n v="2569"/>
    <x v="1"/>
    <x v="1"/>
    <s v="Brandon Sanderson"/>
    <x v="6"/>
    <s v="Self-Help Guide"/>
    <s v="Like New"/>
    <s v="Unsealed"/>
    <n v="2023"/>
    <s v="Q1"/>
    <x v="1"/>
    <x v="9"/>
    <x v="4"/>
    <n v="33.28"/>
    <n v="479"/>
    <n v="0.14000000000000001"/>
    <n v="15941.12"/>
    <x v="4"/>
    <x v="860"/>
  </r>
  <r>
    <n v="2083"/>
    <x v="1"/>
    <x v="0"/>
    <s v="Jane Austen"/>
    <x v="0"/>
    <s v="The Great Adventure"/>
    <s v="New"/>
    <s v="Unsealed"/>
    <n v="2024"/>
    <s v="Q1"/>
    <x v="1"/>
    <x v="1"/>
    <x v="0"/>
    <n v="37.97"/>
    <n v="419"/>
    <n v="0.08"/>
    <n v="15909.43"/>
    <x v="0"/>
    <x v="861"/>
  </r>
  <r>
    <n v="3554"/>
    <x v="1"/>
    <x v="1"/>
    <s v="Stephen King"/>
    <x v="4"/>
    <s v="The Great Adventure"/>
    <s v="Like New"/>
    <s v="Unsealed"/>
    <n v="2024"/>
    <s v="Q4"/>
    <x v="11"/>
    <x v="18"/>
    <x v="2"/>
    <n v="54.27"/>
    <n v="292"/>
    <n v="0.14000000000000001"/>
    <n v="15846.84"/>
    <x v="1"/>
    <x v="862"/>
  </r>
  <r>
    <n v="3299"/>
    <x v="1"/>
    <x v="3"/>
    <s v="Jane Austen"/>
    <x v="6"/>
    <s v="Self-Help Guide"/>
    <s v="Like New"/>
    <s v="Unsealed"/>
    <n v="2023"/>
    <s v="Q2"/>
    <x v="2"/>
    <x v="2"/>
    <x v="2"/>
    <n v="35.549999999999997"/>
    <n v="445"/>
    <n v="0.04"/>
    <n v="15819.749999999998"/>
    <x v="4"/>
    <x v="863"/>
  </r>
  <r>
    <n v="2118"/>
    <x v="1"/>
    <x v="3"/>
    <s v="Jane Austen"/>
    <x v="6"/>
    <s v="Mystery Unfolded"/>
    <s v="Used"/>
    <s v="Unsealed"/>
    <n v="2024"/>
    <s v="Q3"/>
    <x v="7"/>
    <x v="11"/>
    <x v="3"/>
    <n v="62.54"/>
    <n v="249"/>
    <n v="0.16"/>
    <n v="15572.46"/>
    <x v="2"/>
    <x v="864"/>
  </r>
  <r>
    <n v="2599"/>
    <x v="1"/>
    <x v="0"/>
    <s v="George R.R. Martin"/>
    <x v="4"/>
    <s v="Self-Help Guide"/>
    <s v="Used"/>
    <s v="Sealed"/>
    <n v="2023"/>
    <s v="Q2"/>
    <x v="11"/>
    <x v="19"/>
    <x v="1"/>
    <n v="38.5"/>
    <n v="404"/>
    <n v="0.02"/>
    <n v="15554"/>
    <x v="3"/>
    <x v="865"/>
  </r>
  <r>
    <n v="2928"/>
    <x v="1"/>
    <x v="1"/>
    <s v="J.K. Rowling"/>
    <x v="5"/>
    <s v="Mystery Unfolded"/>
    <s v="Like New"/>
    <s v="Unsealed"/>
    <n v="2024"/>
    <s v="Q3"/>
    <x v="8"/>
    <x v="14"/>
    <x v="4"/>
    <n v="47.81"/>
    <n v="324"/>
    <n v="0.28999999999999998"/>
    <n v="15490.44"/>
    <x v="0"/>
    <x v="866"/>
  </r>
  <r>
    <n v="2432"/>
    <x v="1"/>
    <x v="0"/>
    <s v="Agatha Christie"/>
    <x v="1"/>
    <s v="Biography of Legends"/>
    <s v="New"/>
    <s v="Unsealed"/>
    <n v="2023"/>
    <s v="Q4"/>
    <x v="7"/>
    <x v="13"/>
    <x v="4"/>
    <n v="50.25"/>
    <n v="308"/>
    <n v="0.06"/>
    <n v="15477"/>
    <x v="1"/>
    <x v="867"/>
  </r>
  <r>
    <n v="3620"/>
    <x v="1"/>
    <x v="2"/>
    <s v="Stephen King"/>
    <x v="2"/>
    <s v="The Great Adventure"/>
    <s v="New"/>
    <s v="Unsealed"/>
    <n v="2024"/>
    <s v="Q2"/>
    <x v="4"/>
    <x v="16"/>
    <x v="4"/>
    <n v="63.66"/>
    <n v="243"/>
    <n v="0.04"/>
    <n v="15469.38"/>
    <x v="2"/>
    <x v="868"/>
  </r>
  <r>
    <n v="3342"/>
    <x v="1"/>
    <x v="3"/>
    <s v="Brandon Sanderson"/>
    <x v="6"/>
    <s v="Science Wonders"/>
    <s v="Like New"/>
    <s v="Unsealed"/>
    <n v="2024"/>
    <s v="Q3"/>
    <x v="2"/>
    <x v="3"/>
    <x v="4"/>
    <n v="51.73"/>
    <n v="299"/>
    <n v="0.26"/>
    <n v="15467.269999999999"/>
    <x v="1"/>
    <x v="869"/>
  </r>
  <r>
    <n v="3235"/>
    <x v="1"/>
    <x v="2"/>
    <s v="J.K. Rowling"/>
    <x v="3"/>
    <s v="The Great Adventure"/>
    <s v="Used"/>
    <s v="Unsealed"/>
    <n v="2023"/>
    <s v="Q4"/>
    <x v="9"/>
    <x v="9"/>
    <x v="2"/>
    <n v="47.77"/>
    <n v="323"/>
    <n v="0.26"/>
    <n v="15429.710000000001"/>
    <x v="2"/>
    <x v="870"/>
  </r>
  <r>
    <n v="3494"/>
    <x v="1"/>
    <x v="2"/>
    <s v="Brandon Sanderson"/>
    <x v="3"/>
    <s v="The Great Adventure"/>
    <s v="Used"/>
    <s v="Unsealed"/>
    <n v="2024"/>
    <s v="Q1"/>
    <x v="11"/>
    <x v="18"/>
    <x v="0"/>
    <n v="33.44"/>
    <n v="460"/>
    <n v="0.14000000000000001"/>
    <n v="15382.4"/>
    <x v="1"/>
    <x v="871"/>
  </r>
  <r>
    <n v="2803"/>
    <x v="1"/>
    <x v="3"/>
    <s v="J.K. Rowling"/>
    <x v="3"/>
    <s v="The Great Adventure"/>
    <s v="New"/>
    <s v="Sealed"/>
    <n v="2024"/>
    <s v="Q1"/>
    <x v="3"/>
    <x v="6"/>
    <x v="1"/>
    <n v="35.44"/>
    <n v="430"/>
    <n v="0.28000000000000003"/>
    <n v="15239.199999999999"/>
    <x v="2"/>
    <x v="872"/>
  </r>
  <r>
    <n v="3911"/>
    <x v="1"/>
    <x v="0"/>
    <s v="Malcolm Gladwell"/>
    <x v="4"/>
    <s v="Science Wonders"/>
    <s v="New"/>
    <s v="Unsealed"/>
    <n v="2023"/>
    <s v="Q2"/>
    <x v="9"/>
    <x v="9"/>
    <x v="4"/>
    <n v="35.17"/>
    <n v="430"/>
    <n v="0.15"/>
    <n v="15123.1"/>
    <x v="4"/>
    <x v="873"/>
  </r>
  <r>
    <n v="3081"/>
    <x v="1"/>
    <x v="0"/>
    <s v="Brandon Sanderson"/>
    <x v="4"/>
    <s v="Self-Help Guide"/>
    <s v="Used"/>
    <s v="Unsealed"/>
    <n v="2023"/>
    <s v="Q1"/>
    <x v="11"/>
    <x v="19"/>
    <x v="3"/>
    <n v="88.4"/>
    <n v="171"/>
    <n v="0.28999999999999998"/>
    <n v="15116.400000000001"/>
    <x v="3"/>
    <x v="874"/>
  </r>
  <r>
    <n v="3085"/>
    <x v="1"/>
    <x v="1"/>
    <s v="Agatha Christie"/>
    <x v="6"/>
    <s v="Science Wonders"/>
    <s v="New"/>
    <s v="Unsealed"/>
    <n v="2023"/>
    <s v="Q1"/>
    <x v="6"/>
    <x v="12"/>
    <x v="3"/>
    <n v="36.94"/>
    <n v="408"/>
    <n v="0.15"/>
    <n v="15071.519999999999"/>
    <x v="1"/>
    <x v="875"/>
  </r>
  <r>
    <n v="2619"/>
    <x v="1"/>
    <x v="1"/>
    <s v="Malcolm Gladwell"/>
    <x v="2"/>
    <s v="Mystery Unfolded"/>
    <s v="Like New"/>
    <s v="Sealed"/>
    <n v="2024"/>
    <s v="Q4"/>
    <x v="4"/>
    <x v="16"/>
    <x v="3"/>
    <n v="78.099999999999994"/>
    <n v="191"/>
    <n v="0.02"/>
    <n v="14917.099999999999"/>
    <x v="1"/>
    <x v="876"/>
  </r>
  <r>
    <n v="2534"/>
    <x v="1"/>
    <x v="0"/>
    <s v="Malcolm Gladwell"/>
    <x v="5"/>
    <s v="Biography of Legends"/>
    <s v="Used"/>
    <s v="Sealed"/>
    <n v="2024"/>
    <s v="Q4"/>
    <x v="1"/>
    <x v="1"/>
    <x v="1"/>
    <n v="92.4"/>
    <n v="161"/>
    <n v="0.22"/>
    <n v="14876.400000000001"/>
    <x v="2"/>
    <x v="877"/>
  </r>
  <r>
    <n v="3237"/>
    <x v="1"/>
    <x v="1"/>
    <s v="Malcolm Gladwell"/>
    <x v="4"/>
    <s v="The Great Adventure"/>
    <s v="Like New"/>
    <s v="Sealed"/>
    <n v="2023"/>
    <s v="Q3"/>
    <x v="1"/>
    <x v="9"/>
    <x v="1"/>
    <n v="56.72"/>
    <n v="262"/>
    <n v="0.17"/>
    <n v="14860.64"/>
    <x v="1"/>
    <x v="878"/>
  </r>
  <r>
    <n v="2251"/>
    <x v="1"/>
    <x v="3"/>
    <s v="Malcolm Gladwell"/>
    <x v="1"/>
    <s v="The Great Adventure"/>
    <s v="Like New"/>
    <s v="Sealed"/>
    <n v="2024"/>
    <s v="Q1"/>
    <x v="4"/>
    <x v="16"/>
    <x v="4"/>
    <n v="53.88"/>
    <n v="275"/>
    <n v="0.09"/>
    <n v="14817"/>
    <x v="4"/>
    <x v="879"/>
  </r>
  <r>
    <n v="2509"/>
    <x v="1"/>
    <x v="3"/>
    <s v="Agatha Christie"/>
    <x v="2"/>
    <s v="Science Wonders"/>
    <s v="New"/>
    <s v="Sealed"/>
    <n v="2024"/>
    <s v="Q2"/>
    <x v="6"/>
    <x v="10"/>
    <x v="3"/>
    <n v="47.11"/>
    <n v="314"/>
    <n v="0.05"/>
    <n v="14792.539999999999"/>
    <x v="2"/>
    <x v="880"/>
  </r>
  <r>
    <n v="2001"/>
    <x v="1"/>
    <x v="0"/>
    <s v="Brandon Sanderson"/>
    <x v="5"/>
    <s v="Mystery Unfolded"/>
    <s v="New"/>
    <s v="Sealed"/>
    <n v="2024"/>
    <s v="Q1"/>
    <x v="4"/>
    <x v="16"/>
    <x v="1"/>
    <n v="59.07"/>
    <n v="249"/>
    <n v="0.18"/>
    <n v="14708.43"/>
    <x v="0"/>
    <x v="881"/>
  </r>
  <r>
    <n v="3047"/>
    <x v="1"/>
    <x v="3"/>
    <s v="Jane Austen"/>
    <x v="5"/>
    <s v="Self-Help Guide"/>
    <s v="Used"/>
    <s v="Sealed"/>
    <n v="2023"/>
    <s v="Q3"/>
    <x v="8"/>
    <x v="15"/>
    <x v="1"/>
    <n v="67.099999999999994"/>
    <n v="218"/>
    <n v="0.12"/>
    <n v="14627.8"/>
    <x v="0"/>
    <x v="882"/>
  </r>
  <r>
    <n v="2025"/>
    <x v="1"/>
    <x v="1"/>
    <s v="Agatha Christie"/>
    <x v="6"/>
    <s v="Science Wonders"/>
    <s v="Used"/>
    <s v="Sealed"/>
    <n v="2023"/>
    <s v="Q1"/>
    <x v="0"/>
    <x v="0"/>
    <x v="1"/>
    <n v="57.07"/>
    <n v="256"/>
    <n v="0.2"/>
    <n v="14609.92"/>
    <x v="2"/>
    <x v="883"/>
  </r>
  <r>
    <n v="2638"/>
    <x v="1"/>
    <x v="1"/>
    <s v="Brandon Sanderson"/>
    <x v="5"/>
    <s v="Self-Help Guide"/>
    <s v="Like New"/>
    <s v="Unsealed"/>
    <n v="2024"/>
    <s v="Q1"/>
    <x v="5"/>
    <x v="8"/>
    <x v="2"/>
    <n v="56.54"/>
    <n v="257"/>
    <n v="0.21"/>
    <n v="14530.78"/>
    <x v="2"/>
    <x v="884"/>
  </r>
  <r>
    <n v="3012"/>
    <x v="1"/>
    <x v="0"/>
    <s v="Brandon Sanderson"/>
    <x v="5"/>
    <s v="Science Wonders"/>
    <s v="Like New"/>
    <s v="Unsealed"/>
    <n v="2023"/>
    <s v="Q3"/>
    <x v="1"/>
    <x v="9"/>
    <x v="4"/>
    <n v="58.8"/>
    <n v="246"/>
    <n v="0.28999999999999998"/>
    <n v="14464.8"/>
    <x v="0"/>
    <x v="885"/>
  </r>
  <r>
    <n v="2451"/>
    <x v="1"/>
    <x v="2"/>
    <s v="Jane Austen"/>
    <x v="5"/>
    <s v="The Great Adventure"/>
    <s v="New"/>
    <s v="Unsealed"/>
    <n v="2023"/>
    <s v="Q1"/>
    <x v="0"/>
    <x v="0"/>
    <x v="4"/>
    <n v="33.58"/>
    <n v="430"/>
    <n v="0.11"/>
    <n v="14439.4"/>
    <x v="1"/>
    <x v="886"/>
  </r>
  <r>
    <n v="2386"/>
    <x v="1"/>
    <x v="1"/>
    <s v="Jane Austen"/>
    <x v="3"/>
    <s v="Self-Help Guide"/>
    <s v="Used"/>
    <s v="Unsealed"/>
    <n v="2023"/>
    <s v="Q1"/>
    <x v="9"/>
    <x v="9"/>
    <x v="3"/>
    <n v="37.4"/>
    <n v="385"/>
    <n v="0.13"/>
    <n v="14399"/>
    <x v="3"/>
    <x v="887"/>
  </r>
  <r>
    <n v="2880"/>
    <x v="1"/>
    <x v="0"/>
    <s v="Agatha Christie"/>
    <x v="6"/>
    <s v="Science Wonders"/>
    <s v="Like New"/>
    <s v="Unsealed"/>
    <n v="2024"/>
    <s v="Q4"/>
    <x v="10"/>
    <x v="14"/>
    <x v="4"/>
    <n v="65.44"/>
    <n v="219"/>
    <n v="0.12"/>
    <n v="14331.359999999999"/>
    <x v="4"/>
    <x v="888"/>
  </r>
  <r>
    <n v="3080"/>
    <x v="1"/>
    <x v="3"/>
    <s v="Jane Austen"/>
    <x v="4"/>
    <s v="Self-Help Guide"/>
    <s v="Like New"/>
    <s v="Unsealed"/>
    <n v="2024"/>
    <s v="Q1"/>
    <x v="11"/>
    <x v="18"/>
    <x v="1"/>
    <n v="75.39"/>
    <n v="190"/>
    <n v="0.04"/>
    <n v="14324.1"/>
    <x v="2"/>
    <x v="889"/>
  </r>
  <r>
    <n v="3180"/>
    <x v="1"/>
    <x v="0"/>
    <s v="Stephen King"/>
    <x v="3"/>
    <s v="Biography of Legends"/>
    <s v="Like New"/>
    <s v="Unsealed"/>
    <n v="2023"/>
    <s v="Q3"/>
    <x v="6"/>
    <x v="12"/>
    <x v="3"/>
    <n v="58.46"/>
    <n v="245"/>
    <n v="0.28000000000000003"/>
    <n v="14322.7"/>
    <x v="1"/>
    <x v="890"/>
  </r>
  <r>
    <n v="3976"/>
    <x v="1"/>
    <x v="1"/>
    <s v="Agatha Christie"/>
    <x v="6"/>
    <s v="Biography of Legends"/>
    <s v="New"/>
    <s v="Unsealed"/>
    <n v="2024"/>
    <s v="Q1"/>
    <x v="4"/>
    <x v="16"/>
    <x v="2"/>
    <n v="30.17"/>
    <n v="473"/>
    <n v="0.22"/>
    <n v="14270.410000000002"/>
    <x v="4"/>
    <x v="891"/>
  </r>
  <r>
    <n v="3841"/>
    <x v="1"/>
    <x v="1"/>
    <s v="J.K. Rowling"/>
    <x v="0"/>
    <s v="Mystery Unfolded"/>
    <s v="Used"/>
    <s v="Sealed"/>
    <n v="2023"/>
    <s v="Q2"/>
    <x v="1"/>
    <x v="9"/>
    <x v="3"/>
    <n v="68.069999999999993"/>
    <n v="209"/>
    <n v="0.22"/>
    <n v="14226.63"/>
    <x v="3"/>
    <x v="892"/>
  </r>
  <r>
    <n v="3925"/>
    <x v="1"/>
    <x v="2"/>
    <s v="Malcolm Gladwell"/>
    <x v="1"/>
    <s v="Science Wonders"/>
    <s v="Used"/>
    <s v="Unsealed"/>
    <n v="2023"/>
    <s v="Q2"/>
    <x v="5"/>
    <x v="17"/>
    <x v="2"/>
    <n v="30.02"/>
    <n v="473"/>
    <n v="0.22"/>
    <n v="14199.46"/>
    <x v="3"/>
    <x v="893"/>
  </r>
  <r>
    <n v="2072"/>
    <x v="1"/>
    <x v="1"/>
    <s v="George R.R. Martin"/>
    <x v="3"/>
    <s v="The Great Adventure"/>
    <s v="Used"/>
    <s v="Sealed"/>
    <n v="2024"/>
    <s v="Q2"/>
    <x v="0"/>
    <x v="5"/>
    <x v="1"/>
    <n v="31.74"/>
    <n v="447"/>
    <n v="0.13"/>
    <n v="14187.779999999999"/>
    <x v="0"/>
    <x v="894"/>
  </r>
  <r>
    <n v="2389"/>
    <x v="1"/>
    <x v="2"/>
    <s v="George R.R. Martin"/>
    <x v="1"/>
    <s v="Self-Help Guide"/>
    <s v="New"/>
    <s v="Sealed"/>
    <n v="2023"/>
    <s v="Q1"/>
    <x v="3"/>
    <x v="4"/>
    <x v="3"/>
    <n v="37.42"/>
    <n v="379"/>
    <n v="0.03"/>
    <n v="14182.18"/>
    <x v="1"/>
    <x v="895"/>
  </r>
  <r>
    <n v="3438"/>
    <x v="1"/>
    <x v="3"/>
    <s v="Malcolm Gladwell"/>
    <x v="0"/>
    <s v="Biography of Legends"/>
    <s v="Like New"/>
    <s v="Sealed"/>
    <n v="2023"/>
    <s v="Q4"/>
    <x v="7"/>
    <x v="13"/>
    <x v="3"/>
    <n v="88.02"/>
    <n v="158"/>
    <n v="0.25"/>
    <n v="13907.16"/>
    <x v="0"/>
    <x v="896"/>
  </r>
  <r>
    <n v="3270"/>
    <x v="1"/>
    <x v="0"/>
    <s v="Agatha Christie"/>
    <x v="2"/>
    <s v="Self-Help Guide"/>
    <s v="New"/>
    <s v="Unsealed"/>
    <n v="2024"/>
    <s v="Q4"/>
    <x v="8"/>
    <x v="14"/>
    <x v="2"/>
    <n v="52.46"/>
    <n v="264"/>
    <n v="0.06"/>
    <n v="13849.44"/>
    <x v="2"/>
    <x v="897"/>
  </r>
  <r>
    <n v="3938"/>
    <x v="1"/>
    <x v="1"/>
    <s v="Jane Austen"/>
    <x v="6"/>
    <s v="Biography of Legends"/>
    <s v="New"/>
    <s v="Sealed"/>
    <n v="2023"/>
    <s v="Q1"/>
    <x v="4"/>
    <x v="7"/>
    <x v="1"/>
    <n v="67.7"/>
    <n v="204"/>
    <n v="0.06"/>
    <n v="13810.800000000001"/>
    <x v="2"/>
    <x v="898"/>
  </r>
  <r>
    <n v="3686"/>
    <x v="1"/>
    <x v="1"/>
    <s v="J.K. Rowling"/>
    <x v="1"/>
    <s v="Science Wonders"/>
    <s v="Like New"/>
    <s v="Sealed"/>
    <n v="2024"/>
    <s v="Q2"/>
    <x v="8"/>
    <x v="14"/>
    <x v="4"/>
    <n v="32.04"/>
    <n v="430"/>
    <n v="0.19"/>
    <n v="13777.199999999999"/>
    <x v="2"/>
    <x v="899"/>
  </r>
  <r>
    <n v="2552"/>
    <x v="1"/>
    <x v="2"/>
    <s v="Brandon Sanderson"/>
    <x v="5"/>
    <s v="Self-Help Guide"/>
    <s v="New"/>
    <s v="Sealed"/>
    <n v="2024"/>
    <s v="Q1"/>
    <x v="4"/>
    <x v="16"/>
    <x v="3"/>
    <n v="27.72"/>
    <n v="495"/>
    <n v="0.2"/>
    <n v="13721.4"/>
    <x v="3"/>
    <x v="900"/>
  </r>
  <r>
    <n v="3856"/>
    <x v="1"/>
    <x v="0"/>
    <s v="George R.R. Martin"/>
    <x v="5"/>
    <s v="Science Wonders"/>
    <s v="New"/>
    <s v="Unsealed"/>
    <n v="2024"/>
    <s v="Q3"/>
    <x v="10"/>
    <x v="14"/>
    <x v="2"/>
    <n v="85.68"/>
    <n v="160"/>
    <n v="0.14000000000000001"/>
    <n v="13708.800000000001"/>
    <x v="4"/>
    <x v="901"/>
  </r>
  <r>
    <n v="2937"/>
    <x v="1"/>
    <x v="0"/>
    <s v="Agatha Christie"/>
    <x v="2"/>
    <s v="The Great Adventure"/>
    <s v="Like New"/>
    <s v="Sealed"/>
    <n v="2024"/>
    <s v="Q2"/>
    <x v="4"/>
    <x v="16"/>
    <x v="2"/>
    <n v="27.96"/>
    <n v="489"/>
    <n v="0.02"/>
    <n v="13672.44"/>
    <x v="1"/>
    <x v="902"/>
  </r>
  <r>
    <n v="3395"/>
    <x v="1"/>
    <x v="1"/>
    <s v="J.K. Rowling"/>
    <x v="2"/>
    <s v="Science Wonders"/>
    <s v="New"/>
    <s v="Sealed"/>
    <n v="2023"/>
    <s v="Q2"/>
    <x v="11"/>
    <x v="19"/>
    <x v="3"/>
    <n v="39.9"/>
    <n v="341"/>
    <n v="0.28000000000000003"/>
    <n v="13605.9"/>
    <x v="4"/>
    <x v="903"/>
  </r>
  <r>
    <n v="3377"/>
    <x v="1"/>
    <x v="1"/>
    <s v="Stephen King"/>
    <x v="0"/>
    <s v="Mystery Unfolded"/>
    <s v="Used"/>
    <s v="Unsealed"/>
    <n v="2024"/>
    <s v="Q4"/>
    <x v="2"/>
    <x v="3"/>
    <x v="1"/>
    <n v="90.06"/>
    <n v="151"/>
    <n v="0.05"/>
    <n v="13599.06"/>
    <x v="2"/>
    <x v="904"/>
  </r>
  <r>
    <n v="3135"/>
    <x v="1"/>
    <x v="3"/>
    <s v="Brandon Sanderson"/>
    <x v="3"/>
    <s v="Biography of Legends"/>
    <s v="Like New"/>
    <s v="Sealed"/>
    <n v="2024"/>
    <s v="Q4"/>
    <x v="5"/>
    <x v="8"/>
    <x v="0"/>
    <n v="42.23"/>
    <n v="321"/>
    <n v="0.2"/>
    <n v="13555.829999999998"/>
    <x v="3"/>
    <x v="905"/>
  </r>
  <r>
    <n v="2671"/>
    <x v="1"/>
    <x v="0"/>
    <s v="Malcolm Gladwell"/>
    <x v="1"/>
    <s v="Science Wonders"/>
    <s v="Used"/>
    <s v="Sealed"/>
    <n v="2024"/>
    <s v="Q2"/>
    <x v="1"/>
    <x v="1"/>
    <x v="3"/>
    <n v="59.33"/>
    <n v="228"/>
    <n v="0.26"/>
    <n v="13527.24"/>
    <x v="1"/>
    <x v="906"/>
  </r>
  <r>
    <n v="3801"/>
    <x v="1"/>
    <x v="1"/>
    <s v="Malcolm Gladwell"/>
    <x v="6"/>
    <s v="The Great Adventure"/>
    <s v="New"/>
    <s v="Unsealed"/>
    <n v="2023"/>
    <s v="Q2"/>
    <x v="0"/>
    <x v="0"/>
    <x v="2"/>
    <n v="57.49"/>
    <n v="235"/>
    <n v="0.04"/>
    <n v="13510.15"/>
    <x v="0"/>
    <x v="907"/>
  </r>
  <r>
    <n v="2148"/>
    <x v="1"/>
    <x v="2"/>
    <s v="J.K. Rowling"/>
    <x v="1"/>
    <s v="Science Wonders"/>
    <s v="New"/>
    <s v="Unsealed"/>
    <n v="2024"/>
    <s v="Q3"/>
    <x v="3"/>
    <x v="6"/>
    <x v="4"/>
    <n v="85.38"/>
    <n v="156"/>
    <n v="0.03"/>
    <n v="13319.279999999999"/>
    <x v="1"/>
    <x v="908"/>
  </r>
  <r>
    <n v="2256"/>
    <x v="1"/>
    <x v="3"/>
    <s v="Agatha Christie"/>
    <x v="6"/>
    <s v="Science Wonders"/>
    <s v="New"/>
    <s v="Sealed"/>
    <n v="2024"/>
    <s v="Q4"/>
    <x v="6"/>
    <x v="10"/>
    <x v="2"/>
    <n v="69.67"/>
    <n v="189"/>
    <n v="0.26"/>
    <n v="13167.630000000001"/>
    <x v="3"/>
    <x v="909"/>
  </r>
  <r>
    <n v="2697"/>
    <x v="1"/>
    <x v="2"/>
    <s v="Stephen King"/>
    <x v="6"/>
    <s v="Mystery Unfolded"/>
    <s v="New"/>
    <s v="Sealed"/>
    <n v="2023"/>
    <s v="Q2"/>
    <x v="5"/>
    <x v="17"/>
    <x v="4"/>
    <n v="79.64"/>
    <n v="165"/>
    <n v="0.26"/>
    <n v="13140.6"/>
    <x v="3"/>
    <x v="910"/>
  </r>
  <r>
    <n v="3933"/>
    <x v="1"/>
    <x v="1"/>
    <s v="Jane Austen"/>
    <x v="4"/>
    <s v="Biography of Legends"/>
    <s v="New"/>
    <s v="Unsealed"/>
    <n v="2024"/>
    <s v="Q4"/>
    <x v="0"/>
    <x v="5"/>
    <x v="4"/>
    <n v="56.33"/>
    <n v="232"/>
    <n v="0.03"/>
    <n v="13068.56"/>
    <x v="1"/>
    <x v="911"/>
  </r>
  <r>
    <n v="3453"/>
    <x v="1"/>
    <x v="1"/>
    <s v="Agatha Christie"/>
    <x v="6"/>
    <s v="Science Wonders"/>
    <s v="Like New"/>
    <s v="Sealed"/>
    <n v="2023"/>
    <s v="Q4"/>
    <x v="2"/>
    <x v="2"/>
    <x v="0"/>
    <n v="31.09"/>
    <n v="420"/>
    <n v="0.18"/>
    <n v="13057.8"/>
    <x v="1"/>
    <x v="912"/>
  </r>
  <r>
    <n v="2731"/>
    <x v="1"/>
    <x v="2"/>
    <s v="Jane Austen"/>
    <x v="4"/>
    <s v="Science Wonders"/>
    <s v="Used"/>
    <s v="Unsealed"/>
    <n v="2023"/>
    <s v="Q1"/>
    <x v="9"/>
    <x v="9"/>
    <x v="1"/>
    <n v="27.2"/>
    <n v="476"/>
    <n v="0.13"/>
    <n v="12947.199999999999"/>
    <x v="4"/>
    <x v="913"/>
  </r>
  <r>
    <n v="2104"/>
    <x v="1"/>
    <x v="2"/>
    <s v="Agatha Christie"/>
    <x v="1"/>
    <s v="The Great Adventure"/>
    <s v="Like New"/>
    <s v="Sealed"/>
    <n v="2024"/>
    <s v="Q1"/>
    <x v="7"/>
    <x v="11"/>
    <x v="1"/>
    <n v="57.04"/>
    <n v="226"/>
    <n v="0.28999999999999998"/>
    <n v="12891.039999999999"/>
    <x v="1"/>
    <x v="914"/>
  </r>
  <r>
    <n v="3179"/>
    <x v="1"/>
    <x v="0"/>
    <s v="Malcolm Gladwell"/>
    <x v="3"/>
    <s v="Mystery Unfolded"/>
    <s v="Like New"/>
    <s v="Sealed"/>
    <n v="2024"/>
    <s v="Q3"/>
    <x v="2"/>
    <x v="3"/>
    <x v="4"/>
    <n v="53.91"/>
    <n v="239"/>
    <n v="0.1"/>
    <n v="12884.49"/>
    <x v="1"/>
    <x v="915"/>
  </r>
  <r>
    <n v="2752"/>
    <x v="1"/>
    <x v="3"/>
    <s v="Jane Austen"/>
    <x v="6"/>
    <s v="Science Wonders"/>
    <s v="Used"/>
    <s v="Sealed"/>
    <n v="2024"/>
    <s v="Q2"/>
    <x v="6"/>
    <x v="10"/>
    <x v="0"/>
    <n v="31.12"/>
    <n v="412"/>
    <n v="0.2"/>
    <n v="12821.44"/>
    <x v="0"/>
    <x v="916"/>
  </r>
  <r>
    <n v="2852"/>
    <x v="1"/>
    <x v="1"/>
    <s v="Malcolm Gladwell"/>
    <x v="1"/>
    <s v="Biography of Legends"/>
    <s v="Used"/>
    <s v="Unsealed"/>
    <n v="2024"/>
    <s v="Q1"/>
    <x v="6"/>
    <x v="10"/>
    <x v="2"/>
    <n v="39.54"/>
    <n v="322"/>
    <n v="0.04"/>
    <n v="12731.88"/>
    <x v="4"/>
    <x v="917"/>
  </r>
  <r>
    <n v="3202"/>
    <x v="1"/>
    <x v="2"/>
    <s v="George R.R. Martin"/>
    <x v="3"/>
    <s v="Biography of Legends"/>
    <s v="New"/>
    <s v="Sealed"/>
    <n v="2024"/>
    <s v="Q3"/>
    <x v="6"/>
    <x v="10"/>
    <x v="3"/>
    <n v="97.15"/>
    <n v="131"/>
    <n v="0.03"/>
    <n v="12726.650000000001"/>
    <x v="3"/>
    <x v="918"/>
  </r>
  <r>
    <n v="2121"/>
    <x v="1"/>
    <x v="1"/>
    <s v="Jane Austen"/>
    <x v="5"/>
    <s v="Biography of Legends"/>
    <s v="Used"/>
    <s v="Sealed"/>
    <n v="2024"/>
    <s v="Q3"/>
    <x v="1"/>
    <x v="1"/>
    <x v="2"/>
    <n v="34.5"/>
    <n v="368"/>
    <n v="0.03"/>
    <n v="12696"/>
    <x v="3"/>
    <x v="919"/>
  </r>
  <r>
    <n v="3750"/>
    <x v="1"/>
    <x v="2"/>
    <s v="George R.R. Martin"/>
    <x v="0"/>
    <s v="Mystery Unfolded"/>
    <s v="Like New"/>
    <s v="Unsealed"/>
    <n v="2024"/>
    <s v="Q3"/>
    <x v="5"/>
    <x v="8"/>
    <x v="2"/>
    <n v="76.91"/>
    <n v="165"/>
    <n v="0.2"/>
    <n v="12690.15"/>
    <x v="0"/>
    <x v="920"/>
  </r>
  <r>
    <n v="3138"/>
    <x v="1"/>
    <x v="2"/>
    <s v="Malcolm Gladwell"/>
    <x v="4"/>
    <s v="Science Wonders"/>
    <s v="New"/>
    <s v="Sealed"/>
    <n v="2024"/>
    <s v="Q3"/>
    <x v="10"/>
    <x v="14"/>
    <x v="2"/>
    <n v="60.89"/>
    <n v="208"/>
    <n v="0.06"/>
    <n v="12665.12"/>
    <x v="3"/>
    <x v="921"/>
  </r>
  <r>
    <n v="3908"/>
    <x v="1"/>
    <x v="3"/>
    <s v="Stephen King"/>
    <x v="0"/>
    <s v="The Great Adventure"/>
    <s v="Used"/>
    <s v="Sealed"/>
    <n v="2023"/>
    <s v="Q2"/>
    <x v="0"/>
    <x v="0"/>
    <x v="3"/>
    <n v="60.95"/>
    <n v="207"/>
    <n v="0.25"/>
    <n v="12616.650000000001"/>
    <x v="2"/>
    <x v="922"/>
  </r>
  <r>
    <n v="3632"/>
    <x v="1"/>
    <x v="1"/>
    <s v="George R.R. Martin"/>
    <x v="0"/>
    <s v="Mystery Unfolded"/>
    <s v="Used"/>
    <s v="Sealed"/>
    <n v="2023"/>
    <s v="Q4"/>
    <x v="3"/>
    <x v="4"/>
    <x v="1"/>
    <n v="31.1"/>
    <n v="400"/>
    <n v="0.02"/>
    <n v="12440"/>
    <x v="4"/>
    <x v="923"/>
  </r>
  <r>
    <n v="3282"/>
    <x v="1"/>
    <x v="3"/>
    <s v="Jane Austen"/>
    <x v="2"/>
    <s v="Mystery Unfolded"/>
    <s v="New"/>
    <s v="Sealed"/>
    <n v="2024"/>
    <s v="Q4"/>
    <x v="2"/>
    <x v="3"/>
    <x v="4"/>
    <n v="29.23"/>
    <n v="425"/>
    <n v="0.01"/>
    <n v="12422.75"/>
    <x v="2"/>
    <x v="924"/>
  </r>
  <r>
    <n v="3472"/>
    <x v="1"/>
    <x v="1"/>
    <s v="J.K. Rowling"/>
    <x v="0"/>
    <s v="The Great Adventure"/>
    <s v="Like New"/>
    <s v="Unsealed"/>
    <n v="2024"/>
    <s v="Q1"/>
    <x v="9"/>
    <x v="1"/>
    <x v="3"/>
    <n v="69.290000000000006"/>
    <n v="178"/>
    <n v="0.18"/>
    <n v="12333.62"/>
    <x v="0"/>
    <x v="925"/>
  </r>
  <r>
    <n v="3763"/>
    <x v="1"/>
    <x v="0"/>
    <s v="Brandon Sanderson"/>
    <x v="3"/>
    <s v="Self-Help Guide"/>
    <s v="Used"/>
    <s v="Sealed"/>
    <n v="2024"/>
    <s v="Q2"/>
    <x v="5"/>
    <x v="8"/>
    <x v="3"/>
    <n v="43.54"/>
    <n v="283"/>
    <n v="0.25"/>
    <n v="12321.82"/>
    <x v="1"/>
    <x v="926"/>
  </r>
  <r>
    <n v="3414"/>
    <x v="1"/>
    <x v="3"/>
    <s v="Malcolm Gladwell"/>
    <x v="4"/>
    <s v="Mystery Unfolded"/>
    <s v="Used"/>
    <s v="Sealed"/>
    <n v="2024"/>
    <s v="Q3"/>
    <x v="8"/>
    <x v="14"/>
    <x v="2"/>
    <n v="93.34"/>
    <n v="132"/>
    <n v="0.23"/>
    <n v="12320.880000000001"/>
    <x v="4"/>
    <x v="927"/>
  </r>
  <r>
    <n v="3791"/>
    <x v="1"/>
    <x v="3"/>
    <s v="Brandon Sanderson"/>
    <x v="0"/>
    <s v="Biography of Legends"/>
    <s v="New"/>
    <s v="Unsealed"/>
    <n v="2024"/>
    <s v="Q3"/>
    <x v="6"/>
    <x v="10"/>
    <x v="3"/>
    <n v="31.18"/>
    <n v="392"/>
    <n v="0.04"/>
    <n v="12222.56"/>
    <x v="0"/>
    <x v="928"/>
  </r>
  <r>
    <n v="3655"/>
    <x v="1"/>
    <x v="3"/>
    <s v="Brandon Sanderson"/>
    <x v="5"/>
    <s v="The Great Adventure"/>
    <s v="Used"/>
    <s v="Sealed"/>
    <n v="2023"/>
    <s v="Q3"/>
    <x v="4"/>
    <x v="7"/>
    <x v="2"/>
    <n v="57.65"/>
    <n v="211"/>
    <n v="0.1"/>
    <n v="12164.15"/>
    <x v="1"/>
    <x v="929"/>
  </r>
  <r>
    <n v="2557"/>
    <x v="1"/>
    <x v="3"/>
    <s v="George R.R. Martin"/>
    <x v="2"/>
    <s v="Science Wonders"/>
    <s v="Like New"/>
    <s v="Sealed"/>
    <n v="2023"/>
    <s v="Q3"/>
    <x v="4"/>
    <x v="7"/>
    <x v="0"/>
    <n v="32.68"/>
    <n v="366"/>
    <n v="0.11"/>
    <n v="11960.88"/>
    <x v="3"/>
    <x v="930"/>
  </r>
  <r>
    <n v="3651"/>
    <x v="1"/>
    <x v="1"/>
    <s v="Stephen King"/>
    <x v="2"/>
    <s v="Self-Help Guide"/>
    <s v="Used"/>
    <s v="Sealed"/>
    <n v="2023"/>
    <s v="Q1"/>
    <x v="10"/>
    <x v="15"/>
    <x v="1"/>
    <n v="33.700000000000003"/>
    <n v="354"/>
    <n v="0.06"/>
    <n v="11929.800000000001"/>
    <x v="0"/>
    <x v="931"/>
  </r>
  <r>
    <n v="3566"/>
    <x v="1"/>
    <x v="3"/>
    <s v="Brandon Sanderson"/>
    <x v="4"/>
    <s v="Mystery Unfolded"/>
    <s v="Like New"/>
    <s v="Sealed"/>
    <n v="2024"/>
    <s v="Q4"/>
    <x v="4"/>
    <x v="16"/>
    <x v="2"/>
    <n v="77.33"/>
    <n v="154"/>
    <n v="0.03"/>
    <n v="11908.82"/>
    <x v="4"/>
    <x v="932"/>
  </r>
  <r>
    <n v="3120"/>
    <x v="1"/>
    <x v="2"/>
    <s v="George R.R. Martin"/>
    <x v="6"/>
    <s v="Self-Help Guide"/>
    <s v="Used"/>
    <s v="Unsealed"/>
    <n v="2024"/>
    <s v="Q1"/>
    <x v="6"/>
    <x v="10"/>
    <x v="2"/>
    <n v="38.94"/>
    <n v="305"/>
    <n v="7.0000000000000007E-2"/>
    <n v="11876.699999999999"/>
    <x v="4"/>
    <x v="933"/>
  </r>
  <r>
    <n v="2260"/>
    <x v="1"/>
    <x v="1"/>
    <s v="Jane Austen"/>
    <x v="5"/>
    <s v="Science Wonders"/>
    <s v="Used"/>
    <s v="Sealed"/>
    <n v="2024"/>
    <s v="Q3"/>
    <x v="2"/>
    <x v="3"/>
    <x v="4"/>
    <n v="89.85"/>
    <n v="132"/>
    <n v="0.25"/>
    <n v="11860.199999999999"/>
    <x v="0"/>
    <x v="934"/>
  </r>
  <r>
    <n v="3417"/>
    <x v="1"/>
    <x v="1"/>
    <s v="Brandon Sanderson"/>
    <x v="0"/>
    <s v="Biography of Legends"/>
    <s v="Used"/>
    <s v="Sealed"/>
    <n v="2024"/>
    <s v="Q3"/>
    <x v="0"/>
    <x v="5"/>
    <x v="0"/>
    <n v="28.28"/>
    <n v="418"/>
    <n v="0.23"/>
    <n v="11821.04"/>
    <x v="2"/>
    <x v="935"/>
  </r>
  <r>
    <n v="3306"/>
    <x v="1"/>
    <x v="2"/>
    <s v="Malcolm Gladwell"/>
    <x v="2"/>
    <s v="Science Wonders"/>
    <s v="Like New"/>
    <s v="Unsealed"/>
    <n v="2024"/>
    <s v="Q2"/>
    <x v="5"/>
    <x v="8"/>
    <x v="1"/>
    <n v="72.14"/>
    <n v="163"/>
    <n v="0.09"/>
    <n v="11758.82"/>
    <x v="3"/>
    <x v="936"/>
  </r>
  <r>
    <n v="2500"/>
    <x v="1"/>
    <x v="1"/>
    <s v="Malcolm Gladwell"/>
    <x v="4"/>
    <s v="Self-Help Guide"/>
    <s v="New"/>
    <s v="Unsealed"/>
    <n v="2023"/>
    <s v="Q1"/>
    <x v="7"/>
    <x v="13"/>
    <x v="3"/>
    <n v="89.74"/>
    <n v="131"/>
    <n v="0.04"/>
    <n v="11755.939999999999"/>
    <x v="4"/>
    <x v="937"/>
  </r>
  <r>
    <n v="3993"/>
    <x v="1"/>
    <x v="3"/>
    <s v="Agatha Christie"/>
    <x v="1"/>
    <s v="Science Wonders"/>
    <s v="Used"/>
    <s v="Sealed"/>
    <n v="2023"/>
    <s v="Q3"/>
    <x v="6"/>
    <x v="12"/>
    <x v="4"/>
    <n v="58.46"/>
    <n v="201"/>
    <n v="0.08"/>
    <n v="11750.460000000001"/>
    <x v="4"/>
    <x v="938"/>
  </r>
  <r>
    <n v="2784"/>
    <x v="1"/>
    <x v="1"/>
    <s v="J.K. Rowling"/>
    <x v="3"/>
    <s v="Science Wonders"/>
    <s v="New"/>
    <s v="Unsealed"/>
    <n v="2023"/>
    <s v="Q3"/>
    <x v="9"/>
    <x v="9"/>
    <x v="0"/>
    <n v="59.38"/>
    <n v="196"/>
    <n v="0.24"/>
    <n v="11638.480000000001"/>
    <x v="2"/>
    <x v="939"/>
  </r>
  <r>
    <n v="3469"/>
    <x v="1"/>
    <x v="3"/>
    <s v="Brandon Sanderson"/>
    <x v="2"/>
    <s v="Science Wonders"/>
    <s v="Like New"/>
    <s v="Unsealed"/>
    <n v="2024"/>
    <s v="Q2"/>
    <x v="6"/>
    <x v="10"/>
    <x v="2"/>
    <n v="71.97"/>
    <n v="161"/>
    <n v="0.18"/>
    <n v="11587.17"/>
    <x v="3"/>
    <x v="940"/>
  </r>
  <r>
    <n v="2954"/>
    <x v="1"/>
    <x v="3"/>
    <s v="Stephen King"/>
    <x v="2"/>
    <s v="The Great Adventure"/>
    <s v="Like New"/>
    <s v="Sealed"/>
    <n v="2023"/>
    <s v="Q4"/>
    <x v="5"/>
    <x v="17"/>
    <x v="2"/>
    <n v="35.29"/>
    <n v="327"/>
    <n v="0.11"/>
    <n v="11539.83"/>
    <x v="1"/>
    <x v="941"/>
  </r>
  <r>
    <n v="3036"/>
    <x v="1"/>
    <x v="3"/>
    <s v="J.K. Rowling"/>
    <x v="5"/>
    <s v="The Great Adventure"/>
    <s v="Like New"/>
    <s v="Sealed"/>
    <n v="2024"/>
    <s v="Q2"/>
    <x v="1"/>
    <x v="1"/>
    <x v="1"/>
    <n v="25.48"/>
    <n v="452"/>
    <n v="0.17"/>
    <n v="11516.960000000001"/>
    <x v="3"/>
    <x v="942"/>
  </r>
  <r>
    <n v="3461"/>
    <x v="1"/>
    <x v="0"/>
    <s v="Stephen King"/>
    <x v="4"/>
    <s v="The Great Adventure"/>
    <s v="Like New"/>
    <s v="Unsealed"/>
    <n v="2024"/>
    <s v="Q1"/>
    <x v="4"/>
    <x v="16"/>
    <x v="0"/>
    <n v="63.32"/>
    <n v="181"/>
    <n v="7.0000000000000007E-2"/>
    <n v="11460.92"/>
    <x v="0"/>
    <x v="943"/>
  </r>
  <r>
    <n v="3641"/>
    <x v="1"/>
    <x v="0"/>
    <s v="George R.R. Martin"/>
    <x v="2"/>
    <s v="Biography of Legends"/>
    <s v="Used"/>
    <s v="Unsealed"/>
    <n v="2024"/>
    <s v="Q1"/>
    <x v="6"/>
    <x v="10"/>
    <x v="3"/>
    <n v="76.61"/>
    <n v="149"/>
    <n v="0.15"/>
    <n v="11414.89"/>
    <x v="2"/>
    <x v="944"/>
  </r>
  <r>
    <n v="2299"/>
    <x v="1"/>
    <x v="0"/>
    <s v="Malcolm Gladwell"/>
    <x v="4"/>
    <s v="Science Wonders"/>
    <s v="Used"/>
    <s v="Unsealed"/>
    <n v="2023"/>
    <s v="Q2"/>
    <x v="6"/>
    <x v="12"/>
    <x v="3"/>
    <n v="65.290000000000006"/>
    <n v="174"/>
    <n v="0.21"/>
    <n v="11360.460000000001"/>
    <x v="4"/>
    <x v="945"/>
  </r>
  <r>
    <n v="2371"/>
    <x v="1"/>
    <x v="1"/>
    <s v="George R.R. Martin"/>
    <x v="0"/>
    <s v="Mystery Unfolded"/>
    <s v="New"/>
    <s v="Sealed"/>
    <n v="2023"/>
    <s v="Q4"/>
    <x v="3"/>
    <x v="4"/>
    <x v="0"/>
    <n v="59.89"/>
    <n v="188"/>
    <n v="7.0000000000000007E-2"/>
    <n v="11259.32"/>
    <x v="3"/>
    <x v="946"/>
  </r>
  <r>
    <n v="2994"/>
    <x v="1"/>
    <x v="3"/>
    <s v="Brandon Sanderson"/>
    <x v="3"/>
    <s v="Mystery Unfolded"/>
    <s v="Used"/>
    <s v="Unsealed"/>
    <n v="2024"/>
    <s v="Q4"/>
    <x v="8"/>
    <x v="14"/>
    <x v="0"/>
    <n v="24.43"/>
    <n v="458"/>
    <n v="0.08"/>
    <n v="11188.94"/>
    <x v="2"/>
    <x v="947"/>
  </r>
  <r>
    <n v="3090"/>
    <x v="1"/>
    <x v="1"/>
    <s v="J.K. Rowling"/>
    <x v="3"/>
    <s v="Self-Help Guide"/>
    <s v="New"/>
    <s v="Unsealed"/>
    <n v="2024"/>
    <s v="Q2"/>
    <x v="0"/>
    <x v="5"/>
    <x v="1"/>
    <n v="50.07"/>
    <n v="223"/>
    <n v="0.26"/>
    <n v="11165.61"/>
    <x v="2"/>
    <x v="948"/>
  </r>
  <r>
    <n v="2033"/>
    <x v="1"/>
    <x v="3"/>
    <s v="Stephen King"/>
    <x v="4"/>
    <s v="Mystery Unfolded"/>
    <s v="New"/>
    <s v="Unsealed"/>
    <n v="2023"/>
    <s v="Q3"/>
    <x v="2"/>
    <x v="2"/>
    <x v="2"/>
    <n v="22.88"/>
    <n v="488"/>
    <n v="0.02"/>
    <n v="11165.439999999999"/>
    <x v="4"/>
    <x v="949"/>
  </r>
  <r>
    <n v="3158"/>
    <x v="1"/>
    <x v="1"/>
    <s v="Malcolm Gladwell"/>
    <x v="6"/>
    <s v="Self-Help Guide"/>
    <s v="New"/>
    <s v="Unsealed"/>
    <n v="2024"/>
    <s v="Q3"/>
    <x v="2"/>
    <x v="3"/>
    <x v="3"/>
    <n v="31.79"/>
    <n v="351"/>
    <n v="0.14000000000000001"/>
    <n v="11158.289999999999"/>
    <x v="0"/>
    <x v="950"/>
  </r>
  <r>
    <n v="2567"/>
    <x v="1"/>
    <x v="0"/>
    <s v="George R.R. Martin"/>
    <x v="0"/>
    <s v="Biography of Legends"/>
    <s v="Like New"/>
    <s v="Unsealed"/>
    <n v="2024"/>
    <s v="Q1"/>
    <x v="1"/>
    <x v="1"/>
    <x v="3"/>
    <n v="59.4"/>
    <n v="187"/>
    <n v="0.28000000000000003"/>
    <n v="11107.8"/>
    <x v="4"/>
    <x v="951"/>
  </r>
  <r>
    <n v="3476"/>
    <x v="1"/>
    <x v="1"/>
    <s v="Malcolm Gladwell"/>
    <x v="6"/>
    <s v="The Great Adventure"/>
    <s v="New"/>
    <s v="Unsealed"/>
    <n v="2024"/>
    <s v="Q2"/>
    <x v="4"/>
    <x v="16"/>
    <x v="1"/>
    <n v="34.57"/>
    <n v="319"/>
    <n v="0.02"/>
    <n v="11027.83"/>
    <x v="4"/>
    <x v="952"/>
  </r>
  <r>
    <n v="3242"/>
    <x v="1"/>
    <x v="1"/>
    <s v="Brandon Sanderson"/>
    <x v="5"/>
    <s v="Science Wonders"/>
    <s v="New"/>
    <s v="Sealed"/>
    <n v="2024"/>
    <s v="Q1"/>
    <x v="10"/>
    <x v="14"/>
    <x v="3"/>
    <n v="22.05"/>
    <n v="499"/>
    <n v="0.18"/>
    <n v="11002.95"/>
    <x v="1"/>
    <x v="953"/>
  </r>
  <r>
    <n v="3894"/>
    <x v="1"/>
    <x v="1"/>
    <s v="Agatha Christie"/>
    <x v="4"/>
    <s v="Biography of Legends"/>
    <s v="Like New"/>
    <s v="Sealed"/>
    <n v="2023"/>
    <s v="Q2"/>
    <x v="2"/>
    <x v="2"/>
    <x v="3"/>
    <n v="33.04"/>
    <n v="332"/>
    <n v="0.01"/>
    <n v="10969.279999999999"/>
    <x v="1"/>
    <x v="954"/>
  </r>
  <r>
    <n v="3266"/>
    <x v="1"/>
    <x v="1"/>
    <s v="Stephen King"/>
    <x v="5"/>
    <s v="Mystery Unfolded"/>
    <s v="New"/>
    <s v="Sealed"/>
    <n v="2023"/>
    <s v="Q3"/>
    <x v="5"/>
    <x v="17"/>
    <x v="0"/>
    <n v="85.54"/>
    <n v="128"/>
    <n v="0.08"/>
    <n v="10949.12"/>
    <x v="2"/>
    <x v="955"/>
  </r>
  <r>
    <n v="3962"/>
    <x v="1"/>
    <x v="2"/>
    <s v="Brandon Sanderson"/>
    <x v="0"/>
    <s v="Science Wonders"/>
    <s v="Used"/>
    <s v="Sealed"/>
    <n v="2024"/>
    <s v="Q1"/>
    <x v="10"/>
    <x v="14"/>
    <x v="1"/>
    <n v="62.75"/>
    <n v="174"/>
    <n v="0.22"/>
    <n v="10918.5"/>
    <x v="0"/>
    <x v="956"/>
  </r>
  <r>
    <n v="3380"/>
    <x v="1"/>
    <x v="3"/>
    <s v="Brandon Sanderson"/>
    <x v="4"/>
    <s v="Biography of Legends"/>
    <s v="Like New"/>
    <s v="Sealed"/>
    <n v="2024"/>
    <s v="Q2"/>
    <x v="8"/>
    <x v="14"/>
    <x v="2"/>
    <n v="39.08"/>
    <n v="278"/>
    <n v="0.13"/>
    <n v="10864.24"/>
    <x v="4"/>
    <x v="957"/>
  </r>
  <r>
    <n v="2075"/>
    <x v="1"/>
    <x v="2"/>
    <s v="Brandon Sanderson"/>
    <x v="6"/>
    <s v="Science Wonders"/>
    <s v="Used"/>
    <s v="Unsealed"/>
    <n v="2023"/>
    <s v="Q1"/>
    <x v="11"/>
    <x v="19"/>
    <x v="1"/>
    <n v="87.57"/>
    <n v="124"/>
    <n v="0.28000000000000003"/>
    <n v="10858.679999999998"/>
    <x v="0"/>
    <x v="958"/>
  </r>
  <r>
    <n v="2683"/>
    <x v="1"/>
    <x v="2"/>
    <s v="Brandon Sanderson"/>
    <x v="5"/>
    <s v="Biography of Legends"/>
    <s v="Used"/>
    <s v="Sealed"/>
    <n v="2024"/>
    <s v="Q2"/>
    <x v="3"/>
    <x v="6"/>
    <x v="0"/>
    <n v="91.78"/>
    <n v="118"/>
    <n v="0.03"/>
    <n v="10830.04"/>
    <x v="3"/>
    <x v="959"/>
  </r>
  <r>
    <n v="2789"/>
    <x v="1"/>
    <x v="3"/>
    <s v="Agatha Christie"/>
    <x v="2"/>
    <s v="The Great Adventure"/>
    <s v="Used"/>
    <s v="Sealed"/>
    <n v="2023"/>
    <s v="Q4"/>
    <x v="9"/>
    <x v="9"/>
    <x v="3"/>
    <n v="48.34"/>
    <n v="224"/>
    <n v="0.09"/>
    <n v="10828.16"/>
    <x v="0"/>
    <x v="960"/>
  </r>
  <r>
    <n v="2209"/>
    <x v="1"/>
    <x v="3"/>
    <s v="Jane Austen"/>
    <x v="1"/>
    <s v="The Great Adventure"/>
    <s v="New"/>
    <s v="Unsealed"/>
    <n v="2023"/>
    <s v="Q4"/>
    <x v="7"/>
    <x v="13"/>
    <x v="2"/>
    <n v="30.12"/>
    <n v="359"/>
    <n v="0.21"/>
    <n v="10813.08"/>
    <x v="2"/>
    <x v="961"/>
  </r>
  <r>
    <n v="3780"/>
    <x v="1"/>
    <x v="1"/>
    <s v="Agatha Christie"/>
    <x v="4"/>
    <s v="Science Wonders"/>
    <s v="Used"/>
    <s v="Unsealed"/>
    <n v="2024"/>
    <s v="Q4"/>
    <x v="3"/>
    <x v="6"/>
    <x v="2"/>
    <n v="66.78"/>
    <n v="161"/>
    <n v="0.14000000000000001"/>
    <n v="10751.58"/>
    <x v="1"/>
    <x v="962"/>
  </r>
  <r>
    <n v="3207"/>
    <x v="1"/>
    <x v="3"/>
    <s v="Agatha Christie"/>
    <x v="2"/>
    <s v="The Great Adventure"/>
    <s v="New"/>
    <s v="Unsealed"/>
    <n v="2024"/>
    <s v="Q3"/>
    <x v="3"/>
    <x v="6"/>
    <x v="1"/>
    <n v="40.64"/>
    <n v="261"/>
    <n v="0.08"/>
    <n v="10607.04"/>
    <x v="4"/>
    <x v="963"/>
  </r>
  <r>
    <n v="2399"/>
    <x v="1"/>
    <x v="3"/>
    <s v="Agatha Christie"/>
    <x v="2"/>
    <s v="Science Wonders"/>
    <s v="Like New"/>
    <s v="Unsealed"/>
    <n v="2023"/>
    <s v="Q4"/>
    <x v="1"/>
    <x v="9"/>
    <x v="4"/>
    <n v="23.63"/>
    <n v="447"/>
    <n v="0.11"/>
    <n v="10562.609999999999"/>
    <x v="2"/>
    <x v="964"/>
  </r>
  <r>
    <n v="3281"/>
    <x v="1"/>
    <x v="0"/>
    <s v="Malcolm Gladwell"/>
    <x v="6"/>
    <s v="Science Wonders"/>
    <s v="New"/>
    <s v="Unsealed"/>
    <n v="2024"/>
    <s v="Q2"/>
    <x v="6"/>
    <x v="10"/>
    <x v="0"/>
    <n v="44.54"/>
    <n v="235"/>
    <n v="0.09"/>
    <n v="10466.9"/>
    <x v="4"/>
    <x v="965"/>
  </r>
  <r>
    <n v="2976"/>
    <x v="1"/>
    <x v="1"/>
    <s v="Jane Austen"/>
    <x v="0"/>
    <s v="The Great Adventure"/>
    <s v="New"/>
    <s v="Unsealed"/>
    <n v="2023"/>
    <s v="Q4"/>
    <x v="2"/>
    <x v="2"/>
    <x v="4"/>
    <n v="52.28"/>
    <n v="200"/>
    <n v="0.17"/>
    <n v="10456"/>
    <x v="4"/>
    <x v="966"/>
  </r>
  <r>
    <n v="2523"/>
    <x v="1"/>
    <x v="3"/>
    <s v="George R.R. Martin"/>
    <x v="5"/>
    <s v="Science Wonders"/>
    <s v="Like New"/>
    <s v="Unsealed"/>
    <n v="2024"/>
    <s v="Q4"/>
    <x v="1"/>
    <x v="1"/>
    <x v="2"/>
    <n v="54.09"/>
    <n v="193"/>
    <n v="0.03"/>
    <n v="10439.370000000001"/>
    <x v="2"/>
    <x v="967"/>
  </r>
  <r>
    <n v="3585"/>
    <x v="1"/>
    <x v="1"/>
    <s v="George R.R. Martin"/>
    <x v="0"/>
    <s v="Biography of Legends"/>
    <s v="New"/>
    <s v="Unsealed"/>
    <n v="2023"/>
    <s v="Q3"/>
    <x v="4"/>
    <x v="7"/>
    <x v="1"/>
    <n v="23.46"/>
    <n v="444"/>
    <n v="0.04"/>
    <n v="10416.24"/>
    <x v="1"/>
    <x v="968"/>
  </r>
  <r>
    <n v="2684"/>
    <x v="1"/>
    <x v="1"/>
    <s v="Malcolm Gladwell"/>
    <x v="3"/>
    <s v="Mystery Unfolded"/>
    <s v="New"/>
    <s v="Sealed"/>
    <n v="2023"/>
    <s v="Q4"/>
    <x v="0"/>
    <x v="0"/>
    <x v="4"/>
    <n v="86.16"/>
    <n v="120"/>
    <n v="0.08"/>
    <n v="10339.199999999999"/>
    <x v="0"/>
    <x v="969"/>
  </r>
  <r>
    <n v="3675"/>
    <x v="1"/>
    <x v="2"/>
    <s v="Brandon Sanderson"/>
    <x v="3"/>
    <s v="Self-Help Guide"/>
    <s v="Like New"/>
    <s v="Sealed"/>
    <n v="2023"/>
    <s v="Q2"/>
    <x v="7"/>
    <x v="13"/>
    <x v="4"/>
    <n v="20.99"/>
    <n v="492"/>
    <n v="0.14000000000000001"/>
    <n v="10327.08"/>
    <x v="3"/>
    <x v="970"/>
  </r>
  <r>
    <n v="2756"/>
    <x v="1"/>
    <x v="1"/>
    <s v="George R.R. Martin"/>
    <x v="0"/>
    <s v="Biography of Legends"/>
    <s v="Like New"/>
    <s v="Unsealed"/>
    <n v="2023"/>
    <s v="Q1"/>
    <x v="7"/>
    <x v="13"/>
    <x v="2"/>
    <n v="78.73"/>
    <n v="131"/>
    <n v="0.2"/>
    <n v="10313.630000000001"/>
    <x v="1"/>
    <x v="971"/>
  </r>
  <r>
    <n v="3003"/>
    <x v="1"/>
    <x v="3"/>
    <s v="Stephen King"/>
    <x v="0"/>
    <s v="Mystery Unfolded"/>
    <s v="New"/>
    <s v="Sealed"/>
    <n v="2023"/>
    <s v="Q3"/>
    <x v="5"/>
    <x v="17"/>
    <x v="4"/>
    <n v="26.02"/>
    <n v="395"/>
    <n v="0.02"/>
    <n v="10277.9"/>
    <x v="4"/>
    <x v="972"/>
  </r>
  <r>
    <n v="2501"/>
    <x v="1"/>
    <x v="3"/>
    <s v="Jane Austen"/>
    <x v="1"/>
    <s v="Biography of Legends"/>
    <s v="Like New"/>
    <s v="Unsealed"/>
    <n v="2024"/>
    <s v="Q2"/>
    <x v="9"/>
    <x v="1"/>
    <x v="0"/>
    <n v="88.97"/>
    <n v="115"/>
    <n v="0.16"/>
    <n v="10231.549999999999"/>
    <x v="1"/>
    <x v="973"/>
  </r>
  <r>
    <n v="3302"/>
    <x v="1"/>
    <x v="0"/>
    <s v="Stephen King"/>
    <x v="3"/>
    <s v="Self-Help Guide"/>
    <s v="Used"/>
    <s v="Sealed"/>
    <n v="2024"/>
    <s v="Q3"/>
    <x v="1"/>
    <x v="1"/>
    <x v="0"/>
    <n v="30.23"/>
    <n v="338"/>
    <n v="0.06"/>
    <n v="10217.74"/>
    <x v="1"/>
    <x v="974"/>
  </r>
  <r>
    <n v="3147"/>
    <x v="1"/>
    <x v="2"/>
    <s v="Agatha Christie"/>
    <x v="6"/>
    <s v="Biography of Legends"/>
    <s v="New"/>
    <s v="Sealed"/>
    <n v="2023"/>
    <s v="Q1"/>
    <x v="3"/>
    <x v="4"/>
    <x v="3"/>
    <n v="45.1"/>
    <n v="226"/>
    <n v="0.28000000000000003"/>
    <n v="10192.6"/>
    <x v="2"/>
    <x v="975"/>
  </r>
  <r>
    <n v="2334"/>
    <x v="1"/>
    <x v="3"/>
    <s v="Agatha Christie"/>
    <x v="1"/>
    <s v="Science Wonders"/>
    <s v="Used"/>
    <s v="Sealed"/>
    <n v="2023"/>
    <s v="Q3"/>
    <x v="3"/>
    <x v="4"/>
    <x v="0"/>
    <n v="29.02"/>
    <n v="349"/>
    <n v="0.14000000000000001"/>
    <n v="10127.98"/>
    <x v="0"/>
    <x v="976"/>
  </r>
  <r>
    <n v="2102"/>
    <x v="1"/>
    <x v="0"/>
    <s v="Brandon Sanderson"/>
    <x v="0"/>
    <s v="Science Wonders"/>
    <s v="Like New"/>
    <s v="Unsealed"/>
    <n v="2023"/>
    <s v="Q3"/>
    <x v="5"/>
    <x v="17"/>
    <x v="1"/>
    <n v="36.549999999999997"/>
    <n v="277"/>
    <n v="0.24"/>
    <n v="10124.349999999999"/>
    <x v="0"/>
    <x v="977"/>
  </r>
  <r>
    <n v="3817"/>
    <x v="1"/>
    <x v="0"/>
    <s v="Agatha Christie"/>
    <x v="2"/>
    <s v="The Great Adventure"/>
    <s v="Used"/>
    <s v="Sealed"/>
    <n v="2023"/>
    <s v="Q1"/>
    <x v="10"/>
    <x v="15"/>
    <x v="3"/>
    <n v="24.69"/>
    <n v="409"/>
    <n v="0.04"/>
    <n v="10098.210000000001"/>
    <x v="0"/>
    <x v="978"/>
  </r>
  <r>
    <n v="3348"/>
    <x v="1"/>
    <x v="1"/>
    <s v="Agatha Christie"/>
    <x v="3"/>
    <s v="The Great Adventure"/>
    <s v="Like New"/>
    <s v="Sealed"/>
    <n v="2023"/>
    <s v="Q1"/>
    <x v="9"/>
    <x v="9"/>
    <x v="1"/>
    <n v="87.94"/>
    <n v="114"/>
    <n v="0.23"/>
    <n v="10025.16"/>
    <x v="3"/>
    <x v="979"/>
  </r>
  <r>
    <n v="3051"/>
    <x v="1"/>
    <x v="3"/>
    <s v="Malcolm Gladwell"/>
    <x v="2"/>
    <s v="Biography of Legends"/>
    <s v="New"/>
    <s v="Unsealed"/>
    <n v="2023"/>
    <s v="Q4"/>
    <x v="6"/>
    <x v="12"/>
    <x v="2"/>
    <n v="23.92"/>
    <n v="419"/>
    <n v="0.26"/>
    <n v="10022.480000000001"/>
    <x v="4"/>
    <x v="980"/>
  </r>
  <r>
    <n v="3402"/>
    <x v="1"/>
    <x v="1"/>
    <s v="Stephen King"/>
    <x v="5"/>
    <s v="The Great Adventure"/>
    <s v="Used"/>
    <s v="Unsealed"/>
    <n v="2023"/>
    <s v="Q4"/>
    <x v="11"/>
    <x v="19"/>
    <x v="0"/>
    <n v="31.31"/>
    <n v="320"/>
    <n v="0.17"/>
    <n v="10019.199999999999"/>
    <x v="0"/>
    <x v="981"/>
  </r>
  <r>
    <n v="2187"/>
    <x v="1"/>
    <x v="3"/>
    <s v="Malcolm Gladwell"/>
    <x v="1"/>
    <s v="Mystery Unfolded"/>
    <s v="New"/>
    <s v="Unsealed"/>
    <n v="2024"/>
    <s v="Q1"/>
    <x v="6"/>
    <x v="10"/>
    <x v="0"/>
    <n v="42.6"/>
    <n v="235"/>
    <n v="0.11"/>
    <n v="10011"/>
    <x v="0"/>
    <x v="982"/>
  </r>
  <r>
    <n v="3740"/>
    <x v="1"/>
    <x v="2"/>
    <s v="Brandon Sanderson"/>
    <x v="1"/>
    <s v="Biography of Legends"/>
    <s v="Used"/>
    <s v="Unsealed"/>
    <n v="2023"/>
    <s v="Q4"/>
    <x v="1"/>
    <x v="9"/>
    <x v="1"/>
    <n v="39.9"/>
    <n v="250"/>
    <n v="0.18"/>
    <n v="9975"/>
    <x v="4"/>
    <x v="983"/>
  </r>
  <r>
    <n v="3368"/>
    <x v="1"/>
    <x v="0"/>
    <s v="Jane Austen"/>
    <x v="1"/>
    <s v="Self-Help Guide"/>
    <s v="New"/>
    <s v="Sealed"/>
    <n v="2024"/>
    <s v="Q3"/>
    <x v="11"/>
    <x v="18"/>
    <x v="4"/>
    <n v="29.98"/>
    <n v="331"/>
    <n v="0.05"/>
    <n v="9923.380000000001"/>
    <x v="3"/>
    <x v="984"/>
  </r>
  <r>
    <n v="3308"/>
    <x v="1"/>
    <x v="0"/>
    <s v="Malcolm Gladwell"/>
    <x v="4"/>
    <s v="The Great Adventure"/>
    <s v="Used"/>
    <s v="Sealed"/>
    <n v="2023"/>
    <s v="Q2"/>
    <x v="10"/>
    <x v="15"/>
    <x v="1"/>
    <n v="67.47"/>
    <n v="147"/>
    <n v="0.22"/>
    <n v="9918.09"/>
    <x v="0"/>
    <x v="985"/>
  </r>
  <r>
    <n v="3758"/>
    <x v="1"/>
    <x v="1"/>
    <s v="Malcolm Gladwell"/>
    <x v="6"/>
    <s v="Self-Help Guide"/>
    <s v="New"/>
    <s v="Sealed"/>
    <n v="2023"/>
    <s v="Q1"/>
    <x v="6"/>
    <x v="12"/>
    <x v="1"/>
    <n v="81.53"/>
    <n v="121"/>
    <n v="7.0000000000000007E-2"/>
    <n v="9865.130000000001"/>
    <x v="2"/>
    <x v="986"/>
  </r>
  <r>
    <n v="2195"/>
    <x v="1"/>
    <x v="0"/>
    <s v="Malcolm Gladwell"/>
    <x v="0"/>
    <s v="Self-Help Guide"/>
    <s v="Used"/>
    <s v="Sealed"/>
    <n v="2023"/>
    <s v="Q2"/>
    <x v="4"/>
    <x v="7"/>
    <x v="1"/>
    <n v="45.24"/>
    <n v="218"/>
    <n v="0.01"/>
    <n v="9862.32"/>
    <x v="0"/>
    <x v="987"/>
  </r>
  <r>
    <n v="2049"/>
    <x v="1"/>
    <x v="2"/>
    <s v="Stephen King"/>
    <x v="1"/>
    <s v="Biography of Legends"/>
    <s v="New"/>
    <s v="Sealed"/>
    <n v="2023"/>
    <s v="Q4"/>
    <x v="8"/>
    <x v="15"/>
    <x v="4"/>
    <n v="29.15"/>
    <n v="338"/>
    <n v="0.14000000000000001"/>
    <n v="9852.6999999999989"/>
    <x v="0"/>
    <x v="988"/>
  </r>
  <r>
    <n v="3496"/>
    <x v="1"/>
    <x v="3"/>
    <s v="Malcolm Gladwell"/>
    <x v="3"/>
    <s v="The Great Adventure"/>
    <s v="New"/>
    <s v="Unsealed"/>
    <n v="2023"/>
    <s v="Q4"/>
    <x v="6"/>
    <x v="12"/>
    <x v="2"/>
    <n v="58.33"/>
    <n v="167"/>
    <n v="0.18"/>
    <n v="9741.11"/>
    <x v="3"/>
    <x v="989"/>
  </r>
  <r>
    <n v="3374"/>
    <x v="1"/>
    <x v="0"/>
    <s v="J.K. Rowling"/>
    <x v="1"/>
    <s v="Self-Help Guide"/>
    <s v="New"/>
    <s v="Unsealed"/>
    <n v="2023"/>
    <s v="Q4"/>
    <x v="5"/>
    <x v="17"/>
    <x v="0"/>
    <n v="22.42"/>
    <n v="429"/>
    <n v="0.1"/>
    <n v="9618.18"/>
    <x v="1"/>
    <x v="990"/>
  </r>
  <r>
    <n v="3455"/>
    <x v="1"/>
    <x v="2"/>
    <s v="George R.R. Martin"/>
    <x v="6"/>
    <s v="Science Wonders"/>
    <s v="Like New"/>
    <s v="Unsealed"/>
    <n v="2024"/>
    <s v="Q1"/>
    <x v="0"/>
    <x v="5"/>
    <x v="0"/>
    <n v="40.659999999999997"/>
    <n v="236"/>
    <n v="0.1"/>
    <n v="9595.7599999999984"/>
    <x v="2"/>
    <x v="991"/>
  </r>
  <r>
    <n v="3963"/>
    <x v="1"/>
    <x v="3"/>
    <s v="Brandon Sanderson"/>
    <x v="0"/>
    <s v="Mystery Unfolded"/>
    <s v="Like New"/>
    <s v="Sealed"/>
    <n v="2024"/>
    <s v="Q1"/>
    <x v="0"/>
    <x v="5"/>
    <x v="0"/>
    <n v="39.380000000000003"/>
    <n v="243"/>
    <n v="0.1"/>
    <n v="9569.34"/>
    <x v="1"/>
    <x v="992"/>
  </r>
  <r>
    <n v="2407"/>
    <x v="1"/>
    <x v="3"/>
    <s v="George R.R. Martin"/>
    <x v="1"/>
    <s v="Science Wonders"/>
    <s v="New"/>
    <s v="Unsealed"/>
    <n v="2023"/>
    <s v="Q4"/>
    <x v="4"/>
    <x v="7"/>
    <x v="1"/>
    <n v="27.3"/>
    <n v="349"/>
    <n v="0.24"/>
    <n v="9527.7000000000007"/>
    <x v="0"/>
    <x v="993"/>
  </r>
  <r>
    <n v="2720"/>
    <x v="1"/>
    <x v="0"/>
    <s v="Malcolm Gladwell"/>
    <x v="6"/>
    <s v="Self-Help Guide"/>
    <s v="New"/>
    <s v="Unsealed"/>
    <n v="2024"/>
    <s v="Q4"/>
    <x v="4"/>
    <x v="16"/>
    <x v="3"/>
    <n v="22.97"/>
    <n v="414"/>
    <n v="0.16"/>
    <n v="9509.58"/>
    <x v="2"/>
    <x v="994"/>
  </r>
  <r>
    <n v="3136"/>
    <x v="1"/>
    <x v="3"/>
    <s v="J.K. Rowling"/>
    <x v="4"/>
    <s v="Biography of Legends"/>
    <s v="New"/>
    <s v="Sealed"/>
    <n v="2023"/>
    <s v="Q2"/>
    <x v="9"/>
    <x v="9"/>
    <x v="2"/>
    <n v="81.78"/>
    <n v="116"/>
    <n v="0.09"/>
    <n v="9486.48"/>
    <x v="1"/>
    <x v="995"/>
  </r>
  <r>
    <n v="3803"/>
    <x v="1"/>
    <x v="0"/>
    <s v="Malcolm Gladwell"/>
    <x v="1"/>
    <s v="Science Wonders"/>
    <s v="New"/>
    <s v="Sealed"/>
    <n v="2024"/>
    <s v="Q3"/>
    <x v="6"/>
    <x v="10"/>
    <x v="3"/>
    <n v="32.9"/>
    <n v="286"/>
    <n v="0.28999999999999998"/>
    <n v="9409.4"/>
    <x v="3"/>
    <x v="996"/>
  </r>
  <r>
    <n v="2367"/>
    <x v="1"/>
    <x v="1"/>
    <s v="J.K. Rowling"/>
    <x v="4"/>
    <s v="The Great Adventure"/>
    <s v="Like New"/>
    <s v="Sealed"/>
    <n v="2024"/>
    <s v="Q2"/>
    <x v="9"/>
    <x v="1"/>
    <x v="4"/>
    <n v="24.89"/>
    <n v="377"/>
    <n v="0.05"/>
    <n v="9383.5300000000007"/>
    <x v="3"/>
    <x v="997"/>
  </r>
  <r>
    <n v="2996"/>
    <x v="1"/>
    <x v="2"/>
    <s v="Stephen King"/>
    <x v="3"/>
    <s v="Self-Help Guide"/>
    <s v="Used"/>
    <s v="Sealed"/>
    <n v="2023"/>
    <s v="Q3"/>
    <x v="3"/>
    <x v="4"/>
    <x v="1"/>
    <n v="86.81"/>
    <n v="108"/>
    <n v="0.22"/>
    <n v="9375.48"/>
    <x v="1"/>
    <x v="998"/>
  </r>
  <r>
    <n v="3776"/>
    <x v="1"/>
    <x v="2"/>
    <s v="J.K. Rowling"/>
    <x v="5"/>
    <s v="Mystery Unfolded"/>
    <s v="Like New"/>
    <s v="Sealed"/>
    <n v="2024"/>
    <s v="Q3"/>
    <x v="9"/>
    <x v="1"/>
    <x v="1"/>
    <n v="31.09"/>
    <n v="298"/>
    <n v="0.3"/>
    <n v="9264.82"/>
    <x v="2"/>
    <x v="999"/>
  </r>
  <r>
    <n v="2413"/>
    <x v="1"/>
    <x v="2"/>
    <s v="Malcolm Gladwell"/>
    <x v="1"/>
    <s v="Science Wonders"/>
    <s v="Used"/>
    <s v="Sealed"/>
    <n v="2023"/>
    <s v="Q4"/>
    <x v="1"/>
    <x v="9"/>
    <x v="2"/>
    <n v="36.04"/>
    <n v="256"/>
    <n v="0.28000000000000003"/>
    <n v="9226.24"/>
    <x v="0"/>
    <x v="1000"/>
  </r>
  <r>
    <n v="3481"/>
    <x v="1"/>
    <x v="1"/>
    <s v="Stephen King"/>
    <x v="2"/>
    <s v="The Great Adventure"/>
    <s v="Like New"/>
    <s v="Unsealed"/>
    <n v="2023"/>
    <s v="Q4"/>
    <x v="2"/>
    <x v="2"/>
    <x v="4"/>
    <n v="22.34"/>
    <n v="412"/>
    <n v="0.11"/>
    <n v="9204.08"/>
    <x v="2"/>
    <x v="1001"/>
  </r>
  <r>
    <n v="2650"/>
    <x v="1"/>
    <x v="3"/>
    <s v="Jane Austen"/>
    <x v="3"/>
    <s v="The Great Adventure"/>
    <s v="Used"/>
    <s v="Sealed"/>
    <n v="2023"/>
    <s v="Q3"/>
    <x v="0"/>
    <x v="0"/>
    <x v="1"/>
    <n v="21.06"/>
    <n v="435"/>
    <n v="0.11"/>
    <n v="9161.0999999999985"/>
    <x v="4"/>
    <x v="1002"/>
  </r>
  <r>
    <n v="3010"/>
    <x v="1"/>
    <x v="0"/>
    <s v="Jane Austen"/>
    <x v="6"/>
    <s v="Self-Help Guide"/>
    <s v="Used"/>
    <s v="Sealed"/>
    <n v="2024"/>
    <s v="Q4"/>
    <x v="3"/>
    <x v="6"/>
    <x v="0"/>
    <n v="28.4"/>
    <n v="322"/>
    <n v="0.14000000000000001"/>
    <n v="9144.7999999999993"/>
    <x v="0"/>
    <x v="1003"/>
  </r>
  <r>
    <n v="3307"/>
    <x v="1"/>
    <x v="1"/>
    <s v="George R.R. Martin"/>
    <x v="5"/>
    <s v="Science Wonders"/>
    <s v="Used"/>
    <s v="Sealed"/>
    <n v="2024"/>
    <s v="Q3"/>
    <x v="1"/>
    <x v="1"/>
    <x v="2"/>
    <n v="25.72"/>
    <n v="352"/>
    <n v="0.24"/>
    <n v="9053.4399999999987"/>
    <x v="3"/>
    <x v="1004"/>
  </r>
  <r>
    <n v="3560"/>
    <x v="1"/>
    <x v="0"/>
    <s v="Brandon Sanderson"/>
    <x v="4"/>
    <s v="Science Wonders"/>
    <s v="Like New"/>
    <s v="Sealed"/>
    <n v="2024"/>
    <s v="Q4"/>
    <x v="0"/>
    <x v="5"/>
    <x v="0"/>
    <n v="58.08"/>
    <n v="155"/>
    <n v="0.2"/>
    <n v="9002.4"/>
    <x v="3"/>
    <x v="1005"/>
  </r>
  <r>
    <n v="3480"/>
    <x v="1"/>
    <x v="1"/>
    <s v="Malcolm Gladwell"/>
    <x v="2"/>
    <s v="Self-Help Guide"/>
    <s v="Used"/>
    <s v="Unsealed"/>
    <n v="2024"/>
    <s v="Q3"/>
    <x v="6"/>
    <x v="10"/>
    <x v="2"/>
    <n v="37.32"/>
    <n v="241"/>
    <n v="0.25"/>
    <n v="8994.1200000000008"/>
    <x v="4"/>
    <x v="1006"/>
  </r>
  <r>
    <n v="3752"/>
    <x v="1"/>
    <x v="1"/>
    <s v="Malcolm Gladwell"/>
    <x v="1"/>
    <s v="Science Wonders"/>
    <s v="New"/>
    <s v="Unsealed"/>
    <n v="2024"/>
    <s v="Q2"/>
    <x v="4"/>
    <x v="16"/>
    <x v="0"/>
    <n v="42.91"/>
    <n v="207"/>
    <n v="0.23"/>
    <n v="8882.369999999999"/>
    <x v="4"/>
    <x v="1007"/>
  </r>
  <r>
    <n v="3531"/>
    <x v="1"/>
    <x v="2"/>
    <s v="Agatha Christie"/>
    <x v="0"/>
    <s v="Biography of Legends"/>
    <s v="New"/>
    <s v="Unsealed"/>
    <n v="2023"/>
    <s v="Q3"/>
    <x v="0"/>
    <x v="0"/>
    <x v="0"/>
    <n v="72.95"/>
    <n v="121"/>
    <n v="0.23"/>
    <n v="8826.9500000000007"/>
    <x v="1"/>
    <x v="1008"/>
  </r>
  <r>
    <n v="2911"/>
    <x v="1"/>
    <x v="0"/>
    <s v="Jane Austen"/>
    <x v="6"/>
    <s v="Science Wonders"/>
    <s v="New"/>
    <s v="Unsealed"/>
    <n v="2024"/>
    <s v="Q3"/>
    <x v="11"/>
    <x v="18"/>
    <x v="0"/>
    <n v="99.01"/>
    <n v="89"/>
    <n v="0.13"/>
    <n v="8811.8900000000012"/>
    <x v="2"/>
    <x v="1009"/>
  </r>
  <r>
    <n v="3890"/>
    <x v="1"/>
    <x v="1"/>
    <s v="George R.R. Martin"/>
    <x v="0"/>
    <s v="Self-Help Guide"/>
    <s v="Used"/>
    <s v="Sealed"/>
    <n v="2024"/>
    <s v="Q4"/>
    <x v="9"/>
    <x v="1"/>
    <x v="1"/>
    <n v="29.1"/>
    <n v="302"/>
    <n v="0.02"/>
    <n v="8788.2000000000007"/>
    <x v="4"/>
    <x v="1010"/>
  </r>
  <r>
    <n v="2977"/>
    <x v="1"/>
    <x v="3"/>
    <s v="Malcolm Gladwell"/>
    <x v="1"/>
    <s v="The Great Adventure"/>
    <s v="New"/>
    <s v="Unsealed"/>
    <n v="2024"/>
    <s v="Q1"/>
    <x v="11"/>
    <x v="18"/>
    <x v="3"/>
    <n v="42.09"/>
    <n v="208"/>
    <n v="0.02"/>
    <n v="8754.7200000000012"/>
    <x v="3"/>
    <x v="1011"/>
  </r>
  <r>
    <n v="2633"/>
    <x v="1"/>
    <x v="3"/>
    <s v="Agatha Christie"/>
    <x v="3"/>
    <s v="Science Wonders"/>
    <s v="New"/>
    <s v="Unsealed"/>
    <n v="2023"/>
    <s v="Q1"/>
    <x v="0"/>
    <x v="0"/>
    <x v="0"/>
    <n v="39.76"/>
    <n v="218"/>
    <n v="0"/>
    <n v="8667.68"/>
    <x v="1"/>
    <x v="1012"/>
  </r>
  <r>
    <n v="2150"/>
    <x v="1"/>
    <x v="1"/>
    <s v="Stephen King"/>
    <x v="4"/>
    <s v="Self-Help Guide"/>
    <s v="New"/>
    <s v="Unsealed"/>
    <n v="2024"/>
    <s v="Q1"/>
    <x v="11"/>
    <x v="18"/>
    <x v="3"/>
    <n v="20.72"/>
    <n v="413"/>
    <n v="0.23"/>
    <n v="8557.3599999999988"/>
    <x v="1"/>
    <x v="1013"/>
  </r>
  <r>
    <n v="2751"/>
    <x v="1"/>
    <x v="2"/>
    <s v="Agatha Christie"/>
    <x v="4"/>
    <s v="Biography of Legends"/>
    <s v="New"/>
    <s v="Unsealed"/>
    <n v="2024"/>
    <s v="Q2"/>
    <x v="11"/>
    <x v="18"/>
    <x v="4"/>
    <n v="20.149999999999999"/>
    <n v="423"/>
    <n v="0.24"/>
    <n v="8523.4499999999989"/>
    <x v="2"/>
    <x v="1014"/>
  </r>
  <r>
    <n v="2664"/>
    <x v="1"/>
    <x v="1"/>
    <s v="Malcolm Gladwell"/>
    <x v="4"/>
    <s v="Self-Help Guide"/>
    <s v="Like New"/>
    <s v="Unsealed"/>
    <n v="2023"/>
    <s v="Q1"/>
    <x v="2"/>
    <x v="2"/>
    <x v="2"/>
    <n v="40.26"/>
    <n v="210"/>
    <n v="0.26"/>
    <n v="8454.6"/>
    <x v="0"/>
    <x v="1015"/>
  </r>
  <r>
    <n v="2860"/>
    <x v="1"/>
    <x v="0"/>
    <s v="Jane Austen"/>
    <x v="5"/>
    <s v="Self-Help Guide"/>
    <s v="Used"/>
    <s v="Sealed"/>
    <n v="2024"/>
    <s v="Q4"/>
    <x v="7"/>
    <x v="11"/>
    <x v="3"/>
    <n v="77.52"/>
    <n v="109"/>
    <n v="0.16"/>
    <n v="8449.68"/>
    <x v="4"/>
    <x v="1016"/>
  </r>
  <r>
    <n v="2926"/>
    <x v="1"/>
    <x v="1"/>
    <s v="Malcolm Gladwell"/>
    <x v="5"/>
    <s v="The Great Adventure"/>
    <s v="Like New"/>
    <s v="Unsealed"/>
    <n v="2024"/>
    <s v="Q2"/>
    <x v="1"/>
    <x v="1"/>
    <x v="0"/>
    <n v="91.47"/>
    <n v="92"/>
    <n v="0.21"/>
    <n v="8415.24"/>
    <x v="2"/>
    <x v="1017"/>
  </r>
  <r>
    <n v="3788"/>
    <x v="1"/>
    <x v="0"/>
    <s v="J.K. Rowling"/>
    <x v="6"/>
    <s v="Science Wonders"/>
    <s v="New"/>
    <s v="Unsealed"/>
    <n v="2023"/>
    <s v="Q3"/>
    <x v="3"/>
    <x v="4"/>
    <x v="3"/>
    <n v="60.09"/>
    <n v="140"/>
    <n v="0.01"/>
    <n v="8412.6"/>
    <x v="3"/>
    <x v="1018"/>
  </r>
  <r>
    <n v="2757"/>
    <x v="1"/>
    <x v="0"/>
    <s v="Brandon Sanderson"/>
    <x v="6"/>
    <s v="Self-Help Guide"/>
    <s v="New"/>
    <s v="Unsealed"/>
    <n v="2024"/>
    <s v="Q3"/>
    <x v="4"/>
    <x v="16"/>
    <x v="3"/>
    <n v="59.84"/>
    <n v="140"/>
    <n v="0.06"/>
    <n v="8377.6"/>
    <x v="3"/>
    <x v="1019"/>
  </r>
  <r>
    <n v="2715"/>
    <x v="1"/>
    <x v="2"/>
    <s v="Stephen King"/>
    <x v="5"/>
    <s v="Science Wonders"/>
    <s v="Like New"/>
    <s v="Unsealed"/>
    <n v="2024"/>
    <s v="Q4"/>
    <x v="0"/>
    <x v="5"/>
    <x v="0"/>
    <n v="74.62"/>
    <n v="112"/>
    <n v="0.28000000000000003"/>
    <n v="8357.44"/>
    <x v="0"/>
    <x v="1020"/>
  </r>
  <r>
    <n v="3833"/>
    <x v="1"/>
    <x v="1"/>
    <s v="J.K. Rowling"/>
    <x v="3"/>
    <s v="Science Wonders"/>
    <s v="Like New"/>
    <s v="Unsealed"/>
    <n v="2024"/>
    <s v="Q3"/>
    <x v="6"/>
    <x v="10"/>
    <x v="1"/>
    <n v="26.7"/>
    <n v="313"/>
    <n v="0.18"/>
    <n v="8357.1"/>
    <x v="0"/>
    <x v="1021"/>
  </r>
  <r>
    <n v="3381"/>
    <x v="1"/>
    <x v="1"/>
    <s v="Brandon Sanderson"/>
    <x v="0"/>
    <s v="The Great Adventure"/>
    <s v="Like New"/>
    <s v="Unsealed"/>
    <n v="2023"/>
    <s v="Q3"/>
    <x v="11"/>
    <x v="19"/>
    <x v="4"/>
    <n v="38.950000000000003"/>
    <n v="213"/>
    <n v="0.22"/>
    <n v="8296.35"/>
    <x v="4"/>
    <x v="1022"/>
  </r>
  <r>
    <n v="2600"/>
    <x v="1"/>
    <x v="3"/>
    <s v="Agatha Christie"/>
    <x v="3"/>
    <s v="Biography of Legends"/>
    <s v="New"/>
    <s v="Sealed"/>
    <n v="2024"/>
    <s v="Q2"/>
    <x v="3"/>
    <x v="6"/>
    <x v="0"/>
    <n v="50.92"/>
    <n v="161"/>
    <n v="0.15"/>
    <n v="8198.1200000000008"/>
    <x v="4"/>
    <x v="1023"/>
  </r>
  <r>
    <n v="2823"/>
    <x v="1"/>
    <x v="1"/>
    <s v="Stephen King"/>
    <x v="6"/>
    <s v="The Great Adventure"/>
    <s v="New"/>
    <s v="Sealed"/>
    <n v="2024"/>
    <s v="Q2"/>
    <x v="6"/>
    <x v="10"/>
    <x v="2"/>
    <n v="22.38"/>
    <n v="366"/>
    <n v="0.27"/>
    <n v="8191.08"/>
    <x v="3"/>
    <x v="1024"/>
  </r>
  <r>
    <n v="3083"/>
    <x v="1"/>
    <x v="2"/>
    <s v="Agatha Christie"/>
    <x v="3"/>
    <s v="The Great Adventure"/>
    <s v="Like New"/>
    <s v="Unsealed"/>
    <n v="2024"/>
    <s v="Q2"/>
    <x v="5"/>
    <x v="8"/>
    <x v="3"/>
    <n v="43.03"/>
    <n v="189"/>
    <n v="0.11"/>
    <n v="8132.67"/>
    <x v="2"/>
    <x v="1025"/>
  </r>
  <r>
    <n v="3768"/>
    <x v="1"/>
    <x v="3"/>
    <s v="Brandon Sanderson"/>
    <x v="2"/>
    <s v="Mystery Unfolded"/>
    <s v="New"/>
    <s v="Unsealed"/>
    <n v="2024"/>
    <s v="Q4"/>
    <x v="2"/>
    <x v="3"/>
    <x v="2"/>
    <n v="89.59"/>
    <n v="90"/>
    <n v="0.1"/>
    <n v="8063.1"/>
    <x v="3"/>
    <x v="1026"/>
  </r>
  <r>
    <n v="3824"/>
    <x v="1"/>
    <x v="1"/>
    <s v="Stephen King"/>
    <x v="3"/>
    <s v="The Great Adventure"/>
    <s v="Used"/>
    <s v="Unsealed"/>
    <n v="2024"/>
    <s v="Q2"/>
    <x v="5"/>
    <x v="8"/>
    <x v="1"/>
    <n v="38.94"/>
    <n v="203"/>
    <n v="0.23"/>
    <n v="7904.82"/>
    <x v="2"/>
    <x v="1027"/>
  </r>
  <r>
    <n v="3346"/>
    <x v="1"/>
    <x v="2"/>
    <s v="Brandon Sanderson"/>
    <x v="4"/>
    <s v="Science Wonders"/>
    <s v="Used"/>
    <s v="Sealed"/>
    <n v="2023"/>
    <s v="Q1"/>
    <x v="2"/>
    <x v="2"/>
    <x v="0"/>
    <n v="17.32"/>
    <n v="454"/>
    <n v="0"/>
    <n v="7863.28"/>
    <x v="3"/>
    <x v="1028"/>
  </r>
  <r>
    <n v="2651"/>
    <x v="1"/>
    <x v="1"/>
    <s v="Stephen King"/>
    <x v="2"/>
    <s v="Mystery Unfolded"/>
    <s v="New"/>
    <s v="Sealed"/>
    <n v="2023"/>
    <s v="Q4"/>
    <x v="6"/>
    <x v="12"/>
    <x v="4"/>
    <n v="55.08"/>
    <n v="142"/>
    <n v="0.28999999999999998"/>
    <n v="7821.36"/>
    <x v="2"/>
    <x v="1029"/>
  </r>
  <r>
    <n v="2423"/>
    <x v="1"/>
    <x v="1"/>
    <s v="Jane Austen"/>
    <x v="2"/>
    <s v="Self-Help Guide"/>
    <s v="Like New"/>
    <s v="Sealed"/>
    <n v="2023"/>
    <s v="Q3"/>
    <x v="7"/>
    <x v="13"/>
    <x v="0"/>
    <n v="62.47"/>
    <n v="125"/>
    <n v="0.02"/>
    <n v="7808.75"/>
    <x v="1"/>
    <x v="1030"/>
  </r>
  <r>
    <n v="3765"/>
    <x v="1"/>
    <x v="1"/>
    <s v="Agatha Christie"/>
    <x v="1"/>
    <s v="The Great Adventure"/>
    <s v="New"/>
    <s v="Sealed"/>
    <n v="2023"/>
    <s v="Q4"/>
    <x v="6"/>
    <x v="12"/>
    <x v="2"/>
    <n v="85.76"/>
    <n v="90"/>
    <n v="0.18"/>
    <n v="7718.4000000000005"/>
    <x v="3"/>
    <x v="1031"/>
  </r>
  <r>
    <n v="2467"/>
    <x v="1"/>
    <x v="1"/>
    <s v="George R.R. Martin"/>
    <x v="4"/>
    <s v="The Great Adventure"/>
    <s v="Used"/>
    <s v="Sealed"/>
    <n v="2023"/>
    <s v="Q1"/>
    <x v="4"/>
    <x v="7"/>
    <x v="2"/>
    <n v="61.41"/>
    <n v="125"/>
    <n v="0.08"/>
    <n v="7676.25"/>
    <x v="4"/>
    <x v="1032"/>
  </r>
  <r>
    <n v="3057"/>
    <x v="1"/>
    <x v="1"/>
    <s v="Malcolm Gladwell"/>
    <x v="4"/>
    <s v="The Great Adventure"/>
    <s v="Used"/>
    <s v="Unsealed"/>
    <n v="2023"/>
    <s v="Q4"/>
    <x v="5"/>
    <x v="17"/>
    <x v="2"/>
    <n v="87.4"/>
    <n v="87"/>
    <n v="0.1"/>
    <n v="7603.8"/>
    <x v="0"/>
    <x v="1033"/>
  </r>
  <r>
    <n v="2681"/>
    <x v="1"/>
    <x v="0"/>
    <s v="Stephen King"/>
    <x v="2"/>
    <s v="Mystery Unfolded"/>
    <s v="Like New"/>
    <s v="Unsealed"/>
    <n v="2023"/>
    <s v="Q1"/>
    <x v="4"/>
    <x v="7"/>
    <x v="2"/>
    <n v="22.72"/>
    <n v="334"/>
    <n v="0.03"/>
    <n v="7588.48"/>
    <x v="1"/>
    <x v="1034"/>
  </r>
  <r>
    <n v="3186"/>
    <x v="1"/>
    <x v="2"/>
    <s v="J.K. Rowling"/>
    <x v="3"/>
    <s v="Science Wonders"/>
    <s v="Used"/>
    <s v="Unsealed"/>
    <n v="2024"/>
    <s v="Q4"/>
    <x v="2"/>
    <x v="3"/>
    <x v="1"/>
    <n v="95.85"/>
    <n v="78"/>
    <n v="0.3"/>
    <n v="7476.2999999999993"/>
    <x v="2"/>
    <x v="1035"/>
  </r>
  <r>
    <n v="2722"/>
    <x v="1"/>
    <x v="2"/>
    <s v="Agatha Christie"/>
    <x v="6"/>
    <s v="Mystery Unfolded"/>
    <s v="New"/>
    <s v="Sealed"/>
    <n v="2023"/>
    <s v="Q3"/>
    <x v="7"/>
    <x v="13"/>
    <x v="3"/>
    <n v="57.92"/>
    <n v="129"/>
    <n v="0.19"/>
    <n v="7471.68"/>
    <x v="1"/>
    <x v="1036"/>
  </r>
  <r>
    <n v="2342"/>
    <x v="1"/>
    <x v="2"/>
    <s v="J.K. Rowling"/>
    <x v="1"/>
    <s v="Self-Help Guide"/>
    <s v="Used"/>
    <s v="Unsealed"/>
    <n v="2023"/>
    <s v="Q1"/>
    <x v="9"/>
    <x v="9"/>
    <x v="4"/>
    <n v="18.350000000000001"/>
    <n v="405"/>
    <n v="0.02"/>
    <n v="7431.7500000000009"/>
    <x v="4"/>
    <x v="1037"/>
  </r>
  <r>
    <n v="2533"/>
    <x v="1"/>
    <x v="3"/>
    <s v="Brandon Sanderson"/>
    <x v="3"/>
    <s v="The Great Adventure"/>
    <s v="Like New"/>
    <s v="Sealed"/>
    <n v="2024"/>
    <s v="Q3"/>
    <x v="0"/>
    <x v="5"/>
    <x v="3"/>
    <n v="72.599999999999994"/>
    <n v="101"/>
    <n v="0.21"/>
    <n v="7332.5999999999995"/>
    <x v="2"/>
    <x v="1038"/>
  </r>
  <r>
    <n v="2724"/>
    <x v="1"/>
    <x v="0"/>
    <s v="Stephen King"/>
    <x v="3"/>
    <s v="Biography of Legends"/>
    <s v="Used"/>
    <s v="Sealed"/>
    <n v="2023"/>
    <s v="Q4"/>
    <x v="3"/>
    <x v="4"/>
    <x v="1"/>
    <n v="84.11"/>
    <n v="86"/>
    <n v="0.06"/>
    <n v="7233.46"/>
    <x v="0"/>
    <x v="1039"/>
  </r>
  <r>
    <n v="3714"/>
    <x v="1"/>
    <x v="2"/>
    <s v="Agatha Christie"/>
    <x v="1"/>
    <s v="Self-Help Guide"/>
    <s v="Used"/>
    <s v="Unsealed"/>
    <n v="2023"/>
    <s v="Q3"/>
    <x v="8"/>
    <x v="15"/>
    <x v="4"/>
    <n v="17.850000000000001"/>
    <n v="401"/>
    <n v="0.17"/>
    <n v="7157.85"/>
    <x v="0"/>
    <x v="1040"/>
  </r>
  <r>
    <n v="3885"/>
    <x v="1"/>
    <x v="1"/>
    <s v="George R.R. Martin"/>
    <x v="0"/>
    <s v="Self-Help Guide"/>
    <s v="New"/>
    <s v="Unsealed"/>
    <n v="2023"/>
    <s v="Q1"/>
    <x v="10"/>
    <x v="15"/>
    <x v="0"/>
    <n v="65"/>
    <n v="110"/>
    <n v="0.04"/>
    <n v="7150"/>
    <x v="3"/>
    <x v="1041"/>
  </r>
  <r>
    <n v="2036"/>
    <x v="1"/>
    <x v="3"/>
    <s v="Brandon Sanderson"/>
    <x v="5"/>
    <s v="Self-Help Guide"/>
    <s v="New"/>
    <s v="Sealed"/>
    <n v="2023"/>
    <s v="Q4"/>
    <x v="6"/>
    <x v="12"/>
    <x v="2"/>
    <n v="15.71"/>
    <n v="455"/>
    <n v="0.19"/>
    <n v="7148.05"/>
    <x v="0"/>
    <x v="1042"/>
  </r>
  <r>
    <n v="2122"/>
    <x v="1"/>
    <x v="3"/>
    <s v="Brandon Sanderson"/>
    <x v="4"/>
    <s v="Mystery Unfolded"/>
    <s v="Like New"/>
    <s v="Unsealed"/>
    <n v="2024"/>
    <s v="Q4"/>
    <x v="5"/>
    <x v="8"/>
    <x v="2"/>
    <n v="46.99"/>
    <n v="152"/>
    <n v="0.1"/>
    <n v="7142.4800000000005"/>
    <x v="0"/>
    <x v="1043"/>
  </r>
  <r>
    <n v="2871"/>
    <x v="1"/>
    <x v="3"/>
    <s v="J.K. Rowling"/>
    <x v="0"/>
    <s v="Science Wonders"/>
    <s v="Used"/>
    <s v="Unsealed"/>
    <n v="2023"/>
    <s v="Q4"/>
    <x v="11"/>
    <x v="19"/>
    <x v="1"/>
    <n v="17.46"/>
    <n v="407"/>
    <n v="0.25"/>
    <n v="7106.22"/>
    <x v="3"/>
    <x v="1044"/>
  </r>
  <r>
    <n v="3977"/>
    <x v="1"/>
    <x v="2"/>
    <s v="J.K. Rowling"/>
    <x v="2"/>
    <s v="Biography of Legends"/>
    <s v="New"/>
    <s v="Unsealed"/>
    <n v="2023"/>
    <s v="Q1"/>
    <x v="3"/>
    <x v="4"/>
    <x v="2"/>
    <n v="32.46"/>
    <n v="216"/>
    <n v="0.11"/>
    <n v="7011.3600000000006"/>
    <x v="1"/>
    <x v="1045"/>
  </r>
  <r>
    <n v="2618"/>
    <x v="1"/>
    <x v="0"/>
    <s v="Brandon Sanderson"/>
    <x v="5"/>
    <s v="Mystery Unfolded"/>
    <s v="New"/>
    <s v="Sealed"/>
    <n v="2023"/>
    <s v="Q3"/>
    <x v="1"/>
    <x v="9"/>
    <x v="3"/>
    <n v="92.86"/>
    <n v="75"/>
    <n v="0.15"/>
    <n v="6964.5"/>
    <x v="4"/>
    <x v="1046"/>
  </r>
  <r>
    <n v="3363"/>
    <x v="1"/>
    <x v="3"/>
    <s v="Agatha Christie"/>
    <x v="6"/>
    <s v="Science Wonders"/>
    <s v="New"/>
    <s v="Unsealed"/>
    <n v="2023"/>
    <s v="Q2"/>
    <x v="0"/>
    <x v="0"/>
    <x v="2"/>
    <n v="71.17"/>
    <n v="97"/>
    <n v="0.24"/>
    <n v="6903.49"/>
    <x v="3"/>
    <x v="1047"/>
  </r>
  <r>
    <n v="3546"/>
    <x v="1"/>
    <x v="0"/>
    <s v="George R.R. Martin"/>
    <x v="6"/>
    <s v="Science Wonders"/>
    <s v="New"/>
    <s v="Unsealed"/>
    <n v="2024"/>
    <s v="Q3"/>
    <x v="0"/>
    <x v="5"/>
    <x v="2"/>
    <n v="48.52"/>
    <n v="142"/>
    <n v="0.24"/>
    <n v="6889.84"/>
    <x v="3"/>
    <x v="1048"/>
  </r>
  <r>
    <n v="3389"/>
    <x v="1"/>
    <x v="2"/>
    <s v="Malcolm Gladwell"/>
    <x v="6"/>
    <s v="Mystery Unfolded"/>
    <s v="New"/>
    <s v="Unsealed"/>
    <n v="2024"/>
    <s v="Q4"/>
    <x v="8"/>
    <x v="14"/>
    <x v="3"/>
    <n v="51.76"/>
    <n v="133"/>
    <n v="0.3"/>
    <n v="6884.08"/>
    <x v="4"/>
    <x v="1049"/>
  </r>
  <r>
    <n v="3840"/>
    <x v="1"/>
    <x v="1"/>
    <s v="George R.R. Martin"/>
    <x v="6"/>
    <s v="Biography of Legends"/>
    <s v="New"/>
    <s v="Unsealed"/>
    <n v="2023"/>
    <s v="Q4"/>
    <x v="5"/>
    <x v="17"/>
    <x v="0"/>
    <n v="14.04"/>
    <n v="490"/>
    <n v="0.22"/>
    <n v="6879.5999999999995"/>
    <x v="2"/>
    <x v="1050"/>
  </r>
  <r>
    <n v="2894"/>
    <x v="1"/>
    <x v="3"/>
    <s v="Stephen King"/>
    <x v="6"/>
    <s v="Biography of Legends"/>
    <s v="Like New"/>
    <s v="Unsealed"/>
    <n v="2023"/>
    <s v="Q2"/>
    <x v="4"/>
    <x v="7"/>
    <x v="1"/>
    <n v="29.26"/>
    <n v="234"/>
    <n v="0.24"/>
    <n v="6846.84"/>
    <x v="1"/>
    <x v="387"/>
  </r>
  <r>
    <n v="2690"/>
    <x v="1"/>
    <x v="0"/>
    <s v="J.K. Rowling"/>
    <x v="6"/>
    <s v="The Great Adventure"/>
    <s v="Used"/>
    <s v="Sealed"/>
    <n v="2024"/>
    <s v="Q1"/>
    <x v="10"/>
    <x v="14"/>
    <x v="4"/>
    <n v="76.91"/>
    <n v="89"/>
    <n v="0.02"/>
    <n v="6844.99"/>
    <x v="2"/>
    <x v="1051"/>
  </r>
  <r>
    <n v="2047"/>
    <x v="1"/>
    <x v="2"/>
    <s v="George R.R. Martin"/>
    <x v="4"/>
    <s v="Biography of Legends"/>
    <s v="Used"/>
    <s v="Sealed"/>
    <n v="2023"/>
    <s v="Q2"/>
    <x v="6"/>
    <x v="12"/>
    <x v="3"/>
    <n v="37.97"/>
    <n v="179"/>
    <n v="0.03"/>
    <n v="6796.63"/>
    <x v="1"/>
    <x v="1052"/>
  </r>
  <r>
    <n v="3195"/>
    <x v="1"/>
    <x v="1"/>
    <s v="J.K. Rowling"/>
    <x v="3"/>
    <s v="Biography of Legends"/>
    <s v="Like New"/>
    <s v="Unsealed"/>
    <n v="2024"/>
    <s v="Q4"/>
    <x v="2"/>
    <x v="3"/>
    <x v="2"/>
    <n v="75.08"/>
    <n v="90"/>
    <n v="0.17"/>
    <n v="6757.2"/>
    <x v="1"/>
    <x v="1053"/>
  </r>
  <r>
    <n v="2050"/>
    <x v="1"/>
    <x v="2"/>
    <s v="Agatha Christie"/>
    <x v="4"/>
    <s v="Biography of Legends"/>
    <s v="Like New"/>
    <s v="Unsealed"/>
    <n v="2024"/>
    <s v="Q3"/>
    <x v="1"/>
    <x v="1"/>
    <x v="3"/>
    <n v="28.03"/>
    <n v="241"/>
    <n v="0.18"/>
    <n v="6755.2300000000005"/>
    <x v="3"/>
    <x v="1054"/>
  </r>
  <r>
    <n v="3072"/>
    <x v="1"/>
    <x v="1"/>
    <s v="Stephen King"/>
    <x v="5"/>
    <s v="The Great Adventure"/>
    <s v="Used"/>
    <s v="Sealed"/>
    <n v="2023"/>
    <s v="Q3"/>
    <x v="5"/>
    <x v="17"/>
    <x v="3"/>
    <n v="26.59"/>
    <n v="254"/>
    <n v="0.12"/>
    <n v="6753.86"/>
    <x v="2"/>
    <x v="1055"/>
  </r>
  <r>
    <n v="2053"/>
    <x v="1"/>
    <x v="0"/>
    <s v="Stephen King"/>
    <x v="0"/>
    <s v="Science Wonders"/>
    <s v="New"/>
    <s v="Sealed"/>
    <n v="2024"/>
    <s v="Q2"/>
    <x v="3"/>
    <x v="6"/>
    <x v="0"/>
    <n v="37.86"/>
    <n v="178"/>
    <n v="0.11"/>
    <n v="6739.08"/>
    <x v="1"/>
    <x v="1056"/>
  </r>
  <r>
    <n v="3280"/>
    <x v="1"/>
    <x v="0"/>
    <s v="Brandon Sanderson"/>
    <x v="0"/>
    <s v="The Great Adventure"/>
    <s v="Like New"/>
    <s v="Unsealed"/>
    <n v="2023"/>
    <s v="Q4"/>
    <x v="11"/>
    <x v="19"/>
    <x v="2"/>
    <n v="24.93"/>
    <n v="268"/>
    <n v="0.12"/>
    <n v="6681.24"/>
    <x v="1"/>
    <x v="1057"/>
  </r>
  <r>
    <n v="2028"/>
    <x v="1"/>
    <x v="3"/>
    <s v="J.K. Rowling"/>
    <x v="6"/>
    <s v="Self-Help Guide"/>
    <s v="Used"/>
    <s v="Sealed"/>
    <n v="2023"/>
    <s v="Q3"/>
    <x v="5"/>
    <x v="17"/>
    <x v="2"/>
    <n v="13.38"/>
    <n v="499"/>
    <n v="0.26"/>
    <n v="6676.6200000000008"/>
    <x v="3"/>
    <x v="1058"/>
  </r>
  <r>
    <n v="2750"/>
    <x v="1"/>
    <x v="2"/>
    <s v="Jane Austen"/>
    <x v="4"/>
    <s v="Science Wonders"/>
    <s v="Used"/>
    <s v="Unsealed"/>
    <n v="2023"/>
    <s v="Q4"/>
    <x v="11"/>
    <x v="19"/>
    <x v="1"/>
    <n v="13.45"/>
    <n v="496"/>
    <n v="0.06"/>
    <n v="6671.2"/>
    <x v="1"/>
    <x v="1059"/>
  </r>
  <r>
    <n v="2564"/>
    <x v="1"/>
    <x v="2"/>
    <s v="Brandon Sanderson"/>
    <x v="1"/>
    <s v="Self-Help Guide"/>
    <s v="Like New"/>
    <s v="Sealed"/>
    <n v="2024"/>
    <s v="Q2"/>
    <x v="0"/>
    <x v="5"/>
    <x v="4"/>
    <n v="70.2"/>
    <n v="95"/>
    <n v="0.18"/>
    <n v="6669"/>
    <x v="1"/>
    <x v="1060"/>
  </r>
  <r>
    <n v="3587"/>
    <x v="1"/>
    <x v="2"/>
    <s v="J.K. Rowling"/>
    <x v="6"/>
    <s v="Biography of Legends"/>
    <s v="Like New"/>
    <s v="Sealed"/>
    <n v="2024"/>
    <s v="Q4"/>
    <x v="2"/>
    <x v="3"/>
    <x v="1"/>
    <n v="40.83"/>
    <n v="162"/>
    <n v="0.26"/>
    <n v="6614.46"/>
    <x v="2"/>
    <x v="1061"/>
  </r>
  <r>
    <n v="3693"/>
    <x v="1"/>
    <x v="3"/>
    <s v="Agatha Christie"/>
    <x v="5"/>
    <s v="Mystery Unfolded"/>
    <s v="New"/>
    <s v="Sealed"/>
    <n v="2023"/>
    <s v="Q4"/>
    <x v="6"/>
    <x v="12"/>
    <x v="3"/>
    <n v="13.26"/>
    <n v="491"/>
    <n v="0.01"/>
    <n v="6510.66"/>
    <x v="2"/>
    <x v="1062"/>
  </r>
  <r>
    <n v="3698"/>
    <x v="1"/>
    <x v="3"/>
    <s v="Stephen King"/>
    <x v="3"/>
    <s v="The Great Adventure"/>
    <s v="Used"/>
    <s v="Unsealed"/>
    <n v="2023"/>
    <s v="Q2"/>
    <x v="8"/>
    <x v="15"/>
    <x v="1"/>
    <n v="18.420000000000002"/>
    <n v="353"/>
    <n v="0.23"/>
    <n v="6502.26"/>
    <x v="3"/>
    <x v="1063"/>
  </r>
  <r>
    <n v="2809"/>
    <x v="1"/>
    <x v="0"/>
    <s v="Jane Austen"/>
    <x v="4"/>
    <s v="Self-Help Guide"/>
    <s v="New"/>
    <s v="Unsealed"/>
    <n v="2023"/>
    <s v="Q2"/>
    <x v="6"/>
    <x v="12"/>
    <x v="1"/>
    <n v="50.01"/>
    <n v="130"/>
    <n v="0.22"/>
    <n v="6501.3"/>
    <x v="1"/>
    <x v="1064"/>
  </r>
  <r>
    <n v="2997"/>
    <x v="1"/>
    <x v="0"/>
    <s v="Malcolm Gladwell"/>
    <x v="6"/>
    <s v="The Great Adventure"/>
    <s v="New"/>
    <s v="Unsealed"/>
    <n v="2024"/>
    <s v="Q2"/>
    <x v="8"/>
    <x v="14"/>
    <x v="0"/>
    <n v="61.86"/>
    <n v="105"/>
    <n v="0.22"/>
    <n v="6495.3"/>
    <x v="4"/>
    <x v="1065"/>
  </r>
  <r>
    <n v="2157"/>
    <x v="1"/>
    <x v="2"/>
    <s v="Jane Austen"/>
    <x v="1"/>
    <s v="Biography of Legends"/>
    <s v="Like New"/>
    <s v="Unsealed"/>
    <n v="2024"/>
    <s v="Q2"/>
    <x v="0"/>
    <x v="5"/>
    <x v="1"/>
    <n v="17.670000000000002"/>
    <n v="366"/>
    <n v="0.2"/>
    <n v="6467.22"/>
    <x v="0"/>
    <x v="1066"/>
  </r>
  <r>
    <n v="3357"/>
    <x v="1"/>
    <x v="2"/>
    <s v="J.K. Rowling"/>
    <x v="3"/>
    <s v="The Great Adventure"/>
    <s v="Used"/>
    <s v="Unsealed"/>
    <n v="2023"/>
    <s v="Q1"/>
    <x v="1"/>
    <x v="9"/>
    <x v="1"/>
    <n v="15.93"/>
    <n v="404"/>
    <n v="0.2"/>
    <n v="6435.72"/>
    <x v="1"/>
    <x v="1067"/>
  </r>
  <r>
    <n v="2380"/>
    <x v="1"/>
    <x v="1"/>
    <s v="Stephen King"/>
    <x v="1"/>
    <s v="Self-Help Guide"/>
    <s v="Like New"/>
    <s v="Sealed"/>
    <n v="2023"/>
    <s v="Q1"/>
    <x v="2"/>
    <x v="2"/>
    <x v="0"/>
    <n v="65.599999999999994"/>
    <n v="98"/>
    <n v="0.14000000000000001"/>
    <n v="6428.7999999999993"/>
    <x v="3"/>
    <x v="1068"/>
  </r>
  <r>
    <n v="3328"/>
    <x v="1"/>
    <x v="0"/>
    <s v="J.K. Rowling"/>
    <x v="0"/>
    <s v="Science Wonders"/>
    <s v="New"/>
    <s v="Sealed"/>
    <n v="2024"/>
    <s v="Q4"/>
    <x v="8"/>
    <x v="14"/>
    <x v="0"/>
    <n v="65.92"/>
    <n v="97"/>
    <n v="0.13"/>
    <n v="6394.24"/>
    <x v="0"/>
    <x v="1069"/>
  </r>
  <r>
    <n v="2622"/>
    <x v="1"/>
    <x v="3"/>
    <s v="Brandon Sanderson"/>
    <x v="0"/>
    <s v="Mystery Unfolded"/>
    <s v="Used"/>
    <s v="Sealed"/>
    <n v="2023"/>
    <s v="Q4"/>
    <x v="1"/>
    <x v="9"/>
    <x v="0"/>
    <n v="39.659999999999997"/>
    <n v="160"/>
    <n v="0.01"/>
    <n v="6345.5999999999995"/>
    <x v="1"/>
    <x v="1070"/>
  </r>
  <r>
    <n v="2774"/>
    <x v="1"/>
    <x v="0"/>
    <s v="J.K. Rowling"/>
    <x v="0"/>
    <s v="Mystery Unfolded"/>
    <s v="New"/>
    <s v="Unsealed"/>
    <n v="2024"/>
    <s v="Q1"/>
    <x v="2"/>
    <x v="3"/>
    <x v="3"/>
    <n v="39.78"/>
    <n v="159"/>
    <n v="0.16"/>
    <n v="6325.02"/>
    <x v="3"/>
    <x v="1071"/>
  </r>
  <r>
    <n v="2948"/>
    <x v="1"/>
    <x v="1"/>
    <s v="Jane Austen"/>
    <x v="1"/>
    <s v="Biography of Legends"/>
    <s v="Used"/>
    <s v="Sealed"/>
    <n v="2023"/>
    <s v="Q2"/>
    <x v="11"/>
    <x v="19"/>
    <x v="2"/>
    <n v="76.94"/>
    <n v="82"/>
    <n v="0.24"/>
    <n v="6309.08"/>
    <x v="4"/>
    <x v="1072"/>
  </r>
  <r>
    <n v="2740"/>
    <x v="1"/>
    <x v="1"/>
    <s v="Agatha Christie"/>
    <x v="0"/>
    <s v="Science Wonders"/>
    <s v="Used"/>
    <s v="Sealed"/>
    <n v="2024"/>
    <s v="Q1"/>
    <x v="9"/>
    <x v="1"/>
    <x v="3"/>
    <n v="18.690000000000001"/>
    <n v="337"/>
    <n v="0.16"/>
    <n v="6298.5300000000007"/>
    <x v="4"/>
    <x v="1073"/>
  </r>
  <r>
    <n v="3914"/>
    <x v="1"/>
    <x v="2"/>
    <s v="Agatha Christie"/>
    <x v="2"/>
    <s v="Self-Help Guide"/>
    <s v="Like New"/>
    <s v="Unsealed"/>
    <n v="2024"/>
    <s v="Q2"/>
    <x v="7"/>
    <x v="11"/>
    <x v="3"/>
    <n v="23.39"/>
    <n v="268"/>
    <n v="0.15"/>
    <n v="6268.52"/>
    <x v="1"/>
    <x v="1074"/>
  </r>
  <r>
    <n v="3616"/>
    <x v="1"/>
    <x v="0"/>
    <s v="Agatha Christie"/>
    <x v="1"/>
    <s v="Biography of Legends"/>
    <s v="Like New"/>
    <s v="Unsealed"/>
    <n v="2024"/>
    <s v="Q2"/>
    <x v="2"/>
    <x v="3"/>
    <x v="4"/>
    <n v="12.88"/>
    <n v="485"/>
    <n v="0.26"/>
    <n v="6246.8"/>
    <x v="2"/>
    <x v="1075"/>
  </r>
  <r>
    <n v="3229"/>
    <x v="1"/>
    <x v="1"/>
    <s v="Malcolm Gladwell"/>
    <x v="5"/>
    <s v="Self-Help Guide"/>
    <s v="Like New"/>
    <s v="Unsealed"/>
    <n v="2023"/>
    <s v="Q3"/>
    <x v="1"/>
    <x v="9"/>
    <x v="2"/>
    <n v="38.74"/>
    <n v="161"/>
    <n v="0.24"/>
    <n v="6237.14"/>
    <x v="0"/>
    <x v="1076"/>
  </r>
  <r>
    <n v="3430"/>
    <x v="1"/>
    <x v="2"/>
    <s v="George R.R. Martin"/>
    <x v="1"/>
    <s v="Mystery Unfolded"/>
    <s v="Used"/>
    <s v="Sealed"/>
    <n v="2023"/>
    <s v="Q2"/>
    <x v="8"/>
    <x v="15"/>
    <x v="4"/>
    <n v="18.88"/>
    <n v="329"/>
    <n v="0"/>
    <n v="6211.5199999999995"/>
    <x v="3"/>
    <x v="1077"/>
  </r>
  <r>
    <n v="2745"/>
    <x v="1"/>
    <x v="2"/>
    <s v="Malcolm Gladwell"/>
    <x v="0"/>
    <s v="Science Wonders"/>
    <s v="New"/>
    <s v="Unsealed"/>
    <n v="2024"/>
    <s v="Q4"/>
    <x v="0"/>
    <x v="5"/>
    <x v="3"/>
    <n v="94.69"/>
    <n v="65"/>
    <n v="0.25"/>
    <n v="6154.8499999999995"/>
    <x v="1"/>
    <x v="1078"/>
  </r>
  <r>
    <n v="3035"/>
    <x v="1"/>
    <x v="3"/>
    <s v="Stephen King"/>
    <x v="1"/>
    <s v="Science Wonders"/>
    <s v="Like New"/>
    <s v="Sealed"/>
    <n v="2023"/>
    <s v="Q2"/>
    <x v="0"/>
    <x v="0"/>
    <x v="2"/>
    <n v="16.5"/>
    <n v="373"/>
    <n v="0.17"/>
    <n v="6154.5"/>
    <x v="2"/>
    <x v="1079"/>
  </r>
  <r>
    <n v="2040"/>
    <x v="1"/>
    <x v="0"/>
    <s v="Stephen King"/>
    <x v="1"/>
    <s v="Self-Help Guide"/>
    <s v="Like New"/>
    <s v="Sealed"/>
    <n v="2024"/>
    <s v="Q2"/>
    <x v="8"/>
    <x v="14"/>
    <x v="4"/>
    <n v="39.69"/>
    <n v="155"/>
    <n v="0.04"/>
    <n v="6151.95"/>
    <x v="4"/>
    <x v="1080"/>
  </r>
  <r>
    <n v="3627"/>
    <x v="1"/>
    <x v="2"/>
    <s v="Malcolm Gladwell"/>
    <x v="4"/>
    <s v="The Great Adventure"/>
    <s v="Used"/>
    <s v="Unsealed"/>
    <n v="2023"/>
    <s v="Q4"/>
    <x v="11"/>
    <x v="19"/>
    <x v="0"/>
    <n v="28.55"/>
    <n v="215"/>
    <n v="0.01"/>
    <n v="6138.25"/>
    <x v="4"/>
    <x v="1081"/>
  </r>
  <r>
    <n v="2393"/>
    <x v="1"/>
    <x v="1"/>
    <s v="Malcolm Gladwell"/>
    <x v="3"/>
    <s v="Mystery Unfolded"/>
    <s v="New"/>
    <s v="Sealed"/>
    <n v="2023"/>
    <s v="Q2"/>
    <x v="9"/>
    <x v="9"/>
    <x v="0"/>
    <n v="15.73"/>
    <n v="390"/>
    <n v="0"/>
    <n v="6134.7"/>
    <x v="4"/>
    <x v="1082"/>
  </r>
  <r>
    <n v="2849"/>
    <x v="1"/>
    <x v="3"/>
    <s v="George R.R. Martin"/>
    <x v="5"/>
    <s v="Biography of Legends"/>
    <s v="Like New"/>
    <s v="Unsealed"/>
    <n v="2023"/>
    <s v="Q1"/>
    <x v="1"/>
    <x v="9"/>
    <x v="1"/>
    <n v="12.19"/>
    <n v="495"/>
    <n v="0.27"/>
    <n v="6034.05"/>
    <x v="1"/>
    <x v="1083"/>
  </r>
  <r>
    <n v="2674"/>
    <x v="1"/>
    <x v="0"/>
    <s v="Brandon Sanderson"/>
    <x v="1"/>
    <s v="Mystery Unfolded"/>
    <s v="Like New"/>
    <s v="Unsealed"/>
    <n v="2024"/>
    <s v="Q4"/>
    <x v="2"/>
    <x v="3"/>
    <x v="1"/>
    <n v="84.69"/>
    <n v="71"/>
    <n v="0.26"/>
    <n v="6012.99"/>
    <x v="2"/>
    <x v="1084"/>
  </r>
  <r>
    <n v="2360"/>
    <x v="1"/>
    <x v="2"/>
    <s v="J.K. Rowling"/>
    <x v="3"/>
    <s v="Mystery Unfolded"/>
    <s v="Used"/>
    <s v="Unsealed"/>
    <n v="2024"/>
    <s v="Q1"/>
    <x v="11"/>
    <x v="18"/>
    <x v="4"/>
    <n v="16.5"/>
    <n v="364"/>
    <n v="0.22"/>
    <n v="6006"/>
    <x v="3"/>
    <x v="1085"/>
  </r>
  <r>
    <n v="2484"/>
    <x v="1"/>
    <x v="1"/>
    <s v="J.K. Rowling"/>
    <x v="6"/>
    <s v="Mystery Unfolded"/>
    <s v="Used"/>
    <s v="Unsealed"/>
    <n v="2024"/>
    <s v="Q1"/>
    <x v="11"/>
    <x v="18"/>
    <x v="2"/>
    <n v="12.26"/>
    <n v="486"/>
    <n v="0.03"/>
    <n v="5958.36"/>
    <x v="2"/>
    <x v="1086"/>
  </r>
  <r>
    <n v="2655"/>
    <x v="1"/>
    <x v="2"/>
    <s v="J.K. Rowling"/>
    <x v="1"/>
    <s v="Science Wonders"/>
    <s v="New"/>
    <s v="Unsealed"/>
    <n v="2024"/>
    <s v="Q3"/>
    <x v="1"/>
    <x v="1"/>
    <x v="1"/>
    <n v="41.92"/>
    <n v="142"/>
    <n v="0.23"/>
    <n v="5952.64"/>
    <x v="4"/>
    <x v="1087"/>
  </r>
  <r>
    <n v="3607"/>
    <x v="1"/>
    <x v="1"/>
    <s v="George R.R. Martin"/>
    <x v="0"/>
    <s v="Self-Help Guide"/>
    <s v="Like New"/>
    <s v="Unsealed"/>
    <n v="2023"/>
    <s v="Q4"/>
    <x v="4"/>
    <x v="7"/>
    <x v="2"/>
    <n v="16.3"/>
    <n v="363"/>
    <n v="0.11"/>
    <n v="5916.9000000000005"/>
    <x v="0"/>
    <x v="1088"/>
  </r>
  <r>
    <n v="2181"/>
    <x v="1"/>
    <x v="0"/>
    <s v="Malcolm Gladwell"/>
    <x v="4"/>
    <s v="The Great Adventure"/>
    <s v="Like New"/>
    <s v="Unsealed"/>
    <n v="2023"/>
    <s v="Q1"/>
    <x v="0"/>
    <x v="0"/>
    <x v="3"/>
    <n v="36.950000000000003"/>
    <n v="159"/>
    <n v="0.01"/>
    <n v="5875.05"/>
    <x v="3"/>
    <x v="1089"/>
  </r>
  <r>
    <n v="3984"/>
    <x v="1"/>
    <x v="1"/>
    <s v="Malcolm Gladwell"/>
    <x v="0"/>
    <s v="The Great Adventure"/>
    <s v="New"/>
    <s v="Unsealed"/>
    <n v="2024"/>
    <s v="Q2"/>
    <x v="3"/>
    <x v="6"/>
    <x v="2"/>
    <n v="28.04"/>
    <n v="209"/>
    <n v="0.11"/>
    <n v="5860.36"/>
    <x v="0"/>
    <x v="1090"/>
  </r>
  <r>
    <n v="2011"/>
    <x v="1"/>
    <x v="0"/>
    <s v="Malcolm Gladwell"/>
    <x v="6"/>
    <s v="The Great Adventure"/>
    <s v="Like New"/>
    <s v="Unsealed"/>
    <n v="2024"/>
    <s v="Q2"/>
    <x v="10"/>
    <x v="14"/>
    <x v="0"/>
    <n v="38.19"/>
    <n v="153"/>
    <n v="0.21"/>
    <n v="5843.07"/>
    <x v="3"/>
    <x v="1091"/>
  </r>
  <r>
    <n v="2577"/>
    <x v="1"/>
    <x v="0"/>
    <s v="Agatha Christie"/>
    <x v="0"/>
    <s v="Science Wonders"/>
    <s v="New"/>
    <s v="Sealed"/>
    <n v="2023"/>
    <s v="Q3"/>
    <x v="1"/>
    <x v="9"/>
    <x v="1"/>
    <n v="77.83"/>
    <n v="75"/>
    <n v="0.28000000000000003"/>
    <n v="5837.25"/>
    <x v="3"/>
    <x v="1092"/>
  </r>
  <r>
    <n v="3192"/>
    <x v="1"/>
    <x v="0"/>
    <s v="Jane Austen"/>
    <x v="5"/>
    <s v="Self-Help Guide"/>
    <s v="Used"/>
    <s v="Sealed"/>
    <n v="2023"/>
    <s v="Q3"/>
    <x v="9"/>
    <x v="9"/>
    <x v="1"/>
    <n v="15.85"/>
    <n v="365"/>
    <n v="0.16"/>
    <n v="5785.25"/>
    <x v="1"/>
    <x v="1093"/>
  </r>
  <r>
    <n v="2781"/>
    <x v="1"/>
    <x v="1"/>
    <s v="J.K. Rowling"/>
    <x v="4"/>
    <s v="Biography of Legends"/>
    <s v="New"/>
    <s v="Unsealed"/>
    <n v="2023"/>
    <s v="Q3"/>
    <x v="4"/>
    <x v="7"/>
    <x v="1"/>
    <n v="32.18"/>
    <n v="179"/>
    <n v="0.12"/>
    <n v="5760.22"/>
    <x v="4"/>
    <x v="1094"/>
  </r>
  <r>
    <n v="3350"/>
    <x v="1"/>
    <x v="0"/>
    <s v="Malcolm Gladwell"/>
    <x v="2"/>
    <s v="Biography of Legends"/>
    <s v="Used"/>
    <s v="Unsealed"/>
    <n v="2024"/>
    <s v="Q3"/>
    <x v="7"/>
    <x v="11"/>
    <x v="0"/>
    <n v="28.34"/>
    <n v="202"/>
    <n v="0.12"/>
    <n v="5724.68"/>
    <x v="0"/>
    <x v="1095"/>
  </r>
  <r>
    <n v="2440"/>
    <x v="1"/>
    <x v="2"/>
    <s v="Malcolm Gladwell"/>
    <x v="4"/>
    <s v="Science Wonders"/>
    <s v="New"/>
    <s v="Unsealed"/>
    <n v="2023"/>
    <s v="Q4"/>
    <x v="2"/>
    <x v="2"/>
    <x v="4"/>
    <n v="22.07"/>
    <n v="259"/>
    <n v="0.12"/>
    <n v="5716.13"/>
    <x v="2"/>
    <x v="1096"/>
  </r>
  <r>
    <n v="2162"/>
    <x v="1"/>
    <x v="3"/>
    <s v="Stephen King"/>
    <x v="4"/>
    <s v="The Great Adventure"/>
    <s v="New"/>
    <s v="Sealed"/>
    <n v="2024"/>
    <s v="Q4"/>
    <x v="3"/>
    <x v="6"/>
    <x v="2"/>
    <n v="30.29"/>
    <n v="188"/>
    <n v="0.25"/>
    <n v="5694.5199999999995"/>
    <x v="3"/>
    <x v="1097"/>
  </r>
  <r>
    <n v="3645"/>
    <x v="1"/>
    <x v="2"/>
    <s v="Stephen King"/>
    <x v="1"/>
    <s v="Self-Help Guide"/>
    <s v="Used"/>
    <s v="Unsealed"/>
    <n v="2024"/>
    <s v="Q2"/>
    <x v="2"/>
    <x v="3"/>
    <x v="4"/>
    <n v="91.68"/>
    <n v="62"/>
    <n v="0.18"/>
    <n v="5684.1600000000008"/>
    <x v="2"/>
    <x v="1098"/>
  </r>
  <r>
    <n v="3053"/>
    <x v="1"/>
    <x v="1"/>
    <s v="Stephen King"/>
    <x v="0"/>
    <s v="The Great Adventure"/>
    <s v="Used"/>
    <s v="Sealed"/>
    <n v="2023"/>
    <s v="Q1"/>
    <x v="3"/>
    <x v="4"/>
    <x v="1"/>
    <n v="24.51"/>
    <n v="229"/>
    <n v="0.08"/>
    <n v="5612.79"/>
    <x v="3"/>
    <x v="1099"/>
  </r>
  <r>
    <n v="2076"/>
    <x v="1"/>
    <x v="0"/>
    <s v="Jane Austen"/>
    <x v="1"/>
    <s v="The Great Adventure"/>
    <s v="Like New"/>
    <s v="Sealed"/>
    <n v="2023"/>
    <s v="Q4"/>
    <x v="4"/>
    <x v="7"/>
    <x v="1"/>
    <n v="67.48"/>
    <n v="83"/>
    <n v="0.22"/>
    <n v="5600.84"/>
    <x v="1"/>
    <x v="1100"/>
  </r>
  <r>
    <n v="2460"/>
    <x v="1"/>
    <x v="0"/>
    <s v="Brandon Sanderson"/>
    <x v="1"/>
    <s v="Biography of Legends"/>
    <s v="Like New"/>
    <s v="Unsealed"/>
    <n v="2023"/>
    <s v="Q4"/>
    <x v="3"/>
    <x v="4"/>
    <x v="0"/>
    <n v="38.01"/>
    <n v="146"/>
    <n v="0.05"/>
    <n v="5549.46"/>
    <x v="0"/>
    <x v="1101"/>
  </r>
  <r>
    <n v="3049"/>
    <x v="1"/>
    <x v="0"/>
    <s v="J.K. Rowling"/>
    <x v="0"/>
    <s v="Biography of Legends"/>
    <s v="Used"/>
    <s v="Unsealed"/>
    <n v="2024"/>
    <s v="Q4"/>
    <x v="10"/>
    <x v="14"/>
    <x v="1"/>
    <n v="16.86"/>
    <n v="328"/>
    <n v="0.12"/>
    <n v="5530.08"/>
    <x v="1"/>
    <x v="1102"/>
  </r>
  <r>
    <n v="2038"/>
    <x v="1"/>
    <x v="3"/>
    <s v="Brandon Sanderson"/>
    <x v="3"/>
    <s v="Science Wonders"/>
    <s v="Used"/>
    <s v="Sealed"/>
    <n v="2024"/>
    <s v="Q2"/>
    <x v="11"/>
    <x v="18"/>
    <x v="4"/>
    <n v="56.33"/>
    <n v="97"/>
    <n v="0.21"/>
    <n v="5464.01"/>
    <x v="3"/>
    <x v="1103"/>
  </r>
  <r>
    <n v="2930"/>
    <x v="1"/>
    <x v="3"/>
    <s v="Agatha Christie"/>
    <x v="0"/>
    <s v="Biography of Legends"/>
    <s v="New"/>
    <s v="Unsealed"/>
    <n v="2024"/>
    <s v="Q2"/>
    <x v="10"/>
    <x v="14"/>
    <x v="2"/>
    <n v="69.06"/>
    <n v="79"/>
    <n v="0.16"/>
    <n v="5455.74"/>
    <x v="1"/>
    <x v="1104"/>
  </r>
  <r>
    <n v="2621"/>
    <x v="1"/>
    <x v="3"/>
    <s v="Jane Austen"/>
    <x v="6"/>
    <s v="Self-Help Guide"/>
    <s v="Like New"/>
    <s v="Sealed"/>
    <n v="2023"/>
    <s v="Q2"/>
    <x v="3"/>
    <x v="4"/>
    <x v="2"/>
    <n v="73.58"/>
    <n v="74"/>
    <n v="0.19"/>
    <n v="5444.92"/>
    <x v="2"/>
    <x v="1105"/>
  </r>
  <r>
    <n v="2312"/>
    <x v="1"/>
    <x v="1"/>
    <s v="Malcolm Gladwell"/>
    <x v="2"/>
    <s v="Self-Help Guide"/>
    <s v="Like New"/>
    <s v="Unsealed"/>
    <n v="2024"/>
    <s v="Q3"/>
    <x v="8"/>
    <x v="14"/>
    <x v="3"/>
    <n v="96.88"/>
    <n v="56"/>
    <n v="0.11"/>
    <n v="5425.28"/>
    <x v="2"/>
    <x v="1106"/>
  </r>
  <r>
    <n v="3923"/>
    <x v="1"/>
    <x v="1"/>
    <s v="Agatha Christie"/>
    <x v="6"/>
    <s v="Self-Help Guide"/>
    <s v="Like New"/>
    <s v="Unsealed"/>
    <n v="2023"/>
    <s v="Q4"/>
    <x v="7"/>
    <x v="13"/>
    <x v="4"/>
    <n v="62.57"/>
    <n v="86"/>
    <n v="0.03"/>
    <n v="5381.02"/>
    <x v="3"/>
    <x v="1107"/>
  </r>
  <r>
    <n v="3749"/>
    <x v="1"/>
    <x v="0"/>
    <s v="Agatha Christie"/>
    <x v="2"/>
    <s v="Mystery Unfolded"/>
    <s v="Used"/>
    <s v="Sealed"/>
    <n v="2023"/>
    <s v="Q1"/>
    <x v="2"/>
    <x v="2"/>
    <x v="1"/>
    <n v="32.74"/>
    <n v="163"/>
    <n v="0.06"/>
    <n v="5336.62"/>
    <x v="4"/>
    <x v="1108"/>
  </r>
  <r>
    <n v="3386"/>
    <x v="1"/>
    <x v="0"/>
    <s v="J.K. Rowling"/>
    <x v="2"/>
    <s v="Science Wonders"/>
    <s v="New"/>
    <s v="Sealed"/>
    <n v="2024"/>
    <s v="Q4"/>
    <x v="4"/>
    <x v="16"/>
    <x v="4"/>
    <n v="36.54"/>
    <n v="145"/>
    <n v="0.28999999999999998"/>
    <n v="5298.3"/>
    <x v="0"/>
    <x v="1109"/>
  </r>
  <r>
    <n v="2037"/>
    <x v="1"/>
    <x v="3"/>
    <s v="Brandon Sanderson"/>
    <x v="3"/>
    <s v="The Great Adventure"/>
    <s v="Like New"/>
    <s v="Sealed"/>
    <n v="2024"/>
    <s v="Q1"/>
    <x v="11"/>
    <x v="18"/>
    <x v="2"/>
    <n v="45.58"/>
    <n v="116"/>
    <n v="0.16"/>
    <n v="5287.28"/>
    <x v="1"/>
    <x v="1110"/>
  </r>
  <r>
    <n v="2706"/>
    <x v="1"/>
    <x v="3"/>
    <s v="George R.R. Martin"/>
    <x v="2"/>
    <s v="Mystery Unfolded"/>
    <s v="Like New"/>
    <s v="Unsealed"/>
    <n v="2024"/>
    <s v="Q2"/>
    <x v="11"/>
    <x v="18"/>
    <x v="4"/>
    <n v="11.2"/>
    <n v="469"/>
    <n v="0.04"/>
    <n v="5252.7999999999993"/>
    <x v="0"/>
    <x v="1111"/>
  </r>
  <r>
    <n v="2339"/>
    <x v="1"/>
    <x v="1"/>
    <s v="Stephen King"/>
    <x v="3"/>
    <s v="Mystery Unfolded"/>
    <s v="Used"/>
    <s v="Sealed"/>
    <n v="2023"/>
    <s v="Q1"/>
    <x v="8"/>
    <x v="15"/>
    <x v="3"/>
    <n v="20.45"/>
    <n v="256"/>
    <n v="0.24"/>
    <n v="5235.2"/>
    <x v="0"/>
    <x v="1112"/>
  </r>
  <r>
    <n v="3382"/>
    <x v="1"/>
    <x v="1"/>
    <s v="J.K. Rowling"/>
    <x v="4"/>
    <s v="Mystery Unfolded"/>
    <s v="Like New"/>
    <s v="Unsealed"/>
    <n v="2024"/>
    <s v="Q2"/>
    <x v="11"/>
    <x v="18"/>
    <x v="0"/>
    <n v="37.65"/>
    <n v="138"/>
    <n v="0.23"/>
    <n v="5195.7"/>
    <x v="3"/>
    <x v="1113"/>
  </r>
  <r>
    <n v="3637"/>
    <x v="1"/>
    <x v="3"/>
    <s v="Stephen King"/>
    <x v="3"/>
    <s v="Mystery Unfolded"/>
    <s v="Used"/>
    <s v="Unsealed"/>
    <n v="2023"/>
    <s v="Q1"/>
    <x v="0"/>
    <x v="0"/>
    <x v="3"/>
    <n v="23.96"/>
    <n v="216"/>
    <n v="0.14000000000000001"/>
    <n v="5175.3600000000006"/>
    <x v="4"/>
    <x v="1114"/>
  </r>
  <r>
    <n v="3728"/>
    <x v="1"/>
    <x v="1"/>
    <s v="Agatha Christie"/>
    <x v="1"/>
    <s v="Science Wonders"/>
    <s v="Used"/>
    <s v="Unsealed"/>
    <n v="2024"/>
    <s v="Q1"/>
    <x v="4"/>
    <x v="16"/>
    <x v="0"/>
    <n v="38.04"/>
    <n v="136"/>
    <n v="0.2"/>
    <n v="5173.4399999999996"/>
    <x v="1"/>
    <x v="1115"/>
  </r>
  <r>
    <n v="2687"/>
    <x v="1"/>
    <x v="0"/>
    <s v="Jane Austen"/>
    <x v="5"/>
    <s v="The Great Adventure"/>
    <s v="Used"/>
    <s v="Unsealed"/>
    <n v="2023"/>
    <s v="Q3"/>
    <x v="8"/>
    <x v="15"/>
    <x v="0"/>
    <n v="13.81"/>
    <n v="374"/>
    <n v="0.05"/>
    <n v="5164.9400000000005"/>
    <x v="1"/>
    <x v="1116"/>
  </r>
  <r>
    <n v="2909"/>
    <x v="1"/>
    <x v="0"/>
    <s v="George R.R. Martin"/>
    <x v="6"/>
    <s v="Mystery Unfolded"/>
    <s v="New"/>
    <s v="Sealed"/>
    <n v="2023"/>
    <s v="Q4"/>
    <x v="3"/>
    <x v="4"/>
    <x v="1"/>
    <n v="66.11"/>
    <n v="78"/>
    <n v="0.12"/>
    <n v="5156.58"/>
    <x v="2"/>
    <x v="1117"/>
  </r>
  <r>
    <n v="2171"/>
    <x v="1"/>
    <x v="3"/>
    <s v="Jane Austen"/>
    <x v="0"/>
    <s v="Self-Help Guide"/>
    <s v="New"/>
    <s v="Sealed"/>
    <n v="2024"/>
    <s v="Q3"/>
    <x v="9"/>
    <x v="1"/>
    <x v="3"/>
    <n v="32.619999999999997"/>
    <n v="158"/>
    <n v="0.25"/>
    <n v="5153.96"/>
    <x v="0"/>
    <x v="1118"/>
  </r>
  <r>
    <n v="3972"/>
    <x v="1"/>
    <x v="0"/>
    <s v="Malcolm Gladwell"/>
    <x v="3"/>
    <s v="Biography of Legends"/>
    <s v="New"/>
    <s v="Sealed"/>
    <n v="2024"/>
    <s v="Q4"/>
    <x v="6"/>
    <x v="10"/>
    <x v="0"/>
    <n v="20.68"/>
    <n v="246"/>
    <n v="0.14000000000000001"/>
    <n v="5087.28"/>
    <x v="4"/>
    <x v="1119"/>
  </r>
  <r>
    <n v="2101"/>
    <x v="1"/>
    <x v="2"/>
    <s v="Brandon Sanderson"/>
    <x v="5"/>
    <s v="Self-Help Guide"/>
    <s v="Used"/>
    <s v="Sealed"/>
    <n v="2024"/>
    <s v="Q4"/>
    <x v="1"/>
    <x v="1"/>
    <x v="4"/>
    <n v="16.88"/>
    <n v="299"/>
    <n v="0.08"/>
    <n v="5047.12"/>
    <x v="2"/>
    <x v="1120"/>
  </r>
  <r>
    <n v="3755"/>
    <x v="1"/>
    <x v="2"/>
    <s v="George R.R. Martin"/>
    <x v="0"/>
    <s v="Self-Help Guide"/>
    <s v="Like New"/>
    <s v="Unsealed"/>
    <n v="2024"/>
    <s v="Q4"/>
    <x v="10"/>
    <x v="14"/>
    <x v="4"/>
    <n v="15.3"/>
    <n v="329"/>
    <n v="0.19"/>
    <n v="5033.7"/>
    <x v="2"/>
    <x v="1121"/>
  </r>
  <r>
    <n v="2364"/>
    <x v="1"/>
    <x v="3"/>
    <s v="Malcolm Gladwell"/>
    <x v="5"/>
    <s v="Mystery Unfolded"/>
    <s v="New"/>
    <s v="Unsealed"/>
    <n v="2024"/>
    <s v="Q4"/>
    <x v="10"/>
    <x v="14"/>
    <x v="3"/>
    <n v="21.76"/>
    <n v="231"/>
    <n v="0.09"/>
    <n v="5026.5600000000004"/>
    <x v="3"/>
    <x v="1122"/>
  </r>
  <r>
    <n v="2897"/>
    <x v="1"/>
    <x v="0"/>
    <s v="Brandon Sanderson"/>
    <x v="2"/>
    <s v="Biography of Legends"/>
    <s v="New"/>
    <s v="Sealed"/>
    <n v="2023"/>
    <s v="Q3"/>
    <x v="11"/>
    <x v="19"/>
    <x v="4"/>
    <n v="81.45"/>
    <n v="61"/>
    <n v="0.25"/>
    <n v="4968.45"/>
    <x v="2"/>
    <x v="1123"/>
  </r>
  <r>
    <n v="2447"/>
    <x v="1"/>
    <x v="1"/>
    <s v="Malcolm Gladwell"/>
    <x v="4"/>
    <s v="Biography of Legends"/>
    <s v="New"/>
    <s v="Unsealed"/>
    <n v="2024"/>
    <s v="Q3"/>
    <x v="0"/>
    <x v="5"/>
    <x v="3"/>
    <n v="51.71"/>
    <n v="96"/>
    <n v="0.09"/>
    <n v="4964.16"/>
    <x v="4"/>
    <x v="1124"/>
  </r>
  <r>
    <n v="3816"/>
    <x v="1"/>
    <x v="2"/>
    <s v="George R.R. Martin"/>
    <x v="2"/>
    <s v="Mystery Unfolded"/>
    <s v="Used"/>
    <s v="Sealed"/>
    <n v="2024"/>
    <s v="Q2"/>
    <x v="6"/>
    <x v="10"/>
    <x v="2"/>
    <n v="16"/>
    <n v="310"/>
    <n v="0.12"/>
    <n v="4960"/>
    <x v="2"/>
    <x v="1125"/>
  </r>
  <r>
    <n v="2217"/>
    <x v="1"/>
    <x v="0"/>
    <s v="Stephen King"/>
    <x v="2"/>
    <s v="Self-Help Guide"/>
    <s v="Used"/>
    <s v="Sealed"/>
    <n v="2023"/>
    <s v="Q1"/>
    <x v="11"/>
    <x v="19"/>
    <x v="2"/>
    <n v="98.73"/>
    <n v="50"/>
    <n v="0.13"/>
    <n v="4936.5"/>
    <x v="2"/>
    <x v="1126"/>
  </r>
  <r>
    <n v="3095"/>
    <x v="1"/>
    <x v="2"/>
    <s v="Malcolm Gladwell"/>
    <x v="3"/>
    <s v="Self-Help Guide"/>
    <s v="Like New"/>
    <s v="Unsealed"/>
    <n v="2023"/>
    <s v="Q1"/>
    <x v="0"/>
    <x v="0"/>
    <x v="2"/>
    <n v="29.19"/>
    <n v="169"/>
    <n v="0.27"/>
    <n v="4933.1100000000006"/>
    <x v="2"/>
    <x v="1127"/>
  </r>
  <r>
    <n v="3150"/>
    <x v="1"/>
    <x v="0"/>
    <s v="George R.R. Martin"/>
    <x v="1"/>
    <s v="The Great Adventure"/>
    <s v="Used"/>
    <s v="Unsealed"/>
    <n v="2024"/>
    <s v="Q3"/>
    <x v="3"/>
    <x v="6"/>
    <x v="4"/>
    <n v="50.2"/>
    <n v="98"/>
    <n v="0.06"/>
    <n v="4919.6000000000004"/>
    <x v="0"/>
    <x v="1128"/>
  </r>
  <r>
    <n v="2156"/>
    <x v="1"/>
    <x v="2"/>
    <s v="Malcolm Gladwell"/>
    <x v="6"/>
    <s v="The Great Adventure"/>
    <s v="Like New"/>
    <s v="Sealed"/>
    <n v="2023"/>
    <s v="Q4"/>
    <x v="0"/>
    <x v="0"/>
    <x v="1"/>
    <n v="19.18"/>
    <n v="252"/>
    <n v="0.03"/>
    <n v="4833.3599999999997"/>
    <x v="0"/>
    <x v="1129"/>
  </r>
  <r>
    <n v="3258"/>
    <x v="1"/>
    <x v="3"/>
    <s v="Jane Austen"/>
    <x v="5"/>
    <s v="Self-Help Guide"/>
    <s v="Like New"/>
    <s v="Unsealed"/>
    <n v="2023"/>
    <s v="Q2"/>
    <x v="0"/>
    <x v="0"/>
    <x v="1"/>
    <n v="95.96"/>
    <n v="50"/>
    <n v="0.23"/>
    <n v="4798"/>
    <x v="3"/>
    <x v="1130"/>
  </r>
  <r>
    <n v="3835"/>
    <x v="1"/>
    <x v="0"/>
    <s v="J.K. Rowling"/>
    <x v="2"/>
    <s v="Mystery Unfolded"/>
    <s v="Used"/>
    <s v="Sealed"/>
    <n v="2024"/>
    <s v="Q2"/>
    <x v="1"/>
    <x v="1"/>
    <x v="1"/>
    <n v="67.38"/>
    <n v="71"/>
    <n v="0.22"/>
    <n v="4783.9799999999996"/>
    <x v="2"/>
    <x v="1131"/>
  </r>
  <r>
    <n v="3596"/>
    <x v="1"/>
    <x v="1"/>
    <s v="Agatha Christie"/>
    <x v="1"/>
    <s v="Self-Help Guide"/>
    <s v="Used"/>
    <s v="Sealed"/>
    <n v="2024"/>
    <s v="Q1"/>
    <x v="6"/>
    <x v="10"/>
    <x v="0"/>
    <n v="32.049999999999997"/>
    <n v="149"/>
    <n v="0.2"/>
    <n v="4775.45"/>
    <x v="3"/>
    <x v="1132"/>
  </r>
  <r>
    <n v="3038"/>
    <x v="1"/>
    <x v="3"/>
    <s v="Stephen King"/>
    <x v="0"/>
    <s v="The Great Adventure"/>
    <s v="Used"/>
    <s v="Unsealed"/>
    <n v="2023"/>
    <s v="Q3"/>
    <x v="0"/>
    <x v="0"/>
    <x v="4"/>
    <n v="12.59"/>
    <n v="378"/>
    <n v="0.11"/>
    <n v="4759.0199999999995"/>
    <x v="3"/>
    <x v="1133"/>
  </r>
  <r>
    <n v="2572"/>
    <x v="1"/>
    <x v="0"/>
    <s v="J.K. Rowling"/>
    <x v="1"/>
    <s v="The Great Adventure"/>
    <s v="New"/>
    <s v="Unsealed"/>
    <n v="2023"/>
    <s v="Q4"/>
    <x v="7"/>
    <x v="13"/>
    <x v="2"/>
    <n v="23.22"/>
    <n v="204"/>
    <n v="0.03"/>
    <n v="4736.88"/>
    <x v="1"/>
    <x v="1134"/>
  </r>
  <r>
    <n v="2279"/>
    <x v="1"/>
    <x v="1"/>
    <s v="Stephen King"/>
    <x v="0"/>
    <s v="Biography of Legends"/>
    <s v="New"/>
    <s v="Unsealed"/>
    <n v="2024"/>
    <s v="Q4"/>
    <x v="3"/>
    <x v="6"/>
    <x v="2"/>
    <n v="9.56"/>
    <n v="493"/>
    <n v="0.28000000000000003"/>
    <n v="4713.08"/>
    <x v="1"/>
    <x v="1135"/>
  </r>
  <r>
    <n v="2345"/>
    <x v="1"/>
    <x v="2"/>
    <s v="Jane Austen"/>
    <x v="0"/>
    <s v="Self-Help Guide"/>
    <s v="New"/>
    <s v="Unsealed"/>
    <n v="2024"/>
    <s v="Q2"/>
    <x v="0"/>
    <x v="5"/>
    <x v="2"/>
    <n v="41.38"/>
    <n v="113"/>
    <n v="0.03"/>
    <n v="4675.9400000000005"/>
    <x v="3"/>
    <x v="1136"/>
  </r>
  <r>
    <n v="3807"/>
    <x v="1"/>
    <x v="1"/>
    <s v="Agatha Christie"/>
    <x v="6"/>
    <s v="The Great Adventure"/>
    <s v="Like New"/>
    <s v="Sealed"/>
    <n v="2023"/>
    <s v="Q3"/>
    <x v="4"/>
    <x v="7"/>
    <x v="3"/>
    <n v="31.78"/>
    <n v="144"/>
    <n v="0.19"/>
    <n v="4576.32"/>
    <x v="3"/>
    <x v="1137"/>
  </r>
  <r>
    <n v="2694"/>
    <x v="1"/>
    <x v="1"/>
    <s v="J.K. Rowling"/>
    <x v="6"/>
    <s v="The Great Adventure"/>
    <s v="Like New"/>
    <s v="Unsealed"/>
    <n v="2023"/>
    <s v="Q4"/>
    <x v="11"/>
    <x v="19"/>
    <x v="4"/>
    <n v="86.01"/>
    <n v="53"/>
    <n v="0.18"/>
    <n v="4558.5300000000007"/>
    <x v="2"/>
    <x v="1138"/>
  </r>
  <r>
    <n v="2126"/>
    <x v="1"/>
    <x v="2"/>
    <s v="George R.R. Martin"/>
    <x v="0"/>
    <s v="The Great Adventure"/>
    <s v="Like New"/>
    <s v="Unsealed"/>
    <n v="2023"/>
    <s v="Q2"/>
    <x v="7"/>
    <x v="13"/>
    <x v="4"/>
    <n v="71.040000000000006"/>
    <n v="64"/>
    <n v="0.05"/>
    <n v="4546.5600000000004"/>
    <x v="1"/>
    <x v="1139"/>
  </r>
  <r>
    <n v="3254"/>
    <x v="1"/>
    <x v="1"/>
    <s v="Stephen King"/>
    <x v="6"/>
    <s v="Biography of Legends"/>
    <s v="New"/>
    <s v="Unsealed"/>
    <n v="2023"/>
    <s v="Q3"/>
    <x v="2"/>
    <x v="2"/>
    <x v="3"/>
    <n v="20.2"/>
    <n v="224"/>
    <n v="0.04"/>
    <n v="4524.8"/>
    <x v="3"/>
    <x v="1140"/>
  </r>
  <r>
    <n v="3853"/>
    <x v="1"/>
    <x v="3"/>
    <s v="Malcolm Gladwell"/>
    <x v="1"/>
    <s v="The Great Adventure"/>
    <s v="Used"/>
    <s v="Unsealed"/>
    <n v="2024"/>
    <s v="Q3"/>
    <x v="7"/>
    <x v="11"/>
    <x v="2"/>
    <n v="12.52"/>
    <n v="358"/>
    <n v="0.28999999999999998"/>
    <n v="4482.16"/>
    <x v="0"/>
    <x v="1141"/>
  </r>
  <r>
    <n v="3673"/>
    <x v="1"/>
    <x v="0"/>
    <s v="George R.R. Martin"/>
    <x v="4"/>
    <s v="Self-Help Guide"/>
    <s v="Like New"/>
    <s v="Sealed"/>
    <n v="2024"/>
    <s v="Q2"/>
    <x v="5"/>
    <x v="8"/>
    <x v="4"/>
    <n v="11.33"/>
    <n v="392"/>
    <n v="0.2"/>
    <n v="4441.3599999999997"/>
    <x v="3"/>
    <x v="1142"/>
  </r>
  <r>
    <n v="2441"/>
    <x v="1"/>
    <x v="0"/>
    <s v="J.K. Rowling"/>
    <x v="6"/>
    <s v="Self-Help Guide"/>
    <s v="Used"/>
    <s v="Unsealed"/>
    <n v="2023"/>
    <s v="Q1"/>
    <x v="9"/>
    <x v="9"/>
    <x v="4"/>
    <n v="28.9"/>
    <n v="153"/>
    <n v="0.2"/>
    <n v="4421.7"/>
    <x v="2"/>
    <x v="1143"/>
  </r>
  <r>
    <n v="2160"/>
    <x v="1"/>
    <x v="3"/>
    <s v="Jane Austen"/>
    <x v="6"/>
    <s v="Mystery Unfolded"/>
    <s v="Like New"/>
    <s v="Unsealed"/>
    <n v="2023"/>
    <s v="Q2"/>
    <x v="1"/>
    <x v="9"/>
    <x v="3"/>
    <n v="39.770000000000003"/>
    <n v="110"/>
    <n v="0.28000000000000003"/>
    <n v="4374.7000000000007"/>
    <x v="0"/>
    <x v="1144"/>
  </r>
  <r>
    <n v="3243"/>
    <x v="1"/>
    <x v="2"/>
    <s v="Malcolm Gladwell"/>
    <x v="4"/>
    <s v="Science Wonders"/>
    <s v="Like New"/>
    <s v="Unsealed"/>
    <n v="2023"/>
    <s v="Q2"/>
    <x v="1"/>
    <x v="9"/>
    <x v="3"/>
    <n v="87.62"/>
    <n v="49"/>
    <n v="0.12"/>
    <n v="4293.38"/>
    <x v="2"/>
    <x v="1145"/>
  </r>
  <r>
    <n v="2699"/>
    <x v="1"/>
    <x v="3"/>
    <s v="Stephen King"/>
    <x v="3"/>
    <s v="Self-Help Guide"/>
    <s v="New"/>
    <s v="Sealed"/>
    <n v="2024"/>
    <s v="Q2"/>
    <x v="6"/>
    <x v="10"/>
    <x v="1"/>
    <n v="30.68"/>
    <n v="138"/>
    <n v="0.18"/>
    <n v="4233.84"/>
    <x v="2"/>
    <x v="1146"/>
  </r>
  <r>
    <n v="2153"/>
    <x v="1"/>
    <x v="1"/>
    <s v="Brandon Sanderson"/>
    <x v="2"/>
    <s v="Science Wonders"/>
    <s v="Used"/>
    <s v="Sealed"/>
    <n v="2023"/>
    <s v="Q3"/>
    <x v="8"/>
    <x v="15"/>
    <x v="4"/>
    <n v="31.64"/>
    <n v="133"/>
    <n v="0.17"/>
    <n v="4208.12"/>
    <x v="3"/>
    <x v="1147"/>
  </r>
  <r>
    <n v="2503"/>
    <x v="1"/>
    <x v="1"/>
    <s v="Brandon Sanderson"/>
    <x v="2"/>
    <s v="Mystery Unfolded"/>
    <s v="New"/>
    <s v="Unsealed"/>
    <n v="2023"/>
    <s v="Q2"/>
    <x v="5"/>
    <x v="17"/>
    <x v="1"/>
    <n v="12.08"/>
    <n v="348"/>
    <n v="0.06"/>
    <n v="4203.84"/>
    <x v="4"/>
    <x v="1148"/>
  </r>
  <r>
    <n v="2144"/>
    <x v="1"/>
    <x v="2"/>
    <s v="George R.R. Martin"/>
    <x v="6"/>
    <s v="Mystery Unfolded"/>
    <s v="Like New"/>
    <s v="Unsealed"/>
    <n v="2023"/>
    <s v="Q3"/>
    <x v="7"/>
    <x v="13"/>
    <x v="3"/>
    <n v="10.199999999999999"/>
    <n v="410"/>
    <n v="0.14000000000000001"/>
    <n v="4182"/>
    <x v="0"/>
    <x v="1149"/>
  </r>
  <r>
    <n v="3897"/>
    <x v="1"/>
    <x v="1"/>
    <s v="Agatha Christie"/>
    <x v="4"/>
    <s v="Self-Help Guide"/>
    <s v="Used"/>
    <s v="Unsealed"/>
    <n v="2024"/>
    <s v="Q1"/>
    <x v="5"/>
    <x v="8"/>
    <x v="3"/>
    <n v="20.86"/>
    <n v="200"/>
    <n v="0.12"/>
    <n v="4172"/>
    <x v="3"/>
    <x v="1150"/>
  </r>
  <r>
    <n v="2455"/>
    <x v="1"/>
    <x v="1"/>
    <s v="George R.R. Martin"/>
    <x v="2"/>
    <s v="Science Wonders"/>
    <s v="Used"/>
    <s v="Sealed"/>
    <n v="2024"/>
    <s v="Q3"/>
    <x v="7"/>
    <x v="11"/>
    <x v="0"/>
    <n v="26.45"/>
    <n v="156"/>
    <n v="0.1"/>
    <n v="4126.2"/>
    <x v="2"/>
    <x v="1151"/>
  </r>
  <r>
    <n v="2116"/>
    <x v="1"/>
    <x v="3"/>
    <s v="J.K. Rowling"/>
    <x v="3"/>
    <s v="The Great Adventure"/>
    <s v="Like New"/>
    <s v="Unsealed"/>
    <n v="2024"/>
    <s v="Q4"/>
    <x v="4"/>
    <x v="16"/>
    <x v="4"/>
    <n v="14.71"/>
    <n v="278"/>
    <n v="0.19"/>
    <n v="4089.38"/>
    <x v="4"/>
    <x v="1152"/>
  </r>
  <r>
    <n v="3222"/>
    <x v="1"/>
    <x v="0"/>
    <s v="J.K. Rowling"/>
    <x v="5"/>
    <s v="The Great Adventure"/>
    <s v="Like New"/>
    <s v="Unsealed"/>
    <n v="2023"/>
    <s v="Q3"/>
    <x v="6"/>
    <x v="12"/>
    <x v="4"/>
    <n v="18.59"/>
    <n v="218"/>
    <n v="0.15"/>
    <n v="4052.62"/>
    <x v="0"/>
    <x v="1153"/>
  </r>
  <r>
    <n v="2719"/>
    <x v="1"/>
    <x v="0"/>
    <s v="Stephen King"/>
    <x v="5"/>
    <s v="Mystery Unfolded"/>
    <s v="Like New"/>
    <s v="Sealed"/>
    <n v="2024"/>
    <s v="Q3"/>
    <x v="5"/>
    <x v="8"/>
    <x v="4"/>
    <n v="25.59"/>
    <n v="158"/>
    <n v="0.08"/>
    <n v="4043.22"/>
    <x v="1"/>
    <x v="1154"/>
  </r>
  <r>
    <n v="2705"/>
    <x v="1"/>
    <x v="2"/>
    <s v="Brandon Sanderson"/>
    <x v="2"/>
    <s v="Mystery Unfolded"/>
    <s v="Like New"/>
    <s v="Unsealed"/>
    <n v="2023"/>
    <s v="Q4"/>
    <x v="7"/>
    <x v="13"/>
    <x v="0"/>
    <n v="19"/>
    <n v="211"/>
    <n v="0.22"/>
    <n v="4009"/>
    <x v="2"/>
    <x v="1155"/>
  </r>
  <r>
    <n v="2725"/>
    <x v="1"/>
    <x v="2"/>
    <s v="Jane Austen"/>
    <x v="0"/>
    <s v="Science Wonders"/>
    <s v="Like New"/>
    <s v="Unsealed"/>
    <n v="2023"/>
    <s v="Q3"/>
    <x v="5"/>
    <x v="17"/>
    <x v="4"/>
    <n v="18.88"/>
    <n v="206"/>
    <n v="0.12"/>
    <n v="3889.2799999999997"/>
    <x v="3"/>
    <x v="1156"/>
  </r>
  <r>
    <n v="3862"/>
    <x v="1"/>
    <x v="0"/>
    <s v="Jane Austen"/>
    <x v="6"/>
    <s v="Mystery Unfolded"/>
    <s v="Used"/>
    <s v="Unsealed"/>
    <n v="2023"/>
    <s v="Q3"/>
    <x v="6"/>
    <x v="12"/>
    <x v="2"/>
    <n v="8.48"/>
    <n v="457"/>
    <n v="0.22"/>
    <n v="3875.36"/>
    <x v="1"/>
    <x v="1157"/>
  </r>
  <r>
    <n v="3793"/>
    <x v="1"/>
    <x v="1"/>
    <s v="J.K. Rowling"/>
    <x v="2"/>
    <s v="Biography of Legends"/>
    <s v="New"/>
    <s v="Unsealed"/>
    <n v="2023"/>
    <s v="Q3"/>
    <x v="11"/>
    <x v="19"/>
    <x v="2"/>
    <n v="12.31"/>
    <n v="311"/>
    <n v="0.25"/>
    <n v="3828.4100000000003"/>
    <x v="2"/>
    <x v="1158"/>
  </r>
  <r>
    <n v="2802"/>
    <x v="1"/>
    <x v="3"/>
    <s v="George R.R. Martin"/>
    <x v="6"/>
    <s v="Mystery Unfolded"/>
    <s v="New"/>
    <s v="Sealed"/>
    <n v="2023"/>
    <s v="Q4"/>
    <x v="6"/>
    <x v="12"/>
    <x v="3"/>
    <n v="12.9"/>
    <n v="296"/>
    <n v="0.17"/>
    <n v="3818.4"/>
    <x v="1"/>
    <x v="1159"/>
  </r>
  <r>
    <n v="2758"/>
    <x v="1"/>
    <x v="2"/>
    <s v="J.K. Rowling"/>
    <x v="3"/>
    <s v="The Great Adventure"/>
    <s v="Like New"/>
    <s v="Unsealed"/>
    <n v="2023"/>
    <s v="Q3"/>
    <x v="4"/>
    <x v="7"/>
    <x v="4"/>
    <n v="62.18"/>
    <n v="61"/>
    <n v="0.01"/>
    <n v="3792.98"/>
    <x v="4"/>
    <x v="1160"/>
  </r>
  <r>
    <n v="2915"/>
    <x v="1"/>
    <x v="3"/>
    <s v="Agatha Christie"/>
    <x v="0"/>
    <s v="The Great Adventure"/>
    <s v="Like New"/>
    <s v="Unsealed"/>
    <n v="2023"/>
    <s v="Q2"/>
    <x v="6"/>
    <x v="12"/>
    <x v="0"/>
    <n v="15.63"/>
    <n v="240"/>
    <n v="0.09"/>
    <n v="3751.2000000000003"/>
    <x v="2"/>
    <x v="1161"/>
  </r>
  <r>
    <n v="2717"/>
    <x v="1"/>
    <x v="2"/>
    <s v="Agatha Christie"/>
    <x v="2"/>
    <s v="The Great Adventure"/>
    <s v="New"/>
    <s v="Unsealed"/>
    <n v="2023"/>
    <s v="Q3"/>
    <x v="11"/>
    <x v="19"/>
    <x v="2"/>
    <n v="30.77"/>
    <n v="121"/>
    <n v="0.06"/>
    <n v="3723.17"/>
    <x v="1"/>
    <x v="1162"/>
  </r>
  <r>
    <n v="3936"/>
    <x v="1"/>
    <x v="3"/>
    <s v="Stephen King"/>
    <x v="2"/>
    <s v="Biography of Legends"/>
    <s v="New"/>
    <s v="Unsealed"/>
    <n v="2023"/>
    <s v="Q3"/>
    <x v="2"/>
    <x v="2"/>
    <x v="0"/>
    <n v="26.54"/>
    <n v="140"/>
    <n v="0.14000000000000001"/>
    <n v="3715.6"/>
    <x v="1"/>
    <x v="1163"/>
  </r>
  <r>
    <n v="3852"/>
    <x v="1"/>
    <x v="2"/>
    <s v="Agatha Christie"/>
    <x v="6"/>
    <s v="The Great Adventure"/>
    <s v="Like New"/>
    <s v="Unsealed"/>
    <n v="2024"/>
    <s v="Q3"/>
    <x v="1"/>
    <x v="1"/>
    <x v="4"/>
    <n v="26.28"/>
    <n v="141"/>
    <n v="7.0000000000000007E-2"/>
    <n v="3705.48"/>
    <x v="2"/>
    <x v="1164"/>
  </r>
  <r>
    <n v="3934"/>
    <x v="1"/>
    <x v="2"/>
    <s v="Brandon Sanderson"/>
    <x v="5"/>
    <s v="Science Wonders"/>
    <s v="Used"/>
    <s v="Unsealed"/>
    <n v="2023"/>
    <s v="Q4"/>
    <x v="10"/>
    <x v="15"/>
    <x v="3"/>
    <n v="15.38"/>
    <n v="239"/>
    <n v="0.08"/>
    <n v="3675.82"/>
    <x v="1"/>
    <x v="1165"/>
  </r>
  <r>
    <n v="3196"/>
    <x v="1"/>
    <x v="1"/>
    <s v="Stephen King"/>
    <x v="2"/>
    <s v="Self-Help Guide"/>
    <s v="Like New"/>
    <s v="Unsealed"/>
    <n v="2024"/>
    <s v="Q1"/>
    <x v="10"/>
    <x v="14"/>
    <x v="4"/>
    <n v="75.5"/>
    <n v="48"/>
    <n v="0.01"/>
    <n v="3624"/>
    <x v="3"/>
    <x v="1166"/>
  </r>
  <r>
    <n v="2143"/>
    <x v="1"/>
    <x v="0"/>
    <s v="Brandon Sanderson"/>
    <x v="6"/>
    <s v="Science Wonders"/>
    <s v="Used"/>
    <s v="Unsealed"/>
    <n v="2023"/>
    <s v="Q1"/>
    <x v="6"/>
    <x v="12"/>
    <x v="1"/>
    <n v="24.54"/>
    <n v="145"/>
    <n v="0"/>
    <n v="3558.2999999999997"/>
    <x v="0"/>
    <x v="1167"/>
  </r>
  <r>
    <n v="3519"/>
    <x v="1"/>
    <x v="2"/>
    <s v="J.K. Rowling"/>
    <x v="2"/>
    <s v="Science Wonders"/>
    <s v="New"/>
    <s v="Sealed"/>
    <n v="2024"/>
    <s v="Q4"/>
    <x v="11"/>
    <x v="18"/>
    <x v="2"/>
    <n v="28.71"/>
    <n v="123"/>
    <n v="0.1"/>
    <n v="3531.33"/>
    <x v="3"/>
    <x v="1168"/>
  </r>
  <r>
    <n v="3440"/>
    <x v="1"/>
    <x v="0"/>
    <s v="Stephen King"/>
    <x v="0"/>
    <s v="Science Wonders"/>
    <s v="Used"/>
    <s v="Unsealed"/>
    <n v="2024"/>
    <s v="Q1"/>
    <x v="5"/>
    <x v="8"/>
    <x v="0"/>
    <n v="8.1199999999999992"/>
    <n v="433"/>
    <n v="0.01"/>
    <n v="3515.9599999999996"/>
    <x v="2"/>
    <x v="1169"/>
  </r>
  <r>
    <n v="3392"/>
    <x v="1"/>
    <x v="0"/>
    <s v="Brandon Sanderson"/>
    <x v="2"/>
    <s v="Biography of Legends"/>
    <s v="Like New"/>
    <s v="Sealed"/>
    <n v="2024"/>
    <s v="Q1"/>
    <x v="6"/>
    <x v="10"/>
    <x v="4"/>
    <n v="23.74"/>
    <n v="148"/>
    <n v="0.13"/>
    <n v="3513.52"/>
    <x v="4"/>
    <x v="1170"/>
  </r>
  <r>
    <n v="2094"/>
    <x v="1"/>
    <x v="3"/>
    <s v="Jane Austen"/>
    <x v="1"/>
    <s v="Biography of Legends"/>
    <s v="Used"/>
    <s v="Sealed"/>
    <n v="2023"/>
    <s v="Q4"/>
    <x v="2"/>
    <x v="2"/>
    <x v="3"/>
    <n v="22.11"/>
    <n v="158"/>
    <n v="0.24"/>
    <n v="3493.38"/>
    <x v="0"/>
    <x v="1171"/>
  </r>
  <r>
    <n v="2092"/>
    <x v="1"/>
    <x v="2"/>
    <s v="Jane Austen"/>
    <x v="4"/>
    <s v="The Great Adventure"/>
    <s v="New"/>
    <s v="Unsealed"/>
    <n v="2023"/>
    <s v="Q4"/>
    <x v="9"/>
    <x v="9"/>
    <x v="2"/>
    <n v="37.479999999999997"/>
    <n v="93"/>
    <n v="0.15"/>
    <n v="3485.64"/>
    <x v="3"/>
    <x v="1172"/>
  </r>
  <r>
    <n v="3520"/>
    <x v="1"/>
    <x v="1"/>
    <s v="Malcolm Gladwell"/>
    <x v="1"/>
    <s v="The Great Adventure"/>
    <s v="Like New"/>
    <s v="Unsealed"/>
    <n v="2024"/>
    <s v="Q2"/>
    <x v="10"/>
    <x v="14"/>
    <x v="1"/>
    <n v="10.67"/>
    <n v="326"/>
    <n v="0.12"/>
    <n v="3478.42"/>
    <x v="4"/>
    <x v="1173"/>
  </r>
  <r>
    <n v="3181"/>
    <x v="1"/>
    <x v="2"/>
    <s v="J.K. Rowling"/>
    <x v="6"/>
    <s v="Mystery Unfolded"/>
    <s v="Used"/>
    <s v="Sealed"/>
    <n v="2024"/>
    <s v="Q1"/>
    <x v="0"/>
    <x v="5"/>
    <x v="0"/>
    <n v="30.25"/>
    <n v="114"/>
    <n v="0.2"/>
    <n v="3448.5"/>
    <x v="3"/>
    <x v="1174"/>
  </r>
  <r>
    <n v="3629"/>
    <x v="1"/>
    <x v="1"/>
    <s v="Stephen King"/>
    <x v="1"/>
    <s v="Science Wonders"/>
    <s v="Used"/>
    <s v="Sealed"/>
    <n v="2024"/>
    <s v="Q1"/>
    <x v="0"/>
    <x v="5"/>
    <x v="0"/>
    <n v="18"/>
    <n v="191"/>
    <n v="0.02"/>
    <n v="3438"/>
    <x v="2"/>
    <x v="1175"/>
  </r>
  <r>
    <n v="3696"/>
    <x v="1"/>
    <x v="1"/>
    <s v="Agatha Christie"/>
    <x v="1"/>
    <s v="Self-Help Guide"/>
    <s v="New"/>
    <s v="Unsealed"/>
    <n v="2023"/>
    <s v="Q1"/>
    <x v="0"/>
    <x v="0"/>
    <x v="4"/>
    <n v="57.53"/>
    <n v="59"/>
    <n v="0.26"/>
    <n v="3394.27"/>
    <x v="3"/>
    <x v="1176"/>
  </r>
  <r>
    <n v="3947"/>
    <x v="1"/>
    <x v="0"/>
    <s v="Agatha Christie"/>
    <x v="4"/>
    <s v="The Great Adventure"/>
    <s v="New"/>
    <s v="Unsealed"/>
    <n v="2023"/>
    <s v="Q2"/>
    <x v="0"/>
    <x v="0"/>
    <x v="3"/>
    <n v="12.27"/>
    <n v="276"/>
    <n v="0.04"/>
    <n v="3386.52"/>
    <x v="2"/>
    <x v="1177"/>
  </r>
  <r>
    <n v="3510"/>
    <x v="1"/>
    <x v="2"/>
    <s v="Stephen King"/>
    <x v="1"/>
    <s v="The Great Adventure"/>
    <s v="Used"/>
    <s v="Unsealed"/>
    <n v="2023"/>
    <s v="Q1"/>
    <x v="9"/>
    <x v="9"/>
    <x v="0"/>
    <n v="51.15"/>
    <n v="66"/>
    <n v="0.09"/>
    <n v="3375.9"/>
    <x v="2"/>
    <x v="1178"/>
  </r>
  <r>
    <n v="2202"/>
    <x v="1"/>
    <x v="0"/>
    <s v="Malcolm Gladwell"/>
    <x v="4"/>
    <s v="Biography of Legends"/>
    <s v="Used"/>
    <s v="Sealed"/>
    <n v="2024"/>
    <s v="Q3"/>
    <x v="8"/>
    <x v="14"/>
    <x v="1"/>
    <n v="22.26"/>
    <n v="150"/>
    <n v="0.14000000000000001"/>
    <n v="3339.0000000000005"/>
    <x v="2"/>
    <x v="1179"/>
  </r>
  <r>
    <n v="3811"/>
    <x v="1"/>
    <x v="0"/>
    <s v="Brandon Sanderson"/>
    <x v="6"/>
    <s v="The Great Adventure"/>
    <s v="Used"/>
    <s v="Unsealed"/>
    <n v="2024"/>
    <s v="Q2"/>
    <x v="2"/>
    <x v="3"/>
    <x v="1"/>
    <n v="97.68"/>
    <n v="34"/>
    <n v="0.2"/>
    <n v="3321.1200000000003"/>
    <x v="2"/>
    <x v="1180"/>
  </r>
  <r>
    <n v="3293"/>
    <x v="1"/>
    <x v="0"/>
    <s v="Stephen King"/>
    <x v="0"/>
    <s v="Mystery Unfolded"/>
    <s v="New"/>
    <s v="Unsealed"/>
    <n v="2024"/>
    <s v="Q2"/>
    <x v="5"/>
    <x v="8"/>
    <x v="2"/>
    <n v="18.670000000000002"/>
    <n v="175"/>
    <n v="0.01"/>
    <n v="3267.2500000000005"/>
    <x v="2"/>
    <x v="1181"/>
  </r>
  <r>
    <n v="3540"/>
    <x v="1"/>
    <x v="0"/>
    <s v="Stephen King"/>
    <x v="3"/>
    <s v="The Great Adventure"/>
    <s v="Used"/>
    <s v="Unsealed"/>
    <n v="2023"/>
    <s v="Q3"/>
    <x v="2"/>
    <x v="2"/>
    <x v="0"/>
    <n v="52.97"/>
    <n v="61"/>
    <n v="0.03"/>
    <n v="3231.17"/>
    <x v="1"/>
    <x v="1182"/>
  </r>
  <r>
    <n v="2129"/>
    <x v="1"/>
    <x v="2"/>
    <s v="Jane Austen"/>
    <x v="1"/>
    <s v="Self-Help Guide"/>
    <s v="Like New"/>
    <s v="Unsealed"/>
    <n v="2024"/>
    <s v="Q4"/>
    <x v="3"/>
    <x v="6"/>
    <x v="1"/>
    <n v="7.92"/>
    <n v="400"/>
    <n v="0.08"/>
    <n v="3168"/>
    <x v="4"/>
    <x v="1183"/>
  </r>
  <r>
    <n v="2354"/>
    <x v="1"/>
    <x v="0"/>
    <s v="George R.R. Martin"/>
    <x v="3"/>
    <s v="Mystery Unfolded"/>
    <s v="Like New"/>
    <s v="Unsealed"/>
    <n v="2024"/>
    <s v="Q1"/>
    <x v="6"/>
    <x v="10"/>
    <x v="2"/>
    <n v="10.85"/>
    <n v="283"/>
    <n v="0.19"/>
    <n v="3070.5499999999997"/>
    <x v="3"/>
    <x v="1184"/>
  </r>
  <r>
    <n v="3168"/>
    <x v="1"/>
    <x v="0"/>
    <s v="Malcolm Gladwell"/>
    <x v="0"/>
    <s v="The Great Adventure"/>
    <s v="New"/>
    <s v="Sealed"/>
    <n v="2024"/>
    <s v="Q1"/>
    <x v="0"/>
    <x v="5"/>
    <x v="2"/>
    <n v="26.35"/>
    <n v="116"/>
    <n v="0.04"/>
    <n v="3056.6000000000004"/>
    <x v="4"/>
    <x v="1185"/>
  </r>
  <r>
    <n v="2127"/>
    <x v="1"/>
    <x v="3"/>
    <s v="Brandon Sanderson"/>
    <x v="5"/>
    <s v="Science Wonders"/>
    <s v="Like New"/>
    <s v="Unsealed"/>
    <n v="2024"/>
    <s v="Q3"/>
    <x v="4"/>
    <x v="16"/>
    <x v="0"/>
    <n v="53.52"/>
    <n v="57"/>
    <n v="0.11"/>
    <n v="3050.6400000000003"/>
    <x v="0"/>
    <x v="1186"/>
  </r>
  <r>
    <n v="2993"/>
    <x v="1"/>
    <x v="0"/>
    <s v="Brandon Sanderson"/>
    <x v="0"/>
    <s v="Biography of Legends"/>
    <s v="Used"/>
    <s v="Sealed"/>
    <n v="2023"/>
    <s v="Q2"/>
    <x v="6"/>
    <x v="12"/>
    <x v="0"/>
    <n v="50.59"/>
    <n v="60"/>
    <n v="0.02"/>
    <n v="3035.4"/>
    <x v="4"/>
    <x v="1187"/>
  </r>
  <r>
    <n v="2402"/>
    <x v="1"/>
    <x v="2"/>
    <s v="Brandon Sanderson"/>
    <x v="1"/>
    <s v="Self-Help Guide"/>
    <s v="Like New"/>
    <s v="Unsealed"/>
    <n v="2024"/>
    <s v="Q3"/>
    <x v="10"/>
    <x v="14"/>
    <x v="2"/>
    <n v="18.91"/>
    <n v="160"/>
    <n v="0.1"/>
    <n v="3025.6"/>
    <x v="4"/>
    <x v="1188"/>
  </r>
  <r>
    <n v="3420"/>
    <x v="1"/>
    <x v="2"/>
    <s v="J.K. Rowling"/>
    <x v="5"/>
    <s v="Self-Help Guide"/>
    <s v="Like New"/>
    <s v="Sealed"/>
    <n v="2024"/>
    <s v="Q3"/>
    <x v="4"/>
    <x v="16"/>
    <x v="0"/>
    <n v="7.73"/>
    <n v="385"/>
    <n v="0"/>
    <n v="2976.05"/>
    <x v="1"/>
    <x v="1189"/>
  </r>
  <r>
    <n v="2623"/>
    <x v="1"/>
    <x v="1"/>
    <s v="Brandon Sanderson"/>
    <x v="5"/>
    <s v="The Great Adventure"/>
    <s v="Used"/>
    <s v="Sealed"/>
    <n v="2024"/>
    <s v="Q1"/>
    <x v="9"/>
    <x v="1"/>
    <x v="0"/>
    <n v="17.809999999999999"/>
    <n v="165"/>
    <n v="0.28999999999999998"/>
    <n v="2938.6499999999996"/>
    <x v="3"/>
    <x v="1190"/>
  </r>
  <r>
    <n v="2430"/>
    <x v="1"/>
    <x v="0"/>
    <s v="Jane Austen"/>
    <x v="6"/>
    <s v="Self-Help Guide"/>
    <s v="Used"/>
    <s v="Sealed"/>
    <n v="2023"/>
    <s v="Q2"/>
    <x v="6"/>
    <x v="12"/>
    <x v="1"/>
    <n v="12.97"/>
    <n v="226"/>
    <n v="0.21"/>
    <n v="2931.2200000000003"/>
    <x v="3"/>
    <x v="1191"/>
  </r>
  <r>
    <n v="2173"/>
    <x v="1"/>
    <x v="1"/>
    <s v="Brandon Sanderson"/>
    <x v="6"/>
    <s v="Mystery Unfolded"/>
    <s v="Like New"/>
    <s v="Unsealed"/>
    <n v="2024"/>
    <s v="Q2"/>
    <x v="10"/>
    <x v="14"/>
    <x v="4"/>
    <n v="15.95"/>
    <n v="182"/>
    <n v="0.16"/>
    <n v="2902.9"/>
    <x v="0"/>
    <x v="1192"/>
  </r>
  <r>
    <n v="2947"/>
    <x v="1"/>
    <x v="1"/>
    <s v="George R.R. Martin"/>
    <x v="1"/>
    <s v="Mystery Unfolded"/>
    <s v="New"/>
    <s v="Unsealed"/>
    <n v="2024"/>
    <s v="Q1"/>
    <x v="8"/>
    <x v="14"/>
    <x v="2"/>
    <n v="7.28"/>
    <n v="398"/>
    <n v="0.11"/>
    <n v="2897.44"/>
    <x v="1"/>
    <x v="1193"/>
  </r>
  <r>
    <n v="2012"/>
    <x v="1"/>
    <x v="2"/>
    <s v="George R.R. Martin"/>
    <x v="0"/>
    <s v="Biography of Legends"/>
    <s v="New"/>
    <s v="Sealed"/>
    <n v="2024"/>
    <s v="Q1"/>
    <x v="7"/>
    <x v="11"/>
    <x v="3"/>
    <n v="61.49"/>
    <n v="47"/>
    <n v="0.01"/>
    <n v="2890.03"/>
    <x v="1"/>
    <x v="1194"/>
  </r>
  <r>
    <n v="3916"/>
    <x v="1"/>
    <x v="0"/>
    <s v="Brandon Sanderson"/>
    <x v="2"/>
    <s v="Science Wonders"/>
    <s v="Like New"/>
    <s v="Unsealed"/>
    <n v="2024"/>
    <s v="Q1"/>
    <x v="11"/>
    <x v="18"/>
    <x v="4"/>
    <n v="58.62"/>
    <n v="49"/>
    <n v="0.11"/>
    <n v="2872.3799999999997"/>
    <x v="1"/>
    <x v="1195"/>
  </r>
  <r>
    <n v="2645"/>
    <x v="1"/>
    <x v="3"/>
    <s v="George R.R. Martin"/>
    <x v="2"/>
    <s v="The Great Adventure"/>
    <s v="Used"/>
    <s v="Unsealed"/>
    <n v="2023"/>
    <s v="Q4"/>
    <x v="3"/>
    <x v="4"/>
    <x v="4"/>
    <n v="83.74"/>
    <n v="34"/>
    <n v="0.28000000000000003"/>
    <n v="2847.16"/>
    <x v="2"/>
    <x v="1196"/>
  </r>
  <r>
    <n v="3618"/>
    <x v="1"/>
    <x v="3"/>
    <s v="George R.R. Martin"/>
    <x v="6"/>
    <s v="Biography of Legends"/>
    <s v="Used"/>
    <s v="Sealed"/>
    <n v="2023"/>
    <s v="Q2"/>
    <x v="2"/>
    <x v="2"/>
    <x v="0"/>
    <n v="37.93"/>
    <n v="75"/>
    <n v="0.08"/>
    <n v="2844.75"/>
    <x v="3"/>
    <x v="1197"/>
  </r>
  <r>
    <n v="2261"/>
    <x v="1"/>
    <x v="2"/>
    <s v="Brandon Sanderson"/>
    <x v="1"/>
    <s v="Biography of Legends"/>
    <s v="New"/>
    <s v="Unsealed"/>
    <n v="2024"/>
    <s v="Q4"/>
    <x v="7"/>
    <x v="11"/>
    <x v="3"/>
    <n v="6.53"/>
    <n v="433"/>
    <n v="0.14000000000000001"/>
    <n v="2827.4900000000002"/>
    <x v="2"/>
    <x v="1198"/>
  </r>
  <r>
    <n v="2401"/>
    <x v="1"/>
    <x v="3"/>
    <s v="J.K. Rowling"/>
    <x v="1"/>
    <s v="The Great Adventure"/>
    <s v="Used"/>
    <s v="Sealed"/>
    <n v="2023"/>
    <s v="Q3"/>
    <x v="7"/>
    <x v="13"/>
    <x v="1"/>
    <n v="66.819999999999993"/>
    <n v="42"/>
    <n v="0.23"/>
    <n v="2806.4399999999996"/>
    <x v="2"/>
    <x v="1199"/>
  </r>
  <r>
    <n v="2483"/>
    <x v="1"/>
    <x v="3"/>
    <s v="Agatha Christie"/>
    <x v="0"/>
    <s v="Biography of Legends"/>
    <s v="Like New"/>
    <s v="Unsealed"/>
    <n v="2023"/>
    <s v="Q3"/>
    <x v="4"/>
    <x v="7"/>
    <x v="4"/>
    <n v="28.44"/>
    <n v="98"/>
    <n v="0.1"/>
    <n v="2787.1200000000003"/>
    <x v="3"/>
    <x v="1200"/>
  </r>
  <r>
    <n v="2018"/>
    <x v="1"/>
    <x v="2"/>
    <s v="Malcolm Gladwell"/>
    <x v="6"/>
    <s v="The Great Adventure"/>
    <s v="New"/>
    <s v="Sealed"/>
    <n v="2024"/>
    <s v="Q1"/>
    <x v="9"/>
    <x v="1"/>
    <x v="3"/>
    <n v="83.39"/>
    <n v="33"/>
    <n v="0.12"/>
    <n v="2751.87"/>
    <x v="1"/>
    <x v="1201"/>
  </r>
  <r>
    <n v="2741"/>
    <x v="1"/>
    <x v="0"/>
    <s v="Malcolm Gladwell"/>
    <x v="1"/>
    <s v="Science Wonders"/>
    <s v="New"/>
    <s v="Unsealed"/>
    <n v="2023"/>
    <s v="Q4"/>
    <x v="2"/>
    <x v="2"/>
    <x v="0"/>
    <n v="26"/>
    <n v="103"/>
    <n v="0.14000000000000001"/>
    <n v="2678"/>
    <x v="3"/>
    <x v="1202"/>
  </r>
  <r>
    <n v="2408"/>
    <x v="1"/>
    <x v="1"/>
    <s v="Malcolm Gladwell"/>
    <x v="2"/>
    <s v="Biography of Legends"/>
    <s v="Like New"/>
    <s v="Unsealed"/>
    <n v="2023"/>
    <s v="Q1"/>
    <x v="7"/>
    <x v="13"/>
    <x v="4"/>
    <n v="51.53"/>
    <n v="51"/>
    <n v="0.28000000000000003"/>
    <n v="2628.03"/>
    <x v="4"/>
    <x v="1203"/>
  </r>
  <r>
    <n v="2067"/>
    <x v="1"/>
    <x v="2"/>
    <s v="Stephen King"/>
    <x v="1"/>
    <s v="Science Wonders"/>
    <s v="Like New"/>
    <s v="Sealed"/>
    <n v="2023"/>
    <s v="Q1"/>
    <x v="6"/>
    <x v="12"/>
    <x v="3"/>
    <n v="88.25"/>
    <n v="29"/>
    <n v="0.04"/>
    <n v="2559.25"/>
    <x v="4"/>
    <x v="1204"/>
  </r>
  <r>
    <n v="3621"/>
    <x v="1"/>
    <x v="3"/>
    <s v="Jane Austen"/>
    <x v="6"/>
    <s v="Biography of Legends"/>
    <s v="Used"/>
    <s v="Sealed"/>
    <n v="2024"/>
    <s v="Q4"/>
    <x v="1"/>
    <x v="1"/>
    <x v="4"/>
    <n v="96.08"/>
    <n v="26"/>
    <n v="0.21"/>
    <n v="2498.08"/>
    <x v="0"/>
    <x v="1205"/>
  </r>
  <r>
    <n v="2712"/>
    <x v="1"/>
    <x v="3"/>
    <s v="Stephen King"/>
    <x v="6"/>
    <s v="Mystery Unfolded"/>
    <s v="Like New"/>
    <s v="Sealed"/>
    <n v="2023"/>
    <s v="Q4"/>
    <x v="5"/>
    <x v="17"/>
    <x v="4"/>
    <n v="24.7"/>
    <n v="101"/>
    <n v="0.17"/>
    <n v="2494.6999999999998"/>
    <x v="2"/>
    <x v="1206"/>
  </r>
  <r>
    <n v="3412"/>
    <x v="1"/>
    <x v="3"/>
    <s v="Brandon Sanderson"/>
    <x v="1"/>
    <s v="Biography of Legends"/>
    <s v="Like New"/>
    <s v="Sealed"/>
    <n v="2023"/>
    <s v="Q4"/>
    <x v="5"/>
    <x v="17"/>
    <x v="3"/>
    <n v="98.88"/>
    <n v="25"/>
    <n v="0.18"/>
    <n v="2472"/>
    <x v="1"/>
    <x v="1207"/>
  </r>
  <r>
    <n v="3019"/>
    <x v="1"/>
    <x v="0"/>
    <s v="Agatha Christie"/>
    <x v="2"/>
    <s v="The Great Adventure"/>
    <s v="Used"/>
    <s v="Sealed"/>
    <n v="2023"/>
    <s v="Q4"/>
    <x v="1"/>
    <x v="9"/>
    <x v="0"/>
    <n v="59.89"/>
    <n v="41"/>
    <n v="0.22"/>
    <n v="2455.4900000000002"/>
    <x v="4"/>
    <x v="1208"/>
  </r>
  <r>
    <n v="2955"/>
    <x v="1"/>
    <x v="3"/>
    <s v="Jane Austen"/>
    <x v="5"/>
    <s v="Biography of Legends"/>
    <s v="New"/>
    <s v="Unsealed"/>
    <n v="2023"/>
    <s v="Q4"/>
    <x v="2"/>
    <x v="2"/>
    <x v="1"/>
    <n v="14.02"/>
    <n v="175"/>
    <n v="7.0000000000000007E-2"/>
    <n v="2453.5"/>
    <x v="4"/>
    <x v="1209"/>
  </r>
  <r>
    <n v="2986"/>
    <x v="1"/>
    <x v="2"/>
    <s v="George R.R. Martin"/>
    <x v="1"/>
    <s v="Biography of Legends"/>
    <s v="Used"/>
    <s v="Sealed"/>
    <n v="2024"/>
    <s v="Q2"/>
    <x v="10"/>
    <x v="14"/>
    <x v="2"/>
    <n v="29.09"/>
    <n v="84"/>
    <n v="0.18"/>
    <n v="2443.56"/>
    <x v="3"/>
    <x v="1210"/>
  </r>
  <r>
    <n v="2991"/>
    <x v="1"/>
    <x v="3"/>
    <s v="Agatha Christie"/>
    <x v="4"/>
    <s v="Science Wonders"/>
    <s v="Used"/>
    <s v="Unsealed"/>
    <n v="2023"/>
    <s v="Q2"/>
    <x v="9"/>
    <x v="9"/>
    <x v="4"/>
    <n v="67.87"/>
    <n v="36"/>
    <n v="0"/>
    <n v="2443.3200000000002"/>
    <x v="3"/>
    <x v="1211"/>
  </r>
  <r>
    <n v="2351"/>
    <x v="1"/>
    <x v="1"/>
    <s v="Jane Austen"/>
    <x v="2"/>
    <s v="Biography of Legends"/>
    <s v="New"/>
    <s v="Sealed"/>
    <n v="2023"/>
    <s v="Q3"/>
    <x v="10"/>
    <x v="15"/>
    <x v="2"/>
    <n v="19.59"/>
    <n v="124"/>
    <n v="0.17"/>
    <n v="2429.16"/>
    <x v="2"/>
    <x v="1212"/>
  </r>
  <r>
    <n v="2197"/>
    <x v="1"/>
    <x v="1"/>
    <s v="George R.R. Martin"/>
    <x v="2"/>
    <s v="Science Wonders"/>
    <s v="Used"/>
    <s v="Sealed"/>
    <n v="2023"/>
    <s v="Q3"/>
    <x v="9"/>
    <x v="9"/>
    <x v="0"/>
    <n v="19.100000000000001"/>
    <n v="122"/>
    <n v="0.06"/>
    <n v="2330.2000000000003"/>
    <x v="3"/>
    <x v="1213"/>
  </r>
  <r>
    <n v="3746"/>
    <x v="1"/>
    <x v="3"/>
    <s v="Jane Austen"/>
    <x v="4"/>
    <s v="Mystery Unfolded"/>
    <s v="New"/>
    <s v="Unsealed"/>
    <n v="2024"/>
    <s v="Q2"/>
    <x v="0"/>
    <x v="5"/>
    <x v="2"/>
    <n v="5.26"/>
    <n v="441"/>
    <n v="0.12"/>
    <n v="2319.66"/>
    <x v="2"/>
    <x v="1214"/>
  </r>
  <r>
    <n v="2556"/>
    <x v="1"/>
    <x v="0"/>
    <s v="Agatha Christie"/>
    <x v="5"/>
    <s v="Science Wonders"/>
    <s v="Like New"/>
    <s v="Sealed"/>
    <n v="2023"/>
    <s v="Q1"/>
    <x v="3"/>
    <x v="4"/>
    <x v="3"/>
    <n v="20.65"/>
    <n v="112"/>
    <n v="0.23"/>
    <n v="2312.7999999999997"/>
    <x v="1"/>
    <x v="1215"/>
  </r>
  <r>
    <n v="3611"/>
    <x v="1"/>
    <x v="2"/>
    <s v="Jane Austen"/>
    <x v="2"/>
    <s v="Self-Help Guide"/>
    <s v="Like New"/>
    <s v="Unsealed"/>
    <n v="2024"/>
    <s v="Q4"/>
    <x v="10"/>
    <x v="14"/>
    <x v="2"/>
    <n v="25.28"/>
    <n v="91"/>
    <n v="0.03"/>
    <n v="2300.48"/>
    <x v="0"/>
    <x v="1216"/>
  </r>
  <r>
    <n v="2607"/>
    <x v="1"/>
    <x v="3"/>
    <s v="Jane Austen"/>
    <x v="5"/>
    <s v="The Great Adventure"/>
    <s v="Like New"/>
    <s v="Sealed"/>
    <n v="2023"/>
    <s v="Q3"/>
    <x v="3"/>
    <x v="4"/>
    <x v="3"/>
    <n v="9.1"/>
    <n v="252"/>
    <n v="0.16"/>
    <n v="2293.1999999999998"/>
    <x v="1"/>
    <x v="1217"/>
  </r>
  <r>
    <n v="3291"/>
    <x v="1"/>
    <x v="2"/>
    <s v="Agatha Christie"/>
    <x v="3"/>
    <s v="Biography of Legends"/>
    <s v="Like New"/>
    <s v="Unsealed"/>
    <n v="2024"/>
    <s v="Q1"/>
    <x v="9"/>
    <x v="1"/>
    <x v="4"/>
    <n v="87.63"/>
    <n v="26"/>
    <n v="0.18"/>
    <n v="2278.38"/>
    <x v="0"/>
    <x v="1218"/>
  </r>
  <r>
    <n v="2010"/>
    <x v="1"/>
    <x v="2"/>
    <s v="Stephen King"/>
    <x v="4"/>
    <s v="Mystery Unfolded"/>
    <s v="New"/>
    <s v="Sealed"/>
    <n v="2023"/>
    <s v="Q2"/>
    <x v="0"/>
    <x v="0"/>
    <x v="1"/>
    <n v="17.71"/>
    <n v="128"/>
    <n v="0.12"/>
    <n v="2266.88"/>
    <x v="2"/>
    <x v="1219"/>
  </r>
  <r>
    <n v="3096"/>
    <x v="1"/>
    <x v="1"/>
    <s v="Jane Austen"/>
    <x v="4"/>
    <s v="Self-Help Guide"/>
    <s v="Like New"/>
    <s v="Unsealed"/>
    <n v="2024"/>
    <s v="Q2"/>
    <x v="2"/>
    <x v="3"/>
    <x v="1"/>
    <n v="15.91"/>
    <n v="141"/>
    <n v="0.05"/>
    <n v="2243.31"/>
    <x v="0"/>
    <x v="1220"/>
  </r>
  <r>
    <n v="3874"/>
    <x v="1"/>
    <x v="1"/>
    <s v="Brandon Sanderson"/>
    <x v="0"/>
    <s v="Science Wonders"/>
    <s v="Like New"/>
    <s v="Sealed"/>
    <n v="2023"/>
    <s v="Q1"/>
    <x v="8"/>
    <x v="15"/>
    <x v="3"/>
    <n v="37.590000000000003"/>
    <n v="58"/>
    <n v="0.06"/>
    <n v="2180.2200000000003"/>
    <x v="0"/>
    <x v="1221"/>
  </r>
  <r>
    <n v="2236"/>
    <x v="1"/>
    <x v="0"/>
    <s v="Agatha Christie"/>
    <x v="1"/>
    <s v="Self-Help Guide"/>
    <s v="Used"/>
    <s v="Unsealed"/>
    <n v="2023"/>
    <s v="Q3"/>
    <x v="6"/>
    <x v="12"/>
    <x v="3"/>
    <n v="37.1"/>
    <n v="58"/>
    <n v="0.04"/>
    <n v="2151.8000000000002"/>
    <x v="0"/>
    <x v="1222"/>
  </r>
  <r>
    <n v="3404"/>
    <x v="1"/>
    <x v="0"/>
    <s v="Jane Austen"/>
    <x v="1"/>
    <s v="The Great Adventure"/>
    <s v="Used"/>
    <s v="Unsealed"/>
    <n v="2024"/>
    <s v="Q4"/>
    <x v="1"/>
    <x v="1"/>
    <x v="1"/>
    <n v="29.85"/>
    <n v="71"/>
    <n v="0.19"/>
    <n v="2119.35"/>
    <x v="0"/>
    <x v="1223"/>
  </r>
  <r>
    <n v="3118"/>
    <x v="1"/>
    <x v="2"/>
    <s v="Brandon Sanderson"/>
    <x v="5"/>
    <s v="Biography of Legends"/>
    <s v="Like New"/>
    <s v="Unsealed"/>
    <n v="2024"/>
    <s v="Q3"/>
    <x v="2"/>
    <x v="3"/>
    <x v="0"/>
    <n v="7.12"/>
    <n v="297"/>
    <n v="0.1"/>
    <n v="2114.64"/>
    <x v="2"/>
    <x v="1224"/>
  </r>
  <r>
    <n v="3114"/>
    <x v="1"/>
    <x v="1"/>
    <s v="Brandon Sanderson"/>
    <x v="3"/>
    <s v="The Great Adventure"/>
    <s v="Used"/>
    <s v="Unsealed"/>
    <n v="2023"/>
    <s v="Q2"/>
    <x v="11"/>
    <x v="19"/>
    <x v="1"/>
    <n v="13.4"/>
    <n v="156"/>
    <n v="0.02"/>
    <n v="2090.4"/>
    <x v="3"/>
    <x v="1225"/>
  </r>
  <r>
    <n v="2426"/>
    <x v="1"/>
    <x v="2"/>
    <s v="George R.R. Martin"/>
    <x v="6"/>
    <s v="Mystery Unfolded"/>
    <s v="New"/>
    <s v="Unsealed"/>
    <n v="2024"/>
    <s v="Q3"/>
    <x v="9"/>
    <x v="1"/>
    <x v="3"/>
    <n v="83.8"/>
    <n v="24"/>
    <n v="0.15"/>
    <n v="2011.1999999999998"/>
    <x v="2"/>
    <x v="1226"/>
  </r>
  <r>
    <n v="3727"/>
    <x v="1"/>
    <x v="2"/>
    <s v="Malcolm Gladwell"/>
    <x v="1"/>
    <s v="Science Wonders"/>
    <s v="Used"/>
    <s v="Unsealed"/>
    <n v="2024"/>
    <s v="Q2"/>
    <x v="2"/>
    <x v="3"/>
    <x v="0"/>
    <n v="40.270000000000003"/>
    <n v="49"/>
    <n v="0.01"/>
    <n v="1973.2300000000002"/>
    <x v="0"/>
    <x v="1227"/>
  </r>
  <r>
    <n v="3575"/>
    <x v="1"/>
    <x v="3"/>
    <s v="J.K. Rowling"/>
    <x v="6"/>
    <s v="Science Wonders"/>
    <s v="New"/>
    <s v="Sealed"/>
    <n v="2024"/>
    <s v="Q1"/>
    <x v="9"/>
    <x v="1"/>
    <x v="2"/>
    <n v="25.57"/>
    <n v="76"/>
    <n v="0.06"/>
    <n v="1943.32"/>
    <x v="3"/>
    <x v="1228"/>
  </r>
  <r>
    <n v="2755"/>
    <x v="1"/>
    <x v="3"/>
    <s v="Malcolm Gladwell"/>
    <x v="3"/>
    <s v="Biography of Legends"/>
    <s v="Used"/>
    <s v="Sealed"/>
    <n v="2023"/>
    <s v="Q1"/>
    <x v="6"/>
    <x v="12"/>
    <x v="3"/>
    <n v="22.58"/>
    <n v="86"/>
    <n v="0.08"/>
    <n v="1941.8799999999999"/>
    <x v="4"/>
    <x v="1229"/>
  </r>
  <r>
    <n v="2055"/>
    <x v="1"/>
    <x v="3"/>
    <s v="J.K. Rowling"/>
    <x v="4"/>
    <s v="Science Wonders"/>
    <s v="Like New"/>
    <s v="Sealed"/>
    <n v="2023"/>
    <s v="Q3"/>
    <x v="2"/>
    <x v="2"/>
    <x v="4"/>
    <n v="37.21"/>
    <n v="52"/>
    <n v="0.02"/>
    <n v="1934.92"/>
    <x v="1"/>
    <x v="1230"/>
  </r>
  <r>
    <n v="2838"/>
    <x v="1"/>
    <x v="1"/>
    <s v="Malcolm Gladwell"/>
    <x v="2"/>
    <s v="Biography of Legends"/>
    <s v="New"/>
    <s v="Sealed"/>
    <n v="2024"/>
    <s v="Q2"/>
    <x v="4"/>
    <x v="16"/>
    <x v="2"/>
    <n v="5.0199999999999996"/>
    <n v="384"/>
    <n v="0.13"/>
    <n v="1927.6799999999998"/>
    <x v="0"/>
    <x v="1231"/>
  </r>
  <r>
    <n v="2544"/>
    <x v="1"/>
    <x v="0"/>
    <s v="Jane Austen"/>
    <x v="1"/>
    <s v="Self-Help Guide"/>
    <s v="Used"/>
    <s v="Unsealed"/>
    <n v="2024"/>
    <s v="Q2"/>
    <x v="4"/>
    <x v="16"/>
    <x v="4"/>
    <n v="53.22"/>
    <n v="36"/>
    <n v="0.21"/>
    <n v="1915.92"/>
    <x v="3"/>
    <x v="1232"/>
  </r>
  <r>
    <n v="3737"/>
    <x v="1"/>
    <x v="1"/>
    <s v="George R.R. Martin"/>
    <x v="2"/>
    <s v="Biography of Legends"/>
    <s v="New"/>
    <s v="Sealed"/>
    <n v="2023"/>
    <s v="Q2"/>
    <x v="2"/>
    <x v="2"/>
    <x v="3"/>
    <n v="19.489999999999998"/>
    <n v="96"/>
    <n v="0.23"/>
    <n v="1871.04"/>
    <x v="3"/>
    <x v="1233"/>
  </r>
  <r>
    <n v="2905"/>
    <x v="1"/>
    <x v="1"/>
    <s v="George R.R. Martin"/>
    <x v="0"/>
    <s v="Biography of Legends"/>
    <s v="New"/>
    <s v="Unsealed"/>
    <n v="2024"/>
    <s v="Q4"/>
    <x v="9"/>
    <x v="1"/>
    <x v="0"/>
    <n v="13.84"/>
    <n v="131"/>
    <n v="0.12"/>
    <n v="1813.04"/>
    <x v="4"/>
    <x v="1234"/>
  </r>
  <r>
    <n v="2502"/>
    <x v="1"/>
    <x v="0"/>
    <s v="Jane Austen"/>
    <x v="4"/>
    <s v="Biography of Legends"/>
    <s v="New"/>
    <s v="Unsealed"/>
    <n v="2024"/>
    <s v="Q2"/>
    <x v="0"/>
    <x v="5"/>
    <x v="4"/>
    <n v="7.35"/>
    <n v="246"/>
    <n v="0.23"/>
    <n v="1808.1"/>
    <x v="2"/>
    <x v="1235"/>
  </r>
  <r>
    <n v="3542"/>
    <x v="1"/>
    <x v="3"/>
    <s v="Malcolm Gladwell"/>
    <x v="6"/>
    <s v="Self-Help Guide"/>
    <s v="Like New"/>
    <s v="Sealed"/>
    <n v="2023"/>
    <s v="Q4"/>
    <x v="1"/>
    <x v="9"/>
    <x v="2"/>
    <n v="11.98"/>
    <n v="149"/>
    <n v="0.27"/>
    <n v="1785.02"/>
    <x v="1"/>
    <x v="1236"/>
  </r>
  <r>
    <n v="3274"/>
    <x v="1"/>
    <x v="0"/>
    <s v="Brandon Sanderson"/>
    <x v="6"/>
    <s v="Biography of Legends"/>
    <s v="Used"/>
    <s v="Unsealed"/>
    <n v="2024"/>
    <s v="Q3"/>
    <x v="6"/>
    <x v="10"/>
    <x v="3"/>
    <n v="14.93"/>
    <n v="118"/>
    <n v="0.08"/>
    <n v="1761.74"/>
    <x v="4"/>
    <x v="1237"/>
  </r>
  <r>
    <n v="3683"/>
    <x v="1"/>
    <x v="0"/>
    <s v="J.K. Rowling"/>
    <x v="1"/>
    <s v="The Great Adventure"/>
    <s v="Used"/>
    <s v="Sealed"/>
    <n v="2024"/>
    <s v="Q1"/>
    <x v="5"/>
    <x v="8"/>
    <x v="4"/>
    <n v="12.17"/>
    <n v="143"/>
    <n v="0.08"/>
    <n v="1740.31"/>
    <x v="1"/>
    <x v="1238"/>
  </r>
  <r>
    <n v="2814"/>
    <x v="1"/>
    <x v="2"/>
    <s v="Malcolm Gladwell"/>
    <x v="5"/>
    <s v="Self-Help Guide"/>
    <s v="Used"/>
    <s v="Unsealed"/>
    <n v="2023"/>
    <s v="Q4"/>
    <x v="2"/>
    <x v="2"/>
    <x v="1"/>
    <n v="96.62"/>
    <n v="18"/>
    <n v="0.05"/>
    <n v="1739.16"/>
    <x v="1"/>
    <x v="1239"/>
  </r>
  <r>
    <n v="2392"/>
    <x v="1"/>
    <x v="3"/>
    <s v="Malcolm Gladwell"/>
    <x v="0"/>
    <s v="Mystery Unfolded"/>
    <s v="Like New"/>
    <s v="Unsealed"/>
    <n v="2023"/>
    <s v="Q4"/>
    <x v="4"/>
    <x v="7"/>
    <x v="0"/>
    <n v="19.48"/>
    <n v="88"/>
    <n v="0.21"/>
    <n v="1714.24"/>
    <x v="2"/>
    <x v="1240"/>
  </r>
  <r>
    <n v="3176"/>
    <x v="1"/>
    <x v="1"/>
    <s v="Agatha Christie"/>
    <x v="5"/>
    <s v="Mystery Unfolded"/>
    <s v="New"/>
    <s v="Unsealed"/>
    <n v="2023"/>
    <s v="Q3"/>
    <x v="6"/>
    <x v="12"/>
    <x v="3"/>
    <n v="26.99"/>
    <n v="63"/>
    <n v="0.18"/>
    <n v="1700.37"/>
    <x v="3"/>
    <x v="1241"/>
  </r>
  <r>
    <n v="3018"/>
    <x v="1"/>
    <x v="3"/>
    <s v="George R.R. Martin"/>
    <x v="0"/>
    <s v="Biography of Legends"/>
    <s v="New"/>
    <s v="Sealed"/>
    <n v="2024"/>
    <s v="Q1"/>
    <x v="5"/>
    <x v="8"/>
    <x v="1"/>
    <n v="8.15"/>
    <n v="208"/>
    <n v="0.18"/>
    <n v="1695.2"/>
    <x v="2"/>
    <x v="1242"/>
  </r>
  <r>
    <n v="2158"/>
    <x v="1"/>
    <x v="2"/>
    <s v="Agatha Christie"/>
    <x v="2"/>
    <s v="The Great Adventure"/>
    <s v="Like New"/>
    <s v="Sealed"/>
    <n v="2023"/>
    <s v="Q4"/>
    <x v="5"/>
    <x v="17"/>
    <x v="1"/>
    <n v="16.14"/>
    <n v="105"/>
    <n v="0.06"/>
    <n v="1694.7"/>
    <x v="3"/>
    <x v="1243"/>
  </r>
  <r>
    <n v="4000"/>
    <x v="1"/>
    <x v="0"/>
    <s v="George R.R. Martin"/>
    <x v="2"/>
    <s v="Science Wonders"/>
    <s v="Like New"/>
    <s v="Unsealed"/>
    <n v="2024"/>
    <s v="Q3"/>
    <x v="1"/>
    <x v="1"/>
    <x v="4"/>
    <n v="12.2"/>
    <n v="136"/>
    <n v="0.12"/>
    <n v="1659.1999999999998"/>
    <x v="0"/>
    <x v="1244"/>
  </r>
  <r>
    <n v="2443"/>
    <x v="1"/>
    <x v="0"/>
    <s v="Stephen King"/>
    <x v="2"/>
    <s v="Self-Help Guide"/>
    <s v="New"/>
    <s v="Sealed"/>
    <n v="2023"/>
    <s v="Q3"/>
    <x v="11"/>
    <x v="19"/>
    <x v="4"/>
    <n v="10.08"/>
    <n v="164"/>
    <n v="0.11"/>
    <n v="1653.1200000000001"/>
    <x v="2"/>
    <x v="1245"/>
  </r>
  <r>
    <n v="3484"/>
    <x v="1"/>
    <x v="0"/>
    <s v="George R.R. Martin"/>
    <x v="1"/>
    <s v="Biography of Legends"/>
    <s v="Like New"/>
    <s v="Sealed"/>
    <n v="2024"/>
    <s v="Q1"/>
    <x v="6"/>
    <x v="10"/>
    <x v="3"/>
    <n v="24.53"/>
    <n v="64"/>
    <n v="0"/>
    <n v="1569.92"/>
    <x v="2"/>
    <x v="1246"/>
  </r>
  <r>
    <n v="3116"/>
    <x v="1"/>
    <x v="0"/>
    <s v="Malcolm Gladwell"/>
    <x v="1"/>
    <s v="Self-Help Guide"/>
    <s v="New"/>
    <s v="Unsealed"/>
    <n v="2023"/>
    <s v="Q4"/>
    <x v="2"/>
    <x v="2"/>
    <x v="1"/>
    <n v="8.94"/>
    <n v="171"/>
    <n v="0.27"/>
    <n v="1528.74"/>
    <x v="2"/>
    <x v="1247"/>
  </r>
  <r>
    <n v="2141"/>
    <x v="1"/>
    <x v="2"/>
    <s v="Agatha Christie"/>
    <x v="3"/>
    <s v="Science Wonders"/>
    <s v="New"/>
    <s v="Unsealed"/>
    <n v="2023"/>
    <s v="Q1"/>
    <x v="9"/>
    <x v="9"/>
    <x v="2"/>
    <n v="15.36"/>
    <n v="97"/>
    <n v="0.1"/>
    <n v="1489.9199999999998"/>
    <x v="4"/>
    <x v="1248"/>
  </r>
  <r>
    <n v="3608"/>
    <x v="1"/>
    <x v="2"/>
    <s v="George R.R. Martin"/>
    <x v="0"/>
    <s v="The Great Adventure"/>
    <s v="Like New"/>
    <s v="Unsealed"/>
    <n v="2024"/>
    <s v="Q4"/>
    <x v="7"/>
    <x v="11"/>
    <x v="3"/>
    <n v="25.67"/>
    <n v="57"/>
    <n v="0.22"/>
    <n v="1463.19"/>
    <x v="1"/>
    <x v="1249"/>
  </r>
  <r>
    <n v="2825"/>
    <x v="1"/>
    <x v="0"/>
    <s v="Jane Austen"/>
    <x v="2"/>
    <s v="Self-Help Guide"/>
    <s v="New"/>
    <s v="Unsealed"/>
    <n v="2024"/>
    <s v="Q1"/>
    <x v="6"/>
    <x v="10"/>
    <x v="0"/>
    <n v="6.56"/>
    <n v="223"/>
    <n v="0.26"/>
    <n v="1462.8799999999999"/>
    <x v="3"/>
    <x v="1250"/>
  </r>
  <r>
    <n v="2637"/>
    <x v="1"/>
    <x v="3"/>
    <s v="Jane Austen"/>
    <x v="3"/>
    <s v="Mystery Unfolded"/>
    <s v="New"/>
    <s v="Unsealed"/>
    <n v="2023"/>
    <s v="Q4"/>
    <x v="9"/>
    <x v="9"/>
    <x v="3"/>
    <n v="60.44"/>
    <n v="24"/>
    <n v="0.25"/>
    <n v="1450.56"/>
    <x v="4"/>
    <x v="1251"/>
  </r>
  <r>
    <n v="2807"/>
    <x v="1"/>
    <x v="0"/>
    <s v="Jane Austen"/>
    <x v="2"/>
    <s v="Mystery Unfolded"/>
    <s v="New"/>
    <s v="Sealed"/>
    <n v="2023"/>
    <s v="Q1"/>
    <x v="4"/>
    <x v="7"/>
    <x v="1"/>
    <n v="11.44"/>
    <n v="125"/>
    <n v="0.24"/>
    <n v="1430"/>
    <x v="3"/>
    <x v="1252"/>
  </r>
  <r>
    <n v="3022"/>
    <x v="1"/>
    <x v="0"/>
    <s v="J.K. Rowling"/>
    <x v="4"/>
    <s v="The Great Adventure"/>
    <s v="Used"/>
    <s v="Unsealed"/>
    <n v="2023"/>
    <s v="Q1"/>
    <x v="7"/>
    <x v="13"/>
    <x v="3"/>
    <n v="29.66"/>
    <n v="48"/>
    <n v="0.18"/>
    <n v="1423.68"/>
    <x v="1"/>
    <x v="1253"/>
  </r>
  <r>
    <n v="2336"/>
    <x v="1"/>
    <x v="0"/>
    <s v="Jane Austen"/>
    <x v="5"/>
    <s v="Biography of Legends"/>
    <s v="Used"/>
    <s v="Unsealed"/>
    <n v="2023"/>
    <s v="Q4"/>
    <x v="7"/>
    <x v="13"/>
    <x v="2"/>
    <n v="64.44"/>
    <n v="22"/>
    <n v="0.13"/>
    <n v="1417.6799999999998"/>
    <x v="2"/>
    <x v="1254"/>
  </r>
  <r>
    <n v="3341"/>
    <x v="1"/>
    <x v="2"/>
    <s v="J.K. Rowling"/>
    <x v="4"/>
    <s v="Biography of Legends"/>
    <s v="New"/>
    <s v="Sealed"/>
    <n v="2023"/>
    <s v="Q1"/>
    <x v="6"/>
    <x v="12"/>
    <x v="2"/>
    <n v="48.24"/>
    <n v="29"/>
    <n v="7.0000000000000007E-2"/>
    <n v="1398.96"/>
    <x v="0"/>
    <x v="1255"/>
  </r>
  <r>
    <n v="2562"/>
    <x v="1"/>
    <x v="3"/>
    <s v="George R.R. Martin"/>
    <x v="2"/>
    <s v="The Great Adventure"/>
    <s v="New"/>
    <s v="Sealed"/>
    <n v="2023"/>
    <s v="Q4"/>
    <x v="6"/>
    <x v="12"/>
    <x v="0"/>
    <n v="81.63"/>
    <n v="17"/>
    <n v="0.3"/>
    <n v="1387.71"/>
    <x v="4"/>
    <x v="1256"/>
  </r>
  <r>
    <n v="2678"/>
    <x v="1"/>
    <x v="2"/>
    <s v="George R.R. Martin"/>
    <x v="5"/>
    <s v="Biography of Legends"/>
    <s v="Used"/>
    <s v="Sealed"/>
    <n v="2024"/>
    <s v="Q3"/>
    <x v="4"/>
    <x v="16"/>
    <x v="3"/>
    <n v="15.59"/>
    <n v="89"/>
    <n v="7.0000000000000007E-2"/>
    <n v="1387.51"/>
    <x v="4"/>
    <x v="1257"/>
  </r>
  <r>
    <n v="3433"/>
    <x v="1"/>
    <x v="2"/>
    <s v="Stephen King"/>
    <x v="3"/>
    <s v="Biography of Legends"/>
    <s v="Used"/>
    <s v="Sealed"/>
    <n v="2024"/>
    <s v="Q2"/>
    <x v="4"/>
    <x v="16"/>
    <x v="1"/>
    <n v="62.16"/>
    <n v="22"/>
    <n v="0.22"/>
    <n v="1367.52"/>
    <x v="2"/>
    <x v="1258"/>
  </r>
  <r>
    <n v="3216"/>
    <x v="1"/>
    <x v="2"/>
    <s v="Agatha Christie"/>
    <x v="5"/>
    <s v="Mystery Unfolded"/>
    <s v="New"/>
    <s v="Sealed"/>
    <n v="2024"/>
    <s v="Q3"/>
    <x v="11"/>
    <x v="18"/>
    <x v="1"/>
    <n v="64.45"/>
    <n v="21"/>
    <n v="0.18"/>
    <n v="1353.45"/>
    <x v="2"/>
    <x v="1259"/>
  </r>
  <r>
    <n v="3197"/>
    <x v="1"/>
    <x v="1"/>
    <s v="George R.R. Martin"/>
    <x v="3"/>
    <s v="Science Wonders"/>
    <s v="Used"/>
    <s v="Unsealed"/>
    <n v="2024"/>
    <s v="Q2"/>
    <x v="11"/>
    <x v="18"/>
    <x v="3"/>
    <n v="11.44"/>
    <n v="117"/>
    <n v="0.05"/>
    <n v="1338.48"/>
    <x v="0"/>
    <x v="1260"/>
  </r>
  <r>
    <n v="3077"/>
    <x v="1"/>
    <x v="1"/>
    <s v="Jane Austen"/>
    <x v="5"/>
    <s v="Biography of Legends"/>
    <s v="Used"/>
    <s v="Sealed"/>
    <n v="2023"/>
    <s v="Q4"/>
    <x v="1"/>
    <x v="9"/>
    <x v="2"/>
    <n v="67.849999999999994"/>
    <n v="19"/>
    <n v="0.23"/>
    <n v="1289.1499999999999"/>
    <x v="3"/>
    <x v="1261"/>
  </r>
  <r>
    <n v="3516"/>
    <x v="1"/>
    <x v="2"/>
    <s v="J.K. Rowling"/>
    <x v="4"/>
    <s v="Self-Help Guide"/>
    <s v="Used"/>
    <s v="Unsealed"/>
    <n v="2023"/>
    <s v="Q1"/>
    <x v="8"/>
    <x v="15"/>
    <x v="0"/>
    <n v="42.84"/>
    <n v="30"/>
    <n v="0.01"/>
    <n v="1285.2"/>
    <x v="1"/>
    <x v="1262"/>
  </r>
  <r>
    <n v="2461"/>
    <x v="1"/>
    <x v="1"/>
    <s v="Stephen King"/>
    <x v="3"/>
    <s v="The Great Adventure"/>
    <s v="New"/>
    <s v="Sealed"/>
    <n v="2024"/>
    <s v="Q1"/>
    <x v="3"/>
    <x v="6"/>
    <x v="0"/>
    <n v="12.09"/>
    <n v="105"/>
    <n v="0.06"/>
    <n v="1269.45"/>
    <x v="1"/>
    <x v="1263"/>
  </r>
  <r>
    <n v="2265"/>
    <x v="1"/>
    <x v="3"/>
    <s v="Stephen King"/>
    <x v="2"/>
    <s v="The Great Adventure"/>
    <s v="New"/>
    <s v="Unsealed"/>
    <n v="2023"/>
    <s v="Q1"/>
    <x v="6"/>
    <x v="12"/>
    <x v="1"/>
    <n v="22.41"/>
    <n v="56"/>
    <n v="0.28000000000000003"/>
    <n v="1254.96"/>
    <x v="3"/>
    <x v="1264"/>
  </r>
  <r>
    <n v="3636"/>
    <x v="1"/>
    <x v="2"/>
    <s v="Brandon Sanderson"/>
    <x v="6"/>
    <s v="Biography of Legends"/>
    <s v="Used"/>
    <s v="Sealed"/>
    <n v="2024"/>
    <s v="Q4"/>
    <x v="9"/>
    <x v="1"/>
    <x v="2"/>
    <n v="45.34"/>
    <n v="27"/>
    <n v="0.14000000000000001"/>
    <n v="1224.18"/>
    <x v="2"/>
    <x v="1265"/>
  </r>
  <r>
    <n v="2718"/>
    <x v="1"/>
    <x v="1"/>
    <s v="Malcolm Gladwell"/>
    <x v="3"/>
    <s v="Biography of Legends"/>
    <s v="Used"/>
    <s v="Sealed"/>
    <n v="2024"/>
    <s v="Q4"/>
    <x v="7"/>
    <x v="11"/>
    <x v="2"/>
    <n v="11.12"/>
    <n v="103"/>
    <n v="0.1"/>
    <n v="1145.3599999999999"/>
    <x v="1"/>
    <x v="1266"/>
  </r>
  <r>
    <n v="2526"/>
    <x v="1"/>
    <x v="2"/>
    <s v="J.K. Rowling"/>
    <x v="6"/>
    <s v="Biography of Legends"/>
    <s v="Used"/>
    <s v="Unsealed"/>
    <n v="2023"/>
    <s v="Q2"/>
    <x v="4"/>
    <x v="7"/>
    <x v="1"/>
    <n v="56.51"/>
    <n v="20"/>
    <n v="0.1"/>
    <n v="1130.2"/>
    <x v="2"/>
    <x v="1267"/>
  </r>
  <r>
    <n v="3026"/>
    <x v="1"/>
    <x v="0"/>
    <s v="Agatha Christie"/>
    <x v="2"/>
    <s v="Biography of Legends"/>
    <s v="New"/>
    <s v="Unsealed"/>
    <n v="2024"/>
    <s v="Q2"/>
    <x v="11"/>
    <x v="18"/>
    <x v="0"/>
    <n v="6.44"/>
    <n v="172"/>
    <n v="7.0000000000000007E-2"/>
    <n v="1107.68"/>
    <x v="3"/>
    <x v="1268"/>
  </r>
  <r>
    <n v="2017"/>
    <x v="1"/>
    <x v="3"/>
    <s v="Malcolm Gladwell"/>
    <x v="2"/>
    <s v="Biography of Legends"/>
    <s v="Used"/>
    <s v="Sealed"/>
    <n v="2024"/>
    <s v="Q2"/>
    <x v="7"/>
    <x v="11"/>
    <x v="3"/>
    <n v="52.31"/>
    <n v="21"/>
    <n v="0"/>
    <n v="1098.51"/>
    <x v="0"/>
    <x v="1269"/>
  </r>
  <r>
    <n v="3660"/>
    <x v="1"/>
    <x v="0"/>
    <s v="Stephen King"/>
    <x v="0"/>
    <s v="The Great Adventure"/>
    <s v="Used"/>
    <s v="Unsealed"/>
    <n v="2023"/>
    <s v="Q2"/>
    <x v="11"/>
    <x v="19"/>
    <x v="4"/>
    <n v="43.03"/>
    <n v="23"/>
    <n v="0.11"/>
    <n v="989.69"/>
    <x v="3"/>
    <x v="1270"/>
  </r>
  <r>
    <n v="2435"/>
    <x v="1"/>
    <x v="3"/>
    <s v="Malcolm Gladwell"/>
    <x v="6"/>
    <s v="Science Wonders"/>
    <s v="New"/>
    <s v="Sealed"/>
    <n v="2024"/>
    <s v="Q2"/>
    <x v="3"/>
    <x v="6"/>
    <x v="0"/>
    <n v="5.96"/>
    <n v="165"/>
    <n v="0.01"/>
    <n v="983.4"/>
    <x v="3"/>
    <x v="1271"/>
  </r>
  <r>
    <n v="2846"/>
    <x v="1"/>
    <x v="3"/>
    <s v="J.K. Rowling"/>
    <x v="1"/>
    <s v="Science Wonders"/>
    <s v="Like New"/>
    <s v="Unsealed"/>
    <n v="2024"/>
    <s v="Q2"/>
    <x v="6"/>
    <x v="10"/>
    <x v="4"/>
    <n v="12.31"/>
    <n v="79"/>
    <n v="0.28999999999999998"/>
    <n v="972.49"/>
    <x v="3"/>
    <x v="1272"/>
  </r>
  <r>
    <n v="3489"/>
    <x v="1"/>
    <x v="0"/>
    <s v="George R.R. Martin"/>
    <x v="1"/>
    <s v="Biography of Legends"/>
    <s v="New"/>
    <s v="Unsealed"/>
    <n v="2023"/>
    <s v="Q4"/>
    <x v="7"/>
    <x v="13"/>
    <x v="4"/>
    <n v="8.59"/>
    <n v="113"/>
    <n v="0.19"/>
    <n v="970.67"/>
    <x v="0"/>
    <x v="1273"/>
  </r>
  <r>
    <n v="2550"/>
    <x v="1"/>
    <x v="3"/>
    <s v="J.K. Rowling"/>
    <x v="6"/>
    <s v="Biography of Legends"/>
    <s v="Like New"/>
    <s v="Unsealed"/>
    <n v="2023"/>
    <s v="Q4"/>
    <x v="6"/>
    <x v="12"/>
    <x v="2"/>
    <n v="72.87"/>
    <n v="13"/>
    <n v="0.21"/>
    <n v="947.31000000000006"/>
    <x v="1"/>
    <x v="1274"/>
  </r>
  <r>
    <n v="3591"/>
    <x v="1"/>
    <x v="2"/>
    <s v="Stephen King"/>
    <x v="2"/>
    <s v="The Great Adventure"/>
    <s v="New"/>
    <s v="Sealed"/>
    <n v="2023"/>
    <s v="Q3"/>
    <x v="5"/>
    <x v="17"/>
    <x v="2"/>
    <n v="40.26"/>
    <n v="23"/>
    <n v="0.14000000000000001"/>
    <n v="925.9799999999999"/>
    <x v="3"/>
    <x v="1275"/>
  </r>
  <r>
    <n v="3592"/>
    <x v="1"/>
    <x v="1"/>
    <s v="Jane Austen"/>
    <x v="6"/>
    <s v="The Great Adventure"/>
    <s v="New"/>
    <s v="Sealed"/>
    <n v="2024"/>
    <s v="Q4"/>
    <x v="0"/>
    <x v="5"/>
    <x v="0"/>
    <n v="50.58"/>
    <n v="18"/>
    <n v="0.23"/>
    <n v="910.43999999999994"/>
    <x v="4"/>
    <x v="1276"/>
  </r>
  <r>
    <n v="3819"/>
    <x v="1"/>
    <x v="0"/>
    <s v="Jane Austen"/>
    <x v="4"/>
    <s v="Self-Help Guide"/>
    <s v="Used"/>
    <s v="Sealed"/>
    <n v="2023"/>
    <s v="Q1"/>
    <x v="11"/>
    <x v="19"/>
    <x v="2"/>
    <n v="90.16"/>
    <n v="10"/>
    <n v="0.1"/>
    <n v="901.59999999999991"/>
    <x v="1"/>
    <x v="1277"/>
  </r>
  <r>
    <n v="3475"/>
    <x v="1"/>
    <x v="3"/>
    <s v="George R.R. Martin"/>
    <x v="0"/>
    <s v="Biography of Legends"/>
    <s v="Used"/>
    <s v="Unsealed"/>
    <n v="2024"/>
    <s v="Q1"/>
    <x v="1"/>
    <x v="1"/>
    <x v="3"/>
    <n v="10.7"/>
    <n v="80"/>
    <n v="0.28000000000000003"/>
    <n v="856"/>
    <x v="2"/>
    <x v="1278"/>
  </r>
  <r>
    <n v="2235"/>
    <x v="1"/>
    <x v="1"/>
    <s v="Jane Austen"/>
    <x v="4"/>
    <s v="Biography of Legends"/>
    <s v="New"/>
    <s v="Sealed"/>
    <n v="2023"/>
    <s v="Q3"/>
    <x v="4"/>
    <x v="7"/>
    <x v="4"/>
    <n v="8.5299999999999994"/>
    <n v="99"/>
    <n v="0.28999999999999998"/>
    <n v="844.46999999999991"/>
    <x v="1"/>
    <x v="1279"/>
  </r>
  <r>
    <n v="2459"/>
    <x v="1"/>
    <x v="1"/>
    <s v="J.K. Rowling"/>
    <x v="2"/>
    <s v="Self-Help Guide"/>
    <s v="New"/>
    <s v="Sealed"/>
    <n v="2024"/>
    <s v="Q1"/>
    <x v="1"/>
    <x v="1"/>
    <x v="2"/>
    <n v="18.260000000000002"/>
    <n v="46"/>
    <n v="0.23"/>
    <n v="839.96"/>
    <x v="1"/>
    <x v="1280"/>
  </r>
  <r>
    <n v="2465"/>
    <x v="1"/>
    <x v="2"/>
    <s v="George R.R. Martin"/>
    <x v="4"/>
    <s v="The Great Adventure"/>
    <s v="Used"/>
    <s v="Sealed"/>
    <n v="2024"/>
    <s v="Q2"/>
    <x v="0"/>
    <x v="5"/>
    <x v="3"/>
    <n v="23.35"/>
    <n v="35"/>
    <n v="0.1"/>
    <n v="817.25"/>
    <x v="3"/>
    <x v="1281"/>
  </r>
  <r>
    <n v="2353"/>
    <x v="1"/>
    <x v="2"/>
    <s v="Stephen King"/>
    <x v="2"/>
    <s v="Mystery Unfolded"/>
    <s v="Like New"/>
    <s v="Sealed"/>
    <n v="2024"/>
    <s v="Q2"/>
    <x v="9"/>
    <x v="1"/>
    <x v="0"/>
    <n v="35.92"/>
    <n v="22"/>
    <n v="0.01"/>
    <n v="790.24"/>
    <x v="2"/>
    <x v="1282"/>
  </r>
  <r>
    <n v="3635"/>
    <x v="1"/>
    <x v="3"/>
    <s v="Agatha Christie"/>
    <x v="1"/>
    <s v="Science Wonders"/>
    <s v="Used"/>
    <s v="Unsealed"/>
    <n v="2024"/>
    <s v="Q4"/>
    <x v="9"/>
    <x v="1"/>
    <x v="1"/>
    <n v="7.71"/>
    <n v="102"/>
    <n v="0.14000000000000001"/>
    <n v="786.42"/>
    <x v="3"/>
    <x v="1283"/>
  </r>
  <r>
    <n v="3055"/>
    <x v="1"/>
    <x v="3"/>
    <s v="J.K. Rowling"/>
    <x v="1"/>
    <s v="Self-Help Guide"/>
    <s v="Used"/>
    <s v="Unsealed"/>
    <n v="2023"/>
    <s v="Q1"/>
    <x v="4"/>
    <x v="7"/>
    <x v="0"/>
    <n v="15.38"/>
    <n v="49"/>
    <n v="0.28999999999999998"/>
    <n v="753.62"/>
    <x v="0"/>
    <x v="1284"/>
  </r>
  <r>
    <n v="3718"/>
    <x v="1"/>
    <x v="1"/>
    <s v="Brandon Sanderson"/>
    <x v="3"/>
    <s v="Mystery Unfolded"/>
    <s v="New"/>
    <s v="Sealed"/>
    <n v="2023"/>
    <s v="Q3"/>
    <x v="1"/>
    <x v="9"/>
    <x v="1"/>
    <n v="92.55"/>
    <n v="8"/>
    <n v="0.05"/>
    <n v="740.4"/>
    <x v="4"/>
    <x v="1285"/>
  </r>
  <r>
    <n v="2866"/>
    <x v="1"/>
    <x v="2"/>
    <s v="Agatha Christie"/>
    <x v="5"/>
    <s v="Self-Help Guide"/>
    <s v="New"/>
    <s v="Unsealed"/>
    <n v="2024"/>
    <s v="Q3"/>
    <x v="3"/>
    <x v="6"/>
    <x v="4"/>
    <n v="30.62"/>
    <n v="24"/>
    <n v="0.27"/>
    <n v="734.88"/>
    <x v="0"/>
    <x v="1286"/>
  </r>
  <r>
    <n v="2215"/>
    <x v="1"/>
    <x v="2"/>
    <s v="Brandon Sanderson"/>
    <x v="0"/>
    <s v="Biography of Legends"/>
    <s v="Like New"/>
    <s v="Unsealed"/>
    <n v="2024"/>
    <s v="Q1"/>
    <x v="8"/>
    <x v="14"/>
    <x v="4"/>
    <n v="86.91"/>
    <n v="8"/>
    <n v="0.23"/>
    <n v="695.28"/>
    <x v="2"/>
    <x v="1287"/>
  </r>
  <r>
    <n v="2030"/>
    <x v="1"/>
    <x v="1"/>
    <s v="George R.R. Martin"/>
    <x v="6"/>
    <s v="Science Wonders"/>
    <s v="New"/>
    <s v="Sealed"/>
    <n v="2024"/>
    <s v="Q4"/>
    <x v="1"/>
    <x v="1"/>
    <x v="1"/>
    <n v="10.64"/>
    <n v="65"/>
    <n v="0.25"/>
    <n v="691.6"/>
    <x v="2"/>
    <x v="1288"/>
  </r>
  <r>
    <n v="2703"/>
    <x v="1"/>
    <x v="3"/>
    <s v="George R.R. Martin"/>
    <x v="5"/>
    <s v="Science Wonders"/>
    <s v="Used"/>
    <s v="Sealed"/>
    <n v="2023"/>
    <s v="Q2"/>
    <x v="0"/>
    <x v="0"/>
    <x v="0"/>
    <n v="41.95"/>
    <n v="15"/>
    <n v="0.06"/>
    <n v="629.25"/>
    <x v="0"/>
    <x v="1289"/>
  </r>
  <r>
    <n v="3956"/>
    <x v="1"/>
    <x v="3"/>
    <s v="Malcolm Gladwell"/>
    <x v="1"/>
    <s v="Mystery Unfolded"/>
    <s v="Like New"/>
    <s v="Unsealed"/>
    <n v="2024"/>
    <s v="Q4"/>
    <x v="4"/>
    <x v="16"/>
    <x v="3"/>
    <n v="5.86"/>
    <n v="106"/>
    <n v="0.14000000000000001"/>
    <n v="621.16000000000008"/>
    <x v="1"/>
    <x v="1290"/>
  </r>
  <r>
    <n v="2016"/>
    <x v="1"/>
    <x v="3"/>
    <s v="Agatha Christie"/>
    <x v="6"/>
    <s v="Mystery Unfolded"/>
    <s v="Like New"/>
    <s v="Sealed"/>
    <n v="2023"/>
    <s v="Q1"/>
    <x v="0"/>
    <x v="0"/>
    <x v="0"/>
    <n v="31.01"/>
    <n v="20"/>
    <n v="0.18"/>
    <n v="620.20000000000005"/>
    <x v="0"/>
    <x v="1291"/>
  </r>
  <r>
    <n v="2884"/>
    <x v="1"/>
    <x v="1"/>
    <s v="Agatha Christie"/>
    <x v="0"/>
    <s v="Biography of Legends"/>
    <s v="Like New"/>
    <s v="Unsealed"/>
    <n v="2024"/>
    <s v="Q2"/>
    <x v="11"/>
    <x v="18"/>
    <x v="0"/>
    <n v="5.86"/>
    <n v="105"/>
    <n v="0.12"/>
    <n v="615.30000000000007"/>
    <x v="0"/>
    <x v="1292"/>
  </r>
  <r>
    <n v="3989"/>
    <x v="1"/>
    <x v="2"/>
    <s v="Malcolm Gladwell"/>
    <x v="3"/>
    <s v="Self-Help Guide"/>
    <s v="Like New"/>
    <s v="Sealed"/>
    <n v="2023"/>
    <s v="Q3"/>
    <x v="8"/>
    <x v="15"/>
    <x v="4"/>
    <n v="15.58"/>
    <n v="38"/>
    <n v="0.28999999999999998"/>
    <n v="592.04"/>
    <x v="4"/>
    <x v="1293"/>
  </r>
  <r>
    <n v="3079"/>
    <x v="1"/>
    <x v="3"/>
    <s v="George R.R. Martin"/>
    <x v="4"/>
    <s v="Biography of Legends"/>
    <s v="Used"/>
    <s v="Unsealed"/>
    <n v="2024"/>
    <s v="Q2"/>
    <x v="5"/>
    <x v="8"/>
    <x v="2"/>
    <n v="20.36"/>
    <n v="29"/>
    <n v="0.17"/>
    <n v="590.43999999999994"/>
    <x v="2"/>
    <x v="1294"/>
  </r>
  <r>
    <n v="3665"/>
    <x v="1"/>
    <x v="3"/>
    <s v="Agatha Christie"/>
    <x v="2"/>
    <s v="Self-Help Guide"/>
    <s v="New"/>
    <s v="Unsealed"/>
    <n v="2024"/>
    <s v="Q3"/>
    <x v="8"/>
    <x v="14"/>
    <x v="3"/>
    <n v="83.82"/>
    <n v="7"/>
    <n v="0.28000000000000003"/>
    <n v="586.74"/>
    <x v="3"/>
    <x v="1295"/>
  </r>
  <r>
    <n v="2042"/>
    <x v="1"/>
    <x v="1"/>
    <s v="J.K. Rowling"/>
    <x v="6"/>
    <s v="Self-Help Guide"/>
    <s v="Used"/>
    <s v="Unsealed"/>
    <n v="2024"/>
    <s v="Q1"/>
    <x v="5"/>
    <x v="8"/>
    <x v="0"/>
    <n v="13.75"/>
    <n v="41"/>
    <n v="0.11"/>
    <n v="563.75"/>
    <x v="1"/>
    <x v="1296"/>
  </r>
  <r>
    <n v="3093"/>
    <x v="1"/>
    <x v="3"/>
    <s v="George R.R. Martin"/>
    <x v="2"/>
    <s v="Biography of Legends"/>
    <s v="Used"/>
    <s v="Unsealed"/>
    <n v="2024"/>
    <s v="Q1"/>
    <x v="3"/>
    <x v="6"/>
    <x v="3"/>
    <n v="11.98"/>
    <n v="47"/>
    <n v="0.21"/>
    <n v="563.06000000000006"/>
    <x v="0"/>
    <x v="1297"/>
  </r>
  <r>
    <n v="3171"/>
    <x v="1"/>
    <x v="2"/>
    <s v="Stephen King"/>
    <x v="6"/>
    <s v="The Great Adventure"/>
    <s v="Like New"/>
    <s v="Unsealed"/>
    <n v="2024"/>
    <s v="Q1"/>
    <x v="10"/>
    <x v="14"/>
    <x v="4"/>
    <n v="91.73"/>
    <n v="6"/>
    <n v="0.09"/>
    <n v="550.38"/>
    <x v="3"/>
    <x v="1298"/>
  </r>
  <r>
    <n v="2319"/>
    <x v="1"/>
    <x v="3"/>
    <s v="J.K. Rowling"/>
    <x v="1"/>
    <s v="Self-Help Guide"/>
    <s v="Like New"/>
    <s v="Unsealed"/>
    <n v="2024"/>
    <s v="Q1"/>
    <x v="11"/>
    <x v="18"/>
    <x v="0"/>
    <n v="44.4"/>
    <n v="12"/>
    <n v="0.08"/>
    <n v="532.79999999999995"/>
    <x v="3"/>
    <x v="1299"/>
  </r>
  <r>
    <n v="3407"/>
    <x v="1"/>
    <x v="0"/>
    <s v="Brandon Sanderson"/>
    <x v="4"/>
    <s v="Mystery Unfolded"/>
    <s v="Used"/>
    <s v="Unsealed"/>
    <n v="2023"/>
    <s v="Q3"/>
    <x v="0"/>
    <x v="0"/>
    <x v="1"/>
    <n v="73.77"/>
    <n v="7"/>
    <n v="0.13"/>
    <n v="516.39"/>
    <x v="0"/>
    <x v="1300"/>
  </r>
  <r>
    <n v="3215"/>
    <x v="1"/>
    <x v="1"/>
    <s v="J.K. Rowling"/>
    <x v="4"/>
    <s v="Mystery Unfolded"/>
    <s v="Like New"/>
    <s v="Sealed"/>
    <n v="2023"/>
    <s v="Q3"/>
    <x v="5"/>
    <x v="17"/>
    <x v="3"/>
    <n v="83.66"/>
    <n v="6"/>
    <n v="0.15"/>
    <n v="501.96"/>
    <x v="2"/>
    <x v="1301"/>
  </r>
  <r>
    <n v="2452"/>
    <x v="1"/>
    <x v="3"/>
    <s v="Malcolm Gladwell"/>
    <x v="6"/>
    <s v="The Great Adventure"/>
    <s v="Like New"/>
    <s v="Unsealed"/>
    <n v="2023"/>
    <s v="Q4"/>
    <x v="1"/>
    <x v="9"/>
    <x v="2"/>
    <n v="36.51"/>
    <n v="12"/>
    <n v="0.13"/>
    <n v="438.12"/>
    <x v="0"/>
    <x v="1302"/>
  </r>
  <r>
    <n v="3584"/>
    <x v="1"/>
    <x v="1"/>
    <s v="Jane Austen"/>
    <x v="0"/>
    <s v="Self-Help Guide"/>
    <s v="New"/>
    <s v="Sealed"/>
    <n v="2023"/>
    <s v="Q2"/>
    <x v="5"/>
    <x v="17"/>
    <x v="2"/>
    <n v="31.25"/>
    <n v="14"/>
    <n v="7.0000000000000007E-2"/>
    <n v="437.5"/>
    <x v="0"/>
    <x v="1303"/>
  </r>
  <r>
    <n v="2959"/>
    <x v="1"/>
    <x v="0"/>
    <s v="J.K. Rowling"/>
    <x v="2"/>
    <s v="Biography of Legends"/>
    <s v="Like New"/>
    <s v="Sealed"/>
    <n v="2024"/>
    <s v="Q1"/>
    <x v="0"/>
    <x v="5"/>
    <x v="1"/>
    <n v="8.02"/>
    <n v="54"/>
    <n v="0.26"/>
    <n v="433.08"/>
    <x v="2"/>
    <x v="1304"/>
  </r>
  <r>
    <n v="3498"/>
    <x v="1"/>
    <x v="1"/>
    <s v="Agatha Christie"/>
    <x v="2"/>
    <s v="Self-Help Guide"/>
    <s v="Used"/>
    <s v="Unsealed"/>
    <n v="2023"/>
    <s v="Q3"/>
    <x v="10"/>
    <x v="15"/>
    <x v="3"/>
    <n v="42.39"/>
    <n v="9"/>
    <n v="0.13"/>
    <n v="381.51"/>
    <x v="3"/>
    <x v="1305"/>
  </r>
  <r>
    <n v="2640"/>
    <x v="1"/>
    <x v="3"/>
    <s v="Jane Austen"/>
    <x v="3"/>
    <s v="Mystery Unfolded"/>
    <s v="New"/>
    <s v="Unsealed"/>
    <n v="2023"/>
    <s v="Q2"/>
    <x v="9"/>
    <x v="9"/>
    <x v="0"/>
    <n v="10.02"/>
    <n v="37"/>
    <n v="0.02"/>
    <n v="370.74"/>
    <x v="1"/>
    <x v="1306"/>
  </r>
  <r>
    <n v="2231"/>
    <x v="1"/>
    <x v="3"/>
    <s v="J.K. Rowling"/>
    <x v="4"/>
    <s v="The Great Adventure"/>
    <s v="Used"/>
    <s v="Sealed"/>
    <n v="2023"/>
    <s v="Q4"/>
    <x v="4"/>
    <x v="7"/>
    <x v="2"/>
    <n v="25.32"/>
    <n v="14"/>
    <n v="0.04"/>
    <n v="354.48"/>
    <x v="4"/>
    <x v="1307"/>
  </r>
  <r>
    <n v="2274"/>
    <x v="1"/>
    <x v="1"/>
    <s v="Brandon Sanderson"/>
    <x v="5"/>
    <s v="Self-Help Guide"/>
    <s v="New"/>
    <s v="Unsealed"/>
    <n v="2024"/>
    <s v="Q4"/>
    <x v="8"/>
    <x v="14"/>
    <x v="2"/>
    <n v="20.22"/>
    <n v="16"/>
    <n v="0.15"/>
    <n v="323.52"/>
    <x v="1"/>
    <x v="1308"/>
  </r>
  <r>
    <n v="2739"/>
    <x v="1"/>
    <x v="3"/>
    <s v="Stephen King"/>
    <x v="2"/>
    <s v="Science Wonders"/>
    <s v="Like New"/>
    <s v="Unsealed"/>
    <n v="2024"/>
    <s v="Q3"/>
    <x v="4"/>
    <x v="16"/>
    <x v="3"/>
    <n v="76.61"/>
    <n v="4"/>
    <n v="0.22"/>
    <n v="306.44"/>
    <x v="0"/>
    <x v="1309"/>
  </r>
  <r>
    <n v="2255"/>
    <x v="1"/>
    <x v="2"/>
    <s v="J.K. Rowling"/>
    <x v="0"/>
    <s v="Biography of Legends"/>
    <s v="Like New"/>
    <s v="Sealed"/>
    <n v="2024"/>
    <s v="Q1"/>
    <x v="6"/>
    <x v="10"/>
    <x v="0"/>
    <n v="47.76"/>
    <n v="6"/>
    <n v="0.18"/>
    <n v="286.56"/>
    <x v="4"/>
    <x v="1310"/>
  </r>
  <r>
    <n v="3347"/>
    <x v="1"/>
    <x v="1"/>
    <s v="Malcolm Gladwell"/>
    <x v="3"/>
    <s v="Biography of Legends"/>
    <s v="Like New"/>
    <s v="Sealed"/>
    <n v="2024"/>
    <s v="Q1"/>
    <x v="9"/>
    <x v="1"/>
    <x v="1"/>
    <n v="5.48"/>
    <n v="52"/>
    <n v="0.05"/>
    <n v="284.96000000000004"/>
    <x v="0"/>
    <x v="1311"/>
  </r>
  <r>
    <n v="3115"/>
    <x v="1"/>
    <x v="1"/>
    <s v="Brandon Sanderson"/>
    <x v="2"/>
    <s v="Science Wonders"/>
    <s v="New"/>
    <s v="Sealed"/>
    <n v="2024"/>
    <s v="Q1"/>
    <x v="0"/>
    <x v="5"/>
    <x v="4"/>
    <n v="7.67"/>
    <n v="36"/>
    <n v="0.09"/>
    <n v="276.12"/>
    <x v="1"/>
    <x v="1312"/>
  </r>
  <r>
    <n v="3185"/>
    <x v="1"/>
    <x v="0"/>
    <s v="Agatha Christie"/>
    <x v="4"/>
    <s v="Biography of Legends"/>
    <s v="Used"/>
    <s v="Unsealed"/>
    <n v="2024"/>
    <s v="Q2"/>
    <x v="6"/>
    <x v="10"/>
    <x v="1"/>
    <n v="67.599999999999994"/>
    <n v="4"/>
    <n v="0.02"/>
    <n v="270.39999999999998"/>
    <x v="2"/>
    <x v="1313"/>
  </r>
  <r>
    <n v="2922"/>
    <x v="1"/>
    <x v="1"/>
    <s v="Agatha Christie"/>
    <x v="5"/>
    <s v="The Great Adventure"/>
    <s v="New"/>
    <s v="Unsealed"/>
    <n v="2023"/>
    <s v="Q3"/>
    <x v="0"/>
    <x v="0"/>
    <x v="2"/>
    <n v="46.05"/>
    <n v="5"/>
    <n v="0.08"/>
    <n v="230.25"/>
    <x v="0"/>
    <x v="1314"/>
  </r>
  <r>
    <n v="3839"/>
    <x v="1"/>
    <x v="1"/>
    <s v="Stephen King"/>
    <x v="0"/>
    <s v="Self-Help Guide"/>
    <s v="New"/>
    <s v="Unsealed"/>
    <n v="2023"/>
    <s v="Q2"/>
    <x v="6"/>
    <x v="12"/>
    <x v="0"/>
    <n v="20.93"/>
    <n v="11"/>
    <n v="0.27"/>
    <n v="230.23"/>
    <x v="3"/>
    <x v="1315"/>
  </r>
  <r>
    <n v="3868"/>
    <x v="1"/>
    <x v="3"/>
    <s v="Jane Austen"/>
    <x v="6"/>
    <s v="The Great Adventure"/>
    <s v="Used"/>
    <s v="Sealed"/>
    <n v="2024"/>
    <s v="Q2"/>
    <x v="10"/>
    <x v="14"/>
    <x v="4"/>
    <n v="46.18"/>
    <n v="4"/>
    <n v="0.22"/>
    <n v="184.72"/>
    <x v="1"/>
    <x v="1316"/>
  </r>
  <r>
    <n v="2889"/>
    <x v="1"/>
    <x v="2"/>
    <s v="Brandon Sanderson"/>
    <x v="3"/>
    <s v="Self-Help Guide"/>
    <s v="Used"/>
    <s v="Unsealed"/>
    <n v="2024"/>
    <s v="Q2"/>
    <x v="5"/>
    <x v="8"/>
    <x v="0"/>
    <n v="5.12"/>
    <n v="26"/>
    <n v="0.2"/>
    <n v="133.12"/>
    <x v="3"/>
    <x v="1317"/>
  </r>
  <r>
    <n v="3339"/>
    <x v="1"/>
    <x v="3"/>
    <s v="George R.R. Martin"/>
    <x v="0"/>
    <s v="Biography of Legends"/>
    <s v="New"/>
    <s v="Unsealed"/>
    <n v="2023"/>
    <s v="Q1"/>
    <x v="9"/>
    <x v="9"/>
    <x v="1"/>
    <n v="13.38"/>
    <n v="7"/>
    <n v="0.21"/>
    <n v="93.660000000000011"/>
    <x v="1"/>
    <x v="1318"/>
  </r>
  <r>
    <n v="2616"/>
    <x v="1"/>
    <x v="1"/>
    <s v="Stephen King"/>
    <x v="4"/>
    <s v="Self-Help Guide"/>
    <s v="Like New"/>
    <s v="Unsealed"/>
    <n v="2023"/>
    <s v="Q1"/>
    <x v="1"/>
    <x v="9"/>
    <x v="3"/>
    <n v="6.33"/>
    <n v="14"/>
    <n v="0.06"/>
    <n v="88.62"/>
    <x v="1"/>
    <x v="1319"/>
  </r>
  <r>
    <n v="2793"/>
    <x v="1"/>
    <x v="3"/>
    <s v="J.K. Rowling"/>
    <x v="6"/>
    <s v="Science Wonders"/>
    <s v="New"/>
    <s v="Unsealed"/>
    <n v="2024"/>
    <s v="Q2"/>
    <x v="1"/>
    <x v="1"/>
    <x v="1"/>
    <n v="23.87"/>
    <n v="1"/>
    <n v="0.22"/>
    <n v="23.87"/>
    <x v="2"/>
    <x v="1320"/>
  </r>
  <r>
    <n v="3300"/>
    <x v="2"/>
    <x v="3"/>
    <s v="Stephen King"/>
    <x v="6"/>
    <s v="Science Wonders"/>
    <s v="New"/>
    <s v="Sealed"/>
    <n v="2024"/>
    <s v="Q2"/>
    <x v="11"/>
    <x v="18"/>
    <x v="2"/>
    <n v="95.46"/>
    <n v="477"/>
    <n v="0.18"/>
    <n v="45534.42"/>
    <x v="1"/>
    <x v="1321"/>
  </r>
  <r>
    <n v="3403"/>
    <x v="2"/>
    <x v="0"/>
    <s v="Agatha Christie"/>
    <x v="4"/>
    <s v="Science Wonders"/>
    <s v="Like New"/>
    <s v="Sealed"/>
    <n v="2023"/>
    <s v="Q3"/>
    <x v="3"/>
    <x v="4"/>
    <x v="0"/>
    <n v="98.86"/>
    <n v="458"/>
    <n v="0"/>
    <n v="45277.88"/>
    <x v="2"/>
    <x v="1322"/>
  </r>
  <r>
    <n v="2594"/>
    <x v="2"/>
    <x v="2"/>
    <s v="Jane Austen"/>
    <x v="3"/>
    <s v="Science Wonders"/>
    <s v="Used"/>
    <s v="Sealed"/>
    <n v="2024"/>
    <s v="Q4"/>
    <x v="10"/>
    <x v="14"/>
    <x v="3"/>
    <n v="95.83"/>
    <n v="458"/>
    <n v="0.02"/>
    <n v="43890.14"/>
    <x v="0"/>
    <x v="1323"/>
  </r>
  <r>
    <n v="3301"/>
    <x v="2"/>
    <x v="1"/>
    <s v="Jane Austen"/>
    <x v="2"/>
    <s v="The Great Adventure"/>
    <s v="Used"/>
    <s v="Unsealed"/>
    <n v="2023"/>
    <s v="Q1"/>
    <x v="10"/>
    <x v="15"/>
    <x v="4"/>
    <n v="90.77"/>
    <n v="483"/>
    <n v="0.14000000000000001"/>
    <n v="43841.909999999996"/>
    <x v="1"/>
    <x v="1324"/>
  </r>
  <r>
    <n v="2759"/>
    <x v="2"/>
    <x v="0"/>
    <s v="Brandon Sanderson"/>
    <x v="6"/>
    <s v="Mystery Unfolded"/>
    <s v="Like New"/>
    <s v="Sealed"/>
    <n v="2023"/>
    <s v="Q2"/>
    <x v="11"/>
    <x v="19"/>
    <x v="2"/>
    <n v="92.6"/>
    <n v="470"/>
    <n v="0.04"/>
    <n v="43522"/>
    <x v="4"/>
    <x v="1325"/>
  </r>
  <r>
    <n v="2576"/>
    <x v="2"/>
    <x v="0"/>
    <s v="George R.R. Martin"/>
    <x v="0"/>
    <s v="Mystery Unfolded"/>
    <s v="Like New"/>
    <s v="Unsealed"/>
    <n v="2024"/>
    <s v="Q2"/>
    <x v="6"/>
    <x v="10"/>
    <x v="2"/>
    <n v="92.67"/>
    <n v="458"/>
    <n v="0.17"/>
    <n v="42442.86"/>
    <x v="1"/>
    <x v="1326"/>
  </r>
  <r>
    <n v="3399"/>
    <x v="2"/>
    <x v="0"/>
    <s v="Agatha Christie"/>
    <x v="1"/>
    <s v="Mystery Unfolded"/>
    <s v="Used"/>
    <s v="Sealed"/>
    <n v="2023"/>
    <s v="Q3"/>
    <x v="6"/>
    <x v="12"/>
    <x v="0"/>
    <n v="87.33"/>
    <n v="486"/>
    <n v="0.15"/>
    <n v="42442.38"/>
    <x v="1"/>
    <x v="1327"/>
  </r>
  <r>
    <n v="3102"/>
    <x v="2"/>
    <x v="1"/>
    <s v="Agatha Christie"/>
    <x v="1"/>
    <s v="Self-Help Guide"/>
    <s v="Used"/>
    <s v="Sealed"/>
    <n v="2023"/>
    <s v="Q2"/>
    <x v="11"/>
    <x v="19"/>
    <x v="2"/>
    <n v="91.49"/>
    <n v="457"/>
    <n v="0.14000000000000001"/>
    <n v="41810.93"/>
    <x v="0"/>
    <x v="1328"/>
  </r>
  <r>
    <n v="3547"/>
    <x v="2"/>
    <x v="2"/>
    <s v="Stephen King"/>
    <x v="0"/>
    <s v="Science Wonders"/>
    <s v="Used"/>
    <s v="Unsealed"/>
    <n v="2023"/>
    <s v="Q4"/>
    <x v="1"/>
    <x v="9"/>
    <x v="0"/>
    <n v="98.69"/>
    <n v="423"/>
    <n v="0.21"/>
    <n v="41745.870000000003"/>
    <x v="0"/>
    <x v="1329"/>
  </r>
  <r>
    <n v="2661"/>
    <x v="2"/>
    <x v="0"/>
    <s v="George R.R. Martin"/>
    <x v="0"/>
    <s v="Self-Help Guide"/>
    <s v="New"/>
    <s v="Unsealed"/>
    <n v="2023"/>
    <s v="Q4"/>
    <x v="1"/>
    <x v="9"/>
    <x v="1"/>
    <n v="83.62"/>
    <n v="499"/>
    <n v="0.11"/>
    <n v="41726.380000000005"/>
    <x v="0"/>
    <x v="1330"/>
  </r>
  <r>
    <n v="3487"/>
    <x v="2"/>
    <x v="3"/>
    <s v="Jane Austen"/>
    <x v="3"/>
    <s v="Mystery Unfolded"/>
    <s v="Like New"/>
    <s v="Sealed"/>
    <n v="2024"/>
    <s v="Q1"/>
    <x v="6"/>
    <x v="10"/>
    <x v="2"/>
    <n v="82.45"/>
    <n v="498"/>
    <n v="0.22"/>
    <n v="41060.1"/>
    <x v="4"/>
    <x v="1331"/>
  </r>
  <r>
    <n v="2940"/>
    <x v="2"/>
    <x v="3"/>
    <s v="Jane Austen"/>
    <x v="6"/>
    <s v="Mystery Unfolded"/>
    <s v="Used"/>
    <s v="Sealed"/>
    <n v="2024"/>
    <s v="Q2"/>
    <x v="2"/>
    <x v="3"/>
    <x v="4"/>
    <n v="89.32"/>
    <n v="457"/>
    <n v="7.0000000000000007E-2"/>
    <n v="40819.24"/>
    <x v="4"/>
    <x v="1332"/>
  </r>
  <r>
    <n v="2808"/>
    <x v="2"/>
    <x v="2"/>
    <s v="Agatha Christie"/>
    <x v="6"/>
    <s v="The Great Adventure"/>
    <s v="Used"/>
    <s v="Unsealed"/>
    <n v="2023"/>
    <s v="Q2"/>
    <x v="8"/>
    <x v="15"/>
    <x v="2"/>
    <n v="92.8"/>
    <n v="439"/>
    <n v="0.2"/>
    <n v="40739.199999999997"/>
    <x v="2"/>
    <x v="1333"/>
  </r>
  <r>
    <n v="3863"/>
    <x v="2"/>
    <x v="2"/>
    <s v="George R.R. Martin"/>
    <x v="4"/>
    <s v="Mystery Unfolded"/>
    <s v="Used"/>
    <s v="Sealed"/>
    <n v="2023"/>
    <s v="Q3"/>
    <x v="0"/>
    <x v="0"/>
    <x v="3"/>
    <n v="81.99"/>
    <n v="496"/>
    <n v="0.05"/>
    <n v="40667.040000000001"/>
    <x v="2"/>
    <x v="1334"/>
  </r>
  <r>
    <n v="3013"/>
    <x v="2"/>
    <x v="3"/>
    <s v="Brandon Sanderson"/>
    <x v="2"/>
    <s v="Mystery Unfolded"/>
    <s v="New"/>
    <s v="Sealed"/>
    <n v="2024"/>
    <s v="Q4"/>
    <x v="10"/>
    <x v="14"/>
    <x v="2"/>
    <n v="91.76"/>
    <n v="442"/>
    <n v="0.16"/>
    <n v="40557.920000000006"/>
    <x v="1"/>
    <x v="1335"/>
  </r>
  <r>
    <n v="3915"/>
    <x v="2"/>
    <x v="3"/>
    <s v="Brandon Sanderson"/>
    <x v="3"/>
    <s v="Mystery Unfolded"/>
    <s v="New"/>
    <s v="Unsealed"/>
    <n v="2024"/>
    <s v="Q4"/>
    <x v="9"/>
    <x v="1"/>
    <x v="0"/>
    <n v="93.88"/>
    <n v="432"/>
    <n v="0.24"/>
    <n v="40556.159999999996"/>
    <x v="2"/>
    <x v="1336"/>
  </r>
  <r>
    <n v="3117"/>
    <x v="2"/>
    <x v="0"/>
    <s v="Jane Austen"/>
    <x v="1"/>
    <s v="Biography of Legends"/>
    <s v="Like New"/>
    <s v="Sealed"/>
    <n v="2024"/>
    <s v="Q3"/>
    <x v="6"/>
    <x v="10"/>
    <x v="3"/>
    <n v="79.989999999999995"/>
    <n v="497"/>
    <n v="0.16"/>
    <n v="39755.03"/>
    <x v="3"/>
    <x v="1337"/>
  </r>
  <r>
    <n v="3194"/>
    <x v="2"/>
    <x v="2"/>
    <s v="Jane Austen"/>
    <x v="1"/>
    <s v="Mystery Unfolded"/>
    <s v="Like New"/>
    <s v="Unsealed"/>
    <n v="2024"/>
    <s v="Q1"/>
    <x v="11"/>
    <x v="18"/>
    <x v="1"/>
    <n v="98.7"/>
    <n v="402"/>
    <n v="0.11"/>
    <n v="39677.4"/>
    <x v="4"/>
    <x v="1338"/>
  </r>
  <r>
    <n v="2898"/>
    <x v="2"/>
    <x v="0"/>
    <s v="Stephen King"/>
    <x v="3"/>
    <s v="Biography of Legends"/>
    <s v="Like New"/>
    <s v="Unsealed"/>
    <n v="2023"/>
    <s v="Q3"/>
    <x v="0"/>
    <x v="0"/>
    <x v="4"/>
    <n v="93.06"/>
    <n v="416"/>
    <n v="0.27"/>
    <n v="38712.959999999999"/>
    <x v="2"/>
    <x v="1339"/>
  </r>
  <r>
    <n v="3903"/>
    <x v="2"/>
    <x v="2"/>
    <s v="J.K. Rowling"/>
    <x v="5"/>
    <s v="Self-Help Guide"/>
    <s v="Used"/>
    <s v="Sealed"/>
    <n v="2024"/>
    <s v="Q2"/>
    <x v="9"/>
    <x v="1"/>
    <x v="4"/>
    <n v="91.28"/>
    <n v="421"/>
    <n v="0.18"/>
    <n v="38428.879999999997"/>
    <x v="1"/>
    <x v="1340"/>
  </r>
  <r>
    <n v="3733"/>
    <x v="2"/>
    <x v="1"/>
    <s v="George R.R. Martin"/>
    <x v="3"/>
    <s v="Science Wonders"/>
    <s v="Like New"/>
    <s v="Sealed"/>
    <n v="2023"/>
    <s v="Q3"/>
    <x v="0"/>
    <x v="0"/>
    <x v="3"/>
    <n v="87.82"/>
    <n v="437"/>
    <n v="0.22"/>
    <n v="38377.339999999997"/>
    <x v="1"/>
    <x v="1341"/>
  </r>
  <r>
    <n v="2721"/>
    <x v="2"/>
    <x v="2"/>
    <s v="Brandon Sanderson"/>
    <x v="4"/>
    <s v="Science Wonders"/>
    <s v="Like New"/>
    <s v="Unsealed"/>
    <n v="2024"/>
    <s v="Q2"/>
    <x v="9"/>
    <x v="1"/>
    <x v="3"/>
    <n v="82.24"/>
    <n v="463"/>
    <n v="0.17"/>
    <n v="38077.119999999995"/>
    <x v="0"/>
    <x v="1342"/>
  </r>
  <r>
    <n v="2147"/>
    <x v="2"/>
    <x v="3"/>
    <s v="Agatha Christie"/>
    <x v="4"/>
    <s v="Mystery Unfolded"/>
    <s v="Like New"/>
    <s v="Sealed"/>
    <n v="2024"/>
    <s v="Q3"/>
    <x v="3"/>
    <x v="6"/>
    <x v="0"/>
    <n v="86.04"/>
    <n v="442"/>
    <n v="0.02"/>
    <n v="38029.68"/>
    <x v="4"/>
    <x v="1343"/>
  </r>
  <r>
    <n v="3421"/>
    <x v="2"/>
    <x v="0"/>
    <s v="J.K. Rowling"/>
    <x v="0"/>
    <s v="Self-Help Guide"/>
    <s v="New"/>
    <s v="Sealed"/>
    <n v="2024"/>
    <s v="Q2"/>
    <x v="5"/>
    <x v="8"/>
    <x v="4"/>
    <n v="80.72"/>
    <n v="470"/>
    <n v="0.28000000000000003"/>
    <n v="37938.400000000001"/>
    <x v="1"/>
    <x v="1344"/>
  </r>
  <r>
    <n v="2034"/>
    <x v="2"/>
    <x v="2"/>
    <s v="Malcolm Gladwell"/>
    <x v="3"/>
    <s v="The Great Adventure"/>
    <s v="New"/>
    <s v="Sealed"/>
    <n v="2024"/>
    <s v="Q2"/>
    <x v="1"/>
    <x v="1"/>
    <x v="0"/>
    <n v="76.349999999999994"/>
    <n v="494"/>
    <n v="0.04"/>
    <n v="37716.899999999994"/>
    <x v="2"/>
    <x v="1345"/>
  </r>
  <r>
    <n v="3062"/>
    <x v="2"/>
    <x v="2"/>
    <s v="Brandon Sanderson"/>
    <x v="4"/>
    <s v="Self-Help Guide"/>
    <s v="New"/>
    <s v="Sealed"/>
    <n v="2024"/>
    <s v="Q2"/>
    <x v="8"/>
    <x v="14"/>
    <x v="0"/>
    <n v="79.150000000000006"/>
    <n v="475"/>
    <n v="0.1"/>
    <n v="37596.25"/>
    <x v="4"/>
    <x v="1346"/>
  </r>
  <r>
    <n v="3154"/>
    <x v="2"/>
    <x v="2"/>
    <s v="Agatha Christie"/>
    <x v="6"/>
    <s v="Biography of Legends"/>
    <s v="Like New"/>
    <s v="Sealed"/>
    <n v="2024"/>
    <s v="Q1"/>
    <x v="6"/>
    <x v="10"/>
    <x v="2"/>
    <n v="94.45"/>
    <n v="397"/>
    <n v="0.25"/>
    <n v="37496.65"/>
    <x v="4"/>
    <x v="1347"/>
  </r>
  <r>
    <n v="3409"/>
    <x v="2"/>
    <x v="1"/>
    <s v="George R.R. Martin"/>
    <x v="0"/>
    <s v="Science Wonders"/>
    <s v="Like New"/>
    <s v="Sealed"/>
    <n v="2024"/>
    <s v="Q1"/>
    <x v="2"/>
    <x v="3"/>
    <x v="3"/>
    <n v="88.44"/>
    <n v="423"/>
    <n v="0.12"/>
    <n v="37410.120000000003"/>
    <x v="3"/>
    <x v="1348"/>
  </r>
  <r>
    <n v="3191"/>
    <x v="2"/>
    <x v="3"/>
    <s v="Agatha Christie"/>
    <x v="1"/>
    <s v="Science Wonders"/>
    <s v="Like New"/>
    <s v="Unsealed"/>
    <n v="2023"/>
    <s v="Q1"/>
    <x v="8"/>
    <x v="15"/>
    <x v="3"/>
    <n v="84.53"/>
    <n v="442"/>
    <n v="0.1"/>
    <n v="37362.26"/>
    <x v="4"/>
    <x v="1349"/>
  </r>
  <r>
    <n v="3709"/>
    <x v="2"/>
    <x v="3"/>
    <s v="Malcolm Gladwell"/>
    <x v="2"/>
    <s v="Mystery Unfolded"/>
    <s v="Like New"/>
    <s v="Unsealed"/>
    <n v="2023"/>
    <s v="Q1"/>
    <x v="8"/>
    <x v="15"/>
    <x v="3"/>
    <n v="90.1"/>
    <n v="413"/>
    <n v="0.11"/>
    <n v="37211.299999999996"/>
    <x v="0"/>
    <x v="1350"/>
  </r>
  <r>
    <n v="3782"/>
    <x v="2"/>
    <x v="3"/>
    <s v="Agatha Christie"/>
    <x v="2"/>
    <s v="Biography of Legends"/>
    <s v="New"/>
    <s v="Unsealed"/>
    <n v="2023"/>
    <s v="Q3"/>
    <x v="2"/>
    <x v="2"/>
    <x v="3"/>
    <n v="90.5"/>
    <n v="410"/>
    <n v="0.21"/>
    <n v="37105"/>
    <x v="1"/>
    <x v="1351"/>
  </r>
  <r>
    <n v="3512"/>
    <x v="2"/>
    <x v="3"/>
    <s v="Brandon Sanderson"/>
    <x v="2"/>
    <s v="Science Wonders"/>
    <s v="New"/>
    <s v="Unsealed"/>
    <n v="2024"/>
    <s v="Q3"/>
    <x v="2"/>
    <x v="3"/>
    <x v="4"/>
    <n v="75.34"/>
    <n v="480"/>
    <n v="7.0000000000000007E-2"/>
    <n v="36163.200000000004"/>
    <x v="4"/>
    <x v="1352"/>
  </r>
  <r>
    <n v="3569"/>
    <x v="2"/>
    <x v="3"/>
    <s v="Malcolm Gladwell"/>
    <x v="0"/>
    <s v="Science Wonders"/>
    <s v="Like New"/>
    <s v="Sealed"/>
    <n v="2024"/>
    <s v="Q3"/>
    <x v="0"/>
    <x v="5"/>
    <x v="3"/>
    <n v="81.27"/>
    <n v="439"/>
    <n v="0.03"/>
    <n v="35677.53"/>
    <x v="3"/>
    <x v="1353"/>
  </r>
  <r>
    <n v="3232"/>
    <x v="2"/>
    <x v="0"/>
    <s v="J.K. Rowling"/>
    <x v="2"/>
    <s v="Biography of Legends"/>
    <s v="Like New"/>
    <s v="Unsealed"/>
    <n v="2023"/>
    <s v="Q2"/>
    <x v="7"/>
    <x v="13"/>
    <x v="0"/>
    <n v="88.36"/>
    <n v="403"/>
    <n v="0.02"/>
    <n v="35609.08"/>
    <x v="3"/>
    <x v="1354"/>
  </r>
  <r>
    <n v="3995"/>
    <x v="2"/>
    <x v="3"/>
    <s v="Jane Austen"/>
    <x v="5"/>
    <s v="Mystery Unfolded"/>
    <s v="Like New"/>
    <s v="Sealed"/>
    <n v="2024"/>
    <s v="Q4"/>
    <x v="6"/>
    <x v="10"/>
    <x v="2"/>
    <n v="76.33"/>
    <n v="464"/>
    <n v="0.1"/>
    <n v="35417.120000000003"/>
    <x v="2"/>
    <x v="1355"/>
  </r>
  <r>
    <n v="3164"/>
    <x v="2"/>
    <x v="0"/>
    <s v="Agatha Christie"/>
    <x v="5"/>
    <s v="The Great Adventure"/>
    <s v="Like New"/>
    <s v="Unsealed"/>
    <n v="2024"/>
    <s v="Q2"/>
    <x v="3"/>
    <x v="6"/>
    <x v="2"/>
    <n v="73.900000000000006"/>
    <n v="479"/>
    <n v="0.06"/>
    <n v="35398.100000000006"/>
    <x v="3"/>
    <x v="1356"/>
  </r>
  <r>
    <n v="3532"/>
    <x v="2"/>
    <x v="0"/>
    <s v="Malcolm Gladwell"/>
    <x v="3"/>
    <s v="Self-Help Guide"/>
    <s v="Used"/>
    <s v="Sealed"/>
    <n v="2023"/>
    <s v="Q2"/>
    <x v="6"/>
    <x v="12"/>
    <x v="3"/>
    <n v="79.349999999999994"/>
    <n v="440"/>
    <n v="0.19"/>
    <n v="34914"/>
    <x v="0"/>
    <x v="1357"/>
  </r>
  <r>
    <n v="3015"/>
    <x v="2"/>
    <x v="1"/>
    <s v="Malcolm Gladwell"/>
    <x v="4"/>
    <s v="Biography of Legends"/>
    <s v="Used"/>
    <s v="Unsealed"/>
    <n v="2024"/>
    <s v="Q1"/>
    <x v="4"/>
    <x v="16"/>
    <x v="1"/>
    <n v="75.569999999999993"/>
    <n v="462"/>
    <n v="0.02"/>
    <n v="34913.339999999997"/>
    <x v="2"/>
    <x v="1358"/>
  </r>
  <r>
    <n v="2291"/>
    <x v="2"/>
    <x v="1"/>
    <s v="George R.R. Martin"/>
    <x v="3"/>
    <s v="The Great Adventure"/>
    <s v="Used"/>
    <s v="Sealed"/>
    <n v="2023"/>
    <s v="Q2"/>
    <x v="7"/>
    <x v="13"/>
    <x v="2"/>
    <n v="80.06"/>
    <n v="431"/>
    <n v="0.27"/>
    <n v="34505.86"/>
    <x v="0"/>
    <x v="1359"/>
  </r>
  <r>
    <n v="3773"/>
    <x v="2"/>
    <x v="3"/>
    <s v="Brandon Sanderson"/>
    <x v="6"/>
    <s v="The Great Adventure"/>
    <s v="Used"/>
    <s v="Unsealed"/>
    <n v="2023"/>
    <s v="Q2"/>
    <x v="1"/>
    <x v="9"/>
    <x v="2"/>
    <n v="73.290000000000006"/>
    <n v="467"/>
    <n v="0.04"/>
    <n v="34226.43"/>
    <x v="1"/>
    <x v="1360"/>
  </r>
  <r>
    <n v="2073"/>
    <x v="2"/>
    <x v="1"/>
    <s v="J.K. Rowling"/>
    <x v="2"/>
    <s v="Mystery Unfolded"/>
    <s v="New"/>
    <s v="Unsealed"/>
    <n v="2023"/>
    <s v="Q3"/>
    <x v="4"/>
    <x v="7"/>
    <x v="4"/>
    <n v="84.94"/>
    <n v="401"/>
    <n v="0.23"/>
    <n v="34060.94"/>
    <x v="4"/>
    <x v="1361"/>
  </r>
  <r>
    <n v="2701"/>
    <x v="2"/>
    <x v="3"/>
    <s v="George R.R. Martin"/>
    <x v="0"/>
    <s v="Self-Help Guide"/>
    <s v="Like New"/>
    <s v="Sealed"/>
    <n v="2024"/>
    <s v="Q1"/>
    <x v="7"/>
    <x v="11"/>
    <x v="0"/>
    <n v="85.83"/>
    <n v="396"/>
    <n v="0.2"/>
    <n v="33988.68"/>
    <x v="4"/>
    <x v="1362"/>
  </r>
  <r>
    <n v="3732"/>
    <x v="2"/>
    <x v="3"/>
    <s v="Stephen King"/>
    <x v="5"/>
    <s v="Self-Help Guide"/>
    <s v="New"/>
    <s v="Unsealed"/>
    <n v="2024"/>
    <s v="Q2"/>
    <x v="10"/>
    <x v="14"/>
    <x v="2"/>
    <n v="92.36"/>
    <n v="367"/>
    <n v="0.08"/>
    <n v="33896.120000000003"/>
    <x v="4"/>
    <x v="1363"/>
  </r>
  <r>
    <n v="2125"/>
    <x v="2"/>
    <x v="3"/>
    <s v="J.K. Rowling"/>
    <x v="5"/>
    <s v="Mystery Unfolded"/>
    <s v="Like New"/>
    <s v="Sealed"/>
    <n v="2023"/>
    <s v="Q2"/>
    <x v="11"/>
    <x v="19"/>
    <x v="1"/>
    <n v="95.67"/>
    <n v="351"/>
    <n v="0.11"/>
    <n v="33580.17"/>
    <x v="1"/>
    <x v="1364"/>
  </r>
  <r>
    <n v="3815"/>
    <x v="2"/>
    <x v="0"/>
    <s v="Jane Austen"/>
    <x v="6"/>
    <s v="Self-Help Guide"/>
    <s v="Used"/>
    <s v="Sealed"/>
    <n v="2024"/>
    <s v="Q1"/>
    <x v="7"/>
    <x v="11"/>
    <x v="3"/>
    <n v="72.709999999999994"/>
    <n v="460"/>
    <n v="0.12"/>
    <n v="33446.6"/>
    <x v="1"/>
    <x v="1365"/>
  </r>
  <r>
    <n v="2052"/>
    <x v="2"/>
    <x v="3"/>
    <s v="Brandon Sanderson"/>
    <x v="0"/>
    <s v="Self-Help Guide"/>
    <s v="New"/>
    <s v="Sealed"/>
    <n v="2024"/>
    <s v="Q3"/>
    <x v="4"/>
    <x v="16"/>
    <x v="3"/>
    <n v="98.4"/>
    <n v="331"/>
    <n v="0.08"/>
    <n v="32570.400000000001"/>
    <x v="1"/>
    <x v="1366"/>
  </r>
  <r>
    <n v="2085"/>
    <x v="2"/>
    <x v="3"/>
    <s v="J.K. Rowling"/>
    <x v="1"/>
    <s v="Mystery Unfolded"/>
    <s v="New"/>
    <s v="Sealed"/>
    <n v="2023"/>
    <s v="Q2"/>
    <x v="9"/>
    <x v="9"/>
    <x v="2"/>
    <n v="72.33"/>
    <n v="450"/>
    <n v="0.04"/>
    <n v="32548.5"/>
    <x v="3"/>
    <x v="1367"/>
  </r>
  <r>
    <n v="2497"/>
    <x v="2"/>
    <x v="3"/>
    <s v="Jane Austen"/>
    <x v="4"/>
    <s v="Self-Help Guide"/>
    <s v="Like New"/>
    <s v="Unsealed"/>
    <n v="2023"/>
    <s v="Q1"/>
    <x v="3"/>
    <x v="4"/>
    <x v="2"/>
    <n v="88.84"/>
    <n v="366"/>
    <n v="0.23"/>
    <n v="32515.440000000002"/>
    <x v="1"/>
    <x v="1368"/>
  </r>
  <r>
    <n v="3582"/>
    <x v="2"/>
    <x v="2"/>
    <s v="Malcolm Gladwell"/>
    <x v="2"/>
    <s v="The Great Adventure"/>
    <s v="Used"/>
    <s v="Sealed"/>
    <n v="2024"/>
    <s v="Q1"/>
    <x v="9"/>
    <x v="1"/>
    <x v="0"/>
    <n v="66.64"/>
    <n v="487"/>
    <n v="0.17"/>
    <n v="32453.68"/>
    <x v="0"/>
    <x v="1369"/>
  </r>
  <r>
    <n v="2295"/>
    <x v="2"/>
    <x v="1"/>
    <s v="Stephen King"/>
    <x v="3"/>
    <s v="Mystery Unfolded"/>
    <s v="Like New"/>
    <s v="Unsealed"/>
    <n v="2024"/>
    <s v="Q2"/>
    <x v="4"/>
    <x v="16"/>
    <x v="0"/>
    <n v="87.22"/>
    <n v="371"/>
    <n v="0.06"/>
    <n v="32358.62"/>
    <x v="1"/>
    <x v="1370"/>
  </r>
  <r>
    <n v="3920"/>
    <x v="2"/>
    <x v="3"/>
    <s v="Agatha Christie"/>
    <x v="3"/>
    <s v="Biography of Legends"/>
    <s v="Like New"/>
    <s v="Unsealed"/>
    <n v="2023"/>
    <s v="Q1"/>
    <x v="5"/>
    <x v="17"/>
    <x v="2"/>
    <n v="94.03"/>
    <n v="335"/>
    <n v="0.09"/>
    <n v="31500.05"/>
    <x v="4"/>
    <x v="1371"/>
  </r>
  <r>
    <n v="2601"/>
    <x v="2"/>
    <x v="3"/>
    <s v="J.K. Rowling"/>
    <x v="6"/>
    <s v="Science Wonders"/>
    <s v="Like New"/>
    <s v="Sealed"/>
    <n v="2023"/>
    <s v="Q3"/>
    <x v="6"/>
    <x v="12"/>
    <x v="2"/>
    <n v="63.5"/>
    <n v="494"/>
    <n v="0.03"/>
    <n v="31369"/>
    <x v="1"/>
    <x v="1372"/>
  </r>
  <r>
    <n v="3887"/>
    <x v="2"/>
    <x v="2"/>
    <s v="Jane Austen"/>
    <x v="3"/>
    <s v="Mystery Unfolded"/>
    <s v="New"/>
    <s v="Sealed"/>
    <n v="2023"/>
    <s v="Q2"/>
    <x v="11"/>
    <x v="19"/>
    <x v="1"/>
    <n v="64.73"/>
    <n v="484"/>
    <n v="0.15"/>
    <n v="31329.320000000003"/>
    <x v="1"/>
    <x v="1373"/>
  </r>
  <r>
    <n v="3799"/>
    <x v="2"/>
    <x v="2"/>
    <s v="Agatha Christie"/>
    <x v="2"/>
    <s v="Science Wonders"/>
    <s v="New"/>
    <s v="Unsealed"/>
    <n v="2023"/>
    <s v="Q4"/>
    <x v="10"/>
    <x v="15"/>
    <x v="4"/>
    <n v="74.31"/>
    <n v="421"/>
    <n v="0.09"/>
    <n v="31284.510000000002"/>
    <x v="1"/>
    <x v="1374"/>
  </r>
  <r>
    <n v="3595"/>
    <x v="2"/>
    <x v="3"/>
    <s v="Malcolm Gladwell"/>
    <x v="0"/>
    <s v="Science Wonders"/>
    <s v="Used"/>
    <s v="Sealed"/>
    <n v="2024"/>
    <s v="Q3"/>
    <x v="0"/>
    <x v="5"/>
    <x v="3"/>
    <n v="99.3"/>
    <n v="310"/>
    <n v="0.15"/>
    <n v="30783"/>
    <x v="1"/>
    <x v="1375"/>
  </r>
  <r>
    <n v="2381"/>
    <x v="2"/>
    <x v="2"/>
    <s v="J.K. Rowling"/>
    <x v="4"/>
    <s v="Self-Help Guide"/>
    <s v="New"/>
    <s v="Unsealed"/>
    <n v="2024"/>
    <s v="Q4"/>
    <x v="8"/>
    <x v="14"/>
    <x v="3"/>
    <n v="82.72"/>
    <n v="372"/>
    <n v="0.25"/>
    <n v="30771.84"/>
    <x v="2"/>
    <x v="1376"/>
  </r>
  <r>
    <n v="2281"/>
    <x v="2"/>
    <x v="3"/>
    <s v="George R.R. Martin"/>
    <x v="0"/>
    <s v="Biography of Legends"/>
    <s v="New"/>
    <s v="Sealed"/>
    <n v="2023"/>
    <s v="Q3"/>
    <x v="0"/>
    <x v="0"/>
    <x v="0"/>
    <n v="89.28"/>
    <n v="343"/>
    <n v="0.25"/>
    <n v="30623.040000000001"/>
    <x v="2"/>
    <x v="1377"/>
  </r>
  <r>
    <n v="2513"/>
    <x v="2"/>
    <x v="1"/>
    <s v="Jane Austen"/>
    <x v="3"/>
    <s v="Mystery Unfolded"/>
    <s v="Used"/>
    <s v="Sealed"/>
    <n v="2024"/>
    <s v="Q1"/>
    <x v="0"/>
    <x v="5"/>
    <x v="4"/>
    <n v="92.84"/>
    <n v="327"/>
    <n v="0.27"/>
    <n v="30358.68"/>
    <x v="0"/>
    <x v="1378"/>
  </r>
  <r>
    <n v="2253"/>
    <x v="2"/>
    <x v="0"/>
    <s v="George R.R. Martin"/>
    <x v="5"/>
    <s v="Mystery Unfolded"/>
    <s v="Like New"/>
    <s v="Unsealed"/>
    <n v="2024"/>
    <s v="Q4"/>
    <x v="10"/>
    <x v="14"/>
    <x v="1"/>
    <n v="60.8"/>
    <n v="496"/>
    <n v="0.19"/>
    <n v="30156.799999999999"/>
    <x v="2"/>
    <x v="1379"/>
  </r>
  <r>
    <n v="3691"/>
    <x v="2"/>
    <x v="1"/>
    <s v="Agatha Christie"/>
    <x v="4"/>
    <s v="Science Wonders"/>
    <s v="Like New"/>
    <s v="Sealed"/>
    <n v="2024"/>
    <s v="Q4"/>
    <x v="6"/>
    <x v="10"/>
    <x v="4"/>
    <n v="69.61"/>
    <n v="432"/>
    <n v="0.12"/>
    <n v="30071.52"/>
    <x v="2"/>
    <x v="1380"/>
  </r>
  <r>
    <n v="3543"/>
    <x v="2"/>
    <x v="0"/>
    <s v="Agatha Christie"/>
    <x v="5"/>
    <s v="Biography of Legends"/>
    <s v="New"/>
    <s v="Sealed"/>
    <n v="2024"/>
    <s v="Q4"/>
    <x v="8"/>
    <x v="14"/>
    <x v="4"/>
    <n v="91.38"/>
    <n v="328"/>
    <n v="0"/>
    <n v="29972.639999999999"/>
    <x v="3"/>
    <x v="1381"/>
  </r>
  <r>
    <n v="3393"/>
    <x v="2"/>
    <x v="2"/>
    <s v="Brandon Sanderson"/>
    <x v="2"/>
    <s v="Biography of Legends"/>
    <s v="New"/>
    <s v="Unsealed"/>
    <n v="2023"/>
    <s v="Q1"/>
    <x v="11"/>
    <x v="19"/>
    <x v="2"/>
    <n v="82.95"/>
    <n v="360"/>
    <n v="0.05"/>
    <n v="29862"/>
    <x v="0"/>
    <x v="1382"/>
  </r>
  <r>
    <n v="3103"/>
    <x v="2"/>
    <x v="0"/>
    <s v="Malcolm Gladwell"/>
    <x v="3"/>
    <s v="Biography of Legends"/>
    <s v="Used"/>
    <s v="Unsealed"/>
    <n v="2023"/>
    <s v="Q3"/>
    <x v="2"/>
    <x v="2"/>
    <x v="3"/>
    <n v="74.52"/>
    <n v="398"/>
    <n v="0.03"/>
    <n v="29658.959999999999"/>
    <x v="2"/>
    <x v="1383"/>
  </r>
  <r>
    <n v="3969"/>
    <x v="2"/>
    <x v="1"/>
    <s v="George R.R. Martin"/>
    <x v="3"/>
    <s v="Biography of Legends"/>
    <s v="Like New"/>
    <s v="Unsealed"/>
    <n v="2024"/>
    <s v="Q2"/>
    <x v="5"/>
    <x v="8"/>
    <x v="0"/>
    <n v="86.14"/>
    <n v="343"/>
    <n v="0.2"/>
    <n v="29546.02"/>
    <x v="2"/>
    <x v="1384"/>
  </r>
  <r>
    <n v="2515"/>
    <x v="2"/>
    <x v="3"/>
    <s v="George R.R. Martin"/>
    <x v="1"/>
    <s v="The Great Adventure"/>
    <s v="Like New"/>
    <s v="Sealed"/>
    <n v="2024"/>
    <s v="Q3"/>
    <x v="8"/>
    <x v="14"/>
    <x v="2"/>
    <n v="65.73"/>
    <n v="447"/>
    <n v="0.11"/>
    <n v="29381.31"/>
    <x v="0"/>
    <x v="1385"/>
  </r>
  <r>
    <n v="3054"/>
    <x v="2"/>
    <x v="3"/>
    <s v="Stephen King"/>
    <x v="1"/>
    <s v="Science Wonders"/>
    <s v="New"/>
    <s v="Unsealed"/>
    <n v="2023"/>
    <s v="Q4"/>
    <x v="10"/>
    <x v="15"/>
    <x v="4"/>
    <n v="66.66"/>
    <n v="440"/>
    <n v="0"/>
    <n v="29330.399999999998"/>
    <x v="1"/>
    <x v="1386"/>
  </r>
  <r>
    <n v="2853"/>
    <x v="2"/>
    <x v="1"/>
    <s v="Agatha Christie"/>
    <x v="5"/>
    <s v="Biography of Legends"/>
    <s v="Used"/>
    <s v="Sealed"/>
    <n v="2024"/>
    <s v="Q1"/>
    <x v="11"/>
    <x v="18"/>
    <x v="0"/>
    <n v="97.74"/>
    <n v="300"/>
    <n v="0.2"/>
    <n v="29322"/>
    <x v="3"/>
    <x v="1387"/>
  </r>
  <r>
    <n v="2521"/>
    <x v="2"/>
    <x v="3"/>
    <s v="Brandon Sanderson"/>
    <x v="4"/>
    <s v="Biography of Legends"/>
    <s v="New"/>
    <s v="Unsealed"/>
    <n v="2024"/>
    <s v="Q1"/>
    <x v="3"/>
    <x v="6"/>
    <x v="1"/>
    <n v="81.319999999999993"/>
    <n v="360"/>
    <n v="0.15"/>
    <n v="29275.199999999997"/>
    <x v="2"/>
    <x v="1388"/>
  </r>
  <r>
    <n v="3044"/>
    <x v="2"/>
    <x v="3"/>
    <s v="Agatha Christie"/>
    <x v="3"/>
    <s v="Science Wonders"/>
    <s v="New"/>
    <s v="Unsealed"/>
    <n v="2023"/>
    <s v="Q2"/>
    <x v="3"/>
    <x v="4"/>
    <x v="0"/>
    <n v="61.5"/>
    <n v="475"/>
    <n v="0.21"/>
    <n v="29212.5"/>
    <x v="1"/>
    <x v="1389"/>
  </r>
  <r>
    <n v="3600"/>
    <x v="2"/>
    <x v="2"/>
    <s v="J.K. Rowling"/>
    <x v="3"/>
    <s v="Mystery Unfolded"/>
    <s v="Used"/>
    <s v="Unsealed"/>
    <n v="2023"/>
    <s v="Q3"/>
    <x v="6"/>
    <x v="12"/>
    <x v="3"/>
    <n v="59.94"/>
    <n v="483"/>
    <n v="0.27"/>
    <n v="28951.02"/>
    <x v="0"/>
    <x v="1390"/>
  </r>
  <r>
    <n v="2196"/>
    <x v="2"/>
    <x v="1"/>
    <s v="Agatha Christie"/>
    <x v="5"/>
    <s v="Science Wonders"/>
    <s v="Used"/>
    <s v="Sealed"/>
    <n v="2024"/>
    <s v="Q1"/>
    <x v="3"/>
    <x v="6"/>
    <x v="1"/>
    <n v="59.32"/>
    <n v="488"/>
    <n v="0.12"/>
    <n v="28948.16"/>
    <x v="0"/>
    <x v="1391"/>
  </r>
  <r>
    <n v="2772"/>
    <x v="2"/>
    <x v="2"/>
    <s v="Malcolm Gladwell"/>
    <x v="3"/>
    <s v="Biography of Legends"/>
    <s v="New"/>
    <s v="Sealed"/>
    <n v="2023"/>
    <s v="Q3"/>
    <x v="3"/>
    <x v="4"/>
    <x v="3"/>
    <n v="84.54"/>
    <n v="342"/>
    <n v="0.24"/>
    <n v="28912.680000000004"/>
    <x v="1"/>
    <x v="1392"/>
  </r>
  <r>
    <n v="3119"/>
    <x v="2"/>
    <x v="3"/>
    <s v="Agatha Christie"/>
    <x v="4"/>
    <s v="The Great Adventure"/>
    <s v="Like New"/>
    <s v="Unsealed"/>
    <n v="2023"/>
    <s v="Q4"/>
    <x v="0"/>
    <x v="0"/>
    <x v="2"/>
    <n v="73.81"/>
    <n v="391"/>
    <n v="0.02"/>
    <n v="28859.71"/>
    <x v="0"/>
    <x v="1393"/>
  </r>
  <r>
    <n v="2124"/>
    <x v="2"/>
    <x v="3"/>
    <s v="Jane Austen"/>
    <x v="3"/>
    <s v="Biography of Legends"/>
    <s v="New"/>
    <s v="Unsealed"/>
    <n v="2023"/>
    <s v="Q3"/>
    <x v="6"/>
    <x v="12"/>
    <x v="4"/>
    <n v="66.900000000000006"/>
    <n v="431"/>
    <n v="0.15"/>
    <n v="28833.9"/>
    <x v="2"/>
    <x v="1394"/>
  </r>
  <r>
    <n v="2283"/>
    <x v="2"/>
    <x v="3"/>
    <s v="Malcolm Gladwell"/>
    <x v="1"/>
    <s v="The Great Adventure"/>
    <s v="Like New"/>
    <s v="Unsealed"/>
    <n v="2024"/>
    <s v="Q4"/>
    <x v="8"/>
    <x v="14"/>
    <x v="0"/>
    <n v="97.59"/>
    <n v="294"/>
    <n v="0.12"/>
    <n v="28691.460000000003"/>
    <x v="3"/>
    <x v="1395"/>
  </r>
  <r>
    <n v="2499"/>
    <x v="2"/>
    <x v="3"/>
    <s v="J.K. Rowling"/>
    <x v="0"/>
    <s v="Self-Help Guide"/>
    <s v="Like New"/>
    <s v="Sealed"/>
    <n v="2024"/>
    <s v="Q1"/>
    <x v="0"/>
    <x v="5"/>
    <x v="1"/>
    <n v="69.5"/>
    <n v="411"/>
    <n v="0.15"/>
    <n v="28564.5"/>
    <x v="3"/>
    <x v="1396"/>
  </r>
  <r>
    <n v="3783"/>
    <x v="2"/>
    <x v="2"/>
    <s v="George R.R. Martin"/>
    <x v="4"/>
    <s v="Science Wonders"/>
    <s v="Used"/>
    <s v="Sealed"/>
    <n v="2024"/>
    <s v="Q4"/>
    <x v="7"/>
    <x v="11"/>
    <x v="3"/>
    <n v="87.05"/>
    <n v="327"/>
    <n v="0.28000000000000003"/>
    <n v="28465.35"/>
    <x v="4"/>
    <x v="1397"/>
  </r>
  <r>
    <n v="2412"/>
    <x v="2"/>
    <x v="1"/>
    <s v="J.K. Rowling"/>
    <x v="4"/>
    <s v="Science Wonders"/>
    <s v="Used"/>
    <s v="Unsealed"/>
    <n v="2024"/>
    <s v="Q3"/>
    <x v="4"/>
    <x v="16"/>
    <x v="3"/>
    <n v="80.06"/>
    <n v="355"/>
    <n v="0.03"/>
    <n v="28421.3"/>
    <x v="3"/>
    <x v="1398"/>
  </r>
  <r>
    <n v="3544"/>
    <x v="2"/>
    <x v="1"/>
    <s v="Brandon Sanderson"/>
    <x v="4"/>
    <s v="Biography of Legends"/>
    <s v="Like New"/>
    <s v="Unsealed"/>
    <n v="2023"/>
    <s v="Q4"/>
    <x v="0"/>
    <x v="0"/>
    <x v="3"/>
    <n v="80.510000000000005"/>
    <n v="352"/>
    <n v="0.13"/>
    <n v="28339.52"/>
    <x v="1"/>
    <x v="1399"/>
  </r>
  <r>
    <n v="3398"/>
    <x v="2"/>
    <x v="2"/>
    <s v="Jane Austen"/>
    <x v="5"/>
    <s v="The Great Adventure"/>
    <s v="Used"/>
    <s v="Unsealed"/>
    <n v="2023"/>
    <s v="Q2"/>
    <x v="1"/>
    <x v="9"/>
    <x v="0"/>
    <n v="96.32"/>
    <n v="292"/>
    <n v="0.16"/>
    <n v="28125.439999999999"/>
    <x v="1"/>
    <x v="1400"/>
  </r>
  <r>
    <n v="3388"/>
    <x v="2"/>
    <x v="1"/>
    <s v="Stephen King"/>
    <x v="1"/>
    <s v="Self-Help Guide"/>
    <s v="Like New"/>
    <s v="Unsealed"/>
    <n v="2024"/>
    <s v="Q1"/>
    <x v="6"/>
    <x v="10"/>
    <x v="2"/>
    <n v="80.69"/>
    <n v="348"/>
    <n v="0.14000000000000001"/>
    <n v="28080.12"/>
    <x v="2"/>
    <x v="1401"/>
  </r>
  <r>
    <n v="2863"/>
    <x v="2"/>
    <x v="2"/>
    <s v="Malcolm Gladwell"/>
    <x v="0"/>
    <s v="Self-Help Guide"/>
    <s v="New"/>
    <s v="Unsealed"/>
    <n v="2024"/>
    <s v="Q4"/>
    <x v="7"/>
    <x v="11"/>
    <x v="3"/>
    <n v="57.83"/>
    <n v="482"/>
    <n v="0.3"/>
    <n v="27874.059999999998"/>
    <x v="4"/>
    <x v="1402"/>
  </r>
  <r>
    <n v="3104"/>
    <x v="2"/>
    <x v="0"/>
    <s v="Stephen King"/>
    <x v="1"/>
    <s v="Biography of Legends"/>
    <s v="Like New"/>
    <s v="Unsealed"/>
    <n v="2023"/>
    <s v="Q3"/>
    <x v="8"/>
    <x v="15"/>
    <x v="3"/>
    <n v="95.03"/>
    <n v="292"/>
    <n v="0.18"/>
    <n v="27748.760000000002"/>
    <x v="4"/>
    <x v="1403"/>
  </r>
  <r>
    <n v="3252"/>
    <x v="2"/>
    <x v="2"/>
    <s v="J.K. Rowling"/>
    <x v="1"/>
    <s v="Science Wonders"/>
    <s v="Like New"/>
    <s v="Sealed"/>
    <n v="2023"/>
    <s v="Q2"/>
    <x v="5"/>
    <x v="17"/>
    <x v="0"/>
    <n v="84.16"/>
    <n v="329"/>
    <n v="0.13"/>
    <n v="27688.639999999999"/>
    <x v="3"/>
    <x v="1404"/>
  </r>
  <r>
    <n v="2573"/>
    <x v="2"/>
    <x v="1"/>
    <s v="Malcolm Gladwell"/>
    <x v="1"/>
    <s v="Mystery Unfolded"/>
    <s v="New"/>
    <s v="Sealed"/>
    <n v="2023"/>
    <s v="Q3"/>
    <x v="4"/>
    <x v="7"/>
    <x v="0"/>
    <n v="89.12"/>
    <n v="309"/>
    <n v="0.04"/>
    <n v="27538.080000000002"/>
    <x v="4"/>
    <x v="1405"/>
  </r>
  <r>
    <n v="3155"/>
    <x v="2"/>
    <x v="3"/>
    <s v="George R.R. Martin"/>
    <x v="4"/>
    <s v="Mystery Unfolded"/>
    <s v="Used"/>
    <s v="Sealed"/>
    <n v="2023"/>
    <s v="Q2"/>
    <x v="5"/>
    <x v="17"/>
    <x v="4"/>
    <n v="88.89"/>
    <n v="309"/>
    <n v="0.19"/>
    <n v="27467.01"/>
    <x v="3"/>
    <x v="1406"/>
  </r>
  <r>
    <n v="2613"/>
    <x v="2"/>
    <x v="2"/>
    <s v="J.K. Rowling"/>
    <x v="3"/>
    <s v="Biography of Legends"/>
    <s v="New"/>
    <s v="Sealed"/>
    <n v="2024"/>
    <s v="Q2"/>
    <x v="3"/>
    <x v="6"/>
    <x v="0"/>
    <n v="84.16"/>
    <n v="321"/>
    <n v="0.23"/>
    <n v="27015.360000000001"/>
    <x v="2"/>
    <x v="1407"/>
  </r>
  <r>
    <n v="2989"/>
    <x v="2"/>
    <x v="3"/>
    <s v="Stephen King"/>
    <x v="0"/>
    <s v="Biography of Legends"/>
    <s v="Used"/>
    <s v="Sealed"/>
    <n v="2023"/>
    <s v="Q3"/>
    <x v="9"/>
    <x v="9"/>
    <x v="0"/>
    <n v="58.4"/>
    <n v="462"/>
    <n v="0.28999999999999998"/>
    <n v="26980.799999999999"/>
    <x v="4"/>
    <x v="1408"/>
  </r>
  <r>
    <n v="2547"/>
    <x v="2"/>
    <x v="1"/>
    <s v="George R.R. Martin"/>
    <x v="6"/>
    <s v="The Great Adventure"/>
    <s v="New"/>
    <s v="Unsealed"/>
    <n v="2023"/>
    <s v="Q1"/>
    <x v="11"/>
    <x v="19"/>
    <x v="3"/>
    <n v="80.66"/>
    <n v="332"/>
    <n v="7.0000000000000007E-2"/>
    <n v="26779.119999999999"/>
    <x v="2"/>
    <x v="1409"/>
  </r>
  <r>
    <n v="3444"/>
    <x v="2"/>
    <x v="2"/>
    <s v="Jane Austen"/>
    <x v="4"/>
    <s v="Mystery Unfolded"/>
    <s v="Like New"/>
    <s v="Unsealed"/>
    <n v="2023"/>
    <s v="Q1"/>
    <x v="0"/>
    <x v="0"/>
    <x v="0"/>
    <n v="75.45"/>
    <n v="351"/>
    <n v="0.14000000000000001"/>
    <n v="26482.95"/>
    <x v="1"/>
    <x v="1410"/>
  </r>
  <r>
    <n v="3889"/>
    <x v="2"/>
    <x v="0"/>
    <s v="Jane Austen"/>
    <x v="5"/>
    <s v="Science Wonders"/>
    <s v="New"/>
    <s v="Unsealed"/>
    <n v="2023"/>
    <s v="Q4"/>
    <x v="4"/>
    <x v="7"/>
    <x v="4"/>
    <n v="67.33"/>
    <n v="392"/>
    <n v="0.14000000000000001"/>
    <n v="26393.360000000001"/>
    <x v="1"/>
    <x v="1411"/>
  </r>
  <r>
    <n v="3898"/>
    <x v="2"/>
    <x v="2"/>
    <s v="Agatha Christie"/>
    <x v="3"/>
    <s v="Biography of Legends"/>
    <s v="Like New"/>
    <s v="Unsealed"/>
    <n v="2023"/>
    <s v="Q2"/>
    <x v="0"/>
    <x v="0"/>
    <x v="3"/>
    <n v="53.66"/>
    <n v="491"/>
    <n v="0.08"/>
    <n v="26347.059999999998"/>
    <x v="3"/>
    <x v="1412"/>
  </r>
  <r>
    <n v="3966"/>
    <x v="2"/>
    <x v="0"/>
    <s v="Agatha Christie"/>
    <x v="1"/>
    <s v="Mystery Unfolded"/>
    <s v="Used"/>
    <s v="Unsealed"/>
    <n v="2024"/>
    <s v="Q2"/>
    <x v="5"/>
    <x v="8"/>
    <x v="0"/>
    <n v="55.75"/>
    <n v="472"/>
    <n v="0.18"/>
    <n v="26314"/>
    <x v="3"/>
    <x v="1413"/>
  </r>
  <r>
    <n v="2785"/>
    <x v="2"/>
    <x v="2"/>
    <s v="Stephen King"/>
    <x v="3"/>
    <s v="Science Wonders"/>
    <s v="New"/>
    <s v="Sealed"/>
    <n v="2023"/>
    <s v="Q1"/>
    <x v="5"/>
    <x v="17"/>
    <x v="1"/>
    <n v="72.05"/>
    <n v="364"/>
    <n v="0.09"/>
    <n v="26226.2"/>
    <x v="4"/>
    <x v="1414"/>
  </r>
  <r>
    <n v="3349"/>
    <x v="2"/>
    <x v="0"/>
    <s v="Stephen King"/>
    <x v="3"/>
    <s v="The Great Adventure"/>
    <s v="New"/>
    <s v="Unsealed"/>
    <n v="2023"/>
    <s v="Q4"/>
    <x v="7"/>
    <x v="13"/>
    <x v="4"/>
    <n v="54.41"/>
    <n v="482"/>
    <n v="7.0000000000000007E-2"/>
    <n v="26225.62"/>
    <x v="2"/>
    <x v="1415"/>
  </r>
  <r>
    <n v="3955"/>
    <x v="2"/>
    <x v="3"/>
    <s v="Malcolm Gladwell"/>
    <x v="1"/>
    <s v="Mystery Unfolded"/>
    <s v="Used"/>
    <s v="Unsealed"/>
    <n v="2024"/>
    <s v="Q2"/>
    <x v="1"/>
    <x v="1"/>
    <x v="2"/>
    <n v="54.5"/>
    <n v="481"/>
    <n v="0.08"/>
    <n v="26214.5"/>
    <x v="1"/>
    <x v="1416"/>
  </r>
  <r>
    <n v="3612"/>
    <x v="2"/>
    <x v="3"/>
    <s v="Malcolm Gladwell"/>
    <x v="4"/>
    <s v="Science Wonders"/>
    <s v="Used"/>
    <s v="Unsealed"/>
    <n v="2023"/>
    <s v="Q4"/>
    <x v="0"/>
    <x v="0"/>
    <x v="4"/>
    <n v="74.94"/>
    <n v="348"/>
    <n v="0.2"/>
    <n v="26079.119999999999"/>
    <x v="2"/>
    <x v="1417"/>
  </r>
  <r>
    <n v="2598"/>
    <x v="2"/>
    <x v="2"/>
    <s v="Agatha Christie"/>
    <x v="5"/>
    <s v="Science Wonders"/>
    <s v="Used"/>
    <s v="Sealed"/>
    <n v="2023"/>
    <s v="Q3"/>
    <x v="1"/>
    <x v="9"/>
    <x v="1"/>
    <n v="68.48"/>
    <n v="380"/>
    <n v="0.05"/>
    <n v="26022.400000000001"/>
    <x v="4"/>
    <x v="1418"/>
  </r>
  <r>
    <n v="2368"/>
    <x v="2"/>
    <x v="2"/>
    <s v="Malcolm Gladwell"/>
    <x v="1"/>
    <s v="Self-Help Guide"/>
    <s v="Like New"/>
    <s v="Unsealed"/>
    <n v="2024"/>
    <s v="Q2"/>
    <x v="1"/>
    <x v="1"/>
    <x v="1"/>
    <n v="75.650000000000006"/>
    <n v="339"/>
    <n v="0.21"/>
    <n v="25645.350000000002"/>
    <x v="0"/>
    <x v="1419"/>
  </r>
  <r>
    <n v="3638"/>
    <x v="2"/>
    <x v="0"/>
    <s v="Malcolm Gladwell"/>
    <x v="0"/>
    <s v="Mystery Unfolded"/>
    <s v="New"/>
    <s v="Sealed"/>
    <n v="2024"/>
    <s v="Q2"/>
    <x v="4"/>
    <x v="16"/>
    <x v="3"/>
    <n v="53.75"/>
    <n v="477"/>
    <n v="0.01"/>
    <n v="25638.75"/>
    <x v="1"/>
    <x v="1420"/>
  </r>
  <r>
    <n v="3715"/>
    <x v="2"/>
    <x v="0"/>
    <s v="Stephen King"/>
    <x v="3"/>
    <s v="Mystery Unfolded"/>
    <s v="New"/>
    <s v="Sealed"/>
    <n v="2024"/>
    <s v="Q2"/>
    <x v="9"/>
    <x v="1"/>
    <x v="0"/>
    <n v="84.83"/>
    <n v="300"/>
    <n v="0.26"/>
    <n v="25449"/>
    <x v="1"/>
    <x v="1421"/>
  </r>
  <r>
    <n v="3580"/>
    <x v="2"/>
    <x v="2"/>
    <s v="Jane Austen"/>
    <x v="0"/>
    <s v="Biography of Legends"/>
    <s v="New"/>
    <s v="Unsealed"/>
    <n v="2024"/>
    <s v="Q2"/>
    <x v="8"/>
    <x v="14"/>
    <x v="3"/>
    <n v="71.91"/>
    <n v="349"/>
    <n v="0.13"/>
    <n v="25096.59"/>
    <x v="4"/>
    <x v="1422"/>
  </r>
  <r>
    <n v="3994"/>
    <x v="2"/>
    <x v="1"/>
    <s v="George R.R. Martin"/>
    <x v="3"/>
    <s v="The Great Adventure"/>
    <s v="Used"/>
    <s v="Unsealed"/>
    <n v="2023"/>
    <s v="Q1"/>
    <x v="11"/>
    <x v="19"/>
    <x v="2"/>
    <n v="60.03"/>
    <n v="413"/>
    <n v="0.03"/>
    <n v="24792.39"/>
    <x v="3"/>
    <x v="1423"/>
  </r>
  <r>
    <n v="2424"/>
    <x v="2"/>
    <x v="3"/>
    <s v="George R.R. Martin"/>
    <x v="3"/>
    <s v="Mystery Unfolded"/>
    <s v="Like New"/>
    <s v="Unsealed"/>
    <n v="2024"/>
    <s v="Q2"/>
    <x v="8"/>
    <x v="14"/>
    <x v="1"/>
    <n v="71.97"/>
    <n v="344"/>
    <n v="0.02"/>
    <n v="24757.68"/>
    <x v="1"/>
    <x v="1424"/>
  </r>
  <r>
    <n v="3411"/>
    <x v="2"/>
    <x v="3"/>
    <s v="Brandon Sanderson"/>
    <x v="4"/>
    <s v="Biography of Legends"/>
    <s v="New"/>
    <s v="Sealed"/>
    <n v="2024"/>
    <s v="Q1"/>
    <x v="10"/>
    <x v="14"/>
    <x v="1"/>
    <n v="74.77"/>
    <n v="331"/>
    <n v="0.17"/>
    <n v="24748.87"/>
    <x v="0"/>
    <x v="1425"/>
  </r>
  <r>
    <n v="3410"/>
    <x v="2"/>
    <x v="1"/>
    <s v="Brandon Sanderson"/>
    <x v="3"/>
    <s v="Self-Help Guide"/>
    <s v="Used"/>
    <s v="Sealed"/>
    <n v="2024"/>
    <s v="Q2"/>
    <x v="2"/>
    <x v="3"/>
    <x v="2"/>
    <n v="59.31"/>
    <n v="417"/>
    <n v="0.17"/>
    <n v="24732.27"/>
    <x v="3"/>
    <x v="1426"/>
  </r>
  <r>
    <n v="2388"/>
    <x v="2"/>
    <x v="0"/>
    <s v="George R.R. Martin"/>
    <x v="3"/>
    <s v="Biography of Legends"/>
    <s v="Used"/>
    <s v="Unsealed"/>
    <n v="2024"/>
    <s v="Q4"/>
    <x v="5"/>
    <x v="8"/>
    <x v="4"/>
    <n v="97.04"/>
    <n v="250"/>
    <n v="0.19"/>
    <n v="24260"/>
    <x v="2"/>
    <x v="1427"/>
  </r>
  <r>
    <n v="2262"/>
    <x v="2"/>
    <x v="3"/>
    <s v="J.K. Rowling"/>
    <x v="4"/>
    <s v="Biography of Legends"/>
    <s v="Used"/>
    <s v="Unsealed"/>
    <n v="2024"/>
    <s v="Q4"/>
    <x v="5"/>
    <x v="8"/>
    <x v="2"/>
    <n v="97.13"/>
    <n v="249"/>
    <n v="0.18"/>
    <n v="24185.37"/>
    <x v="2"/>
    <x v="1428"/>
  </r>
  <r>
    <n v="3701"/>
    <x v="2"/>
    <x v="3"/>
    <s v="George R.R. Martin"/>
    <x v="6"/>
    <s v="Mystery Unfolded"/>
    <s v="Like New"/>
    <s v="Sealed"/>
    <n v="2024"/>
    <s v="Q1"/>
    <x v="2"/>
    <x v="3"/>
    <x v="3"/>
    <n v="97.67"/>
    <n v="244"/>
    <n v="0.26"/>
    <n v="23831.48"/>
    <x v="0"/>
    <x v="1429"/>
  </r>
  <r>
    <n v="2980"/>
    <x v="2"/>
    <x v="3"/>
    <s v="J.K. Rowling"/>
    <x v="1"/>
    <s v="Self-Help Guide"/>
    <s v="New"/>
    <s v="Sealed"/>
    <n v="2024"/>
    <s v="Q3"/>
    <x v="6"/>
    <x v="10"/>
    <x v="2"/>
    <n v="93.97"/>
    <n v="252"/>
    <n v="0.05"/>
    <n v="23680.44"/>
    <x v="3"/>
    <x v="1430"/>
  </r>
  <r>
    <n v="3964"/>
    <x v="2"/>
    <x v="0"/>
    <s v="Agatha Christie"/>
    <x v="4"/>
    <s v="The Great Adventure"/>
    <s v="New"/>
    <s v="Unsealed"/>
    <n v="2023"/>
    <s v="Q1"/>
    <x v="2"/>
    <x v="2"/>
    <x v="0"/>
    <n v="66.040000000000006"/>
    <n v="358"/>
    <n v="0.24"/>
    <n v="23642.320000000003"/>
    <x v="3"/>
    <x v="1431"/>
  </r>
  <r>
    <n v="3447"/>
    <x v="2"/>
    <x v="2"/>
    <s v="Brandon Sanderson"/>
    <x v="3"/>
    <s v="Mystery Unfolded"/>
    <s v="Used"/>
    <s v="Sealed"/>
    <n v="2024"/>
    <s v="Q4"/>
    <x v="10"/>
    <x v="14"/>
    <x v="4"/>
    <n v="60.44"/>
    <n v="387"/>
    <n v="0.18"/>
    <n v="23390.28"/>
    <x v="2"/>
    <x v="1432"/>
  </r>
  <r>
    <n v="3099"/>
    <x v="2"/>
    <x v="0"/>
    <s v="Agatha Christie"/>
    <x v="1"/>
    <s v="Mystery Unfolded"/>
    <s v="Like New"/>
    <s v="Unsealed"/>
    <n v="2024"/>
    <s v="Q4"/>
    <x v="9"/>
    <x v="1"/>
    <x v="2"/>
    <n v="70.8"/>
    <n v="330"/>
    <n v="0.17"/>
    <n v="23364"/>
    <x v="2"/>
    <x v="1433"/>
  </r>
  <r>
    <n v="3710"/>
    <x v="2"/>
    <x v="2"/>
    <s v="Brandon Sanderson"/>
    <x v="1"/>
    <s v="Self-Help Guide"/>
    <s v="Like New"/>
    <s v="Unsealed"/>
    <n v="2023"/>
    <s v="Q4"/>
    <x v="6"/>
    <x v="12"/>
    <x v="4"/>
    <n v="87.12"/>
    <n v="268"/>
    <n v="0.03"/>
    <n v="23348.16"/>
    <x v="0"/>
    <x v="1434"/>
  </r>
  <r>
    <n v="2776"/>
    <x v="2"/>
    <x v="1"/>
    <s v="Jane Austen"/>
    <x v="5"/>
    <s v="The Great Adventure"/>
    <s v="New"/>
    <s v="Unsealed"/>
    <n v="2024"/>
    <s v="Q4"/>
    <x v="6"/>
    <x v="10"/>
    <x v="1"/>
    <n v="86.9"/>
    <n v="268"/>
    <n v="0.06"/>
    <n v="23289.200000000001"/>
    <x v="0"/>
    <x v="1435"/>
  </r>
  <r>
    <n v="3533"/>
    <x v="2"/>
    <x v="0"/>
    <s v="Agatha Christie"/>
    <x v="2"/>
    <s v="Science Wonders"/>
    <s v="Used"/>
    <s v="Unsealed"/>
    <n v="2023"/>
    <s v="Q2"/>
    <x v="10"/>
    <x v="15"/>
    <x v="1"/>
    <n v="47.12"/>
    <n v="494"/>
    <n v="7.0000000000000007E-2"/>
    <n v="23277.279999999999"/>
    <x v="3"/>
    <x v="1436"/>
  </r>
  <r>
    <n v="2318"/>
    <x v="2"/>
    <x v="1"/>
    <s v="George R.R. Martin"/>
    <x v="4"/>
    <s v="Science Wonders"/>
    <s v="Like New"/>
    <s v="Unsealed"/>
    <n v="2024"/>
    <s v="Q3"/>
    <x v="1"/>
    <x v="1"/>
    <x v="4"/>
    <n v="83.12"/>
    <n v="280"/>
    <n v="0.17"/>
    <n v="23273.600000000002"/>
    <x v="2"/>
    <x v="1437"/>
  </r>
  <r>
    <n v="3670"/>
    <x v="2"/>
    <x v="0"/>
    <s v="Stephen King"/>
    <x v="0"/>
    <s v="Science Wonders"/>
    <s v="Used"/>
    <s v="Unsealed"/>
    <n v="2024"/>
    <s v="Q1"/>
    <x v="2"/>
    <x v="3"/>
    <x v="4"/>
    <n v="50.22"/>
    <n v="462"/>
    <n v="0.03"/>
    <n v="23201.64"/>
    <x v="1"/>
    <x v="1438"/>
  </r>
  <r>
    <n v="3084"/>
    <x v="2"/>
    <x v="2"/>
    <s v="Malcolm Gladwell"/>
    <x v="2"/>
    <s v="Mystery Unfolded"/>
    <s v="Used"/>
    <s v="Unsealed"/>
    <n v="2024"/>
    <s v="Q3"/>
    <x v="9"/>
    <x v="1"/>
    <x v="2"/>
    <n v="70.86"/>
    <n v="327"/>
    <n v="0.14000000000000001"/>
    <n v="23171.22"/>
    <x v="0"/>
    <x v="1439"/>
  </r>
  <r>
    <n v="3344"/>
    <x v="2"/>
    <x v="0"/>
    <s v="Jane Austen"/>
    <x v="1"/>
    <s v="Mystery Unfolded"/>
    <s v="New"/>
    <s v="Unsealed"/>
    <n v="2024"/>
    <s v="Q1"/>
    <x v="1"/>
    <x v="1"/>
    <x v="0"/>
    <n v="48.1"/>
    <n v="481"/>
    <n v="0.13"/>
    <n v="23136.100000000002"/>
    <x v="4"/>
    <x v="1440"/>
  </r>
  <r>
    <n v="3735"/>
    <x v="2"/>
    <x v="2"/>
    <s v="Malcolm Gladwell"/>
    <x v="2"/>
    <s v="Science Wonders"/>
    <s v="Used"/>
    <s v="Unsealed"/>
    <n v="2024"/>
    <s v="Q4"/>
    <x v="1"/>
    <x v="1"/>
    <x v="1"/>
    <n v="91.96"/>
    <n v="249"/>
    <n v="0.1"/>
    <n v="22898.039999999997"/>
    <x v="4"/>
    <x v="1441"/>
  </r>
  <r>
    <n v="3493"/>
    <x v="2"/>
    <x v="0"/>
    <s v="Agatha Christie"/>
    <x v="5"/>
    <s v="Self-Help Guide"/>
    <s v="Like New"/>
    <s v="Sealed"/>
    <n v="2023"/>
    <s v="Q3"/>
    <x v="8"/>
    <x v="15"/>
    <x v="4"/>
    <n v="57.73"/>
    <n v="395"/>
    <n v="0.17"/>
    <n v="22803.35"/>
    <x v="3"/>
    <x v="1442"/>
  </r>
  <r>
    <n v="3951"/>
    <x v="2"/>
    <x v="1"/>
    <s v="Malcolm Gladwell"/>
    <x v="4"/>
    <s v="Mystery Unfolded"/>
    <s v="New"/>
    <s v="Sealed"/>
    <n v="2024"/>
    <s v="Q2"/>
    <x v="4"/>
    <x v="16"/>
    <x v="3"/>
    <n v="48.15"/>
    <n v="471"/>
    <n v="0.02"/>
    <n v="22678.649999999998"/>
    <x v="2"/>
    <x v="1443"/>
  </r>
  <r>
    <n v="2656"/>
    <x v="2"/>
    <x v="1"/>
    <s v="Stephen King"/>
    <x v="4"/>
    <s v="Mystery Unfolded"/>
    <s v="Used"/>
    <s v="Unsealed"/>
    <n v="2024"/>
    <s v="Q2"/>
    <x v="5"/>
    <x v="8"/>
    <x v="4"/>
    <n v="69.94"/>
    <n v="324"/>
    <n v="0.23"/>
    <n v="22660.559999999998"/>
    <x v="2"/>
    <x v="1444"/>
  </r>
  <r>
    <n v="2895"/>
    <x v="2"/>
    <x v="0"/>
    <s v="Brandon Sanderson"/>
    <x v="0"/>
    <s v="Self-Help Guide"/>
    <s v="New"/>
    <s v="Unsealed"/>
    <n v="2023"/>
    <s v="Q3"/>
    <x v="5"/>
    <x v="17"/>
    <x v="1"/>
    <n v="45.64"/>
    <n v="495"/>
    <n v="0.08"/>
    <n v="22591.8"/>
    <x v="4"/>
    <x v="1445"/>
  </r>
  <r>
    <n v="3948"/>
    <x v="2"/>
    <x v="0"/>
    <s v="Jane Austen"/>
    <x v="3"/>
    <s v="The Great Adventure"/>
    <s v="New"/>
    <s v="Unsealed"/>
    <n v="2024"/>
    <s v="Q3"/>
    <x v="11"/>
    <x v="18"/>
    <x v="0"/>
    <n v="61.57"/>
    <n v="366"/>
    <n v="0.16"/>
    <n v="22534.62"/>
    <x v="4"/>
    <x v="1446"/>
  </r>
  <r>
    <n v="3656"/>
    <x v="2"/>
    <x v="2"/>
    <s v="J.K. Rowling"/>
    <x v="4"/>
    <s v="Biography of Legends"/>
    <s v="Like New"/>
    <s v="Sealed"/>
    <n v="2024"/>
    <s v="Q4"/>
    <x v="0"/>
    <x v="5"/>
    <x v="4"/>
    <n v="56.61"/>
    <n v="393"/>
    <n v="0.05"/>
    <n v="22247.73"/>
    <x v="2"/>
    <x v="1447"/>
  </r>
  <r>
    <n v="2020"/>
    <x v="2"/>
    <x v="2"/>
    <s v="J.K. Rowling"/>
    <x v="4"/>
    <s v="The Great Adventure"/>
    <s v="Used"/>
    <s v="Sealed"/>
    <n v="2024"/>
    <s v="Q4"/>
    <x v="11"/>
    <x v="18"/>
    <x v="3"/>
    <n v="89.21"/>
    <n v="249"/>
    <n v="0.21"/>
    <n v="22213.289999999997"/>
    <x v="0"/>
    <x v="1448"/>
  </r>
  <r>
    <n v="2711"/>
    <x v="2"/>
    <x v="3"/>
    <s v="George R.R. Martin"/>
    <x v="0"/>
    <s v="The Great Adventure"/>
    <s v="Like New"/>
    <s v="Unsealed"/>
    <n v="2024"/>
    <s v="Q4"/>
    <x v="6"/>
    <x v="10"/>
    <x v="3"/>
    <n v="59.57"/>
    <n v="371"/>
    <n v="0.25"/>
    <n v="22100.47"/>
    <x v="3"/>
    <x v="1449"/>
  </r>
  <r>
    <n v="2015"/>
    <x v="2"/>
    <x v="0"/>
    <s v="Stephen King"/>
    <x v="1"/>
    <s v="Science Wonders"/>
    <s v="New"/>
    <s v="Unsealed"/>
    <n v="2023"/>
    <s v="Q4"/>
    <x v="10"/>
    <x v="15"/>
    <x v="3"/>
    <n v="52.62"/>
    <n v="419"/>
    <n v="0.01"/>
    <n v="22047.78"/>
    <x v="2"/>
    <x v="1450"/>
  </r>
  <r>
    <n v="2069"/>
    <x v="2"/>
    <x v="1"/>
    <s v="Malcolm Gladwell"/>
    <x v="1"/>
    <s v="The Great Adventure"/>
    <s v="New"/>
    <s v="Sealed"/>
    <n v="2024"/>
    <s v="Q4"/>
    <x v="11"/>
    <x v="18"/>
    <x v="4"/>
    <n v="60.62"/>
    <n v="358"/>
    <n v="0.25"/>
    <n v="21701.96"/>
    <x v="3"/>
    <x v="1451"/>
  </r>
  <r>
    <n v="3058"/>
    <x v="2"/>
    <x v="1"/>
    <s v="J.K. Rowling"/>
    <x v="6"/>
    <s v="Mystery Unfolded"/>
    <s v="New"/>
    <s v="Unsealed"/>
    <n v="2024"/>
    <s v="Q3"/>
    <x v="10"/>
    <x v="14"/>
    <x v="0"/>
    <n v="82.04"/>
    <n v="263"/>
    <n v="0.26"/>
    <n v="21576.52"/>
    <x v="4"/>
    <x v="1452"/>
  </r>
  <r>
    <n v="2200"/>
    <x v="2"/>
    <x v="0"/>
    <s v="George R.R. Martin"/>
    <x v="3"/>
    <s v="Biography of Legends"/>
    <s v="Like New"/>
    <s v="Sealed"/>
    <n v="2024"/>
    <s v="Q1"/>
    <x v="3"/>
    <x v="6"/>
    <x v="1"/>
    <n v="50.37"/>
    <n v="428"/>
    <n v="0.28000000000000003"/>
    <n v="21558.36"/>
    <x v="2"/>
    <x v="1453"/>
  </r>
  <r>
    <n v="3204"/>
    <x v="2"/>
    <x v="1"/>
    <s v="J.K. Rowling"/>
    <x v="6"/>
    <s v="Biography of Legends"/>
    <s v="Used"/>
    <s v="Sealed"/>
    <n v="2023"/>
    <s v="Q1"/>
    <x v="5"/>
    <x v="17"/>
    <x v="3"/>
    <n v="47.16"/>
    <n v="457"/>
    <n v="0.1"/>
    <n v="21552.12"/>
    <x v="3"/>
    <x v="1454"/>
  </r>
  <r>
    <n v="2749"/>
    <x v="2"/>
    <x v="2"/>
    <s v="Brandon Sanderson"/>
    <x v="4"/>
    <s v="Mystery Unfolded"/>
    <s v="Like New"/>
    <s v="Unsealed"/>
    <n v="2023"/>
    <s v="Q2"/>
    <x v="7"/>
    <x v="13"/>
    <x v="4"/>
    <n v="66.77"/>
    <n v="322"/>
    <n v="0.12"/>
    <n v="21499.94"/>
    <x v="4"/>
    <x v="1455"/>
  </r>
  <r>
    <n v="3087"/>
    <x v="2"/>
    <x v="2"/>
    <s v="Malcolm Gladwell"/>
    <x v="5"/>
    <s v="Biography of Legends"/>
    <s v="New"/>
    <s v="Unsealed"/>
    <n v="2024"/>
    <s v="Q4"/>
    <x v="2"/>
    <x v="3"/>
    <x v="4"/>
    <n v="52.01"/>
    <n v="413"/>
    <n v="0.23"/>
    <n v="21480.129999999997"/>
    <x v="1"/>
    <x v="1456"/>
  </r>
  <r>
    <n v="2876"/>
    <x v="2"/>
    <x v="1"/>
    <s v="Jane Austen"/>
    <x v="3"/>
    <s v="The Great Adventure"/>
    <s v="Like New"/>
    <s v="Sealed"/>
    <n v="2024"/>
    <s v="Q4"/>
    <x v="8"/>
    <x v="14"/>
    <x v="0"/>
    <n v="83.39"/>
    <n v="257"/>
    <n v="0.09"/>
    <n v="21431.23"/>
    <x v="4"/>
    <x v="1457"/>
  </r>
  <r>
    <n v="3041"/>
    <x v="2"/>
    <x v="0"/>
    <s v="Malcolm Gladwell"/>
    <x v="5"/>
    <s v="Mystery Unfolded"/>
    <s v="Like New"/>
    <s v="Unsealed"/>
    <n v="2023"/>
    <s v="Q2"/>
    <x v="0"/>
    <x v="0"/>
    <x v="0"/>
    <n v="50.38"/>
    <n v="422"/>
    <n v="0.01"/>
    <n v="21260.36"/>
    <x v="4"/>
    <x v="1458"/>
  </r>
  <r>
    <n v="3837"/>
    <x v="2"/>
    <x v="3"/>
    <s v="Agatha Christie"/>
    <x v="4"/>
    <s v="The Great Adventure"/>
    <s v="New"/>
    <s v="Sealed"/>
    <n v="2024"/>
    <s v="Q2"/>
    <x v="6"/>
    <x v="10"/>
    <x v="3"/>
    <n v="71.45"/>
    <n v="297"/>
    <n v="0.2"/>
    <n v="21220.65"/>
    <x v="0"/>
    <x v="1459"/>
  </r>
  <r>
    <n v="2365"/>
    <x v="2"/>
    <x v="0"/>
    <s v="Jane Austen"/>
    <x v="0"/>
    <s v="The Great Adventure"/>
    <s v="Used"/>
    <s v="Unsealed"/>
    <n v="2024"/>
    <s v="Q3"/>
    <x v="6"/>
    <x v="10"/>
    <x v="4"/>
    <n v="48.13"/>
    <n v="440"/>
    <n v="0.09"/>
    <n v="21177.200000000001"/>
    <x v="0"/>
    <x v="1460"/>
  </r>
  <r>
    <n v="3142"/>
    <x v="2"/>
    <x v="0"/>
    <s v="Malcolm Gladwell"/>
    <x v="0"/>
    <s v="Science Wonders"/>
    <s v="New"/>
    <s v="Unsealed"/>
    <n v="2024"/>
    <s v="Q3"/>
    <x v="3"/>
    <x v="6"/>
    <x v="0"/>
    <n v="87.3"/>
    <n v="242"/>
    <n v="0.08"/>
    <n v="21126.6"/>
    <x v="0"/>
    <x v="1461"/>
  </r>
  <r>
    <n v="3198"/>
    <x v="2"/>
    <x v="0"/>
    <s v="George R.R. Martin"/>
    <x v="3"/>
    <s v="Mystery Unfolded"/>
    <s v="New"/>
    <s v="Unsealed"/>
    <n v="2024"/>
    <s v="Q2"/>
    <x v="8"/>
    <x v="14"/>
    <x v="2"/>
    <n v="96.32"/>
    <n v="219"/>
    <n v="0.27"/>
    <n v="21094.079999999998"/>
    <x v="4"/>
    <x v="1462"/>
  </r>
  <r>
    <n v="2391"/>
    <x v="2"/>
    <x v="1"/>
    <s v="Agatha Christie"/>
    <x v="2"/>
    <s v="Biography of Legends"/>
    <s v="New"/>
    <s v="Unsealed"/>
    <n v="2023"/>
    <s v="Q2"/>
    <x v="10"/>
    <x v="15"/>
    <x v="2"/>
    <n v="55.03"/>
    <n v="381"/>
    <n v="0.15"/>
    <n v="20966.43"/>
    <x v="3"/>
    <x v="1463"/>
  </r>
  <r>
    <n v="3579"/>
    <x v="2"/>
    <x v="1"/>
    <s v="George R.R. Martin"/>
    <x v="4"/>
    <s v="Science Wonders"/>
    <s v="Used"/>
    <s v="Sealed"/>
    <n v="2023"/>
    <s v="Q1"/>
    <x v="0"/>
    <x v="0"/>
    <x v="4"/>
    <n v="75.41"/>
    <n v="275"/>
    <n v="0.04"/>
    <n v="20737.75"/>
    <x v="1"/>
    <x v="1464"/>
  </r>
  <r>
    <n v="2946"/>
    <x v="2"/>
    <x v="0"/>
    <s v="Jane Austen"/>
    <x v="6"/>
    <s v="The Great Adventure"/>
    <s v="Like New"/>
    <s v="Unsealed"/>
    <n v="2023"/>
    <s v="Q2"/>
    <x v="7"/>
    <x v="13"/>
    <x v="4"/>
    <n v="56.81"/>
    <n v="365"/>
    <n v="0.2"/>
    <n v="20735.650000000001"/>
    <x v="3"/>
    <x v="1465"/>
  </r>
  <r>
    <n v="3699"/>
    <x v="2"/>
    <x v="2"/>
    <s v="Agatha Christie"/>
    <x v="0"/>
    <s v="Self-Help Guide"/>
    <s v="Like New"/>
    <s v="Unsealed"/>
    <n v="2023"/>
    <s v="Q3"/>
    <x v="2"/>
    <x v="2"/>
    <x v="3"/>
    <n v="75.650000000000006"/>
    <n v="272"/>
    <n v="0.3"/>
    <n v="20576.800000000003"/>
    <x v="2"/>
    <x v="1466"/>
  </r>
  <r>
    <n v="2642"/>
    <x v="2"/>
    <x v="0"/>
    <s v="Agatha Christie"/>
    <x v="0"/>
    <s v="Mystery Unfolded"/>
    <s v="Like New"/>
    <s v="Sealed"/>
    <n v="2024"/>
    <s v="Q2"/>
    <x v="7"/>
    <x v="11"/>
    <x v="1"/>
    <n v="86.81"/>
    <n v="236"/>
    <n v="0.28999999999999998"/>
    <n v="20487.16"/>
    <x v="0"/>
    <x v="1467"/>
  </r>
  <r>
    <n v="2292"/>
    <x v="2"/>
    <x v="2"/>
    <s v="Malcolm Gladwell"/>
    <x v="4"/>
    <s v="The Great Adventure"/>
    <s v="New"/>
    <s v="Unsealed"/>
    <n v="2023"/>
    <s v="Q3"/>
    <x v="2"/>
    <x v="2"/>
    <x v="2"/>
    <n v="54.61"/>
    <n v="375"/>
    <n v="0.14000000000000001"/>
    <n v="20478.75"/>
    <x v="4"/>
    <x v="1468"/>
  </r>
  <r>
    <n v="2988"/>
    <x v="2"/>
    <x v="3"/>
    <s v="Agatha Christie"/>
    <x v="1"/>
    <s v="Mystery Unfolded"/>
    <s v="New"/>
    <s v="Unsealed"/>
    <n v="2023"/>
    <s v="Q3"/>
    <x v="9"/>
    <x v="9"/>
    <x v="3"/>
    <n v="90.39"/>
    <n v="226"/>
    <n v="0.26"/>
    <n v="20428.14"/>
    <x v="4"/>
    <x v="1469"/>
  </r>
  <r>
    <n v="3008"/>
    <x v="2"/>
    <x v="2"/>
    <s v="Stephen King"/>
    <x v="4"/>
    <s v="The Great Adventure"/>
    <s v="New"/>
    <s v="Unsealed"/>
    <n v="2023"/>
    <s v="Q4"/>
    <x v="0"/>
    <x v="0"/>
    <x v="1"/>
    <n v="47.58"/>
    <n v="424"/>
    <n v="0.28999999999999998"/>
    <n v="20173.919999999998"/>
    <x v="2"/>
    <x v="1470"/>
  </r>
  <r>
    <n v="2965"/>
    <x v="2"/>
    <x v="2"/>
    <s v="Stephen King"/>
    <x v="6"/>
    <s v="Biography of Legends"/>
    <s v="Used"/>
    <s v="Unsealed"/>
    <n v="2024"/>
    <s v="Q3"/>
    <x v="3"/>
    <x v="6"/>
    <x v="4"/>
    <n v="56.85"/>
    <n v="353"/>
    <n v="0.09"/>
    <n v="20068.05"/>
    <x v="1"/>
    <x v="1471"/>
  </r>
  <r>
    <n v="3630"/>
    <x v="2"/>
    <x v="3"/>
    <s v="Agatha Christie"/>
    <x v="5"/>
    <s v="Self-Help Guide"/>
    <s v="New"/>
    <s v="Unsealed"/>
    <n v="2024"/>
    <s v="Q3"/>
    <x v="8"/>
    <x v="14"/>
    <x v="4"/>
    <n v="60.77"/>
    <n v="328"/>
    <n v="0"/>
    <n v="19932.560000000001"/>
    <x v="2"/>
    <x v="1472"/>
  </r>
  <r>
    <n v="3463"/>
    <x v="2"/>
    <x v="3"/>
    <s v="George R.R. Martin"/>
    <x v="1"/>
    <s v="Mystery Unfolded"/>
    <s v="Used"/>
    <s v="Sealed"/>
    <n v="2024"/>
    <s v="Q1"/>
    <x v="11"/>
    <x v="18"/>
    <x v="0"/>
    <n v="99.65"/>
    <n v="200"/>
    <n v="0.28000000000000003"/>
    <n v="19930"/>
    <x v="2"/>
    <x v="1473"/>
  </r>
  <r>
    <n v="2614"/>
    <x v="2"/>
    <x v="0"/>
    <s v="J.K. Rowling"/>
    <x v="3"/>
    <s v="The Great Adventure"/>
    <s v="Like New"/>
    <s v="Unsealed"/>
    <n v="2024"/>
    <s v="Q4"/>
    <x v="10"/>
    <x v="14"/>
    <x v="4"/>
    <n v="58.6"/>
    <n v="339"/>
    <n v="0.08"/>
    <n v="19865.400000000001"/>
    <x v="0"/>
    <x v="1474"/>
  </r>
  <r>
    <n v="2323"/>
    <x v="2"/>
    <x v="2"/>
    <s v="George R.R. Martin"/>
    <x v="6"/>
    <s v="Self-Help Guide"/>
    <s v="Like New"/>
    <s v="Sealed"/>
    <n v="2024"/>
    <s v="Q1"/>
    <x v="7"/>
    <x v="11"/>
    <x v="1"/>
    <n v="48.03"/>
    <n v="411"/>
    <n v="0.1"/>
    <n v="19740.330000000002"/>
    <x v="2"/>
    <x v="1475"/>
  </r>
  <r>
    <n v="2602"/>
    <x v="2"/>
    <x v="2"/>
    <s v="George R.R. Martin"/>
    <x v="3"/>
    <s v="The Great Adventure"/>
    <s v="Used"/>
    <s v="Unsealed"/>
    <n v="2024"/>
    <s v="Q2"/>
    <x v="2"/>
    <x v="3"/>
    <x v="0"/>
    <n v="40.86"/>
    <n v="480"/>
    <n v="0.21"/>
    <n v="19612.8"/>
    <x v="2"/>
    <x v="1476"/>
  </r>
  <r>
    <n v="2419"/>
    <x v="2"/>
    <x v="1"/>
    <s v="George R.R. Martin"/>
    <x v="5"/>
    <s v="Self-Help Guide"/>
    <s v="New"/>
    <s v="Sealed"/>
    <n v="2024"/>
    <s v="Q3"/>
    <x v="7"/>
    <x v="11"/>
    <x v="4"/>
    <n v="76.86"/>
    <n v="255"/>
    <n v="0.09"/>
    <n v="19599.3"/>
    <x v="1"/>
    <x v="1477"/>
  </r>
  <r>
    <n v="3064"/>
    <x v="2"/>
    <x v="1"/>
    <s v="J.K. Rowling"/>
    <x v="4"/>
    <s v="Biography of Legends"/>
    <s v="Like New"/>
    <s v="Sealed"/>
    <n v="2023"/>
    <s v="Q1"/>
    <x v="11"/>
    <x v="19"/>
    <x v="4"/>
    <n v="46.08"/>
    <n v="425"/>
    <n v="0.22"/>
    <n v="19584"/>
    <x v="0"/>
    <x v="1478"/>
  </r>
  <r>
    <n v="2857"/>
    <x v="2"/>
    <x v="3"/>
    <s v="Jane Austen"/>
    <x v="2"/>
    <s v="Mystery Unfolded"/>
    <s v="Used"/>
    <s v="Sealed"/>
    <n v="2023"/>
    <s v="Q3"/>
    <x v="10"/>
    <x v="15"/>
    <x v="0"/>
    <n v="89.73"/>
    <n v="218"/>
    <n v="0.19"/>
    <n v="19561.14"/>
    <x v="3"/>
    <x v="1479"/>
  </r>
  <r>
    <n v="3033"/>
    <x v="2"/>
    <x v="2"/>
    <s v="George R.R. Martin"/>
    <x v="2"/>
    <s v="Self-Help Guide"/>
    <s v="Like New"/>
    <s v="Unsealed"/>
    <n v="2024"/>
    <s v="Q3"/>
    <x v="11"/>
    <x v="18"/>
    <x v="1"/>
    <n v="49.52"/>
    <n v="395"/>
    <n v="0.17"/>
    <n v="19560.400000000001"/>
    <x v="1"/>
    <x v="1480"/>
  </r>
  <r>
    <n v="2145"/>
    <x v="2"/>
    <x v="1"/>
    <s v="Agatha Christie"/>
    <x v="1"/>
    <s v="Science Wonders"/>
    <s v="New"/>
    <s v="Sealed"/>
    <n v="2024"/>
    <s v="Q3"/>
    <x v="10"/>
    <x v="14"/>
    <x v="0"/>
    <n v="63.71"/>
    <n v="307"/>
    <n v="0.27"/>
    <n v="19558.97"/>
    <x v="3"/>
    <x v="1481"/>
  </r>
  <r>
    <n v="2416"/>
    <x v="2"/>
    <x v="2"/>
    <s v="Brandon Sanderson"/>
    <x v="6"/>
    <s v="Mystery Unfolded"/>
    <s v="Used"/>
    <s v="Unsealed"/>
    <n v="2023"/>
    <s v="Q2"/>
    <x v="10"/>
    <x v="15"/>
    <x v="1"/>
    <n v="81.83"/>
    <n v="239"/>
    <n v="0.13"/>
    <n v="19557.37"/>
    <x v="2"/>
    <x v="1482"/>
  </r>
  <r>
    <n v="2859"/>
    <x v="2"/>
    <x v="3"/>
    <s v="Jane Austen"/>
    <x v="3"/>
    <s v="Self-Help Guide"/>
    <s v="New"/>
    <s v="Unsealed"/>
    <n v="2023"/>
    <s v="Q1"/>
    <x v="0"/>
    <x v="0"/>
    <x v="4"/>
    <n v="60.06"/>
    <n v="325"/>
    <n v="0.13"/>
    <n v="19519.5"/>
    <x v="2"/>
    <x v="1483"/>
  </r>
  <r>
    <n v="3473"/>
    <x v="2"/>
    <x v="0"/>
    <s v="George R.R. Martin"/>
    <x v="6"/>
    <s v="The Great Adventure"/>
    <s v="New"/>
    <s v="Sealed"/>
    <n v="2023"/>
    <s v="Q3"/>
    <x v="5"/>
    <x v="17"/>
    <x v="2"/>
    <n v="59.38"/>
    <n v="328"/>
    <n v="0.19"/>
    <n v="19476.64"/>
    <x v="4"/>
    <x v="1484"/>
  </r>
  <r>
    <n v="2431"/>
    <x v="2"/>
    <x v="2"/>
    <s v="Malcolm Gladwell"/>
    <x v="6"/>
    <s v="Biography of Legends"/>
    <s v="New"/>
    <s v="Sealed"/>
    <n v="2023"/>
    <s v="Q3"/>
    <x v="6"/>
    <x v="12"/>
    <x v="4"/>
    <n v="68.31"/>
    <n v="284"/>
    <n v="0.1"/>
    <n v="19400.04"/>
    <x v="1"/>
    <x v="1485"/>
  </r>
  <r>
    <n v="2610"/>
    <x v="2"/>
    <x v="3"/>
    <s v="Stephen King"/>
    <x v="2"/>
    <s v="Biography of Legends"/>
    <s v="Used"/>
    <s v="Unsealed"/>
    <n v="2024"/>
    <s v="Q1"/>
    <x v="11"/>
    <x v="18"/>
    <x v="2"/>
    <n v="88.12"/>
    <n v="220"/>
    <n v="0.22"/>
    <n v="19386.400000000001"/>
    <x v="0"/>
    <x v="1486"/>
  </r>
  <r>
    <n v="2900"/>
    <x v="2"/>
    <x v="1"/>
    <s v="Malcolm Gladwell"/>
    <x v="1"/>
    <s v="The Great Adventure"/>
    <s v="Used"/>
    <s v="Sealed"/>
    <n v="2023"/>
    <s v="Q1"/>
    <x v="0"/>
    <x v="0"/>
    <x v="2"/>
    <n v="54.83"/>
    <n v="353"/>
    <n v="0.1"/>
    <n v="19354.989999999998"/>
    <x v="3"/>
    <x v="1487"/>
  </r>
  <r>
    <n v="2943"/>
    <x v="2"/>
    <x v="3"/>
    <s v="Agatha Christie"/>
    <x v="5"/>
    <s v="The Great Adventure"/>
    <s v="New"/>
    <s v="Sealed"/>
    <n v="2023"/>
    <s v="Q2"/>
    <x v="8"/>
    <x v="15"/>
    <x v="1"/>
    <n v="93.49"/>
    <n v="207"/>
    <n v="0.11"/>
    <n v="19352.43"/>
    <x v="0"/>
    <x v="1488"/>
  </r>
  <r>
    <n v="2327"/>
    <x v="2"/>
    <x v="0"/>
    <s v="George R.R. Martin"/>
    <x v="4"/>
    <s v="Self-Help Guide"/>
    <s v="Used"/>
    <s v="Unsealed"/>
    <n v="2023"/>
    <s v="Q4"/>
    <x v="10"/>
    <x v="15"/>
    <x v="0"/>
    <n v="64.45"/>
    <n v="300"/>
    <n v="0.01"/>
    <n v="19335"/>
    <x v="2"/>
    <x v="1489"/>
  </r>
  <r>
    <n v="2510"/>
    <x v="2"/>
    <x v="1"/>
    <s v="Malcolm Gladwell"/>
    <x v="4"/>
    <s v="Self-Help Guide"/>
    <s v="New"/>
    <s v="Unsealed"/>
    <n v="2023"/>
    <s v="Q4"/>
    <x v="5"/>
    <x v="17"/>
    <x v="1"/>
    <n v="92.71"/>
    <n v="208"/>
    <n v="0.21"/>
    <n v="19283.68"/>
    <x v="4"/>
    <x v="1490"/>
  </r>
  <r>
    <n v="2306"/>
    <x v="2"/>
    <x v="2"/>
    <s v="Malcolm Gladwell"/>
    <x v="4"/>
    <s v="Science Wonders"/>
    <s v="New"/>
    <s v="Unsealed"/>
    <n v="2023"/>
    <s v="Q3"/>
    <x v="10"/>
    <x v="15"/>
    <x v="4"/>
    <n v="82.76"/>
    <n v="232"/>
    <n v="0.27"/>
    <n v="19200.32"/>
    <x v="1"/>
    <x v="1491"/>
  </r>
  <r>
    <n v="3957"/>
    <x v="2"/>
    <x v="2"/>
    <s v="Agatha Christie"/>
    <x v="1"/>
    <s v="Self-Help Guide"/>
    <s v="Used"/>
    <s v="Unsealed"/>
    <n v="2023"/>
    <s v="Q4"/>
    <x v="10"/>
    <x v="15"/>
    <x v="0"/>
    <n v="98.21"/>
    <n v="195"/>
    <n v="0.27"/>
    <n v="19150.949999999997"/>
    <x v="3"/>
    <x v="1492"/>
  </r>
  <r>
    <n v="2743"/>
    <x v="2"/>
    <x v="2"/>
    <s v="Stephen King"/>
    <x v="1"/>
    <s v="Science Wonders"/>
    <s v="Used"/>
    <s v="Unsealed"/>
    <n v="2023"/>
    <s v="Q3"/>
    <x v="5"/>
    <x v="17"/>
    <x v="2"/>
    <n v="95.86"/>
    <n v="199"/>
    <n v="0.19"/>
    <n v="19076.14"/>
    <x v="0"/>
    <x v="1493"/>
  </r>
  <r>
    <n v="3508"/>
    <x v="2"/>
    <x v="1"/>
    <s v="Brandon Sanderson"/>
    <x v="4"/>
    <s v="The Great Adventure"/>
    <s v="Like New"/>
    <s v="Unsealed"/>
    <n v="2024"/>
    <s v="Q2"/>
    <x v="4"/>
    <x v="16"/>
    <x v="0"/>
    <n v="80.209999999999994"/>
    <n v="236"/>
    <n v="0.18"/>
    <n v="18929.559999999998"/>
    <x v="3"/>
    <x v="1494"/>
  </r>
  <r>
    <n v="2290"/>
    <x v="2"/>
    <x v="1"/>
    <s v="Stephen King"/>
    <x v="4"/>
    <s v="Biography of Legends"/>
    <s v="Like New"/>
    <s v="Sealed"/>
    <n v="2023"/>
    <s v="Q3"/>
    <x v="4"/>
    <x v="7"/>
    <x v="2"/>
    <n v="64.94"/>
    <n v="291"/>
    <n v="0.22"/>
    <n v="18897.54"/>
    <x v="0"/>
    <x v="1495"/>
  </r>
  <r>
    <n v="2149"/>
    <x v="2"/>
    <x v="3"/>
    <s v="Brandon Sanderson"/>
    <x v="6"/>
    <s v="Science Wonders"/>
    <s v="Like New"/>
    <s v="Unsealed"/>
    <n v="2023"/>
    <s v="Q2"/>
    <x v="6"/>
    <x v="12"/>
    <x v="3"/>
    <n v="41.8"/>
    <n v="452"/>
    <n v="0.13"/>
    <n v="18893.599999999999"/>
    <x v="4"/>
    <x v="1496"/>
  </r>
  <r>
    <n v="2608"/>
    <x v="2"/>
    <x v="0"/>
    <s v="Agatha Christie"/>
    <x v="4"/>
    <s v="The Great Adventure"/>
    <s v="Like New"/>
    <s v="Unsealed"/>
    <n v="2024"/>
    <s v="Q3"/>
    <x v="11"/>
    <x v="18"/>
    <x v="2"/>
    <n v="45.9"/>
    <n v="410"/>
    <n v="0.01"/>
    <n v="18819"/>
    <x v="0"/>
    <x v="1497"/>
  </r>
  <r>
    <n v="2478"/>
    <x v="2"/>
    <x v="1"/>
    <s v="J.K. Rowling"/>
    <x v="6"/>
    <s v="Biography of Legends"/>
    <s v="Used"/>
    <s v="Sealed"/>
    <n v="2023"/>
    <s v="Q2"/>
    <x v="11"/>
    <x v="19"/>
    <x v="3"/>
    <n v="60.31"/>
    <n v="311"/>
    <n v="0.17"/>
    <n v="18756.41"/>
    <x v="0"/>
    <x v="1498"/>
  </r>
  <r>
    <n v="2239"/>
    <x v="2"/>
    <x v="0"/>
    <s v="Jane Austen"/>
    <x v="4"/>
    <s v="Biography of Legends"/>
    <s v="Like New"/>
    <s v="Sealed"/>
    <n v="2024"/>
    <s v="Q3"/>
    <x v="0"/>
    <x v="5"/>
    <x v="1"/>
    <n v="54.69"/>
    <n v="342"/>
    <n v="0.26"/>
    <n v="18703.98"/>
    <x v="2"/>
    <x v="1499"/>
  </r>
  <r>
    <n v="3071"/>
    <x v="2"/>
    <x v="0"/>
    <s v="Jane Austen"/>
    <x v="4"/>
    <s v="The Great Adventure"/>
    <s v="New"/>
    <s v="Sealed"/>
    <n v="2023"/>
    <s v="Q4"/>
    <x v="1"/>
    <x v="9"/>
    <x v="0"/>
    <n v="66.7"/>
    <n v="279"/>
    <n v="0.05"/>
    <n v="18609.3"/>
    <x v="3"/>
    <x v="1500"/>
  </r>
  <r>
    <n v="2208"/>
    <x v="2"/>
    <x v="0"/>
    <s v="Brandon Sanderson"/>
    <x v="3"/>
    <s v="Science Wonders"/>
    <s v="New"/>
    <s v="Unsealed"/>
    <n v="2024"/>
    <s v="Q2"/>
    <x v="6"/>
    <x v="10"/>
    <x v="2"/>
    <n v="76.16"/>
    <n v="243"/>
    <n v="0.13"/>
    <n v="18506.879999999997"/>
    <x v="2"/>
    <x v="1501"/>
  </r>
  <r>
    <n v="2425"/>
    <x v="2"/>
    <x v="0"/>
    <s v="Agatha Christie"/>
    <x v="5"/>
    <s v="Self-Help Guide"/>
    <s v="New"/>
    <s v="Sealed"/>
    <n v="2024"/>
    <s v="Q1"/>
    <x v="11"/>
    <x v="18"/>
    <x v="3"/>
    <n v="95.33"/>
    <n v="194"/>
    <n v="0.14000000000000001"/>
    <n v="18494.02"/>
    <x v="0"/>
    <x v="1502"/>
  </r>
  <r>
    <n v="3599"/>
    <x v="2"/>
    <x v="1"/>
    <s v="J.K. Rowling"/>
    <x v="4"/>
    <s v="Mystery Unfolded"/>
    <s v="Like New"/>
    <s v="Unsealed"/>
    <n v="2024"/>
    <s v="Q3"/>
    <x v="1"/>
    <x v="1"/>
    <x v="3"/>
    <n v="44.09"/>
    <n v="419"/>
    <n v="0.23"/>
    <n v="18473.710000000003"/>
    <x v="4"/>
    <x v="1503"/>
  </r>
  <r>
    <n v="2646"/>
    <x v="2"/>
    <x v="1"/>
    <s v="J.K. Rowling"/>
    <x v="5"/>
    <s v="Science Wonders"/>
    <s v="New"/>
    <s v="Unsealed"/>
    <n v="2023"/>
    <s v="Q1"/>
    <x v="3"/>
    <x v="4"/>
    <x v="0"/>
    <n v="44.59"/>
    <n v="412"/>
    <n v="0.06"/>
    <n v="18371.080000000002"/>
    <x v="3"/>
    <x v="1504"/>
  </r>
  <r>
    <n v="2362"/>
    <x v="2"/>
    <x v="0"/>
    <s v="J.K. Rowling"/>
    <x v="1"/>
    <s v="Self-Help Guide"/>
    <s v="New"/>
    <s v="Unsealed"/>
    <n v="2023"/>
    <s v="Q2"/>
    <x v="5"/>
    <x v="17"/>
    <x v="0"/>
    <n v="63.06"/>
    <n v="291"/>
    <n v="0.06"/>
    <n v="18350.46"/>
    <x v="2"/>
    <x v="1505"/>
  </r>
  <r>
    <n v="3605"/>
    <x v="2"/>
    <x v="2"/>
    <s v="J.K. Rowling"/>
    <x v="3"/>
    <s v="Self-Help Guide"/>
    <s v="Like New"/>
    <s v="Sealed"/>
    <n v="2024"/>
    <s v="Q2"/>
    <x v="9"/>
    <x v="1"/>
    <x v="3"/>
    <n v="98.06"/>
    <n v="184"/>
    <n v="0.14000000000000001"/>
    <n v="18043.04"/>
    <x v="3"/>
    <x v="1506"/>
  </r>
  <r>
    <n v="3032"/>
    <x v="2"/>
    <x v="0"/>
    <s v="George R.R. Martin"/>
    <x v="1"/>
    <s v="Biography of Legends"/>
    <s v="New"/>
    <s v="Sealed"/>
    <n v="2024"/>
    <s v="Q4"/>
    <x v="11"/>
    <x v="18"/>
    <x v="2"/>
    <n v="38.659999999999997"/>
    <n v="466"/>
    <n v="0.11"/>
    <n v="18015.559999999998"/>
    <x v="0"/>
    <x v="1507"/>
  </r>
  <r>
    <n v="2961"/>
    <x v="2"/>
    <x v="3"/>
    <s v="Malcolm Gladwell"/>
    <x v="6"/>
    <s v="Biography of Legends"/>
    <s v="Like New"/>
    <s v="Unsealed"/>
    <n v="2024"/>
    <s v="Q2"/>
    <x v="8"/>
    <x v="14"/>
    <x v="3"/>
    <n v="46.28"/>
    <n v="388"/>
    <n v="0.15"/>
    <n v="17956.64"/>
    <x v="0"/>
    <x v="1508"/>
  </r>
  <r>
    <n v="3935"/>
    <x v="2"/>
    <x v="1"/>
    <s v="Stephen King"/>
    <x v="2"/>
    <s v="Science Wonders"/>
    <s v="Like New"/>
    <s v="Sealed"/>
    <n v="2024"/>
    <s v="Q1"/>
    <x v="6"/>
    <x v="10"/>
    <x v="3"/>
    <n v="86.56"/>
    <n v="207"/>
    <n v="0.04"/>
    <n v="17917.920000000002"/>
    <x v="2"/>
    <x v="1509"/>
  </r>
  <r>
    <n v="3578"/>
    <x v="2"/>
    <x v="2"/>
    <s v="Agatha Christie"/>
    <x v="6"/>
    <s v="Science Wonders"/>
    <s v="Used"/>
    <s v="Unsealed"/>
    <n v="2024"/>
    <s v="Q1"/>
    <x v="7"/>
    <x v="11"/>
    <x v="1"/>
    <n v="57.07"/>
    <n v="313"/>
    <n v="0.02"/>
    <n v="17862.91"/>
    <x v="3"/>
    <x v="1510"/>
  </r>
  <r>
    <n v="3990"/>
    <x v="2"/>
    <x v="2"/>
    <s v="J.K. Rowling"/>
    <x v="2"/>
    <s v="Self-Help Guide"/>
    <s v="New"/>
    <s v="Unsealed"/>
    <n v="2023"/>
    <s v="Q4"/>
    <x v="2"/>
    <x v="2"/>
    <x v="3"/>
    <n v="86.39"/>
    <n v="206"/>
    <n v="0.28999999999999998"/>
    <n v="17796.34"/>
    <x v="1"/>
    <x v="1511"/>
  </r>
  <r>
    <n v="3555"/>
    <x v="2"/>
    <x v="0"/>
    <s v="Jane Austen"/>
    <x v="3"/>
    <s v="The Great Adventure"/>
    <s v="New"/>
    <s v="Unsealed"/>
    <n v="2024"/>
    <s v="Q2"/>
    <x v="11"/>
    <x v="18"/>
    <x v="4"/>
    <n v="52.04"/>
    <n v="341"/>
    <n v="0.13"/>
    <n v="17745.64"/>
    <x v="4"/>
    <x v="1512"/>
  </r>
  <r>
    <n v="2868"/>
    <x v="2"/>
    <x v="2"/>
    <s v="Brandon Sanderson"/>
    <x v="4"/>
    <s v="Science Wonders"/>
    <s v="New"/>
    <s v="Sealed"/>
    <n v="2023"/>
    <s v="Q4"/>
    <x v="7"/>
    <x v="13"/>
    <x v="4"/>
    <n v="65.78"/>
    <n v="268"/>
    <n v="0.09"/>
    <n v="17629.04"/>
    <x v="2"/>
    <x v="1513"/>
  </r>
  <r>
    <n v="3891"/>
    <x v="2"/>
    <x v="0"/>
    <s v="Brandon Sanderson"/>
    <x v="4"/>
    <s v="Biography of Legends"/>
    <s v="Like New"/>
    <s v="Unsealed"/>
    <n v="2023"/>
    <s v="Q4"/>
    <x v="10"/>
    <x v="15"/>
    <x v="3"/>
    <n v="70.64"/>
    <n v="249"/>
    <n v="0.02"/>
    <n v="17589.36"/>
    <x v="2"/>
    <x v="1514"/>
  </r>
  <r>
    <n v="3288"/>
    <x v="2"/>
    <x v="1"/>
    <s v="Stephen King"/>
    <x v="6"/>
    <s v="Biography of Legends"/>
    <s v="New"/>
    <s v="Unsealed"/>
    <n v="2024"/>
    <s v="Q2"/>
    <x v="2"/>
    <x v="3"/>
    <x v="3"/>
    <n v="98.22"/>
    <n v="179"/>
    <n v="0.14000000000000001"/>
    <n v="17581.38"/>
    <x v="0"/>
    <x v="1515"/>
  </r>
  <r>
    <n v="2207"/>
    <x v="2"/>
    <x v="1"/>
    <s v="Stephen King"/>
    <x v="6"/>
    <s v="The Great Adventure"/>
    <s v="Used"/>
    <s v="Unsealed"/>
    <n v="2024"/>
    <s v="Q1"/>
    <x v="8"/>
    <x v="14"/>
    <x v="3"/>
    <n v="73.75"/>
    <n v="238"/>
    <n v="0.24"/>
    <n v="17552.5"/>
    <x v="1"/>
    <x v="1516"/>
  </r>
  <r>
    <n v="3369"/>
    <x v="2"/>
    <x v="2"/>
    <s v="Stephen King"/>
    <x v="3"/>
    <s v="The Great Adventure"/>
    <s v="Like New"/>
    <s v="Sealed"/>
    <n v="2023"/>
    <s v="Q4"/>
    <x v="5"/>
    <x v="17"/>
    <x v="4"/>
    <n v="55.87"/>
    <n v="314"/>
    <n v="7.0000000000000007E-2"/>
    <n v="17543.18"/>
    <x v="2"/>
    <x v="1517"/>
  </r>
  <r>
    <n v="2786"/>
    <x v="2"/>
    <x v="1"/>
    <s v="Agatha Christie"/>
    <x v="6"/>
    <s v="Biography of Legends"/>
    <s v="Used"/>
    <s v="Sealed"/>
    <n v="2024"/>
    <s v="Q1"/>
    <x v="9"/>
    <x v="1"/>
    <x v="0"/>
    <n v="71.11"/>
    <n v="246"/>
    <n v="0.06"/>
    <n v="17493.060000000001"/>
    <x v="2"/>
    <x v="1518"/>
  </r>
  <r>
    <n v="2821"/>
    <x v="2"/>
    <x v="1"/>
    <s v="Brandon Sanderson"/>
    <x v="5"/>
    <s v="Self-Help Guide"/>
    <s v="Used"/>
    <s v="Unsealed"/>
    <n v="2023"/>
    <s v="Q3"/>
    <x v="10"/>
    <x v="15"/>
    <x v="1"/>
    <n v="55.71"/>
    <n v="314"/>
    <n v="0.04"/>
    <n v="17492.939999999999"/>
    <x v="2"/>
    <x v="1519"/>
  </r>
  <r>
    <n v="3870"/>
    <x v="2"/>
    <x v="3"/>
    <s v="Brandon Sanderson"/>
    <x v="6"/>
    <s v="Biography of Legends"/>
    <s v="Used"/>
    <s v="Sealed"/>
    <n v="2024"/>
    <s v="Q1"/>
    <x v="10"/>
    <x v="14"/>
    <x v="1"/>
    <n v="75.39"/>
    <n v="232"/>
    <n v="0.28000000000000003"/>
    <n v="17490.48"/>
    <x v="0"/>
    <x v="1520"/>
  </r>
  <r>
    <n v="2890"/>
    <x v="2"/>
    <x v="1"/>
    <s v="Agatha Christie"/>
    <x v="2"/>
    <s v="Science Wonders"/>
    <s v="New"/>
    <s v="Unsealed"/>
    <n v="2023"/>
    <s v="Q2"/>
    <x v="0"/>
    <x v="0"/>
    <x v="4"/>
    <n v="52.59"/>
    <n v="331"/>
    <n v="0.11"/>
    <n v="17407.29"/>
    <x v="2"/>
    <x v="1521"/>
  </r>
  <r>
    <n v="2713"/>
    <x v="2"/>
    <x v="3"/>
    <s v="Agatha Christie"/>
    <x v="2"/>
    <s v="Mystery Unfolded"/>
    <s v="Used"/>
    <s v="Sealed"/>
    <n v="2024"/>
    <s v="Q4"/>
    <x v="7"/>
    <x v="11"/>
    <x v="3"/>
    <n v="47.85"/>
    <n v="363"/>
    <n v="0.14000000000000001"/>
    <n v="17369.55"/>
    <x v="2"/>
    <x v="1522"/>
  </r>
  <r>
    <n v="3367"/>
    <x v="2"/>
    <x v="1"/>
    <s v="Brandon Sanderson"/>
    <x v="1"/>
    <s v="Science Wonders"/>
    <s v="Used"/>
    <s v="Sealed"/>
    <n v="2023"/>
    <s v="Q1"/>
    <x v="5"/>
    <x v="17"/>
    <x v="0"/>
    <n v="42.5"/>
    <n v="408"/>
    <n v="0.14000000000000001"/>
    <n v="17340"/>
    <x v="1"/>
    <x v="1523"/>
  </r>
  <r>
    <n v="2227"/>
    <x v="2"/>
    <x v="0"/>
    <s v="Brandon Sanderson"/>
    <x v="0"/>
    <s v="Biography of Legends"/>
    <s v="Used"/>
    <s v="Unsealed"/>
    <n v="2024"/>
    <s v="Q2"/>
    <x v="10"/>
    <x v="14"/>
    <x v="4"/>
    <n v="62.4"/>
    <n v="277"/>
    <n v="0.02"/>
    <n v="17284.8"/>
    <x v="1"/>
    <x v="1524"/>
  </r>
  <r>
    <n v="3513"/>
    <x v="2"/>
    <x v="0"/>
    <s v="George R.R. Martin"/>
    <x v="2"/>
    <s v="The Great Adventure"/>
    <s v="Like New"/>
    <s v="Sealed"/>
    <n v="2024"/>
    <s v="Q4"/>
    <x v="0"/>
    <x v="5"/>
    <x v="1"/>
    <n v="99.32"/>
    <n v="174"/>
    <n v="0.01"/>
    <n v="17281.68"/>
    <x v="1"/>
    <x v="1525"/>
  </r>
  <r>
    <n v="2801"/>
    <x v="2"/>
    <x v="3"/>
    <s v="Jane Austen"/>
    <x v="1"/>
    <s v="Biography of Legends"/>
    <s v="Like New"/>
    <s v="Sealed"/>
    <n v="2023"/>
    <s v="Q3"/>
    <x v="1"/>
    <x v="9"/>
    <x v="0"/>
    <n v="41.8"/>
    <n v="413"/>
    <n v="0.21"/>
    <n v="17263.399999999998"/>
    <x v="2"/>
    <x v="1526"/>
  </r>
  <r>
    <n v="2300"/>
    <x v="2"/>
    <x v="3"/>
    <s v="Brandon Sanderson"/>
    <x v="6"/>
    <s v="Science Wonders"/>
    <s v="Like New"/>
    <s v="Sealed"/>
    <n v="2023"/>
    <s v="Q4"/>
    <x v="1"/>
    <x v="9"/>
    <x v="1"/>
    <n v="64.73"/>
    <n v="264"/>
    <n v="0.12"/>
    <n v="17088.72"/>
    <x v="4"/>
    <x v="1527"/>
  </r>
  <r>
    <n v="2775"/>
    <x v="2"/>
    <x v="0"/>
    <s v="Agatha Christie"/>
    <x v="5"/>
    <s v="Science Wonders"/>
    <s v="Used"/>
    <s v="Sealed"/>
    <n v="2023"/>
    <s v="Q4"/>
    <x v="9"/>
    <x v="9"/>
    <x v="1"/>
    <n v="97"/>
    <n v="176"/>
    <n v="0.25"/>
    <n v="17072"/>
    <x v="4"/>
    <x v="1528"/>
  </r>
  <r>
    <n v="3089"/>
    <x v="2"/>
    <x v="1"/>
    <s v="J.K. Rowling"/>
    <x v="5"/>
    <s v="Biography of Legends"/>
    <s v="Used"/>
    <s v="Unsealed"/>
    <n v="2024"/>
    <s v="Q4"/>
    <x v="6"/>
    <x v="10"/>
    <x v="0"/>
    <n v="59.82"/>
    <n v="285"/>
    <n v="0.11"/>
    <n v="17048.7"/>
    <x v="4"/>
    <x v="1529"/>
  </r>
  <r>
    <n v="2910"/>
    <x v="2"/>
    <x v="0"/>
    <s v="Stephen King"/>
    <x v="3"/>
    <s v="Science Wonders"/>
    <s v="Used"/>
    <s v="Unsealed"/>
    <n v="2024"/>
    <s v="Q4"/>
    <x v="4"/>
    <x v="16"/>
    <x v="3"/>
    <n v="54.1"/>
    <n v="315"/>
    <n v="0.1"/>
    <n v="17041.5"/>
    <x v="0"/>
    <x v="1530"/>
  </r>
  <r>
    <n v="2985"/>
    <x v="2"/>
    <x v="1"/>
    <s v="J.K. Rowling"/>
    <x v="4"/>
    <s v="The Great Adventure"/>
    <s v="New"/>
    <s v="Unsealed"/>
    <n v="2024"/>
    <s v="Q1"/>
    <x v="10"/>
    <x v="14"/>
    <x v="3"/>
    <n v="51.11"/>
    <n v="333"/>
    <n v="0.05"/>
    <n v="17019.63"/>
    <x v="4"/>
    <x v="1531"/>
  </r>
  <r>
    <n v="3869"/>
    <x v="2"/>
    <x v="0"/>
    <s v="Brandon Sanderson"/>
    <x v="4"/>
    <s v="The Great Adventure"/>
    <s v="Like New"/>
    <s v="Sealed"/>
    <n v="2023"/>
    <s v="Q2"/>
    <x v="4"/>
    <x v="7"/>
    <x v="2"/>
    <n v="42.1"/>
    <n v="399"/>
    <n v="0.26"/>
    <n v="16797.900000000001"/>
    <x v="3"/>
    <x v="1532"/>
  </r>
  <r>
    <n v="3272"/>
    <x v="2"/>
    <x v="0"/>
    <s v="J.K. Rowling"/>
    <x v="5"/>
    <s v="Mystery Unfolded"/>
    <s v="Like New"/>
    <s v="Sealed"/>
    <n v="2023"/>
    <s v="Q4"/>
    <x v="6"/>
    <x v="12"/>
    <x v="0"/>
    <n v="99.68"/>
    <n v="166"/>
    <n v="0.14000000000000001"/>
    <n v="16546.88"/>
    <x v="1"/>
    <x v="1533"/>
  </r>
  <r>
    <n v="2907"/>
    <x v="2"/>
    <x v="1"/>
    <s v="George R.R. Martin"/>
    <x v="1"/>
    <s v="Self-Help Guide"/>
    <s v="New"/>
    <s v="Sealed"/>
    <n v="2024"/>
    <s v="Q1"/>
    <x v="9"/>
    <x v="1"/>
    <x v="2"/>
    <n v="41.65"/>
    <n v="397"/>
    <n v="0.17"/>
    <n v="16535.05"/>
    <x v="2"/>
    <x v="1534"/>
  </r>
  <r>
    <n v="3565"/>
    <x v="2"/>
    <x v="2"/>
    <s v="J.K. Rowling"/>
    <x v="6"/>
    <s v="Mystery Unfolded"/>
    <s v="Like New"/>
    <s v="Sealed"/>
    <n v="2024"/>
    <s v="Q3"/>
    <x v="9"/>
    <x v="1"/>
    <x v="3"/>
    <n v="83.91"/>
    <n v="196"/>
    <n v="0.23"/>
    <n v="16446.36"/>
    <x v="0"/>
    <x v="1535"/>
  </r>
  <r>
    <n v="3305"/>
    <x v="2"/>
    <x v="1"/>
    <s v="Malcolm Gladwell"/>
    <x v="6"/>
    <s v="Mystery Unfolded"/>
    <s v="New"/>
    <s v="Sealed"/>
    <n v="2023"/>
    <s v="Q4"/>
    <x v="5"/>
    <x v="17"/>
    <x v="4"/>
    <n v="43.3"/>
    <n v="379"/>
    <n v="0.26"/>
    <n v="16410.7"/>
    <x v="0"/>
    <x v="1536"/>
  </r>
  <r>
    <n v="2175"/>
    <x v="2"/>
    <x v="2"/>
    <s v="Malcolm Gladwell"/>
    <x v="1"/>
    <s v="The Great Adventure"/>
    <s v="New"/>
    <s v="Sealed"/>
    <n v="2023"/>
    <s v="Q3"/>
    <x v="10"/>
    <x v="15"/>
    <x v="4"/>
    <n v="43.7"/>
    <n v="375"/>
    <n v="0.1"/>
    <n v="16387.5"/>
    <x v="0"/>
    <x v="1537"/>
  </r>
  <r>
    <n v="2941"/>
    <x v="2"/>
    <x v="2"/>
    <s v="J.K. Rowling"/>
    <x v="1"/>
    <s v="Biography of Legends"/>
    <s v="Used"/>
    <s v="Unsealed"/>
    <n v="2024"/>
    <s v="Q3"/>
    <x v="2"/>
    <x v="3"/>
    <x v="4"/>
    <n v="79.63"/>
    <n v="205"/>
    <n v="0.16"/>
    <n v="16324.15"/>
    <x v="2"/>
    <x v="1538"/>
  </r>
  <r>
    <n v="2146"/>
    <x v="2"/>
    <x v="3"/>
    <s v="J.K. Rowling"/>
    <x v="0"/>
    <s v="Self-Help Guide"/>
    <s v="Used"/>
    <s v="Sealed"/>
    <n v="2024"/>
    <s v="Q3"/>
    <x v="9"/>
    <x v="1"/>
    <x v="4"/>
    <n v="57.31"/>
    <n v="284"/>
    <n v="0.08"/>
    <n v="16276.04"/>
    <x v="1"/>
    <x v="1539"/>
  </r>
  <r>
    <n v="3708"/>
    <x v="2"/>
    <x v="3"/>
    <s v="George R.R. Martin"/>
    <x v="2"/>
    <s v="Mystery Unfolded"/>
    <s v="Like New"/>
    <s v="Unsealed"/>
    <n v="2023"/>
    <s v="Q2"/>
    <x v="9"/>
    <x v="9"/>
    <x v="1"/>
    <n v="75.77"/>
    <n v="214"/>
    <n v="0.27"/>
    <n v="16214.779999999999"/>
    <x v="4"/>
    <x v="1540"/>
  </r>
  <r>
    <n v="2166"/>
    <x v="2"/>
    <x v="3"/>
    <s v="Jane Austen"/>
    <x v="6"/>
    <s v="The Great Adventure"/>
    <s v="Used"/>
    <s v="Sealed"/>
    <n v="2023"/>
    <s v="Q4"/>
    <x v="1"/>
    <x v="9"/>
    <x v="0"/>
    <n v="53.79"/>
    <n v="301"/>
    <n v="0.24"/>
    <n v="16190.789999999999"/>
    <x v="3"/>
    <x v="1541"/>
  </r>
  <r>
    <n v="2249"/>
    <x v="2"/>
    <x v="3"/>
    <s v="Jane Austen"/>
    <x v="5"/>
    <s v="Biography of Legends"/>
    <s v="New"/>
    <s v="Sealed"/>
    <n v="2023"/>
    <s v="Q4"/>
    <x v="11"/>
    <x v="19"/>
    <x v="4"/>
    <n v="61.91"/>
    <n v="260"/>
    <n v="0.14000000000000001"/>
    <n v="16096.599999999999"/>
    <x v="3"/>
    <x v="1542"/>
  </r>
  <r>
    <n v="2967"/>
    <x v="2"/>
    <x v="1"/>
    <s v="Malcolm Gladwell"/>
    <x v="5"/>
    <s v="Science Wonders"/>
    <s v="Used"/>
    <s v="Sealed"/>
    <n v="2024"/>
    <s v="Q3"/>
    <x v="3"/>
    <x v="6"/>
    <x v="3"/>
    <n v="80.11"/>
    <n v="200"/>
    <n v="0.28000000000000003"/>
    <n v="16022"/>
    <x v="2"/>
    <x v="1543"/>
  </r>
  <r>
    <n v="2091"/>
    <x v="2"/>
    <x v="3"/>
    <s v="Brandon Sanderson"/>
    <x v="6"/>
    <s v="Biography of Legends"/>
    <s v="Used"/>
    <s v="Sealed"/>
    <n v="2023"/>
    <s v="Q2"/>
    <x v="8"/>
    <x v="15"/>
    <x v="1"/>
    <n v="62.72"/>
    <n v="255"/>
    <n v="0.11"/>
    <n v="15993.6"/>
    <x v="3"/>
    <x v="1544"/>
  </r>
  <r>
    <n v="3297"/>
    <x v="2"/>
    <x v="0"/>
    <s v="Brandon Sanderson"/>
    <x v="2"/>
    <s v="Mystery Unfolded"/>
    <s v="Like New"/>
    <s v="Sealed"/>
    <n v="2024"/>
    <s v="Q1"/>
    <x v="2"/>
    <x v="3"/>
    <x v="4"/>
    <n v="41.03"/>
    <n v="387"/>
    <n v="0.26"/>
    <n v="15878.61"/>
    <x v="2"/>
    <x v="1545"/>
  </r>
  <r>
    <n v="2333"/>
    <x v="2"/>
    <x v="2"/>
    <s v="Malcolm Gladwell"/>
    <x v="5"/>
    <s v="Science Wonders"/>
    <s v="Like New"/>
    <s v="Unsealed"/>
    <n v="2024"/>
    <s v="Q3"/>
    <x v="10"/>
    <x v="14"/>
    <x v="0"/>
    <n v="61.59"/>
    <n v="257"/>
    <n v="0.03"/>
    <n v="15828.630000000001"/>
    <x v="0"/>
    <x v="1546"/>
  </r>
  <r>
    <n v="3156"/>
    <x v="2"/>
    <x v="2"/>
    <s v="Stephen King"/>
    <x v="2"/>
    <s v="Biography of Legends"/>
    <s v="New"/>
    <s v="Unsealed"/>
    <n v="2024"/>
    <s v="Q2"/>
    <x v="11"/>
    <x v="18"/>
    <x v="2"/>
    <n v="60.18"/>
    <n v="260"/>
    <n v="0.16"/>
    <n v="15646.8"/>
    <x v="2"/>
    <x v="1547"/>
  </r>
  <r>
    <n v="3563"/>
    <x v="2"/>
    <x v="0"/>
    <s v="Agatha Christie"/>
    <x v="2"/>
    <s v="The Great Adventure"/>
    <s v="New"/>
    <s v="Unsealed"/>
    <n v="2023"/>
    <s v="Q2"/>
    <x v="9"/>
    <x v="9"/>
    <x v="3"/>
    <n v="71.709999999999994"/>
    <n v="218"/>
    <n v="0.06"/>
    <n v="15632.779999999999"/>
    <x v="4"/>
    <x v="1548"/>
  </r>
  <r>
    <n v="2520"/>
    <x v="2"/>
    <x v="2"/>
    <s v="George R.R. Martin"/>
    <x v="5"/>
    <s v="The Great Adventure"/>
    <s v="Like New"/>
    <s v="Unsealed"/>
    <n v="2024"/>
    <s v="Q3"/>
    <x v="3"/>
    <x v="6"/>
    <x v="0"/>
    <n v="71.08"/>
    <n v="216"/>
    <n v="7.0000000000000007E-2"/>
    <n v="15353.279999999999"/>
    <x v="1"/>
    <x v="1549"/>
  </r>
  <r>
    <n v="3941"/>
    <x v="2"/>
    <x v="0"/>
    <s v="Brandon Sanderson"/>
    <x v="5"/>
    <s v="Self-Help Guide"/>
    <s v="Like New"/>
    <s v="Unsealed"/>
    <n v="2024"/>
    <s v="Q1"/>
    <x v="2"/>
    <x v="3"/>
    <x v="2"/>
    <n v="71.64"/>
    <n v="211"/>
    <n v="0.28999999999999998"/>
    <n v="15116.04"/>
    <x v="1"/>
    <x v="1550"/>
  </r>
  <r>
    <n v="3228"/>
    <x v="2"/>
    <x v="3"/>
    <s v="J.K. Rowling"/>
    <x v="4"/>
    <s v="Biography of Legends"/>
    <s v="New"/>
    <s v="Unsealed"/>
    <n v="2024"/>
    <s v="Q4"/>
    <x v="0"/>
    <x v="5"/>
    <x v="0"/>
    <n v="53.88"/>
    <n v="279"/>
    <n v="0.24"/>
    <n v="15032.52"/>
    <x v="3"/>
    <x v="1551"/>
  </r>
  <r>
    <n v="3965"/>
    <x v="2"/>
    <x v="2"/>
    <s v="Agatha Christie"/>
    <x v="2"/>
    <s v="The Great Adventure"/>
    <s v="New"/>
    <s v="Unsealed"/>
    <n v="2023"/>
    <s v="Q3"/>
    <x v="6"/>
    <x v="12"/>
    <x v="0"/>
    <n v="76.44"/>
    <n v="196"/>
    <n v="0.19"/>
    <n v="14982.24"/>
    <x v="1"/>
    <x v="1552"/>
  </r>
  <r>
    <n v="2553"/>
    <x v="2"/>
    <x v="3"/>
    <s v="Brandon Sanderson"/>
    <x v="1"/>
    <s v="Mystery Unfolded"/>
    <s v="Used"/>
    <s v="Sealed"/>
    <n v="2023"/>
    <s v="Q4"/>
    <x v="3"/>
    <x v="4"/>
    <x v="2"/>
    <n v="30.93"/>
    <n v="484"/>
    <n v="0.1"/>
    <n v="14970.119999999999"/>
    <x v="0"/>
    <x v="1553"/>
  </r>
  <r>
    <n v="2584"/>
    <x v="2"/>
    <x v="1"/>
    <s v="Brandon Sanderson"/>
    <x v="1"/>
    <s v="Biography of Legends"/>
    <s v="Used"/>
    <s v="Sealed"/>
    <n v="2023"/>
    <s v="Q3"/>
    <x v="5"/>
    <x v="17"/>
    <x v="4"/>
    <n v="50"/>
    <n v="299"/>
    <n v="0.1"/>
    <n v="14950"/>
    <x v="4"/>
    <x v="1554"/>
  </r>
  <r>
    <n v="2960"/>
    <x v="2"/>
    <x v="1"/>
    <s v="Agatha Christie"/>
    <x v="6"/>
    <s v="Self-Help Guide"/>
    <s v="Like New"/>
    <s v="Unsealed"/>
    <n v="2024"/>
    <s v="Q3"/>
    <x v="6"/>
    <x v="10"/>
    <x v="3"/>
    <n v="76"/>
    <n v="196"/>
    <n v="0.26"/>
    <n v="14896"/>
    <x v="0"/>
    <x v="1555"/>
  </r>
  <r>
    <n v="2006"/>
    <x v="2"/>
    <x v="0"/>
    <s v="Stephen King"/>
    <x v="5"/>
    <s v="Science Wonders"/>
    <s v="New"/>
    <s v="Sealed"/>
    <n v="2024"/>
    <s v="Q4"/>
    <x v="8"/>
    <x v="14"/>
    <x v="1"/>
    <n v="91.02"/>
    <n v="163"/>
    <n v="0.24"/>
    <n v="14836.26"/>
    <x v="3"/>
    <x v="1556"/>
  </r>
  <r>
    <n v="3040"/>
    <x v="2"/>
    <x v="0"/>
    <s v="Brandon Sanderson"/>
    <x v="5"/>
    <s v="Mystery Unfolded"/>
    <s v="New"/>
    <s v="Sealed"/>
    <n v="2024"/>
    <s v="Q2"/>
    <x v="3"/>
    <x v="6"/>
    <x v="1"/>
    <n v="39.47"/>
    <n v="374"/>
    <n v="0.05"/>
    <n v="14761.779999999999"/>
    <x v="4"/>
    <x v="1557"/>
  </r>
  <r>
    <n v="3881"/>
    <x v="2"/>
    <x v="3"/>
    <s v="Malcolm Gladwell"/>
    <x v="0"/>
    <s v="Science Wonders"/>
    <s v="New"/>
    <s v="Sealed"/>
    <n v="2024"/>
    <s v="Q3"/>
    <x v="9"/>
    <x v="1"/>
    <x v="2"/>
    <n v="63.21"/>
    <n v="233"/>
    <n v="0.23"/>
    <n v="14727.93"/>
    <x v="1"/>
    <x v="1558"/>
  </r>
  <r>
    <n v="3922"/>
    <x v="2"/>
    <x v="3"/>
    <s v="Malcolm Gladwell"/>
    <x v="5"/>
    <s v="Biography of Legends"/>
    <s v="Used"/>
    <s v="Sealed"/>
    <n v="2024"/>
    <s v="Q3"/>
    <x v="8"/>
    <x v="14"/>
    <x v="2"/>
    <n v="77.459999999999994"/>
    <n v="190"/>
    <n v="0.28999999999999998"/>
    <n v="14717.4"/>
    <x v="1"/>
    <x v="1559"/>
  </r>
  <r>
    <n v="3105"/>
    <x v="2"/>
    <x v="3"/>
    <s v="Agatha Christie"/>
    <x v="6"/>
    <s v="Self-Help Guide"/>
    <s v="Used"/>
    <s v="Sealed"/>
    <n v="2023"/>
    <s v="Q1"/>
    <x v="4"/>
    <x v="7"/>
    <x v="4"/>
    <n v="47.06"/>
    <n v="312"/>
    <n v="0.15"/>
    <n v="14682.720000000001"/>
    <x v="4"/>
    <x v="1560"/>
  </r>
  <r>
    <n v="3577"/>
    <x v="2"/>
    <x v="0"/>
    <s v="Brandon Sanderson"/>
    <x v="2"/>
    <s v="The Great Adventure"/>
    <s v="Used"/>
    <s v="Unsealed"/>
    <n v="2023"/>
    <s v="Q1"/>
    <x v="11"/>
    <x v="19"/>
    <x v="1"/>
    <n v="54.12"/>
    <n v="271"/>
    <n v="0"/>
    <n v="14666.519999999999"/>
    <x v="3"/>
    <x v="1561"/>
  </r>
  <r>
    <n v="3800"/>
    <x v="2"/>
    <x v="3"/>
    <s v="Jane Austen"/>
    <x v="6"/>
    <s v="Self-Help Guide"/>
    <s v="Like New"/>
    <s v="Unsealed"/>
    <n v="2024"/>
    <s v="Q3"/>
    <x v="7"/>
    <x v="11"/>
    <x v="3"/>
    <n v="34.82"/>
    <n v="421"/>
    <n v="0.14000000000000001"/>
    <n v="14659.22"/>
    <x v="3"/>
    <x v="1562"/>
  </r>
  <r>
    <n v="3009"/>
    <x v="2"/>
    <x v="1"/>
    <s v="Stephen King"/>
    <x v="0"/>
    <s v="Biography of Legends"/>
    <s v="New"/>
    <s v="Unsealed"/>
    <n v="2024"/>
    <s v="Q4"/>
    <x v="8"/>
    <x v="14"/>
    <x v="0"/>
    <n v="35.69"/>
    <n v="410"/>
    <n v="0.01"/>
    <n v="14632.9"/>
    <x v="2"/>
    <x v="1563"/>
  </r>
  <r>
    <n v="2480"/>
    <x v="2"/>
    <x v="2"/>
    <s v="J.K. Rowling"/>
    <x v="6"/>
    <s v="Biography of Legends"/>
    <s v="Used"/>
    <s v="Unsealed"/>
    <n v="2024"/>
    <s v="Q1"/>
    <x v="10"/>
    <x v="14"/>
    <x v="2"/>
    <n v="31.45"/>
    <n v="465"/>
    <n v="0.17"/>
    <n v="14624.25"/>
    <x v="1"/>
    <x v="1564"/>
  </r>
  <r>
    <n v="3900"/>
    <x v="2"/>
    <x v="2"/>
    <s v="George R.R. Martin"/>
    <x v="0"/>
    <s v="Science Wonders"/>
    <s v="Like New"/>
    <s v="Sealed"/>
    <n v="2023"/>
    <s v="Q2"/>
    <x v="6"/>
    <x v="12"/>
    <x v="4"/>
    <n v="79.45"/>
    <n v="184"/>
    <n v="0.04"/>
    <n v="14618.800000000001"/>
    <x v="0"/>
    <x v="1565"/>
  </r>
  <r>
    <n v="2726"/>
    <x v="2"/>
    <x v="2"/>
    <s v="George R.R. Martin"/>
    <x v="0"/>
    <s v="Science Wonders"/>
    <s v="Like New"/>
    <s v="Unsealed"/>
    <n v="2023"/>
    <s v="Q3"/>
    <x v="11"/>
    <x v="19"/>
    <x v="0"/>
    <n v="80.209999999999994"/>
    <n v="182"/>
    <n v="0.06"/>
    <n v="14598.22"/>
    <x v="0"/>
    <x v="1566"/>
  </r>
  <r>
    <n v="2161"/>
    <x v="2"/>
    <x v="3"/>
    <s v="Brandon Sanderson"/>
    <x v="0"/>
    <s v="Science Wonders"/>
    <s v="New"/>
    <s v="Sealed"/>
    <n v="2024"/>
    <s v="Q4"/>
    <x v="9"/>
    <x v="1"/>
    <x v="3"/>
    <n v="32.51"/>
    <n v="449"/>
    <n v="0.17"/>
    <n v="14596.99"/>
    <x v="2"/>
    <x v="1567"/>
  </r>
  <r>
    <n v="3859"/>
    <x v="2"/>
    <x v="2"/>
    <s v="George R.R. Martin"/>
    <x v="5"/>
    <s v="Biography of Legends"/>
    <s v="New"/>
    <s v="Sealed"/>
    <n v="2024"/>
    <s v="Q2"/>
    <x v="8"/>
    <x v="14"/>
    <x v="0"/>
    <n v="40.090000000000003"/>
    <n v="362"/>
    <n v="0.25"/>
    <n v="14512.580000000002"/>
    <x v="0"/>
    <x v="1568"/>
  </r>
  <r>
    <n v="2901"/>
    <x v="2"/>
    <x v="0"/>
    <s v="Malcolm Gladwell"/>
    <x v="4"/>
    <s v="Science Wonders"/>
    <s v="New"/>
    <s v="Unsealed"/>
    <n v="2023"/>
    <s v="Q3"/>
    <x v="8"/>
    <x v="15"/>
    <x v="3"/>
    <n v="69.61"/>
    <n v="207"/>
    <n v="0.02"/>
    <n v="14409.27"/>
    <x v="3"/>
    <x v="1569"/>
  </r>
  <r>
    <n v="3262"/>
    <x v="2"/>
    <x v="3"/>
    <s v="Agatha Christie"/>
    <x v="2"/>
    <s v="Science Wonders"/>
    <s v="Used"/>
    <s v="Unsealed"/>
    <n v="2023"/>
    <s v="Q4"/>
    <x v="9"/>
    <x v="9"/>
    <x v="1"/>
    <n v="29.89"/>
    <n v="481"/>
    <n v="0.23"/>
    <n v="14377.09"/>
    <x v="0"/>
    <x v="1570"/>
  </r>
  <r>
    <n v="3251"/>
    <x v="2"/>
    <x v="1"/>
    <s v="Malcolm Gladwell"/>
    <x v="3"/>
    <s v="Science Wonders"/>
    <s v="Like New"/>
    <s v="Unsealed"/>
    <n v="2023"/>
    <s v="Q4"/>
    <x v="8"/>
    <x v="15"/>
    <x v="0"/>
    <n v="91.55"/>
    <n v="156"/>
    <n v="0.05"/>
    <n v="14281.8"/>
    <x v="1"/>
    <x v="1571"/>
  </r>
  <r>
    <n v="2682"/>
    <x v="2"/>
    <x v="0"/>
    <s v="Stephen King"/>
    <x v="0"/>
    <s v="Mystery Unfolded"/>
    <s v="New"/>
    <s v="Unsealed"/>
    <n v="2023"/>
    <s v="Q2"/>
    <x v="1"/>
    <x v="9"/>
    <x v="1"/>
    <n v="51.36"/>
    <n v="278"/>
    <n v="0.2"/>
    <n v="14278.08"/>
    <x v="1"/>
    <x v="1572"/>
  </r>
  <r>
    <n v="2914"/>
    <x v="2"/>
    <x v="2"/>
    <s v="Brandon Sanderson"/>
    <x v="4"/>
    <s v="Biography of Legends"/>
    <s v="New"/>
    <s v="Sealed"/>
    <n v="2023"/>
    <s v="Q4"/>
    <x v="1"/>
    <x v="9"/>
    <x v="4"/>
    <n v="33.04"/>
    <n v="429"/>
    <n v="0.05"/>
    <n v="14174.16"/>
    <x v="0"/>
    <x v="1573"/>
  </r>
  <r>
    <n v="2110"/>
    <x v="2"/>
    <x v="3"/>
    <s v="Stephen King"/>
    <x v="0"/>
    <s v="Self-Help Guide"/>
    <s v="New"/>
    <s v="Unsealed"/>
    <n v="2023"/>
    <s v="Q1"/>
    <x v="1"/>
    <x v="9"/>
    <x v="2"/>
    <n v="99.54"/>
    <n v="142"/>
    <n v="0.14000000000000001"/>
    <n v="14134.68"/>
    <x v="1"/>
    <x v="1574"/>
  </r>
  <r>
    <n v="3482"/>
    <x v="2"/>
    <x v="0"/>
    <s v="J.K. Rowling"/>
    <x v="1"/>
    <s v="Science Wonders"/>
    <s v="Used"/>
    <s v="Unsealed"/>
    <n v="2024"/>
    <s v="Q4"/>
    <x v="10"/>
    <x v="14"/>
    <x v="1"/>
    <n v="97.66"/>
    <n v="144"/>
    <n v="0.05"/>
    <n v="14063.039999999999"/>
    <x v="1"/>
    <x v="1575"/>
  </r>
  <r>
    <n v="3861"/>
    <x v="2"/>
    <x v="2"/>
    <s v="Brandon Sanderson"/>
    <x v="6"/>
    <s v="Science Wonders"/>
    <s v="Used"/>
    <s v="Sealed"/>
    <n v="2023"/>
    <s v="Q4"/>
    <x v="3"/>
    <x v="4"/>
    <x v="2"/>
    <n v="89.81"/>
    <n v="156"/>
    <n v="0.12"/>
    <n v="14010.36"/>
    <x v="4"/>
    <x v="1576"/>
  </r>
  <r>
    <n v="3353"/>
    <x v="2"/>
    <x v="2"/>
    <s v="Jane Austen"/>
    <x v="5"/>
    <s v="Biography of Legends"/>
    <s v="Used"/>
    <s v="Sealed"/>
    <n v="2024"/>
    <s v="Q4"/>
    <x v="7"/>
    <x v="11"/>
    <x v="4"/>
    <n v="35.72"/>
    <n v="391"/>
    <n v="0.28999999999999998"/>
    <n v="13966.52"/>
    <x v="2"/>
    <x v="1577"/>
  </r>
  <r>
    <n v="3594"/>
    <x v="2"/>
    <x v="0"/>
    <s v="Jane Austen"/>
    <x v="3"/>
    <s v="Science Wonders"/>
    <s v="New"/>
    <s v="Sealed"/>
    <n v="2023"/>
    <s v="Q4"/>
    <x v="3"/>
    <x v="4"/>
    <x v="2"/>
    <n v="36.93"/>
    <n v="377"/>
    <n v="0.13"/>
    <n v="13922.61"/>
    <x v="4"/>
    <x v="1578"/>
  </r>
  <r>
    <n v="3988"/>
    <x v="2"/>
    <x v="1"/>
    <s v="George R.R. Martin"/>
    <x v="4"/>
    <s v="Self-Help Guide"/>
    <s v="Used"/>
    <s v="Unsealed"/>
    <n v="2023"/>
    <s v="Q3"/>
    <x v="4"/>
    <x v="7"/>
    <x v="3"/>
    <n v="32.99"/>
    <n v="421"/>
    <n v="0.18"/>
    <n v="13888.79"/>
    <x v="3"/>
    <x v="1579"/>
  </r>
  <r>
    <n v="3981"/>
    <x v="2"/>
    <x v="2"/>
    <s v="J.K. Rowling"/>
    <x v="4"/>
    <s v="Science Wonders"/>
    <s v="Like New"/>
    <s v="Sealed"/>
    <n v="2024"/>
    <s v="Q3"/>
    <x v="7"/>
    <x v="11"/>
    <x v="0"/>
    <n v="62.51"/>
    <n v="222"/>
    <n v="0.02"/>
    <n v="13877.22"/>
    <x v="4"/>
    <x v="1580"/>
  </r>
  <r>
    <n v="3426"/>
    <x v="2"/>
    <x v="0"/>
    <s v="Malcolm Gladwell"/>
    <x v="5"/>
    <s v="Self-Help Guide"/>
    <s v="New"/>
    <s v="Sealed"/>
    <n v="2023"/>
    <s v="Q2"/>
    <x v="4"/>
    <x v="7"/>
    <x v="2"/>
    <n v="46.17"/>
    <n v="300"/>
    <n v="0.16"/>
    <n v="13851"/>
    <x v="1"/>
    <x v="1581"/>
  </r>
  <r>
    <n v="3316"/>
    <x v="2"/>
    <x v="2"/>
    <s v="Malcolm Gladwell"/>
    <x v="6"/>
    <s v="Science Wonders"/>
    <s v="Like New"/>
    <s v="Sealed"/>
    <n v="2023"/>
    <s v="Q3"/>
    <x v="5"/>
    <x v="17"/>
    <x v="3"/>
    <n v="41.06"/>
    <n v="336"/>
    <n v="0.22"/>
    <n v="13796.16"/>
    <x v="0"/>
    <x v="1582"/>
  </r>
  <r>
    <n v="3694"/>
    <x v="2"/>
    <x v="3"/>
    <s v="George R.R. Martin"/>
    <x v="5"/>
    <s v="Mystery Unfolded"/>
    <s v="New"/>
    <s v="Unsealed"/>
    <n v="2023"/>
    <s v="Q4"/>
    <x v="7"/>
    <x v="13"/>
    <x v="0"/>
    <n v="64.69"/>
    <n v="211"/>
    <n v="0.2"/>
    <n v="13649.59"/>
    <x v="1"/>
    <x v="1583"/>
  </r>
  <r>
    <n v="2436"/>
    <x v="2"/>
    <x v="1"/>
    <s v="Malcolm Gladwell"/>
    <x v="2"/>
    <s v="Mystery Unfolded"/>
    <s v="New"/>
    <s v="Unsealed"/>
    <n v="2024"/>
    <s v="Q4"/>
    <x v="6"/>
    <x v="10"/>
    <x v="1"/>
    <n v="63.95"/>
    <n v="213"/>
    <n v="0.19"/>
    <n v="13621.35"/>
    <x v="0"/>
    <x v="1584"/>
  </r>
  <r>
    <n v="3383"/>
    <x v="2"/>
    <x v="1"/>
    <s v="Malcolm Gladwell"/>
    <x v="2"/>
    <s v="Self-Help Guide"/>
    <s v="Used"/>
    <s v="Sealed"/>
    <n v="2024"/>
    <s v="Q2"/>
    <x v="6"/>
    <x v="10"/>
    <x v="2"/>
    <n v="50.11"/>
    <n v="271"/>
    <n v="0.25"/>
    <n v="13579.81"/>
    <x v="1"/>
    <x v="1585"/>
  </r>
  <r>
    <n v="2445"/>
    <x v="2"/>
    <x v="3"/>
    <s v="Jane Austen"/>
    <x v="0"/>
    <s v="Science Wonders"/>
    <s v="Used"/>
    <s v="Unsealed"/>
    <n v="2024"/>
    <s v="Q1"/>
    <x v="6"/>
    <x v="10"/>
    <x v="1"/>
    <n v="54.23"/>
    <n v="250"/>
    <n v="0.2"/>
    <n v="13557.5"/>
    <x v="0"/>
    <x v="1586"/>
  </r>
  <r>
    <n v="3703"/>
    <x v="2"/>
    <x v="2"/>
    <s v="J.K. Rowling"/>
    <x v="3"/>
    <s v="The Great Adventure"/>
    <s v="Used"/>
    <s v="Unsealed"/>
    <n v="2023"/>
    <s v="Q1"/>
    <x v="11"/>
    <x v="19"/>
    <x v="0"/>
    <n v="75.56"/>
    <n v="179"/>
    <n v="0.01"/>
    <n v="13525.24"/>
    <x v="3"/>
    <x v="1587"/>
  </r>
  <r>
    <n v="2975"/>
    <x v="2"/>
    <x v="2"/>
    <s v="George R.R. Martin"/>
    <x v="5"/>
    <s v="Mystery Unfolded"/>
    <s v="Like New"/>
    <s v="Sealed"/>
    <n v="2024"/>
    <s v="Q2"/>
    <x v="9"/>
    <x v="1"/>
    <x v="3"/>
    <n v="28.16"/>
    <n v="480"/>
    <n v="0.13"/>
    <n v="13516.8"/>
    <x v="0"/>
    <x v="1588"/>
  </r>
  <r>
    <n v="3561"/>
    <x v="2"/>
    <x v="1"/>
    <s v="J.K. Rowling"/>
    <x v="5"/>
    <s v="Self-Help Guide"/>
    <s v="Used"/>
    <s v="Sealed"/>
    <n v="2023"/>
    <s v="Q1"/>
    <x v="5"/>
    <x v="17"/>
    <x v="0"/>
    <n v="44.89"/>
    <n v="301"/>
    <n v="0.28000000000000003"/>
    <n v="13511.89"/>
    <x v="4"/>
    <x v="1589"/>
  </r>
  <r>
    <n v="3454"/>
    <x v="2"/>
    <x v="2"/>
    <s v="J.K. Rowling"/>
    <x v="2"/>
    <s v="The Great Adventure"/>
    <s v="Used"/>
    <s v="Unsealed"/>
    <n v="2023"/>
    <s v="Q4"/>
    <x v="4"/>
    <x v="7"/>
    <x v="0"/>
    <n v="69.61"/>
    <n v="194"/>
    <n v="0.12"/>
    <n v="13504.34"/>
    <x v="1"/>
    <x v="1590"/>
  </r>
  <r>
    <n v="2829"/>
    <x v="2"/>
    <x v="2"/>
    <s v="Brandon Sanderson"/>
    <x v="0"/>
    <s v="Biography of Legends"/>
    <s v="New"/>
    <s v="Sealed"/>
    <n v="2024"/>
    <s v="Q1"/>
    <x v="10"/>
    <x v="14"/>
    <x v="1"/>
    <n v="45.54"/>
    <n v="296"/>
    <n v="0.21"/>
    <n v="13479.84"/>
    <x v="2"/>
    <x v="1591"/>
  </r>
  <r>
    <n v="3609"/>
    <x v="2"/>
    <x v="3"/>
    <s v="J.K. Rowling"/>
    <x v="3"/>
    <s v="Biography of Legends"/>
    <s v="Like New"/>
    <s v="Unsealed"/>
    <n v="2024"/>
    <s v="Q2"/>
    <x v="5"/>
    <x v="8"/>
    <x v="2"/>
    <n v="85.01"/>
    <n v="158"/>
    <n v="0.21"/>
    <n v="13431.58"/>
    <x v="2"/>
    <x v="1592"/>
  </r>
  <r>
    <n v="2093"/>
    <x v="2"/>
    <x v="0"/>
    <s v="Malcolm Gladwell"/>
    <x v="1"/>
    <s v="Science Wonders"/>
    <s v="Like New"/>
    <s v="Unsealed"/>
    <n v="2023"/>
    <s v="Q4"/>
    <x v="9"/>
    <x v="9"/>
    <x v="2"/>
    <n v="50.64"/>
    <n v="263"/>
    <n v="0.25"/>
    <n v="13318.32"/>
    <x v="0"/>
    <x v="1593"/>
  </r>
  <r>
    <n v="3351"/>
    <x v="2"/>
    <x v="3"/>
    <s v="Jane Austen"/>
    <x v="3"/>
    <s v="Biography of Legends"/>
    <s v="New"/>
    <s v="Sealed"/>
    <n v="2023"/>
    <s v="Q1"/>
    <x v="8"/>
    <x v="15"/>
    <x v="4"/>
    <n v="32.86"/>
    <n v="404"/>
    <n v="0.01"/>
    <n v="13275.44"/>
    <x v="4"/>
    <x v="1594"/>
  </r>
  <r>
    <n v="3450"/>
    <x v="2"/>
    <x v="0"/>
    <s v="J.K. Rowling"/>
    <x v="1"/>
    <s v="Biography of Legends"/>
    <s v="New"/>
    <s v="Unsealed"/>
    <n v="2024"/>
    <s v="Q2"/>
    <x v="1"/>
    <x v="1"/>
    <x v="4"/>
    <n v="37.92"/>
    <n v="349"/>
    <n v="0.3"/>
    <n v="13234.08"/>
    <x v="3"/>
    <x v="1595"/>
  </r>
  <r>
    <n v="3557"/>
    <x v="2"/>
    <x v="1"/>
    <s v="Agatha Christie"/>
    <x v="1"/>
    <s v="Biography of Legends"/>
    <s v="Used"/>
    <s v="Unsealed"/>
    <n v="2024"/>
    <s v="Q2"/>
    <x v="11"/>
    <x v="18"/>
    <x v="1"/>
    <n v="40.450000000000003"/>
    <n v="324"/>
    <n v="0.06"/>
    <n v="13105.800000000001"/>
    <x v="0"/>
    <x v="1596"/>
  </r>
  <r>
    <n v="2474"/>
    <x v="2"/>
    <x v="2"/>
    <s v="J.K. Rowling"/>
    <x v="0"/>
    <s v="Biography of Legends"/>
    <s v="New"/>
    <s v="Sealed"/>
    <n v="2023"/>
    <s v="Q1"/>
    <x v="9"/>
    <x v="9"/>
    <x v="3"/>
    <n v="81.040000000000006"/>
    <n v="160"/>
    <n v="0.06"/>
    <n v="12966.400000000001"/>
    <x v="4"/>
    <x v="1597"/>
  </r>
  <r>
    <n v="3659"/>
    <x v="2"/>
    <x v="2"/>
    <s v="Jane Austen"/>
    <x v="3"/>
    <s v="The Great Adventure"/>
    <s v="Used"/>
    <s v="Unsealed"/>
    <n v="2024"/>
    <s v="Q3"/>
    <x v="7"/>
    <x v="11"/>
    <x v="3"/>
    <n v="87.85"/>
    <n v="147"/>
    <n v="0.27"/>
    <n v="12913.949999999999"/>
    <x v="4"/>
    <x v="1598"/>
  </r>
  <r>
    <n v="3130"/>
    <x v="2"/>
    <x v="1"/>
    <s v="J.K. Rowling"/>
    <x v="0"/>
    <s v="Science Wonders"/>
    <s v="Used"/>
    <s v="Sealed"/>
    <n v="2024"/>
    <s v="Q3"/>
    <x v="6"/>
    <x v="10"/>
    <x v="3"/>
    <n v="29.28"/>
    <n v="434"/>
    <n v="0.14000000000000001"/>
    <n v="12707.52"/>
    <x v="4"/>
    <x v="1599"/>
  </r>
  <r>
    <n v="2346"/>
    <x v="2"/>
    <x v="3"/>
    <s v="Jane Austen"/>
    <x v="2"/>
    <s v="Self-Help Guide"/>
    <s v="Used"/>
    <s v="Unsealed"/>
    <n v="2024"/>
    <s v="Q4"/>
    <x v="9"/>
    <x v="1"/>
    <x v="4"/>
    <n v="38.020000000000003"/>
    <n v="334"/>
    <n v="0.25"/>
    <n v="12698.68"/>
    <x v="4"/>
    <x v="1600"/>
  </r>
  <r>
    <n v="3391"/>
    <x v="2"/>
    <x v="3"/>
    <s v="Brandon Sanderson"/>
    <x v="2"/>
    <s v="The Great Adventure"/>
    <s v="Used"/>
    <s v="Sealed"/>
    <n v="2024"/>
    <s v="Q1"/>
    <x v="6"/>
    <x v="10"/>
    <x v="0"/>
    <n v="32.31"/>
    <n v="393"/>
    <n v="0.19"/>
    <n v="12697.830000000002"/>
    <x v="1"/>
    <x v="1601"/>
  </r>
  <r>
    <n v="3704"/>
    <x v="2"/>
    <x v="1"/>
    <s v="Malcolm Gladwell"/>
    <x v="4"/>
    <s v="Mystery Unfolded"/>
    <s v="New"/>
    <s v="Unsealed"/>
    <n v="2024"/>
    <s v="Q3"/>
    <x v="6"/>
    <x v="10"/>
    <x v="2"/>
    <n v="89.19"/>
    <n v="142"/>
    <n v="0.21"/>
    <n v="12664.98"/>
    <x v="2"/>
    <x v="1602"/>
  </r>
  <r>
    <n v="3486"/>
    <x v="2"/>
    <x v="0"/>
    <s v="Jane Austen"/>
    <x v="5"/>
    <s v="Science Wonders"/>
    <s v="Used"/>
    <s v="Unsealed"/>
    <n v="2023"/>
    <s v="Q4"/>
    <x v="4"/>
    <x v="7"/>
    <x v="1"/>
    <n v="37.31"/>
    <n v="338"/>
    <n v="0.23"/>
    <n v="12610.78"/>
    <x v="2"/>
    <x v="1603"/>
  </r>
  <r>
    <n v="3649"/>
    <x v="2"/>
    <x v="0"/>
    <s v="Stephen King"/>
    <x v="4"/>
    <s v="The Great Adventure"/>
    <s v="New"/>
    <s v="Unsealed"/>
    <n v="2023"/>
    <s v="Q4"/>
    <x v="11"/>
    <x v="19"/>
    <x v="1"/>
    <n v="73.48"/>
    <n v="171"/>
    <n v="0.28000000000000003"/>
    <n v="12565.08"/>
    <x v="3"/>
    <x v="1604"/>
  </r>
  <r>
    <n v="2530"/>
    <x v="2"/>
    <x v="2"/>
    <s v="Brandon Sanderson"/>
    <x v="4"/>
    <s v="Science Wonders"/>
    <s v="Used"/>
    <s v="Sealed"/>
    <n v="2024"/>
    <s v="Q1"/>
    <x v="8"/>
    <x v="14"/>
    <x v="2"/>
    <n v="89.92"/>
    <n v="139"/>
    <n v="0.18"/>
    <n v="12498.880000000001"/>
    <x v="0"/>
    <x v="1605"/>
  </r>
  <r>
    <n v="2155"/>
    <x v="2"/>
    <x v="2"/>
    <s v="Brandon Sanderson"/>
    <x v="5"/>
    <s v="Biography of Legends"/>
    <s v="Used"/>
    <s v="Unsealed"/>
    <n v="2023"/>
    <s v="Q2"/>
    <x v="11"/>
    <x v="19"/>
    <x v="2"/>
    <n v="93.84"/>
    <n v="133"/>
    <n v="0.1"/>
    <n v="12480.720000000001"/>
    <x v="3"/>
    <x v="1606"/>
  </r>
  <r>
    <n v="2332"/>
    <x v="2"/>
    <x v="2"/>
    <s v="Malcolm Gladwell"/>
    <x v="4"/>
    <s v="Mystery Unfolded"/>
    <s v="Used"/>
    <s v="Unsealed"/>
    <n v="2023"/>
    <s v="Q2"/>
    <x v="0"/>
    <x v="0"/>
    <x v="0"/>
    <n v="43.17"/>
    <n v="289"/>
    <n v="7.0000000000000007E-2"/>
    <n v="12476.130000000001"/>
    <x v="3"/>
    <x v="1607"/>
  </r>
  <r>
    <n v="3589"/>
    <x v="2"/>
    <x v="3"/>
    <s v="Brandon Sanderson"/>
    <x v="5"/>
    <s v="Self-Help Guide"/>
    <s v="Like New"/>
    <s v="Sealed"/>
    <n v="2023"/>
    <s v="Q4"/>
    <x v="8"/>
    <x v="15"/>
    <x v="0"/>
    <n v="84.8"/>
    <n v="147"/>
    <n v="0.09"/>
    <n v="12465.6"/>
    <x v="0"/>
    <x v="1608"/>
  </r>
  <r>
    <n v="2767"/>
    <x v="2"/>
    <x v="3"/>
    <s v="Jane Austen"/>
    <x v="0"/>
    <s v="Mystery Unfolded"/>
    <s v="New"/>
    <s v="Sealed"/>
    <n v="2023"/>
    <s v="Q2"/>
    <x v="5"/>
    <x v="17"/>
    <x v="4"/>
    <n v="61.39"/>
    <n v="202"/>
    <n v="0.27"/>
    <n v="12400.78"/>
    <x v="0"/>
    <x v="1609"/>
  </r>
  <r>
    <n v="2427"/>
    <x v="2"/>
    <x v="2"/>
    <s v="J.K. Rowling"/>
    <x v="3"/>
    <s v="The Great Adventure"/>
    <s v="New"/>
    <s v="Unsealed"/>
    <n v="2023"/>
    <s v="Q2"/>
    <x v="1"/>
    <x v="9"/>
    <x v="0"/>
    <n v="27.4"/>
    <n v="451"/>
    <n v="0.14000000000000001"/>
    <n v="12357.4"/>
    <x v="4"/>
    <x v="1610"/>
  </r>
  <r>
    <n v="2974"/>
    <x v="2"/>
    <x v="0"/>
    <s v="Brandon Sanderson"/>
    <x v="6"/>
    <s v="The Great Adventure"/>
    <s v="Used"/>
    <s v="Unsealed"/>
    <n v="2023"/>
    <s v="Q4"/>
    <x v="8"/>
    <x v="15"/>
    <x v="1"/>
    <n v="27.19"/>
    <n v="453"/>
    <n v="0.1"/>
    <n v="12317.07"/>
    <x v="0"/>
    <x v="1611"/>
  </r>
  <r>
    <n v="3738"/>
    <x v="2"/>
    <x v="3"/>
    <s v="Brandon Sanderson"/>
    <x v="5"/>
    <s v="Mystery Unfolded"/>
    <s v="Like New"/>
    <s v="Sealed"/>
    <n v="2023"/>
    <s v="Q4"/>
    <x v="0"/>
    <x v="0"/>
    <x v="0"/>
    <n v="63.09"/>
    <n v="195"/>
    <n v="0.28999999999999998"/>
    <n v="12302.550000000001"/>
    <x v="3"/>
    <x v="1612"/>
  </r>
  <r>
    <n v="2738"/>
    <x v="2"/>
    <x v="0"/>
    <s v="George R.R. Martin"/>
    <x v="2"/>
    <s v="The Great Adventure"/>
    <s v="New"/>
    <s v="Unsealed"/>
    <n v="2023"/>
    <s v="Q2"/>
    <x v="11"/>
    <x v="19"/>
    <x v="0"/>
    <n v="45.56"/>
    <n v="270"/>
    <n v="0.01"/>
    <n v="12301.2"/>
    <x v="3"/>
    <x v="1613"/>
  </r>
  <r>
    <n v="2054"/>
    <x v="2"/>
    <x v="0"/>
    <s v="Jane Austen"/>
    <x v="3"/>
    <s v="Biography of Legends"/>
    <s v="Used"/>
    <s v="Sealed"/>
    <n v="2024"/>
    <s v="Q4"/>
    <x v="7"/>
    <x v="11"/>
    <x v="1"/>
    <n v="64.91"/>
    <n v="189"/>
    <n v="0.27"/>
    <n v="12267.99"/>
    <x v="1"/>
    <x v="1614"/>
  </r>
  <r>
    <n v="3986"/>
    <x v="2"/>
    <x v="0"/>
    <s v="Stephen King"/>
    <x v="0"/>
    <s v="Science Wonders"/>
    <s v="Used"/>
    <s v="Sealed"/>
    <n v="2024"/>
    <s v="Q2"/>
    <x v="4"/>
    <x v="16"/>
    <x v="4"/>
    <n v="40.700000000000003"/>
    <n v="301"/>
    <n v="0.03"/>
    <n v="12250.7"/>
    <x v="1"/>
    <x v="1615"/>
  </r>
  <r>
    <n v="2168"/>
    <x v="2"/>
    <x v="1"/>
    <s v="Stephen King"/>
    <x v="3"/>
    <s v="Mystery Unfolded"/>
    <s v="Like New"/>
    <s v="Unsealed"/>
    <n v="2023"/>
    <s v="Q2"/>
    <x v="9"/>
    <x v="9"/>
    <x v="4"/>
    <n v="87.3"/>
    <n v="139"/>
    <n v="0.24"/>
    <n v="12134.699999999999"/>
    <x v="0"/>
    <x v="1616"/>
  </r>
  <r>
    <n v="3804"/>
    <x v="2"/>
    <x v="0"/>
    <s v="Agatha Christie"/>
    <x v="4"/>
    <s v="Mystery Unfolded"/>
    <s v="Used"/>
    <s v="Sealed"/>
    <n v="2024"/>
    <s v="Q4"/>
    <x v="8"/>
    <x v="14"/>
    <x v="2"/>
    <n v="30.22"/>
    <n v="401"/>
    <n v="0.24"/>
    <n v="12118.22"/>
    <x v="4"/>
    <x v="1617"/>
  </r>
  <r>
    <n v="2840"/>
    <x v="2"/>
    <x v="0"/>
    <s v="George R.R. Martin"/>
    <x v="6"/>
    <s v="Science Wonders"/>
    <s v="Like New"/>
    <s v="Sealed"/>
    <n v="2024"/>
    <s v="Q4"/>
    <x v="3"/>
    <x v="6"/>
    <x v="3"/>
    <n v="58.05"/>
    <n v="207"/>
    <n v="0.09"/>
    <n v="12016.349999999999"/>
    <x v="0"/>
    <x v="1618"/>
  </r>
  <r>
    <n v="2983"/>
    <x v="2"/>
    <x v="2"/>
    <s v="Agatha Christie"/>
    <x v="5"/>
    <s v="Science Wonders"/>
    <s v="Like New"/>
    <s v="Unsealed"/>
    <n v="2024"/>
    <s v="Q2"/>
    <x v="0"/>
    <x v="5"/>
    <x v="2"/>
    <n v="28.52"/>
    <n v="419"/>
    <n v="0.15"/>
    <n v="11949.88"/>
    <x v="0"/>
    <x v="1619"/>
  </r>
  <r>
    <n v="3712"/>
    <x v="2"/>
    <x v="1"/>
    <s v="Brandon Sanderson"/>
    <x v="2"/>
    <s v="Biography of Legends"/>
    <s v="Used"/>
    <s v="Unsealed"/>
    <n v="2023"/>
    <s v="Q1"/>
    <x v="6"/>
    <x v="12"/>
    <x v="3"/>
    <n v="41.89"/>
    <n v="285"/>
    <n v="0.04"/>
    <n v="11938.65"/>
    <x v="1"/>
    <x v="1620"/>
  </r>
  <r>
    <n v="3214"/>
    <x v="2"/>
    <x v="3"/>
    <s v="Malcolm Gladwell"/>
    <x v="2"/>
    <s v="Biography of Legends"/>
    <s v="Used"/>
    <s v="Unsealed"/>
    <n v="2023"/>
    <s v="Q3"/>
    <x v="3"/>
    <x v="4"/>
    <x v="4"/>
    <n v="28.94"/>
    <n v="411"/>
    <n v="0.19"/>
    <n v="11894.34"/>
    <x v="4"/>
    <x v="1621"/>
  </r>
  <r>
    <n v="2536"/>
    <x v="2"/>
    <x v="0"/>
    <s v="George R.R. Martin"/>
    <x v="2"/>
    <s v="Science Wonders"/>
    <s v="Like New"/>
    <s v="Unsealed"/>
    <n v="2024"/>
    <s v="Q4"/>
    <x v="9"/>
    <x v="1"/>
    <x v="1"/>
    <n v="71.41"/>
    <n v="166"/>
    <n v="0.14000000000000001"/>
    <n v="11854.06"/>
    <x v="0"/>
    <x v="1622"/>
  </r>
  <r>
    <n v="3702"/>
    <x v="2"/>
    <x v="0"/>
    <s v="George R.R. Martin"/>
    <x v="3"/>
    <s v="The Great Adventure"/>
    <s v="Used"/>
    <s v="Unsealed"/>
    <n v="2023"/>
    <s v="Q4"/>
    <x v="3"/>
    <x v="4"/>
    <x v="2"/>
    <n v="51.4"/>
    <n v="229"/>
    <n v="0.04"/>
    <n v="11770.6"/>
    <x v="0"/>
    <x v="1623"/>
  </r>
  <r>
    <n v="2518"/>
    <x v="2"/>
    <x v="1"/>
    <s v="Malcolm Gladwell"/>
    <x v="5"/>
    <s v="Science Wonders"/>
    <s v="Used"/>
    <s v="Sealed"/>
    <n v="2024"/>
    <s v="Q4"/>
    <x v="7"/>
    <x v="11"/>
    <x v="4"/>
    <n v="42.35"/>
    <n v="276"/>
    <n v="0.13"/>
    <n v="11688.6"/>
    <x v="1"/>
    <x v="1624"/>
  </r>
  <r>
    <n v="2539"/>
    <x v="2"/>
    <x v="1"/>
    <s v="Stephen King"/>
    <x v="6"/>
    <s v="Science Wonders"/>
    <s v="New"/>
    <s v="Unsealed"/>
    <n v="2023"/>
    <s v="Q3"/>
    <x v="6"/>
    <x v="12"/>
    <x v="1"/>
    <n v="29.99"/>
    <n v="389"/>
    <n v="0.15"/>
    <n v="11666.109999999999"/>
    <x v="1"/>
    <x v="1625"/>
  </r>
  <r>
    <n v="2496"/>
    <x v="2"/>
    <x v="3"/>
    <s v="George R.R. Martin"/>
    <x v="1"/>
    <s v="Self-Help Guide"/>
    <s v="Used"/>
    <s v="Sealed"/>
    <n v="2023"/>
    <s v="Q3"/>
    <x v="2"/>
    <x v="2"/>
    <x v="2"/>
    <n v="44.67"/>
    <n v="261"/>
    <n v="0.19"/>
    <n v="11658.87"/>
    <x v="0"/>
    <x v="1626"/>
  </r>
  <r>
    <n v="3503"/>
    <x v="2"/>
    <x v="1"/>
    <s v="George R.R. Martin"/>
    <x v="4"/>
    <s v="Biography of Legends"/>
    <s v="Like New"/>
    <s v="Sealed"/>
    <n v="2024"/>
    <s v="Q2"/>
    <x v="6"/>
    <x v="10"/>
    <x v="0"/>
    <n v="26.8"/>
    <n v="432"/>
    <n v="0.01"/>
    <n v="11577.6"/>
    <x v="0"/>
    <x v="1627"/>
  </r>
  <r>
    <n v="2950"/>
    <x v="2"/>
    <x v="1"/>
    <s v="Malcolm Gladwell"/>
    <x v="6"/>
    <s v="Science Wonders"/>
    <s v="Like New"/>
    <s v="Sealed"/>
    <n v="2024"/>
    <s v="Q4"/>
    <x v="9"/>
    <x v="1"/>
    <x v="4"/>
    <n v="29.55"/>
    <n v="387"/>
    <n v="0.16"/>
    <n v="11435.85"/>
    <x v="4"/>
    <x v="1628"/>
  </r>
  <r>
    <n v="2201"/>
    <x v="2"/>
    <x v="0"/>
    <s v="Jane Austen"/>
    <x v="4"/>
    <s v="The Great Adventure"/>
    <s v="Used"/>
    <s v="Sealed"/>
    <n v="2023"/>
    <s v="Q4"/>
    <x v="1"/>
    <x v="9"/>
    <x v="3"/>
    <n v="71.42"/>
    <n v="160"/>
    <n v="0.12"/>
    <n v="11427.2"/>
    <x v="1"/>
    <x v="1629"/>
  </r>
  <r>
    <n v="2603"/>
    <x v="2"/>
    <x v="2"/>
    <s v="Jane Austen"/>
    <x v="5"/>
    <s v="Self-Help Guide"/>
    <s v="Like New"/>
    <s v="Sealed"/>
    <n v="2024"/>
    <s v="Q4"/>
    <x v="11"/>
    <x v="18"/>
    <x v="4"/>
    <n v="94.36"/>
    <n v="121"/>
    <n v="0.15"/>
    <n v="11417.56"/>
    <x v="4"/>
    <x v="1630"/>
  </r>
  <r>
    <n v="2359"/>
    <x v="2"/>
    <x v="0"/>
    <s v="Jane Austen"/>
    <x v="1"/>
    <s v="Biography of Legends"/>
    <s v="Used"/>
    <s v="Sealed"/>
    <n v="2023"/>
    <s v="Q4"/>
    <x v="3"/>
    <x v="4"/>
    <x v="2"/>
    <n v="56.19"/>
    <n v="203"/>
    <n v="7.0000000000000007E-2"/>
    <n v="11406.57"/>
    <x v="3"/>
    <x v="1631"/>
  </r>
  <r>
    <n v="3818"/>
    <x v="2"/>
    <x v="3"/>
    <s v="George R.R. Martin"/>
    <x v="3"/>
    <s v="Biography of Legends"/>
    <s v="New"/>
    <s v="Unsealed"/>
    <n v="2024"/>
    <s v="Q2"/>
    <x v="1"/>
    <x v="1"/>
    <x v="2"/>
    <n v="25.62"/>
    <n v="445"/>
    <n v="0.28999999999999998"/>
    <n v="11400.9"/>
    <x v="2"/>
    <x v="1632"/>
  </r>
  <r>
    <n v="2570"/>
    <x v="2"/>
    <x v="2"/>
    <s v="Jane Austen"/>
    <x v="2"/>
    <s v="Biography of Legends"/>
    <s v="Like New"/>
    <s v="Unsealed"/>
    <n v="2024"/>
    <s v="Q1"/>
    <x v="7"/>
    <x v="11"/>
    <x v="0"/>
    <n v="49.03"/>
    <n v="232"/>
    <n v="0.17"/>
    <n v="11374.960000000001"/>
    <x v="0"/>
    <x v="1633"/>
  </r>
  <r>
    <n v="3940"/>
    <x v="2"/>
    <x v="3"/>
    <s v="Malcolm Gladwell"/>
    <x v="2"/>
    <s v="Science Wonders"/>
    <s v="Used"/>
    <s v="Sealed"/>
    <n v="2023"/>
    <s v="Q1"/>
    <x v="11"/>
    <x v="19"/>
    <x v="3"/>
    <n v="58.89"/>
    <n v="192"/>
    <n v="0.05"/>
    <n v="11306.880000000001"/>
    <x v="2"/>
    <x v="1634"/>
  </r>
  <r>
    <n v="2343"/>
    <x v="2"/>
    <x v="0"/>
    <s v="George R.R. Martin"/>
    <x v="3"/>
    <s v="The Great Adventure"/>
    <s v="New"/>
    <s v="Unsealed"/>
    <n v="2023"/>
    <s v="Q4"/>
    <x v="8"/>
    <x v="15"/>
    <x v="3"/>
    <n v="60.24"/>
    <n v="187"/>
    <n v="0.02"/>
    <n v="11264.880000000001"/>
    <x v="2"/>
    <x v="1635"/>
  </r>
  <r>
    <n v="2182"/>
    <x v="2"/>
    <x v="2"/>
    <s v="Stephen King"/>
    <x v="0"/>
    <s v="Biography of Legends"/>
    <s v="Like New"/>
    <s v="Sealed"/>
    <n v="2024"/>
    <s v="Q3"/>
    <x v="2"/>
    <x v="3"/>
    <x v="0"/>
    <n v="26.63"/>
    <n v="423"/>
    <n v="0.15"/>
    <n v="11264.49"/>
    <x v="1"/>
    <x v="1636"/>
  </r>
  <r>
    <n v="2842"/>
    <x v="2"/>
    <x v="0"/>
    <s v="Stephen King"/>
    <x v="2"/>
    <s v="The Great Adventure"/>
    <s v="New"/>
    <s v="Unsealed"/>
    <n v="2023"/>
    <s v="Q1"/>
    <x v="6"/>
    <x v="12"/>
    <x v="2"/>
    <n v="33.229999999999997"/>
    <n v="338"/>
    <n v="0.24"/>
    <n v="11231.74"/>
    <x v="0"/>
    <x v="1637"/>
  </r>
  <r>
    <n v="3435"/>
    <x v="2"/>
    <x v="2"/>
    <s v="Agatha Christie"/>
    <x v="0"/>
    <s v="Self-Help Guide"/>
    <s v="New"/>
    <s v="Sealed"/>
    <n v="2024"/>
    <s v="Q1"/>
    <x v="0"/>
    <x v="5"/>
    <x v="1"/>
    <n v="49.78"/>
    <n v="225"/>
    <n v="0.17"/>
    <n v="11200.5"/>
    <x v="3"/>
    <x v="1638"/>
  </r>
  <r>
    <n v="3458"/>
    <x v="2"/>
    <x v="3"/>
    <s v="Agatha Christie"/>
    <x v="1"/>
    <s v="Mystery Unfolded"/>
    <s v="New"/>
    <s v="Sealed"/>
    <n v="2023"/>
    <s v="Q3"/>
    <x v="0"/>
    <x v="0"/>
    <x v="3"/>
    <n v="58.94"/>
    <n v="189"/>
    <n v="0.12"/>
    <n v="11139.66"/>
    <x v="3"/>
    <x v="1639"/>
  </r>
  <r>
    <n v="2103"/>
    <x v="2"/>
    <x v="2"/>
    <s v="George R.R. Martin"/>
    <x v="1"/>
    <s v="Science Wonders"/>
    <s v="New"/>
    <s v="Unsealed"/>
    <n v="2023"/>
    <s v="Q3"/>
    <x v="1"/>
    <x v="9"/>
    <x v="3"/>
    <n v="26.84"/>
    <n v="415"/>
    <n v="0.25"/>
    <n v="11138.6"/>
    <x v="0"/>
    <x v="1640"/>
  </r>
  <r>
    <n v="3832"/>
    <x v="2"/>
    <x v="1"/>
    <s v="Stephen King"/>
    <x v="0"/>
    <s v="Science Wonders"/>
    <s v="Used"/>
    <s v="Unsealed"/>
    <n v="2023"/>
    <s v="Q2"/>
    <x v="11"/>
    <x v="19"/>
    <x v="3"/>
    <n v="46.9"/>
    <n v="235"/>
    <n v="0.16"/>
    <n v="11021.5"/>
    <x v="1"/>
    <x v="1641"/>
  </r>
  <r>
    <n v="2492"/>
    <x v="2"/>
    <x v="1"/>
    <s v="Stephen King"/>
    <x v="6"/>
    <s v="Science Wonders"/>
    <s v="New"/>
    <s v="Sealed"/>
    <n v="2024"/>
    <s v="Q4"/>
    <x v="10"/>
    <x v="14"/>
    <x v="1"/>
    <n v="57.4"/>
    <n v="192"/>
    <n v="0.06"/>
    <n v="11020.8"/>
    <x v="4"/>
    <x v="1642"/>
  </r>
  <r>
    <n v="3037"/>
    <x v="2"/>
    <x v="0"/>
    <s v="J.K. Rowling"/>
    <x v="4"/>
    <s v="Mystery Unfolded"/>
    <s v="Used"/>
    <s v="Sealed"/>
    <n v="2024"/>
    <s v="Q2"/>
    <x v="11"/>
    <x v="18"/>
    <x v="4"/>
    <n v="33.99"/>
    <n v="323"/>
    <n v="0.27"/>
    <n v="10978.77"/>
    <x v="2"/>
    <x v="1643"/>
  </r>
  <r>
    <n v="3606"/>
    <x v="2"/>
    <x v="1"/>
    <s v="Brandon Sanderson"/>
    <x v="1"/>
    <s v="Science Wonders"/>
    <s v="Used"/>
    <s v="Sealed"/>
    <n v="2024"/>
    <s v="Q4"/>
    <x v="10"/>
    <x v="14"/>
    <x v="4"/>
    <n v="54.43"/>
    <n v="201"/>
    <n v="7.0000000000000007E-2"/>
    <n v="10940.43"/>
    <x v="1"/>
    <x v="1644"/>
  </r>
  <r>
    <n v="3505"/>
    <x v="2"/>
    <x v="3"/>
    <s v="Brandon Sanderson"/>
    <x v="2"/>
    <s v="Science Wonders"/>
    <s v="Used"/>
    <s v="Sealed"/>
    <n v="2023"/>
    <s v="Q3"/>
    <x v="9"/>
    <x v="9"/>
    <x v="3"/>
    <n v="46.07"/>
    <n v="236"/>
    <n v="0.28999999999999998"/>
    <n v="10872.52"/>
    <x v="3"/>
    <x v="1645"/>
  </r>
  <r>
    <n v="2429"/>
    <x v="2"/>
    <x v="0"/>
    <s v="Jane Austen"/>
    <x v="4"/>
    <s v="Biography of Legends"/>
    <s v="Used"/>
    <s v="Sealed"/>
    <n v="2024"/>
    <s v="Q4"/>
    <x v="5"/>
    <x v="8"/>
    <x v="2"/>
    <n v="45.3"/>
    <n v="239"/>
    <n v="0.06"/>
    <n v="10826.699999999999"/>
    <x v="4"/>
    <x v="1646"/>
  </r>
  <r>
    <n v="3263"/>
    <x v="2"/>
    <x v="3"/>
    <s v="Agatha Christie"/>
    <x v="1"/>
    <s v="Mystery Unfolded"/>
    <s v="New"/>
    <s v="Unsealed"/>
    <n v="2023"/>
    <s v="Q3"/>
    <x v="11"/>
    <x v="19"/>
    <x v="0"/>
    <n v="43.57"/>
    <n v="248"/>
    <n v="0.01"/>
    <n v="10805.36"/>
    <x v="4"/>
    <x v="1647"/>
  </r>
  <r>
    <n v="2978"/>
    <x v="2"/>
    <x v="2"/>
    <s v="Stephen King"/>
    <x v="4"/>
    <s v="Self-Help Guide"/>
    <s v="Like New"/>
    <s v="Sealed"/>
    <n v="2023"/>
    <s v="Q2"/>
    <x v="2"/>
    <x v="2"/>
    <x v="3"/>
    <n v="28.69"/>
    <n v="376"/>
    <n v="0.24"/>
    <n v="10787.44"/>
    <x v="0"/>
    <x v="1648"/>
  </r>
  <r>
    <n v="2798"/>
    <x v="2"/>
    <x v="0"/>
    <s v="Jane Austen"/>
    <x v="4"/>
    <s v="Mystery Unfolded"/>
    <s v="Like New"/>
    <s v="Sealed"/>
    <n v="2024"/>
    <s v="Q3"/>
    <x v="3"/>
    <x v="6"/>
    <x v="0"/>
    <n v="29.62"/>
    <n v="364"/>
    <n v="0.01"/>
    <n v="10781.68"/>
    <x v="0"/>
    <x v="1649"/>
  </r>
  <r>
    <n v="3082"/>
    <x v="2"/>
    <x v="1"/>
    <s v="J.K. Rowling"/>
    <x v="4"/>
    <s v="Biography of Legends"/>
    <s v="Used"/>
    <s v="Sealed"/>
    <n v="2023"/>
    <s v="Q1"/>
    <x v="8"/>
    <x v="15"/>
    <x v="3"/>
    <n v="74.23"/>
    <n v="145"/>
    <n v="0.13"/>
    <n v="10763.35"/>
    <x v="3"/>
    <x v="1650"/>
  </r>
  <r>
    <n v="2574"/>
    <x v="2"/>
    <x v="1"/>
    <s v="Jane Austen"/>
    <x v="6"/>
    <s v="The Great Adventure"/>
    <s v="New"/>
    <s v="Sealed"/>
    <n v="2023"/>
    <s v="Q4"/>
    <x v="1"/>
    <x v="9"/>
    <x v="2"/>
    <n v="71.98"/>
    <n v="149"/>
    <n v="0.17"/>
    <n v="10725.02"/>
    <x v="1"/>
    <x v="1651"/>
  </r>
  <r>
    <n v="3667"/>
    <x v="2"/>
    <x v="2"/>
    <s v="Stephen King"/>
    <x v="4"/>
    <s v="Self-Help Guide"/>
    <s v="Like New"/>
    <s v="Sealed"/>
    <n v="2023"/>
    <s v="Q1"/>
    <x v="2"/>
    <x v="2"/>
    <x v="4"/>
    <n v="47.52"/>
    <n v="225"/>
    <n v="0.03"/>
    <n v="10692"/>
    <x v="4"/>
    <x v="1652"/>
  </r>
  <r>
    <n v="2714"/>
    <x v="2"/>
    <x v="2"/>
    <s v="J.K. Rowling"/>
    <x v="3"/>
    <s v="Mystery Unfolded"/>
    <s v="New"/>
    <s v="Unsealed"/>
    <n v="2024"/>
    <s v="Q4"/>
    <x v="0"/>
    <x v="5"/>
    <x v="0"/>
    <n v="46.04"/>
    <n v="232"/>
    <n v="0.17"/>
    <n v="10681.28"/>
    <x v="0"/>
    <x v="1653"/>
  </r>
  <r>
    <n v="3672"/>
    <x v="2"/>
    <x v="1"/>
    <s v="George R.R. Martin"/>
    <x v="4"/>
    <s v="Self-Help Guide"/>
    <s v="Used"/>
    <s v="Unsealed"/>
    <n v="2023"/>
    <s v="Q1"/>
    <x v="7"/>
    <x v="13"/>
    <x v="3"/>
    <n v="77.150000000000006"/>
    <n v="138"/>
    <n v="0.12"/>
    <n v="10646.7"/>
    <x v="4"/>
    <x v="1654"/>
  </r>
  <r>
    <n v="3538"/>
    <x v="2"/>
    <x v="0"/>
    <s v="Brandon Sanderson"/>
    <x v="6"/>
    <s v="Self-Help Guide"/>
    <s v="New"/>
    <s v="Unsealed"/>
    <n v="2023"/>
    <s v="Q3"/>
    <x v="9"/>
    <x v="9"/>
    <x v="1"/>
    <n v="27.36"/>
    <n v="388"/>
    <n v="0.03"/>
    <n v="10615.68"/>
    <x v="0"/>
    <x v="1655"/>
  </r>
  <r>
    <n v="2559"/>
    <x v="2"/>
    <x v="1"/>
    <s v="Jane Austen"/>
    <x v="0"/>
    <s v="Mystery Unfolded"/>
    <s v="Like New"/>
    <s v="Unsealed"/>
    <n v="2024"/>
    <s v="Q1"/>
    <x v="2"/>
    <x v="3"/>
    <x v="0"/>
    <n v="49.59"/>
    <n v="214"/>
    <n v="0.01"/>
    <n v="10612.26"/>
    <x v="1"/>
    <x v="1656"/>
  </r>
  <r>
    <n v="3122"/>
    <x v="2"/>
    <x v="0"/>
    <s v="J.K. Rowling"/>
    <x v="3"/>
    <s v="Biography of Legends"/>
    <s v="Like New"/>
    <s v="Sealed"/>
    <n v="2024"/>
    <s v="Q2"/>
    <x v="5"/>
    <x v="8"/>
    <x v="0"/>
    <n v="73.650000000000006"/>
    <n v="143"/>
    <n v="0.08"/>
    <n v="10531.95"/>
    <x v="0"/>
    <x v="1657"/>
  </r>
  <r>
    <n v="2590"/>
    <x v="2"/>
    <x v="0"/>
    <s v="Jane Austen"/>
    <x v="3"/>
    <s v="Self-Help Guide"/>
    <s v="Like New"/>
    <s v="Unsealed"/>
    <n v="2023"/>
    <s v="Q4"/>
    <x v="10"/>
    <x v="15"/>
    <x v="0"/>
    <n v="66.59"/>
    <n v="158"/>
    <n v="0.15"/>
    <n v="10521.220000000001"/>
    <x v="1"/>
    <x v="1658"/>
  </r>
  <r>
    <n v="2172"/>
    <x v="2"/>
    <x v="0"/>
    <s v="Agatha Christie"/>
    <x v="6"/>
    <s v="Biography of Legends"/>
    <s v="New"/>
    <s v="Sealed"/>
    <n v="2024"/>
    <s v="Q2"/>
    <x v="11"/>
    <x v="18"/>
    <x v="2"/>
    <n v="51.72"/>
    <n v="203"/>
    <n v="0.27"/>
    <n v="10499.16"/>
    <x v="4"/>
    <x v="1659"/>
  </r>
  <r>
    <n v="3329"/>
    <x v="2"/>
    <x v="0"/>
    <s v="Brandon Sanderson"/>
    <x v="5"/>
    <s v="Mystery Unfolded"/>
    <s v="Used"/>
    <s v="Sealed"/>
    <n v="2024"/>
    <s v="Q2"/>
    <x v="0"/>
    <x v="5"/>
    <x v="2"/>
    <n v="37.24"/>
    <n v="280"/>
    <n v="0.2"/>
    <n v="10427.200000000001"/>
    <x v="2"/>
    <x v="1660"/>
  </r>
  <r>
    <n v="3943"/>
    <x v="2"/>
    <x v="1"/>
    <s v="Malcolm Gladwell"/>
    <x v="1"/>
    <s v="Biography of Legends"/>
    <s v="Used"/>
    <s v="Sealed"/>
    <n v="2024"/>
    <s v="Q4"/>
    <x v="1"/>
    <x v="1"/>
    <x v="0"/>
    <n v="37.29"/>
    <n v="279"/>
    <n v="0.1"/>
    <n v="10403.91"/>
    <x v="3"/>
    <x v="1661"/>
  </r>
  <r>
    <n v="3078"/>
    <x v="2"/>
    <x v="2"/>
    <s v="Jane Austen"/>
    <x v="0"/>
    <s v="The Great Adventure"/>
    <s v="New"/>
    <s v="Unsealed"/>
    <n v="2024"/>
    <s v="Q4"/>
    <x v="0"/>
    <x v="5"/>
    <x v="1"/>
    <n v="53.48"/>
    <n v="193"/>
    <n v="0.08"/>
    <n v="10321.64"/>
    <x v="0"/>
    <x v="1662"/>
  </r>
  <r>
    <n v="3695"/>
    <x v="2"/>
    <x v="0"/>
    <s v="Malcolm Gladwell"/>
    <x v="3"/>
    <s v="Biography of Legends"/>
    <s v="New"/>
    <s v="Unsealed"/>
    <n v="2024"/>
    <s v="Q1"/>
    <x v="7"/>
    <x v="11"/>
    <x v="2"/>
    <n v="66.989999999999995"/>
    <n v="154"/>
    <n v="0.25"/>
    <n v="10316.459999999999"/>
    <x v="3"/>
    <x v="1663"/>
  </r>
  <r>
    <n v="3731"/>
    <x v="2"/>
    <x v="3"/>
    <s v="Jane Austen"/>
    <x v="6"/>
    <s v="Mystery Unfolded"/>
    <s v="Like New"/>
    <s v="Unsealed"/>
    <n v="2024"/>
    <s v="Q4"/>
    <x v="1"/>
    <x v="1"/>
    <x v="0"/>
    <n v="67.099999999999994"/>
    <n v="153"/>
    <n v="0.14000000000000001"/>
    <n v="10266.299999999999"/>
    <x v="3"/>
    <x v="1664"/>
  </r>
  <r>
    <n v="3666"/>
    <x v="2"/>
    <x v="1"/>
    <s v="Brandon Sanderson"/>
    <x v="4"/>
    <s v="The Great Adventure"/>
    <s v="Used"/>
    <s v="Unsealed"/>
    <n v="2024"/>
    <s v="Q1"/>
    <x v="11"/>
    <x v="18"/>
    <x v="3"/>
    <n v="43.1"/>
    <n v="238"/>
    <n v="0.08"/>
    <n v="10257.800000000001"/>
    <x v="2"/>
    <x v="1665"/>
  </r>
  <r>
    <n v="3529"/>
    <x v="2"/>
    <x v="0"/>
    <s v="Brandon Sanderson"/>
    <x v="5"/>
    <s v="Science Wonders"/>
    <s v="Used"/>
    <s v="Sealed"/>
    <n v="2024"/>
    <s v="Q3"/>
    <x v="0"/>
    <x v="5"/>
    <x v="4"/>
    <n v="80.67"/>
    <n v="127"/>
    <n v="7.0000000000000007E-2"/>
    <n v="10245.09"/>
    <x v="2"/>
    <x v="1666"/>
  </r>
  <r>
    <n v="2437"/>
    <x v="2"/>
    <x v="1"/>
    <s v="J.K. Rowling"/>
    <x v="6"/>
    <s v="The Great Adventure"/>
    <s v="Used"/>
    <s v="Unsealed"/>
    <n v="2023"/>
    <s v="Q2"/>
    <x v="9"/>
    <x v="9"/>
    <x v="4"/>
    <n v="61.25"/>
    <n v="164"/>
    <n v="0.09"/>
    <n v="10045"/>
    <x v="3"/>
    <x v="1667"/>
  </r>
  <r>
    <n v="3485"/>
    <x v="2"/>
    <x v="2"/>
    <s v="Jane Austen"/>
    <x v="3"/>
    <s v="Self-Help Guide"/>
    <s v="New"/>
    <s v="Unsealed"/>
    <n v="2024"/>
    <s v="Q4"/>
    <x v="5"/>
    <x v="8"/>
    <x v="2"/>
    <n v="88.38"/>
    <n v="113"/>
    <n v="0.28999999999999998"/>
    <n v="9986.9399999999987"/>
    <x v="4"/>
    <x v="1668"/>
  </r>
  <r>
    <n v="2414"/>
    <x v="2"/>
    <x v="2"/>
    <s v="Jane Austen"/>
    <x v="2"/>
    <s v="Self-Help Guide"/>
    <s v="New"/>
    <s v="Sealed"/>
    <n v="2024"/>
    <s v="Q4"/>
    <x v="4"/>
    <x v="16"/>
    <x v="4"/>
    <n v="28.24"/>
    <n v="353"/>
    <n v="0.27"/>
    <n v="9968.7199999999993"/>
    <x v="3"/>
    <x v="1669"/>
  </r>
  <r>
    <n v="2352"/>
    <x v="2"/>
    <x v="1"/>
    <s v="Jane Austen"/>
    <x v="3"/>
    <s v="The Great Adventure"/>
    <s v="Like New"/>
    <s v="Sealed"/>
    <n v="2024"/>
    <s v="Q2"/>
    <x v="8"/>
    <x v="14"/>
    <x v="0"/>
    <n v="43.51"/>
    <n v="228"/>
    <n v="0"/>
    <n v="9920.2799999999988"/>
    <x v="2"/>
    <x v="1670"/>
  </r>
  <r>
    <n v="2555"/>
    <x v="2"/>
    <x v="0"/>
    <s v="Jane Austen"/>
    <x v="0"/>
    <s v="The Great Adventure"/>
    <s v="New"/>
    <s v="Unsealed"/>
    <n v="2024"/>
    <s v="Q4"/>
    <x v="6"/>
    <x v="10"/>
    <x v="2"/>
    <n v="34.53"/>
    <n v="287"/>
    <n v="0.25"/>
    <n v="9910.11"/>
    <x v="1"/>
    <x v="1671"/>
  </r>
  <r>
    <n v="3360"/>
    <x v="2"/>
    <x v="1"/>
    <s v="Agatha Christie"/>
    <x v="4"/>
    <s v="Biography of Legends"/>
    <s v="Like New"/>
    <s v="Sealed"/>
    <n v="2023"/>
    <s v="Q4"/>
    <x v="11"/>
    <x v="19"/>
    <x v="3"/>
    <n v="89.6"/>
    <n v="110"/>
    <n v="0.17"/>
    <n v="9856"/>
    <x v="4"/>
    <x v="1672"/>
  </r>
  <r>
    <n v="3882"/>
    <x v="2"/>
    <x v="0"/>
    <s v="Jane Austen"/>
    <x v="4"/>
    <s v="The Great Adventure"/>
    <s v="Used"/>
    <s v="Sealed"/>
    <n v="2023"/>
    <s v="Q2"/>
    <x v="10"/>
    <x v="15"/>
    <x v="0"/>
    <n v="37.39"/>
    <n v="262"/>
    <n v="0.21"/>
    <n v="9796.18"/>
    <x v="4"/>
    <x v="1673"/>
  </r>
  <r>
    <n v="2505"/>
    <x v="2"/>
    <x v="3"/>
    <s v="J.K. Rowling"/>
    <x v="0"/>
    <s v="Biography of Legends"/>
    <s v="Used"/>
    <s v="Unsealed"/>
    <n v="2023"/>
    <s v="Q3"/>
    <x v="1"/>
    <x v="9"/>
    <x v="4"/>
    <n v="82.32"/>
    <n v="119"/>
    <n v="7.0000000000000007E-2"/>
    <n v="9796.08"/>
    <x v="4"/>
    <x v="1674"/>
  </r>
  <r>
    <n v="2973"/>
    <x v="2"/>
    <x v="1"/>
    <s v="Agatha Christie"/>
    <x v="0"/>
    <s v="Science Wonders"/>
    <s v="Like New"/>
    <s v="Sealed"/>
    <n v="2024"/>
    <s v="Q2"/>
    <x v="4"/>
    <x v="16"/>
    <x v="1"/>
    <n v="40.909999999999997"/>
    <n v="238"/>
    <n v="0.2"/>
    <n v="9736.58"/>
    <x v="4"/>
    <x v="1675"/>
  </r>
  <r>
    <n v="3289"/>
    <x v="2"/>
    <x v="2"/>
    <s v="Stephen King"/>
    <x v="2"/>
    <s v="The Great Adventure"/>
    <s v="New"/>
    <s v="Unsealed"/>
    <n v="2024"/>
    <s v="Q1"/>
    <x v="7"/>
    <x v="11"/>
    <x v="2"/>
    <n v="43.62"/>
    <n v="223"/>
    <n v="0.12"/>
    <n v="9727.26"/>
    <x v="4"/>
    <x v="1676"/>
  </r>
  <r>
    <n v="2771"/>
    <x v="2"/>
    <x v="1"/>
    <s v="George R.R. Martin"/>
    <x v="0"/>
    <s v="Science Wonders"/>
    <s v="Like New"/>
    <s v="Sealed"/>
    <n v="2024"/>
    <s v="Q4"/>
    <x v="3"/>
    <x v="6"/>
    <x v="1"/>
    <n v="22.12"/>
    <n v="437"/>
    <n v="0.27"/>
    <n v="9666.44"/>
    <x v="1"/>
    <x v="1677"/>
  </r>
  <r>
    <n v="2329"/>
    <x v="2"/>
    <x v="3"/>
    <s v="Malcolm Gladwell"/>
    <x v="5"/>
    <s v="Biography of Legends"/>
    <s v="Used"/>
    <s v="Sealed"/>
    <n v="2024"/>
    <s v="Q3"/>
    <x v="10"/>
    <x v="14"/>
    <x v="3"/>
    <n v="19.37"/>
    <n v="496"/>
    <n v="0.21"/>
    <n v="9607.52"/>
    <x v="2"/>
    <x v="1678"/>
  </r>
  <r>
    <n v="2769"/>
    <x v="2"/>
    <x v="3"/>
    <s v="Brandon Sanderson"/>
    <x v="0"/>
    <s v="The Great Adventure"/>
    <s v="New"/>
    <s v="Sealed"/>
    <n v="2023"/>
    <s v="Q3"/>
    <x v="8"/>
    <x v="15"/>
    <x v="1"/>
    <n v="36.42"/>
    <n v="263"/>
    <n v="0.28000000000000003"/>
    <n v="9578.4600000000009"/>
    <x v="2"/>
    <x v="1679"/>
  </r>
  <r>
    <n v="3086"/>
    <x v="2"/>
    <x v="1"/>
    <s v="Agatha Christie"/>
    <x v="3"/>
    <s v="The Great Adventure"/>
    <s v="Like New"/>
    <s v="Sealed"/>
    <n v="2023"/>
    <s v="Q2"/>
    <x v="6"/>
    <x v="12"/>
    <x v="1"/>
    <n v="22.96"/>
    <n v="414"/>
    <n v="0.25"/>
    <n v="9505.44"/>
    <x v="2"/>
    <x v="1680"/>
  </r>
  <r>
    <n v="2137"/>
    <x v="2"/>
    <x v="1"/>
    <s v="Stephen King"/>
    <x v="0"/>
    <s v="The Great Adventure"/>
    <s v="New"/>
    <s v="Sealed"/>
    <n v="2024"/>
    <s v="Q2"/>
    <x v="0"/>
    <x v="5"/>
    <x v="0"/>
    <n v="27.17"/>
    <n v="349"/>
    <n v="0.28000000000000003"/>
    <n v="9482.33"/>
    <x v="3"/>
    <x v="1681"/>
  </r>
  <r>
    <n v="3688"/>
    <x v="2"/>
    <x v="1"/>
    <s v="Stephen King"/>
    <x v="2"/>
    <s v="Mystery Unfolded"/>
    <s v="Used"/>
    <s v="Unsealed"/>
    <n v="2023"/>
    <s v="Q4"/>
    <x v="4"/>
    <x v="7"/>
    <x v="1"/>
    <n v="32.85"/>
    <n v="288"/>
    <n v="0.27"/>
    <n v="9460.8000000000011"/>
    <x v="1"/>
    <x v="1682"/>
  </r>
  <r>
    <n v="2297"/>
    <x v="2"/>
    <x v="3"/>
    <s v="Stephen King"/>
    <x v="0"/>
    <s v="Science Wonders"/>
    <s v="New"/>
    <s v="Unsealed"/>
    <n v="2024"/>
    <s v="Q3"/>
    <x v="1"/>
    <x v="1"/>
    <x v="1"/>
    <n v="35.14"/>
    <n v="269"/>
    <n v="0.22"/>
    <n v="9452.66"/>
    <x v="4"/>
    <x v="1683"/>
  </r>
  <r>
    <n v="2045"/>
    <x v="2"/>
    <x v="3"/>
    <s v="J.K. Rowling"/>
    <x v="5"/>
    <s v="Mystery Unfolded"/>
    <s v="Used"/>
    <s v="Unsealed"/>
    <n v="2023"/>
    <s v="Q1"/>
    <x v="3"/>
    <x v="4"/>
    <x v="0"/>
    <n v="30.73"/>
    <n v="305"/>
    <n v="0.1"/>
    <n v="9372.65"/>
    <x v="0"/>
    <x v="1684"/>
  </r>
  <r>
    <n v="3597"/>
    <x v="2"/>
    <x v="3"/>
    <s v="Jane Austen"/>
    <x v="1"/>
    <s v="The Great Adventure"/>
    <s v="Used"/>
    <s v="Sealed"/>
    <n v="2024"/>
    <s v="Q3"/>
    <x v="1"/>
    <x v="1"/>
    <x v="0"/>
    <n v="20.92"/>
    <n v="448"/>
    <n v="0.09"/>
    <n v="9372.16"/>
    <x v="2"/>
    <x v="1685"/>
  </r>
  <r>
    <n v="3193"/>
    <x v="2"/>
    <x v="1"/>
    <s v="Malcolm Gladwell"/>
    <x v="3"/>
    <s v="The Great Adventure"/>
    <s v="New"/>
    <s v="Unsealed"/>
    <n v="2023"/>
    <s v="Q2"/>
    <x v="4"/>
    <x v="7"/>
    <x v="3"/>
    <n v="21.92"/>
    <n v="425"/>
    <n v="0.09"/>
    <n v="9316"/>
    <x v="3"/>
    <x v="1686"/>
  </r>
  <r>
    <n v="2675"/>
    <x v="2"/>
    <x v="3"/>
    <s v="Stephen King"/>
    <x v="3"/>
    <s v="Biography of Legends"/>
    <s v="New"/>
    <s v="Unsealed"/>
    <n v="2023"/>
    <s v="Q1"/>
    <x v="5"/>
    <x v="17"/>
    <x v="1"/>
    <n v="22.12"/>
    <n v="417"/>
    <n v="0.25"/>
    <n v="9224.0400000000009"/>
    <x v="1"/>
    <x v="1687"/>
  </r>
  <r>
    <n v="2644"/>
    <x v="2"/>
    <x v="3"/>
    <s v="Agatha Christie"/>
    <x v="4"/>
    <s v="Science Wonders"/>
    <s v="Like New"/>
    <s v="Sealed"/>
    <n v="2023"/>
    <s v="Q4"/>
    <x v="6"/>
    <x v="12"/>
    <x v="0"/>
    <n v="30.99"/>
    <n v="297"/>
    <n v="0.1"/>
    <n v="9204.0299999999988"/>
    <x v="3"/>
    <x v="1688"/>
  </r>
  <r>
    <n v="2811"/>
    <x v="2"/>
    <x v="2"/>
    <s v="Agatha Christie"/>
    <x v="0"/>
    <s v="Self-Help Guide"/>
    <s v="New"/>
    <s v="Sealed"/>
    <n v="2023"/>
    <s v="Q3"/>
    <x v="2"/>
    <x v="2"/>
    <x v="4"/>
    <n v="71.87"/>
    <n v="128"/>
    <n v="0.16"/>
    <n v="9199.36"/>
    <x v="3"/>
    <x v="1689"/>
  </r>
  <r>
    <n v="2341"/>
    <x v="2"/>
    <x v="0"/>
    <s v="Stephen King"/>
    <x v="4"/>
    <s v="Science Wonders"/>
    <s v="Like New"/>
    <s v="Sealed"/>
    <n v="2024"/>
    <s v="Q3"/>
    <x v="6"/>
    <x v="10"/>
    <x v="3"/>
    <n v="31.79"/>
    <n v="288"/>
    <n v="0.24"/>
    <n v="9155.52"/>
    <x v="4"/>
    <x v="1690"/>
  </r>
  <r>
    <n v="3796"/>
    <x v="2"/>
    <x v="3"/>
    <s v="Malcolm Gladwell"/>
    <x v="2"/>
    <s v="Self-Help Guide"/>
    <s v="New"/>
    <s v="Unsealed"/>
    <n v="2023"/>
    <s v="Q1"/>
    <x v="2"/>
    <x v="2"/>
    <x v="0"/>
    <n v="47.6"/>
    <n v="191"/>
    <n v="0.25"/>
    <n v="9091.6"/>
    <x v="3"/>
    <x v="1691"/>
  </r>
  <r>
    <n v="2303"/>
    <x v="2"/>
    <x v="0"/>
    <s v="Brandon Sanderson"/>
    <x v="3"/>
    <s v="The Great Adventure"/>
    <s v="Like New"/>
    <s v="Unsealed"/>
    <n v="2023"/>
    <s v="Q4"/>
    <x v="4"/>
    <x v="7"/>
    <x v="2"/>
    <n v="35.28"/>
    <n v="256"/>
    <n v="0.15"/>
    <n v="9031.68"/>
    <x v="2"/>
    <x v="1692"/>
  </r>
  <r>
    <n v="2340"/>
    <x v="2"/>
    <x v="0"/>
    <s v="J.K. Rowling"/>
    <x v="2"/>
    <s v="Mystery Unfolded"/>
    <s v="Used"/>
    <s v="Sealed"/>
    <n v="2023"/>
    <s v="Q1"/>
    <x v="0"/>
    <x v="0"/>
    <x v="1"/>
    <n v="26.95"/>
    <n v="335"/>
    <n v="0.04"/>
    <n v="9028.25"/>
    <x v="2"/>
    <x v="1693"/>
  </r>
  <r>
    <n v="3092"/>
    <x v="2"/>
    <x v="2"/>
    <s v="Malcolm Gladwell"/>
    <x v="0"/>
    <s v="Biography of Legends"/>
    <s v="Used"/>
    <s v="Sealed"/>
    <n v="2023"/>
    <s v="Q1"/>
    <x v="5"/>
    <x v="17"/>
    <x v="4"/>
    <n v="19.39"/>
    <n v="465"/>
    <n v="0.17"/>
    <n v="9016.35"/>
    <x v="3"/>
    <x v="1694"/>
  </r>
  <r>
    <n v="2276"/>
    <x v="2"/>
    <x v="2"/>
    <s v="Jane Austen"/>
    <x v="1"/>
    <s v="Biography of Legends"/>
    <s v="Used"/>
    <s v="Sealed"/>
    <n v="2024"/>
    <s v="Q1"/>
    <x v="4"/>
    <x v="16"/>
    <x v="4"/>
    <n v="71.010000000000005"/>
    <n v="126"/>
    <n v="0.06"/>
    <n v="8947.26"/>
    <x v="3"/>
    <x v="1695"/>
  </r>
  <r>
    <n v="2450"/>
    <x v="2"/>
    <x v="2"/>
    <s v="Jane Austen"/>
    <x v="1"/>
    <s v="Self-Help Guide"/>
    <s v="New"/>
    <s v="Unsealed"/>
    <n v="2024"/>
    <s v="Q4"/>
    <x v="2"/>
    <x v="3"/>
    <x v="4"/>
    <n v="77.05"/>
    <n v="116"/>
    <n v="0.04"/>
    <n v="8937.7999999999993"/>
    <x v="3"/>
    <x v="1696"/>
  </r>
  <r>
    <n v="2676"/>
    <x v="2"/>
    <x v="3"/>
    <s v="J.K. Rowling"/>
    <x v="6"/>
    <s v="The Great Adventure"/>
    <s v="New"/>
    <s v="Unsealed"/>
    <n v="2024"/>
    <s v="Q2"/>
    <x v="4"/>
    <x v="16"/>
    <x v="1"/>
    <n v="56.5"/>
    <n v="158"/>
    <n v="0.11"/>
    <n v="8927"/>
    <x v="2"/>
    <x v="1697"/>
  </r>
  <r>
    <n v="2929"/>
    <x v="2"/>
    <x v="1"/>
    <s v="Malcolm Gladwell"/>
    <x v="2"/>
    <s v="Self-Help Guide"/>
    <s v="Like New"/>
    <s v="Sealed"/>
    <n v="2024"/>
    <s v="Q1"/>
    <x v="5"/>
    <x v="8"/>
    <x v="0"/>
    <n v="24.23"/>
    <n v="365"/>
    <n v="0.03"/>
    <n v="8843.9500000000007"/>
    <x v="0"/>
    <x v="1698"/>
  </r>
  <r>
    <n v="2648"/>
    <x v="2"/>
    <x v="1"/>
    <s v="George R.R. Martin"/>
    <x v="0"/>
    <s v="Self-Help Guide"/>
    <s v="Used"/>
    <s v="Sealed"/>
    <n v="2024"/>
    <s v="Q2"/>
    <x v="8"/>
    <x v="14"/>
    <x v="3"/>
    <n v="57.8"/>
    <n v="153"/>
    <n v="0.04"/>
    <n v="8843.4"/>
    <x v="2"/>
    <x v="1699"/>
  </r>
  <r>
    <n v="3849"/>
    <x v="2"/>
    <x v="1"/>
    <s v="Jane Austen"/>
    <x v="1"/>
    <s v="Mystery Unfolded"/>
    <s v="Like New"/>
    <s v="Sealed"/>
    <n v="2023"/>
    <s v="Q4"/>
    <x v="5"/>
    <x v="17"/>
    <x v="3"/>
    <n v="20.02"/>
    <n v="440"/>
    <n v="0.22"/>
    <n v="8808.7999999999993"/>
    <x v="2"/>
    <x v="1700"/>
  </r>
  <r>
    <n v="2636"/>
    <x v="2"/>
    <x v="3"/>
    <s v="J.K. Rowling"/>
    <x v="6"/>
    <s v="Science Wonders"/>
    <s v="Like New"/>
    <s v="Unsealed"/>
    <n v="2024"/>
    <s v="Q1"/>
    <x v="2"/>
    <x v="3"/>
    <x v="4"/>
    <n v="68.42"/>
    <n v="128"/>
    <n v="0.12"/>
    <n v="8757.76"/>
    <x v="0"/>
    <x v="1701"/>
  </r>
  <r>
    <n v="2835"/>
    <x v="2"/>
    <x v="0"/>
    <s v="J.K. Rowling"/>
    <x v="3"/>
    <s v="Biography of Legends"/>
    <s v="New"/>
    <s v="Unsealed"/>
    <n v="2024"/>
    <s v="Q2"/>
    <x v="9"/>
    <x v="1"/>
    <x v="2"/>
    <n v="54.36"/>
    <n v="161"/>
    <n v="0.3"/>
    <n v="8751.9599999999991"/>
    <x v="0"/>
    <x v="1702"/>
  </r>
  <r>
    <n v="2349"/>
    <x v="2"/>
    <x v="2"/>
    <s v="Malcolm Gladwell"/>
    <x v="1"/>
    <s v="The Great Adventure"/>
    <s v="Like New"/>
    <s v="Unsealed"/>
    <n v="2023"/>
    <s v="Q4"/>
    <x v="1"/>
    <x v="9"/>
    <x v="0"/>
    <n v="27.08"/>
    <n v="322"/>
    <n v="0.12"/>
    <n v="8719.76"/>
    <x v="2"/>
    <x v="1703"/>
  </r>
  <r>
    <n v="2560"/>
    <x v="2"/>
    <x v="3"/>
    <s v="Agatha Christie"/>
    <x v="0"/>
    <s v="The Great Adventure"/>
    <s v="New"/>
    <s v="Unsealed"/>
    <n v="2023"/>
    <s v="Q3"/>
    <x v="3"/>
    <x v="4"/>
    <x v="4"/>
    <n v="32.57"/>
    <n v="266"/>
    <n v="0.09"/>
    <n v="8663.6200000000008"/>
    <x v="2"/>
    <x v="1704"/>
  </r>
  <r>
    <n v="3423"/>
    <x v="2"/>
    <x v="0"/>
    <s v="Agatha Christie"/>
    <x v="4"/>
    <s v="Science Wonders"/>
    <s v="Like New"/>
    <s v="Unsealed"/>
    <n v="2024"/>
    <s v="Q4"/>
    <x v="10"/>
    <x v="14"/>
    <x v="0"/>
    <n v="82.37"/>
    <n v="104"/>
    <n v="0.19"/>
    <n v="8566.48"/>
    <x v="2"/>
    <x v="1705"/>
  </r>
  <r>
    <n v="2836"/>
    <x v="2"/>
    <x v="2"/>
    <s v="J.K. Rowling"/>
    <x v="2"/>
    <s v="The Great Adventure"/>
    <s v="New"/>
    <s v="Unsealed"/>
    <n v="2024"/>
    <s v="Q3"/>
    <x v="3"/>
    <x v="6"/>
    <x v="2"/>
    <n v="37.299999999999997"/>
    <n v="229"/>
    <n v="0.27"/>
    <n v="8541.6999999999989"/>
    <x v="0"/>
    <x v="1706"/>
  </r>
  <r>
    <n v="2878"/>
    <x v="2"/>
    <x v="3"/>
    <s v="Brandon Sanderson"/>
    <x v="0"/>
    <s v="Self-Help Guide"/>
    <s v="Used"/>
    <s v="Unsealed"/>
    <n v="2024"/>
    <s v="Q2"/>
    <x v="3"/>
    <x v="6"/>
    <x v="4"/>
    <n v="20.66"/>
    <n v="411"/>
    <n v="0.28999999999999998"/>
    <n v="8491.26"/>
    <x v="3"/>
    <x v="1707"/>
  </r>
  <r>
    <n v="2617"/>
    <x v="2"/>
    <x v="3"/>
    <s v="Stephen King"/>
    <x v="5"/>
    <s v="Science Wonders"/>
    <s v="New"/>
    <s v="Unsealed"/>
    <n v="2024"/>
    <s v="Q4"/>
    <x v="6"/>
    <x v="10"/>
    <x v="2"/>
    <n v="17.25"/>
    <n v="485"/>
    <n v="0.28999999999999998"/>
    <n v="8366.25"/>
    <x v="3"/>
    <x v="1708"/>
  </r>
  <r>
    <n v="2043"/>
    <x v="2"/>
    <x v="0"/>
    <s v="Stephen King"/>
    <x v="1"/>
    <s v="Biography of Legends"/>
    <s v="New"/>
    <s v="Unsealed"/>
    <n v="2023"/>
    <s v="Q4"/>
    <x v="8"/>
    <x v="15"/>
    <x v="2"/>
    <n v="38.1"/>
    <n v="216"/>
    <n v="0.18"/>
    <n v="8229.6"/>
    <x v="3"/>
    <x v="1709"/>
  </r>
  <r>
    <n v="3844"/>
    <x v="2"/>
    <x v="3"/>
    <s v="Brandon Sanderson"/>
    <x v="3"/>
    <s v="Biography of Legends"/>
    <s v="Like New"/>
    <s v="Sealed"/>
    <n v="2024"/>
    <s v="Q2"/>
    <x v="9"/>
    <x v="1"/>
    <x v="2"/>
    <n v="19.690000000000001"/>
    <n v="417"/>
    <n v="0.28999999999999998"/>
    <n v="8210.7300000000014"/>
    <x v="2"/>
    <x v="1710"/>
  </r>
  <r>
    <n v="3932"/>
    <x v="2"/>
    <x v="2"/>
    <s v="Stephen King"/>
    <x v="5"/>
    <s v="Self-Help Guide"/>
    <s v="Like New"/>
    <s v="Unsealed"/>
    <n v="2023"/>
    <s v="Q3"/>
    <x v="0"/>
    <x v="0"/>
    <x v="1"/>
    <n v="65.13"/>
    <n v="126"/>
    <n v="0.25"/>
    <n v="8206.3799999999992"/>
    <x v="0"/>
    <x v="1711"/>
  </r>
  <r>
    <n v="2760"/>
    <x v="2"/>
    <x v="3"/>
    <s v="George R.R. Martin"/>
    <x v="5"/>
    <s v="Biography of Legends"/>
    <s v="Like New"/>
    <s v="Unsealed"/>
    <n v="2024"/>
    <s v="Q2"/>
    <x v="6"/>
    <x v="10"/>
    <x v="1"/>
    <n v="23.46"/>
    <n v="349"/>
    <n v="0.01"/>
    <n v="8187.54"/>
    <x v="2"/>
    <x v="1712"/>
  </r>
  <r>
    <n v="3065"/>
    <x v="2"/>
    <x v="3"/>
    <s v="Jane Austen"/>
    <x v="0"/>
    <s v="Self-Help Guide"/>
    <s v="Used"/>
    <s v="Sealed"/>
    <n v="2024"/>
    <s v="Q2"/>
    <x v="8"/>
    <x v="14"/>
    <x v="1"/>
    <n v="35.9"/>
    <n v="228"/>
    <n v="0.2"/>
    <n v="8185.2"/>
    <x v="2"/>
    <x v="1713"/>
  </r>
  <r>
    <n v="2934"/>
    <x v="2"/>
    <x v="3"/>
    <s v="Stephen King"/>
    <x v="2"/>
    <s v="Science Wonders"/>
    <s v="Used"/>
    <s v="Unsealed"/>
    <n v="2024"/>
    <s v="Q2"/>
    <x v="4"/>
    <x v="16"/>
    <x v="4"/>
    <n v="38.96"/>
    <n v="209"/>
    <n v="0.09"/>
    <n v="8142.64"/>
    <x v="1"/>
    <x v="1714"/>
  </r>
  <r>
    <n v="2278"/>
    <x v="2"/>
    <x v="2"/>
    <s v="George R.R. Martin"/>
    <x v="3"/>
    <s v="Mystery Unfolded"/>
    <s v="Like New"/>
    <s v="Unsealed"/>
    <n v="2024"/>
    <s v="Q3"/>
    <x v="4"/>
    <x v="16"/>
    <x v="3"/>
    <n v="70.540000000000006"/>
    <n v="115"/>
    <n v="0.12"/>
    <n v="8112.1"/>
    <x v="0"/>
    <x v="1715"/>
  </r>
  <r>
    <n v="2287"/>
    <x v="2"/>
    <x v="1"/>
    <s v="Brandon Sanderson"/>
    <x v="1"/>
    <s v="Mystery Unfolded"/>
    <s v="Used"/>
    <s v="Unsealed"/>
    <n v="2024"/>
    <s v="Q4"/>
    <x v="10"/>
    <x v="14"/>
    <x v="2"/>
    <n v="96.7"/>
    <n v="83"/>
    <n v="0.26"/>
    <n v="8026.1"/>
    <x v="2"/>
    <x v="1716"/>
  </r>
  <r>
    <n v="3294"/>
    <x v="2"/>
    <x v="2"/>
    <s v="J.K. Rowling"/>
    <x v="3"/>
    <s v="Science Wonders"/>
    <s v="Used"/>
    <s v="Sealed"/>
    <n v="2023"/>
    <s v="Q1"/>
    <x v="1"/>
    <x v="9"/>
    <x v="2"/>
    <n v="45.85"/>
    <n v="175"/>
    <n v="0.15"/>
    <n v="8023.75"/>
    <x v="1"/>
    <x v="1717"/>
  </r>
  <r>
    <n v="3639"/>
    <x v="2"/>
    <x v="2"/>
    <s v="Malcolm Gladwell"/>
    <x v="4"/>
    <s v="Mystery Unfolded"/>
    <s v="Used"/>
    <s v="Unsealed"/>
    <n v="2023"/>
    <s v="Q4"/>
    <x v="6"/>
    <x v="12"/>
    <x v="2"/>
    <n v="78.58"/>
    <n v="102"/>
    <n v="0.2"/>
    <n v="8015.16"/>
    <x v="1"/>
    <x v="1718"/>
  </r>
  <r>
    <n v="3314"/>
    <x v="2"/>
    <x v="1"/>
    <s v="Agatha Christie"/>
    <x v="6"/>
    <s v="Mystery Unfolded"/>
    <s v="New"/>
    <s v="Unsealed"/>
    <n v="2023"/>
    <s v="Q2"/>
    <x v="9"/>
    <x v="9"/>
    <x v="4"/>
    <n v="29.1"/>
    <n v="275"/>
    <n v="0.11"/>
    <n v="8002.5"/>
    <x v="2"/>
    <x v="1719"/>
  </r>
  <r>
    <n v="2232"/>
    <x v="2"/>
    <x v="3"/>
    <s v="Agatha Christie"/>
    <x v="3"/>
    <s v="Science Wonders"/>
    <s v="Like New"/>
    <s v="Unsealed"/>
    <n v="2023"/>
    <s v="Q3"/>
    <x v="0"/>
    <x v="0"/>
    <x v="4"/>
    <n v="64.290000000000006"/>
    <n v="124"/>
    <n v="0.2"/>
    <n v="7971.9600000000009"/>
    <x v="4"/>
    <x v="1720"/>
  </r>
  <r>
    <n v="3996"/>
    <x v="2"/>
    <x v="2"/>
    <s v="Agatha Christie"/>
    <x v="4"/>
    <s v="Self-Help Guide"/>
    <s v="New"/>
    <s v="Unsealed"/>
    <n v="2023"/>
    <s v="Q4"/>
    <x v="5"/>
    <x v="17"/>
    <x v="1"/>
    <n v="57.09"/>
    <n v="138"/>
    <n v="0.25"/>
    <n v="7878.42"/>
    <x v="3"/>
    <x v="1721"/>
  </r>
  <r>
    <n v="3713"/>
    <x v="2"/>
    <x v="2"/>
    <s v="Brandon Sanderson"/>
    <x v="6"/>
    <s v="The Great Adventure"/>
    <s v="Like New"/>
    <s v="Unsealed"/>
    <n v="2024"/>
    <s v="Q1"/>
    <x v="9"/>
    <x v="1"/>
    <x v="4"/>
    <n v="17.940000000000001"/>
    <n v="439"/>
    <n v="0.09"/>
    <n v="7875.6600000000008"/>
    <x v="1"/>
    <x v="1722"/>
  </r>
  <r>
    <n v="2658"/>
    <x v="2"/>
    <x v="1"/>
    <s v="Stephen King"/>
    <x v="5"/>
    <s v="Self-Help Guide"/>
    <s v="Used"/>
    <s v="Sealed"/>
    <n v="2024"/>
    <s v="Q3"/>
    <x v="0"/>
    <x v="5"/>
    <x v="0"/>
    <n v="22.46"/>
    <n v="350"/>
    <n v="0.06"/>
    <n v="7861"/>
    <x v="0"/>
    <x v="1723"/>
  </r>
  <r>
    <n v="2606"/>
    <x v="2"/>
    <x v="0"/>
    <s v="J.K. Rowling"/>
    <x v="2"/>
    <s v="Science Wonders"/>
    <s v="New"/>
    <s v="Sealed"/>
    <n v="2023"/>
    <s v="Q3"/>
    <x v="6"/>
    <x v="12"/>
    <x v="0"/>
    <n v="26.7"/>
    <n v="294"/>
    <n v="0.13"/>
    <n v="7849.8"/>
    <x v="2"/>
    <x v="1724"/>
  </r>
  <r>
    <n v="3201"/>
    <x v="2"/>
    <x v="1"/>
    <s v="Malcolm Gladwell"/>
    <x v="3"/>
    <s v="Biography of Legends"/>
    <s v="Used"/>
    <s v="Sealed"/>
    <n v="2023"/>
    <s v="Q4"/>
    <x v="4"/>
    <x v="7"/>
    <x v="2"/>
    <n v="43.67"/>
    <n v="179"/>
    <n v="0.09"/>
    <n v="7816.93"/>
    <x v="3"/>
    <x v="1725"/>
  </r>
  <r>
    <n v="3452"/>
    <x v="2"/>
    <x v="1"/>
    <s v="Stephen King"/>
    <x v="2"/>
    <s v="Self-Help Guide"/>
    <s v="New"/>
    <s v="Sealed"/>
    <n v="2024"/>
    <s v="Q1"/>
    <x v="11"/>
    <x v="18"/>
    <x v="4"/>
    <n v="23.91"/>
    <n v="326"/>
    <n v="0.2"/>
    <n v="7794.66"/>
    <x v="1"/>
    <x v="1726"/>
  </r>
  <r>
    <n v="2582"/>
    <x v="2"/>
    <x v="1"/>
    <s v="Brandon Sanderson"/>
    <x v="5"/>
    <s v="The Great Adventure"/>
    <s v="Used"/>
    <s v="Sealed"/>
    <n v="2024"/>
    <s v="Q2"/>
    <x v="4"/>
    <x v="16"/>
    <x v="3"/>
    <n v="52"/>
    <n v="149"/>
    <n v="0.06"/>
    <n v="7748"/>
    <x v="0"/>
    <x v="1727"/>
  </r>
  <r>
    <n v="2537"/>
    <x v="2"/>
    <x v="0"/>
    <s v="Agatha Christie"/>
    <x v="0"/>
    <s v="The Great Adventure"/>
    <s v="Like New"/>
    <s v="Unsealed"/>
    <n v="2024"/>
    <s v="Q4"/>
    <x v="7"/>
    <x v="11"/>
    <x v="3"/>
    <n v="17.309999999999999"/>
    <n v="447"/>
    <n v="0.28000000000000003"/>
    <n v="7737.57"/>
    <x v="1"/>
    <x v="1728"/>
  </r>
  <r>
    <n v="3317"/>
    <x v="2"/>
    <x v="2"/>
    <s v="Brandon Sanderson"/>
    <x v="4"/>
    <s v="Science Wonders"/>
    <s v="Used"/>
    <s v="Sealed"/>
    <n v="2023"/>
    <s v="Q2"/>
    <x v="0"/>
    <x v="0"/>
    <x v="4"/>
    <n v="22.47"/>
    <n v="342"/>
    <n v="0.18"/>
    <n v="7684.74"/>
    <x v="2"/>
    <x v="1729"/>
  </r>
  <r>
    <n v="3978"/>
    <x v="2"/>
    <x v="3"/>
    <s v="J.K. Rowling"/>
    <x v="3"/>
    <s v="The Great Adventure"/>
    <s v="Like New"/>
    <s v="Unsealed"/>
    <n v="2023"/>
    <s v="Q3"/>
    <x v="5"/>
    <x v="17"/>
    <x v="4"/>
    <n v="19.420000000000002"/>
    <n v="392"/>
    <n v="0.17"/>
    <n v="7612.64"/>
    <x v="1"/>
    <x v="1730"/>
  </r>
  <r>
    <n v="2792"/>
    <x v="2"/>
    <x v="3"/>
    <s v="Malcolm Gladwell"/>
    <x v="6"/>
    <s v="Science Wonders"/>
    <s v="Like New"/>
    <s v="Unsealed"/>
    <n v="2024"/>
    <s v="Q2"/>
    <x v="6"/>
    <x v="10"/>
    <x v="2"/>
    <n v="61.57"/>
    <n v="123"/>
    <n v="0.21"/>
    <n v="7573.11"/>
    <x v="1"/>
    <x v="1731"/>
  </r>
  <r>
    <n v="3396"/>
    <x v="2"/>
    <x v="2"/>
    <s v="J.K. Rowling"/>
    <x v="5"/>
    <s v="Self-Help Guide"/>
    <s v="New"/>
    <s v="Unsealed"/>
    <n v="2023"/>
    <s v="Q1"/>
    <x v="9"/>
    <x v="9"/>
    <x v="1"/>
    <n v="26.94"/>
    <n v="280"/>
    <n v="0.14000000000000001"/>
    <n v="7543.2000000000007"/>
    <x v="1"/>
    <x v="1732"/>
  </r>
  <r>
    <n v="2482"/>
    <x v="2"/>
    <x v="3"/>
    <s v="Jane Austen"/>
    <x v="3"/>
    <s v="The Great Adventure"/>
    <s v="Used"/>
    <s v="Unsealed"/>
    <n v="2023"/>
    <s v="Q1"/>
    <x v="5"/>
    <x v="17"/>
    <x v="2"/>
    <n v="48.52"/>
    <n v="155"/>
    <n v="0.3"/>
    <n v="7520.6"/>
    <x v="2"/>
    <x v="1733"/>
  </r>
  <r>
    <n v="2794"/>
    <x v="2"/>
    <x v="3"/>
    <s v="Malcolm Gladwell"/>
    <x v="5"/>
    <s v="Self-Help Guide"/>
    <s v="New"/>
    <s v="Sealed"/>
    <n v="2023"/>
    <s v="Q4"/>
    <x v="9"/>
    <x v="9"/>
    <x v="0"/>
    <n v="30.88"/>
    <n v="243"/>
    <n v="7.0000000000000007E-2"/>
    <n v="7503.84"/>
    <x v="0"/>
    <x v="1734"/>
  </r>
  <r>
    <n v="3680"/>
    <x v="2"/>
    <x v="2"/>
    <s v="Malcolm Gladwell"/>
    <x v="5"/>
    <s v="The Great Adventure"/>
    <s v="Like New"/>
    <s v="Sealed"/>
    <n v="2023"/>
    <s v="Q3"/>
    <x v="5"/>
    <x v="17"/>
    <x v="0"/>
    <n v="74.239999999999995"/>
    <n v="101"/>
    <n v="0.09"/>
    <n v="7498.24"/>
    <x v="2"/>
    <x v="1735"/>
  </r>
  <r>
    <n v="3318"/>
    <x v="2"/>
    <x v="0"/>
    <s v="J.K. Rowling"/>
    <x v="1"/>
    <s v="Biography of Legends"/>
    <s v="Like New"/>
    <s v="Sealed"/>
    <n v="2023"/>
    <s v="Q2"/>
    <x v="2"/>
    <x v="2"/>
    <x v="2"/>
    <n v="64.78"/>
    <n v="115"/>
    <n v="0.05"/>
    <n v="7449.7"/>
    <x v="1"/>
    <x v="1736"/>
  </r>
  <r>
    <n v="2298"/>
    <x v="2"/>
    <x v="2"/>
    <s v="Brandon Sanderson"/>
    <x v="0"/>
    <s v="Self-Help Guide"/>
    <s v="Used"/>
    <s v="Unsealed"/>
    <n v="2023"/>
    <s v="Q3"/>
    <x v="5"/>
    <x v="17"/>
    <x v="1"/>
    <n v="25.22"/>
    <n v="295"/>
    <n v="0.2"/>
    <n v="7439.9"/>
    <x v="3"/>
    <x v="1737"/>
  </r>
  <r>
    <n v="3332"/>
    <x v="2"/>
    <x v="2"/>
    <s v="Stephen King"/>
    <x v="3"/>
    <s v="Biography of Legends"/>
    <s v="Used"/>
    <s v="Sealed"/>
    <n v="2024"/>
    <s v="Q1"/>
    <x v="1"/>
    <x v="1"/>
    <x v="4"/>
    <n v="23.11"/>
    <n v="319"/>
    <n v="7.0000000000000007E-2"/>
    <n v="7372.09"/>
    <x v="0"/>
    <x v="1738"/>
  </r>
  <r>
    <n v="3373"/>
    <x v="2"/>
    <x v="2"/>
    <s v="Malcolm Gladwell"/>
    <x v="0"/>
    <s v="Self-Help Guide"/>
    <s v="Used"/>
    <s v="Unsealed"/>
    <n v="2023"/>
    <s v="Q2"/>
    <x v="0"/>
    <x v="0"/>
    <x v="2"/>
    <n v="47.15"/>
    <n v="156"/>
    <n v="0.2"/>
    <n v="7355.4"/>
    <x v="3"/>
    <x v="1739"/>
  </r>
  <r>
    <n v="2514"/>
    <x v="2"/>
    <x v="0"/>
    <s v="Jane Austen"/>
    <x v="4"/>
    <s v="Mystery Unfolded"/>
    <s v="Like New"/>
    <s v="Unsealed"/>
    <n v="2024"/>
    <s v="Q3"/>
    <x v="0"/>
    <x v="5"/>
    <x v="4"/>
    <n v="53.52"/>
    <n v="135"/>
    <n v="0.16"/>
    <n v="7225.2000000000007"/>
    <x v="1"/>
    <x v="1740"/>
  </r>
  <r>
    <n v="2109"/>
    <x v="2"/>
    <x v="1"/>
    <s v="Agatha Christie"/>
    <x v="4"/>
    <s v="Self-Help Guide"/>
    <s v="Used"/>
    <s v="Unsealed"/>
    <n v="2023"/>
    <s v="Q4"/>
    <x v="7"/>
    <x v="13"/>
    <x v="2"/>
    <n v="42.62"/>
    <n v="169"/>
    <n v="0.11"/>
    <n v="7202.78"/>
    <x v="3"/>
    <x v="1741"/>
  </r>
  <r>
    <n v="2854"/>
    <x v="2"/>
    <x v="2"/>
    <s v="Jane Austen"/>
    <x v="0"/>
    <s v="Self-Help Guide"/>
    <s v="Like New"/>
    <s v="Sealed"/>
    <n v="2023"/>
    <s v="Q2"/>
    <x v="1"/>
    <x v="9"/>
    <x v="4"/>
    <n v="36.07"/>
    <n v="198"/>
    <n v="0.13"/>
    <n v="7141.86"/>
    <x v="2"/>
    <x v="1742"/>
  </r>
  <r>
    <n v="3757"/>
    <x v="2"/>
    <x v="1"/>
    <s v="Agatha Christie"/>
    <x v="0"/>
    <s v="Self-Help Guide"/>
    <s v="Like New"/>
    <s v="Unsealed"/>
    <n v="2023"/>
    <s v="Q4"/>
    <x v="3"/>
    <x v="4"/>
    <x v="0"/>
    <n v="56.77"/>
    <n v="125"/>
    <n v="0.14000000000000001"/>
    <n v="7096.25"/>
    <x v="0"/>
    <x v="1743"/>
  </r>
  <r>
    <n v="2686"/>
    <x v="2"/>
    <x v="3"/>
    <s v="George R.R. Martin"/>
    <x v="2"/>
    <s v="The Great Adventure"/>
    <s v="Used"/>
    <s v="Unsealed"/>
    <n v="2024"/>
    <s v="Q3"/>
    <x v="6"/>
    <x v="10"/>
    <x v="0"/>
    <n v="27.91"/>
    <n v="254"/>
    <n v="0.23"/>
    <n v="7089.14"/>
    <x v="2"/>
    <x v="1744"/>
  </r>
  <r>
    <n v="2356"/>
    <x v="2"/>
    <x v="0"/>
    <s v="Stephen King"/>
    <x v="6"/>
    <s v="The Great Adventure"/>
    <s v="New"/>
    <s v="Sealed"/>
    <n v="2024"/>
    <s v="Q3"/>
    <x v="8"/>
    <x v="14"/>
    <x v="0"/>
    <n v="61.07"/>
    <n v="116"/>
    <n v="0.09"/>
    <n v="7084.12"/>
    <x v="4"/>
    <x v="1745"/>
  </r>
  <r>
    <n v="2763"/>
    <x v="2"/>
    <x v="1"/>
    <s v="Brandon Sanderson"/>
    <x v="2"/>
    <s v="Self-Help Guide"/>
    <s v="Like New"/>
    <s v="Unsealed"/>
    <n v="2024"/>
    <s v="Q4"/>
    <x v="1"/>
    <x v="1"/>
    <x v="3"/>
    <n v="98.33"/>
    <n v="72"/>
    <n v="0.13"/>
    <n v="7079.76"/>
    <x v="0"/>
    <x v="1746"/>
  </r>
  <r>
    <n v="3023"/>
    <x v="2"/>
    <x v="1"/>
    <s v="George R.R. Martin"/>
    <x v="3"/>
    <s v="Science Wonders"/>
    <s v="New"/>
    <s v="Sealed"/>
    <n v="2024"/>
    <s v="Q3"/>
    <x v="4"/>
    <x v="16"/>
    <x v="4"/>
    <n v="59.52"/>
    <n v="118"/>
    <n v="0.13"/>
    <n v="7023.3600000000006"/>
    <x v="2"/>
    <x v="1747"/>
  </r>
  <r>
    <n v="3048"/>
    <x v="2"/>
    <x v="0"/>
    <s v="Jane Austen"/>
    <x v="2"/>
    <s v="Science Wonders"/>
    <s v="New"/>
    <s v="Sealed"/>
    <n v="2023"/>
    <s v="Q3"/>
    <x v="9"/>
    <x v="9"/>
    <x v="1"/>
    <n v="18.239999999999998"/>
    <n v="385"/>
    <n v="0.15"/>
    <n v="7022.4"/>
    <x v="1"/>
    <x v="1748"/>
  </r>
  <r>
    <n v="3129"/>
    <x v="2"/>
    <x v="0"/>
    <s v="J.K. Rowling"/>
    <x v="5"/>
    <s v="The Great Adventure"/>
    <s v="Like New"/>
    <s v="Sealed"/>
    <n v="2024"/>
    <s v="Q3"/>
    <x v="8"/>
    <x v="14"/>
    <x v="1"/>
    <n v="35.19"/>
    <n v="199"/>
    <n v="0.22"/>
    <n v="7002.8099999999995"/>
    <x v="3"/>
    <x v="1749"/>
  </r>
  <r>
    <n v="2635"/>
    <x v="2"/>
    <x v="1"/>
    <s v="Agatha Christie"/>
    <x v="6"/>
    <s v="Self-Help Guide"/>
    <s v="New"/>
    <s v="Sealed"/>
    <n v="2023"/>
    <s v="Q4"/>
    <x v="9"/>
    <x v="9"/>
    <x v="2"/>
    <n v="14.05"/>
    <n v="497"/>
    <n v="0.13"/>
    <n v="6982.85"/>
    <x v="3"/>
    <x v="1750"/>
  </r>
  <r>
    <n v="2908"/>
    <x v="2"/>
    <x v="3"/>
    <s v="Stephen King"/>
    <x v="2"/>
    <s v="Science Wonders"/>
    <s v="Used"/>
    <s v="Unsealed"/>
    <n v="2023"/>
    <s v="Q1"/>
    <x v="11"/>
    <x v="19"/>
    <x v="0"/>
    <n v="30.21"/>
    <n v="231"/>
    <n v="0.26"/>
    <n v="6978.51"/>
    <x v="1"/>
    <x v="1751"/>
  </r>
  <r>
    <n v="2748"/>
    <x v="2"/>
    <x v="2"/>
    <s v="Jane Austen"/>
    <x v="4"/>
    <s v="Mystery Unfolded"/>
    <s v="Like New"/>
    <s v="Unsealed"/>
    <n v="2024"/>
    <s v="Q4"/>
    <x v="11"/>
    <x v="18"/>
    <x v="1"/>
    <n v="82.48"/>
    <n v="83"/>
    <n v="0.12"/>
    <n v="6845.84"/>
    <x v="4"/>
    <x v="1752"/>
  </r>
  <r>
    <n v="3654"/>
    <x v="2"/>
    <x v="1"/>
    <s v="Jane Austen"/>
    <x v="3"/>
    <s v="Science Wonders"/>
    <s v="Used"/>
    <s v="Unsealed"/>
    <n v="2023"/>
    <s v="Q1"/>
    <x v="0"/>
    <x v="0"/>
    <x v="0"/>
    <n v="50.19"/>
    <n v="136"/>
    <n v="0.16"/>
    <n v="6825.84"/>
    <x v="3"/>
    <x v="1753"/>
  </r>
  <r>
    <n v="3225"/>
    <x v="2"/>
    <x v="2"/>
    <s v="Brandon Sanderson"/>
    <x v="2"/>
    <s v="Science Wonders"/>
    <s v="New"/>
    <s v="Unsealed"/>
    <n v="2024"/>
    <s v="Q2"/>
    <x v="6"/>
    <x v="10"/>
    <x v="3"/>
    <n v="71.38"/>
    <n v="94"/>
    <n v="0.04"/>
    <n v="6709.7199999999993"/>
    <x v="3"/>
    <x v="1754"/>
  </r>
  <r>
    <n v="3311"/>
    <x v="2"/>
    <x v="1"/>
    <s v="Brandon Sanderson"/>
    <x v="0"/>
    <s v="The Great Adventure"/>
    <s v="Used"/>
    <s v="Unsealed"/>
    <n v="2023"/>
    <s v="Q4"/>
    <x v="2"/>
    <x v="2"/>
    <x v="3"/>
    <n v="30.79"/>
    <n v="217"/>
    <n v="0.01"/>
    <n v="6681.4299999999994"/>
    <x v="0"/>
    <x v="1755"/>
  </r>
  <r>
    <n v="3436"/>
    <x v="2"/>
    <x v="2"/>
    <s v="J.K. Rowling"/>
    <x v="4"/>
    <s v="Science Wonders"/>
    <s v="Used"/>
    <s v="Unsealed"/>
    <n v="2024"/>
    <s v="Q3"/>
    <x v="7"/>
    <x v="11"/>
    <x v="0"/>
    <n v="96.31"/>
    <n v="69"/>
    <n v="0.01"/>
    <n v="6645.39"/>
    <x v="4"/>
    <x v="1756"/>
  </r>
  <r>
    <n v="3517"/>
    <x v="2"/>
    <x v="3"/>
    <s v="Brandon Sanderson"/>
    <x v="5"/>
    <s v="Biography of Legends"/>
    <s v="Like New"/>
    <s v="Unsealed"/>
    <n v="2023"/>
    <s v="Q2"/>
    <x v="8"/>
    <x v="15"/>
    <x v="2"/>
    <n v="50.01"/>
    <n v="132"/>
    <n v="0.09"/>
    <n v="6601.32"/>
    <x v="2"/>
    <x v="1757"/>
  </r>
  <r>
    <n v="2931"/>
    <x v="2"/>
    <x v="1"/>
    <s v="Stephen King"/>
    <x v="4"/>
    <s v="The Great Adventure"/>
    <s v="New"/>
    <s v="Unsealed"/>
    <n v="2024"/>
    <s v="Q3"/>
    <x v="10"/>
    <x v="14"/>
    <x v="4"/>
    <n v="95.63"/>
    <n v="69"/>
    <n v="0.28999999999999998"/>
    <n v="6598.4699999999993"/>
    <x v="4"/>
    <x v="1758"/>
  </r>
  <r>
    <n v="2837"/>
    <x v="2"/>
    <x v="2"/>
    <s v="Malcolm Gladwell"/>
    <x v="0"/>
    <s v="Science Wonders"/>
    <s v="Like New"/>
    <s v="Unsealed"/>
    <n v="2023"/>
    <s v="Q3"/>
    <x v="9"/>
    <x v="9"/>
    <x v="3"/>
    <n v="27.8"/>
    <n v="237"/>
    <n v="0.08"/>
    <n v="6588.6"/>
    <x v="0"/>
    <x v="1759"/>
  </r>
  <r>
    <n v="3813"/>
    <x v="2"/>
    <x v="1"/>
    <s v="Jane Austen"/>
    <x v="2"/>
    <s v="Self-Help Guide"/>
    <s v="Like New"/>
    <s v="Unsealed"/>
    <n v="2023"/>
    <s v="Q4"/>
    <x v="3"/>
    <x v="4"/>
    <x v="2"/>
    <n v="27.03"/>
    <n v="243"/>
    <n v="0.22"/>
    <n v="6568.29"/>
    <x v="1"/>
    <x v="1760"/>
  </r>
  <r>
    <n v="3640"/>
    <x v="2"/>
    <x v="1"/>
    <s v="Stephen King"/>
    <x v="4"/>
    <s v="Science Wonders"/>
    <s v="Like New"/>
    <s v="Sealed"/>
    <n v="2024"/>
    <s v="Q2"/>
    <x v="1"/>
    <x v="1"/>
    <x v="1"/>
    <n v="52.27"/>
    <n v="125"/>
    <n v="0.02"/>
    <n v="6533.75"/>
    <x v="0"/>
    <x v="1761"/>
  </r>
  <r>
    <n v="2479"/>
    <x v="2"/>
    <x v="2"/>
    <s v="J.K. Rowling"/>
    <x v="3"/>
    <s v="Science Wonders"/>
    <s v="New"/>
    <s v="Unsealed"/>
    <n v="2024"/>
    <s v="Q3"/>
    <x v="7"/>
    <x v="11"/>
    <x v="2"/>
    <n v="35.5"/>
    <n v="184"/>
    <n v="0"/>
    <n v="6532"/>
    <x v="0"/>
    <x v="1762"/>
  </r>
  <r>
    <n v="2893"/>
    <x v="2"/>
    <x v="0"/>
    <s v="Stephen King"/>
    <x v="2"/>
    <s v="Self-Help Guide"/>
    <s v="New"/>
    <s v="Sealed"/>
    <n v="2023"/>
    <s v="Q4"/>
    <x v="10"/>
    <x v="15"/>
    <x v="1"/>
    <n v="72.430000000000007"/>
    <n v="90"/>
    <n v="0.03"/>
    <n v="6518.7000000000007"/>
    <x v="2"/>
    <x v="1763"/>
  </r>
  <r>
    <n v="2384"/>
    <x v="2"/>
    <x v="3"/>
    <s v="Agatha Christie"/>
    <x v="1"/>
    <s v="Mystery Unfolded"/>
    <s v="Like New"/>
    <s v="Sealed"/>
    <n v="2024"/>
    <s v="Q4"/>
    <x v="11"/>
    <x v="18"/>
    <x v="4"/>
    <n v="87.75"/>
    <n v="74"/>
    <n v="0.25"/>
    <n v="6493.5"/>
    <x v="4"/>
    <x v="1764"/>
  </r>
  <r>
    <n v="2119"/>
    <x v="2"/>
    <x v="1"/>
    <s v="Malcolm Gladwell"/>
    <x v="6"/>
    <s v="Mystery Unfolded"/>
    <s v="New"/>
    <s v="Unsealed"/>
    <n v="2023"/>
    <s v="Q2"/>
    <x v="7"/>
    <x v="13"/>
    <x v="2"/>
    <n v="22.14"/>
    <n v="292"/>
    <n v="0.04"/>
    <n v="6464.88"/>
    <x v="1"/>
    <x v="1765"/>
  </r>
  <r>
    <n v="3535"/>
    <x v="2"/>
    <x v="1"/>
    <s v="Stephen King"/>
    <x v="6"/>
    <s v="Mystery Unfolded"/>
    <s v="New"/>
    <s v="Unsealed"/>
    <n v="2023"/>
    <s v="Q2"/>
    <x v="9"/>
    <x v="9"/>
    <x v="3"/>
    <n v="86.76"/>
    <n v="73"/>
    <n v="0.03"/>
    <n v="6333.4800000000005"/>
    <x v="4"/>
    <x v="1766"/>
  </r>
  <r>
    <n v="2585"/>
    <x v="2"/>
    <x v="3"/>
    <s v="Stephen King"/>
    <x v="2"/>
    <s v="Science Wonders"/>
    <s v="New"/>
    <s v="Unsealed"/>
    <n v="2024"/>
    <s v="Q3"/>
    <x v="11"/>
    <x v="18"/>
    <x v="4"/>
    <n v="37.69"/>
    <n v="168"/>
    <n v="0.21"/>
    <n v="6331.92"/>
    <x v="2"/>
    <x v="1767"/>
  </r>
  <r>
    <n v="3987"/>
    <x v="2"/>
    <x v="2"/>
    <s v="George R.R. Martin"/>
    <x v="1"/>
    <s v="The Great Adventure"/>
    <s v="Used"/>
    <s v="Unsealed"/>
    <n v="2023"/>
    <s v="Q3"/>
    <x v="11"/>
    <x v="19"/>
    <x v="1"/>
    <n v="76.44"/>
    <n v="82"/>
    <n v="0.26"/>
    <n v="6268.08"/>
    <x v="2"/>
    <x v="1768"/>
  </r>
  <r>
    <n v="2348"/>
    <x v="2"/>
    <x v="1"/>
    <s v="George R.R. Martin"/>
    <x v="3"/>
    <s v="Mystery Unfolded"/>
    <s v="Like New"/>
    <s v="Unsealed"/>
    <n v="2024"/>
    <s v="Q3"/>
    <x v="9"/>
    <x v="1"/>
    <x v="2"/>
    <n v="19.53"/>
    <n v="318"/>
    <n v="0.18"/>
    <n v="6210.54"/>
    <x v="2"/>
    <x v="1769"/>
  </r>
  <r>
    <n v="3931"/>
    <x v="2"/>
    <x v="1"/>
    <s v="Agatha Christie"/>
    <x v="1"/>
    <s v="Self-Help Guide"/>
    <s v="Used"/>
    <s v="Sealed"/>
    <n v="2023"/>
    <s v="Q4"/>
    <x v="7"/>
    <x v="13"/>
    <x v="4"/>
    <n v="66.58"/>
    <n v="93"/>
    <n v="0.13"/>
    <n v="6191.94"/>
    <x v="0"/>
    <x v="1770"/>
  </r>
  <r>
    <n v="2233"/>
    <x v="2"/>
    <x v="1"/>
    <s v="Brandon Sanderson"/>
    <x v="4"/>
    <s v="Mystery Unfolded"/>
    <s v="Used"/>
    <s v="Unsealed"/>
    <n v="2024"/>
    <s v="Q3"/>
    <x v="0"/>
    <x v="5"/>
    <x v="1"/>
    <n v="26.83"/>
    <n v="230"/>
    <n v="0.27"/>
    <n v="6170.9"/>
    <x v="4"/>
    <x v="1771"/>
  </r>
  <r>
    <n v="3846"/>
    <x v="2"/>
    <x v="3"/>
    <s v="George R.R. Martin"/>
    <x v="1"/>
    <s v="Biography of Legends"/>
    <s v="Like New"/>
    <s v="Unsealed"/>
    <n v="2024"/>
    <s v="Q2"/>
    <x v="8"/>
    <x v="14"/>
    <x v="3"/>
    <n v="14.66"/>
    <n v="418"/>
    <n v="0.28999999999999998"/>
    <n v="6127.88"/>
    <x v="0"/>
    <x v="1772"/>
  </r>
  <r>
    <n v="3506"/>
    <x v="2"/>
    <x v="0"/>
    <s v="George R.R. Martin"/>
    <x v="4"/>
    <s v="Self-Help Guide"/>
    <s v="New"/>
    <s v="Unsealed"/>
    <n v="2024"/>
    <s v="Q4"/>
    <x v="4"/>
    <x v="16"/>
    <x v="0"/>
    <n v="85.05"/>
    <n v="71"/>
    <n v="0.08"/>
    <n v="6038.55"/>
    <x v="3"/>
    <x v="1773"/>
  </r>
  <r>
    <n v="2833"/>
    <x v="2"/>
    <x v="3"/>
    <s v="Agatha Christie"/>
    <x v="2"/>
    <s v="Self-Help Guide"/>
    <s v="Like New"/>
    <s v="Unsealed"/>
    <n v="2023"/>
    <s v="Q4"/>
    <x v="3"/>
    <x v="4"/>
    <x v="0"/>
    <n v="16.84"/>
    <n v="358"/>
    <n v="0.24"/>
    <n v="6028.72"/>
    <x v="2"/>
    <x v="1774"/>
  </r>
  <r>
    <n v="3950"/>
    <x v="2"/>
    <x v="3"/>
    <s v="Brandon Sanderson"/>
    <x v="1"/>
    <s v="Science Wonders"/>
    <s v="Used"/>
    <s v="Sealed"/>
    <n v="2023"/>
    <s v="Q3"/>
    <x v="4"/>
    <x v="7"/>
    <x v="1"/>
    <n v="17.21"/>
    <n v="350"/>
    <n v="0.15"/>
    <n v="6023.5"/>
    <x v="2"/>
    <x v="1775"/>
  </r>
  <r>
    <n v="2935"/>
    <x v="2"/>
    <x v="0"/>
    <s v="Brandon Sanderson"/>
    <x v="1"/>
    <s v="Biography of Legends"/>
    <s v="Like New"/>
    <s v="Sealed"/>
    <n v="2023"/>
    <s v="Q2"/>
    <x v="0"/>
    <x v="0"/>
    <x v="1"/>
    <n v="56.45"/>
    <n v="104"/>
    <n v="0.11"/>
    <n v="5870.8"/>
    <x v="4"/>
    <x v="1776"/>
  </r>
  <r>
    <n v="3146"/>
    <x v="2"/>
    <x v="2"/>
    <s v="Malcolm Gladwell"/>
    <x v="6"/>
    <s v="Science Wonders"/>
    <s v="Used"/>
    <s v="Unsealed"/>
    <n v="2024"/>
    <s v="Q3"/>
    <x v="2"/>
    <x v="3"/>
    <x v="3"/>
    <n v="25.49"/>
    <n v="230"/>
    <n v="0.22"/>
    <n v="5862.7"/>
    <x v="0"/>
    <x v="1777"/>
  </r>
  <r>
    <n v="2716"/>
    <x v="2"/>
    <x v="2"/>
    <s v="Jane Austen"/>
    <x v="4"/>
    <s v="Mystery Unfolded"/>
    <s v="Used"/>
    <s v="Sealed"/>
    <n v="2023"/>
    <s v="Q3"/>
    <x v="3"/>
    <x v="4"/>
    <x v="1"/>
    <n v="77.61"/>
    <n v="75"/>
    <n v="0.14000000000000001"/>
    <n v="5820.75"/>
    <x v="2"/>
    <x v="1778"/>
  </r>
  <r>
    <n v="3255"/>
    <x v="2"/>
    <x v="1"/>
    <s v="Stephen King"/>
    <x v="3"/>
    <s v="Mystery Unfolded"/>
    <s v="Like New"/>
    <s v="Sealed"/>
    <n v="2023"/>
    <s v="Q2"/>
    <x v="1"/>
    <x v="9"/>
    <x v="3"/>
    <n v="45.02"/>
    <n v="129"/>
    <n v="0.18"/>
    <n v="5807.5800000000008"/>
    <x v="0"/>
    <x v="1779"/>
  </r>
  <r>
    <n v="2708"/>
    <x v="2"/>
    <x v="0"/>
    <s v="Brandon Sanderson"/>
    <x v="0"/>
    <s v="Mystery Unfolded"/>
    <s v="Used"/>
    <s v="Unsealed"/>
    <n v="2024"/>
    <s v="Q3"/>
    <x v="11"/>
    <x v="18"/>
    <x v="2"/>
    <n v="21.68"/>
    <n v="266"/>
    <n v="0.12"/>
    <n v="5766.88"/>
    <x v="2"/>
    <x v="1780"/>
  </r>
  <r>
    <n v="2193"/>
    <x v="2"/>
    <x v="1"/>
    <s v="Stephen King"/>
    <x v="6"/>
    <s v="The Great Adventure"/>
    <s v="New"/>
    <s v="Sealed"/>
    <n v="2024"/>
    <s v="Q2"/>
    <x v="4"/>
    <x v="16"/>
    <x v="0"/>
    <n v="23.72"/>
    <n v="243"/>
    <n v="0.08"/>
    <n v="5763.96"/>
    <x v="4"/>
    <x v="1781"/>
  </r>
  <r>
    <n v="2280"/>
    <x v="2"/>
    <x v="1"/>
    <s v="Agatha Christie"/>
    <x v="6"/>
    <s v="Science Wonders"/>
    <s v="Like New"/>
    <s v="Unsealed"/>
    <n v="2023"/>
    <s v="Q1"/>
    <x v="4"/>
    <x v="7"/>
    <x v="3"/>
    <n v="20.32"/>
    <n v="282"/>
    <n v="0.14000000000000001"/>
    <n v="5730.24"/>
    <x v="4"/>
    <x v="1782"/>
  </r>
  <r>
    <n v="3364"/>
    <x v="2"/>
    <x v="2"/>
    <s v="Stephen King"/>
    <x v="4"/>
    <s v="Self-Help Guide"/>
    <s v="New"/>
    <s v="Unsealed"/>
    <n v="2024"/>
    <s v="Q3"/>
    <x v="4"/>
    <x v="16"/>
    <x v="0"/>
    <n v="32.549999999999997"/>
    <n v="176"/>
    <n v="0.1"/>
    <n v="5728.7999999999993"/>
    <x v="3"/>
    <x v="1783"/>
  </r>
  <r>
    <n v="2270"/>
    <x v="2"/>
    <x v="2"/>
    <s v="Malcolm Gladwell"/>
    <x v="0"/>
    <s v="Self-Help Guide"/>
    <s v="Like New"/>
    <s v="Unsealed"/>
    <n v="2023"/>
    <s v="Q3"/>
    <x v="9"/>
    <x v="9"/>
    <x v="3"/>
    <n v="95.37"/>
    <n v="59"/>
    <n v="0.28999999999999998"/>
    <n v="5626.83"/>
    <x v="0"/>
    <x v="1784"/>
  </r>
  <r>
    <n v="3625"/>
    <x v="2"/>
    <x v="2"/>
    <s v="Stephen King"/>
    <x v="5"/>
    <s v="Self-Help Guide"/>
    <s v="Like New"/>
    <s v="Sealed"/>
    <n v="2024"/>
    <s v="Q4"/>
    <x v="6"/>
    <x v="10"/>
    <x v="1"/>
    <n v="13.69"/>
    <n v="408"/>
    <n v="0.28000000000000003"/>
    <n v="5585.5199999999995"/>
    <x v="1"/>
    <x v="1785"/>
  </r>
  <r>
    <n v="3633"/>
    <x v="2"/>
    <x v="3"/>
    <s v="Jane Austen"/>
    <x v="3"/>
    <s v="Mystery Unfolded"/>
    <s v="Used"/>
    <s v="Sealed"/>
    <n v="2024"/>
    <s v="Q1"/>
    <x v="4"/>
    <x v="16"/>
    <x v="2"/>
    <n v="21.95"/>
    <n v="249"/>
    <n v="0.19"/>
    <n v="5465.55"/>
    <x v="0"/>
    <x v="1786"/>
  </r>
  <r>
    <n v="2337"/>
    <x v="2"/>
    <x v="1"/>
    <s v="Malcolm Gladwell"/>
    <x v="0"/>
    <s v="Mystery Unfolded"/>
    <s v="Like New"/>
    <s v="Unsealed"/>
    <n v="2024"/>
    <s v="Q4"/>
    <x v="6"/>
    <x v="10"/>
    <x v="3"/>
    <n v="30.9"/>
    <n v="176"/>
    <n v="0.19"/>
    <n v="5438.4"/>
    <x v="3"/>
    <x v="1787"/>
  </r>
  <r>
    <n v="2004"/>
    <x v="2"/>
    <x v="1"/>
    <s v="Malcolm Gladwell"/>
    <x v="5"/>
    <s v="Biography of Legends"/>
    <s v="Used"/>
    <s v="Unsealed"/>
    <n v="2023"/>
    <s v="Q4"/>
    <x v="2"/>
    <x v="2"/>
    <x v="4"/>
    <n v="72.3"/>
    <n v="75"/>
    <n v="0.06"/>
    <n v="5422.5"/>
    <x v="3"/>
    <x v="1788"/>
  </r>
  <r>
    <n v="3827"/>
    <x v="2"/>
    <x v="3"/>
    <s v="Malcolm Gladwell"/>
    <x v="2"/>
    <s v="Self-Help Guide"/>
    <s v="New"/>
    <s v="Sealed"/>
    <n v="2023"/>
    <s v="Q2"/>
    <x v="6"/>
    <x v="12"/>
    <x v="0"/>
    <n v="36.57"/>
    <n v="148"/>
    <n v="0.08"/>
    <n v="5412.36"/>
    <x v="4"/>
    <x v="1789"/>
  </r>
  <r>
    <n v="3324"/>
    <x v="2"/>
    <x v="1"/>
    <s v="J.K. Rowling"/>
    <x v="2"/>
    <s v="Science Wonders"/>
    <s v="Like New"/>
    <s v="Unsealed"/>
    <n v="2024"/>
    <s v="Q4"/>
    <x v="4"/>
    <x v="16"/>
    <x v="3"/>
    <n v="15.17"/>
    <n v="353"/>
    <n v="0.08"/>
    <n v="5355.01"/>
    <x v="4"/>
    <x v="1790"/>
  </r>
  <r>
    <n v="3145"/>
    <x v="2"/>
    <x v="1"/>
    <s v="Jane Austen"/>
    <x v="5"/>
    <s v="Self-Help Guide"/>
    <s v="Like New"/>
    <s v="Sealed"/>
    <n v="2023"/>
    <s v="Q4"/>
    <x v="2"/>
    <x v="2"/>
    <x v="1"/>
    <n v="43.28"/>
    <n v="123"/>
    <n v="0.18"/>
    <n v="5323.4400000000005"/>
    <x v="4"/>
    <x v="1791"/>
  </r>
  <r>
    <n v="3895"/>
    <x v="2"/>
    <x v="0"/>
    <s v="Stephen King"/>
    <x v="4"/>
    <s v="Science Wonders"/>
    <s v="Used"/>
    <s v="Unsealed"/>
    <n v="2023"/>
    <s v="Q1"/>
    <x v="7"/>
    <x v="13"/>
    <x v="1"/>
    <n v="14.31"/>
    <n v="372"/>
    <n v="0.14000000000000001"/>
    <n v="5323.3200000000006"/>
    <x v="3"/>
    <x v="1792"/>
  </r>
  <r>
    <n v="2672"/>
    <x v="2"/>
    <x v="0"/>
    <s v="Brandon Sanderson"/>
    <x v="3"/>
    <s v="Self-Help Guide"/>
    <s v="New"/>
    <s v="Sealed"/>
    <n v="2023"/>
    <s v="Q2"/>
    <x v="10"/>
    <x v="15"/>
    <x v="2"/>
    <n v="52.44"/>
    <n v="101"/>
    <n v="0.09"/>
    <n v="5296.44"/>
    <x v="2"/>
    <x v="1793"/>
  </r>
  <r>
    <n v="3189"/>
    <x v="2"/>
    <x v="0"/>
    <s v="J.K. Rowling"/>
    <x v="6"/>
    <s v="Self-Help Guide"/>
    <s v="Like New"/>
    <s v="Unsealed"/>
    <n v="2024"/>
    <s v="Q1"/>
    <x v="9"/>
    <x v="1"/>
    <x v="0"/>
    <n v="15.82"/>
    <n v="332"/>
    <n v="0.12"/>
    <n v="5252.24"/>
    <x v="4"/>
    <x v="1794"/>
  </r>
  <r>
    <n v="2919"/>
    <x v="2"/>
    <x v="0"/>
    <s v="Brandon Sanderson"/>
    <x v="0"/>
    <s v="Mystery Unfolded"/>
    <s v="Used"/>
    <s v="Unsealed"/>
    <n v="2023"/>
    <s v="Q1"/>
    <x v="10"/>
    <x v="15"/>
    <x v="4"/>
    <n v="63.98"/>
    <n v="82"/>
    <n v="0.03"/>
    <n v="5246.36"/>
    <x v="1"/>
    <x v="1795"/>
  </r>
  <r>
    <n v="2203"/>
    <x v="2"/>
    <x v="2"/>
    <s v="J.K. Rowling"/>
    <x v="3"/>
    <s v="Biography of Legends"/>
    <s v="New"/>
    <s v="Sealed"/>
    <n v="2023"/>
    <s v="Q4"/>
    <x v="8"/>
    <x v="15"/>
    <x v="2"/>
    <n v="54.52"/>
    <n v="96"/>
    <n v="0.05"/>
    <n v="5233.92"/>
    <x v="2"/>
    <x v="1796"/>
  </r>
  <r>
    <n v="2654"/>
    <x v="2"/>
    <x v="2"/>
    <s v="J.K. Rowling"/>
    <x v="0"/>
    <s v="Mystery Unfolded"/>
    <s v="Used"/>
    <s v="Sealed"/>
    <n v="2024"/>
    <s v="Q3"/>
    <x v="3"/>
    <x v="6"/>
    <x v="1"/>
    <n v="21.04"/>
    <n v="248"/>
    <n v="0.08"/>
    <n v="5217.92"/>
    <x v="3"/>
    <x v="1797"/>
  </r>
  <r>
    <n v="2062"/>
    <x v="2"/>
    <x v="0"/>
    <s v="Jane Austen"/>
    <x v="0"/>
    <s v="The Great Adventure"/>
    <s v="New"/>
    <s v="Unsealed"/>
    <n v="2023"/>
    <s v="Q3"/>
    <x v="7"/>
    <x v="13"/>
    <x v="2"/>
    <n v="24.26"/>
    <n v="215"/>
    <n v="0.2"/>
    <n v="5215.9000000000005"/>
    <x v="1"/>
    <x v="1798"/>
  </r>
  <r>
    <n v="2485"/>
    <x v="2"/>
    <x v="1"/>
    <s v="J.K. Rowling"/>
    <x v="5"/>
    <s v="Science Wonders"/>
    <s v="Used"/>
    <s v="Sealed"/>
    <n v="2024"/>
    <s v="Q3"/>
    <x v="10"/>
    <x v="14"/>
    <x v="3"/>
    <n v="21.1"/>
    <n v="247"/>
    <n v="0.03"/>
    <n v="5211.7000000000007"/>
    <x v="4"/>
    <x v="1799"/>
  </r>
  <r>
    <n v="3249"/>
    <x v="2"/>
    <x v="2"/>
    <s v="Malcolm Gladwell"/>
    <x v="1"/>
    <s v="Biography of Legends"/>
    <s v="New"/>
    <s v="Unsealed"/>
    <n v="2024"/>
    <s v="Q2"/>
    <x v="3"/>
    <x v="6"/>
    <x v="4"/>
    <n v="17.84"/>
    <n v="292"/>
    <n v="0.14000000000000001"/>
    <n v="5209.28"/>
    <x v="3"/>
    <x v="1800"/>
  </r>
  <r>
    <n v="3968"/>
    <x v="2"/>
    <x v="1"/>
    <s v="Malcolm Gladwell"/>
    <x v="2"/>
    <s v="Self-Help Guide"/>
    <s v="New"/>
    <s v="Unsealed"/>
    <n v="2024"/>
    <s v="Q3"/>
    <x v="10"/>
    <x v="14"/>
    <x v="1"/>
    <n v="16.39"/>
    <n v="314"/>
    <n v="0.18"/>
    <n v="5146.46"/>
    <x v="1"/>
    <x v="1801"/>
  </r>
  <r>
    <n v="3539"/>
    <x v="2"/>
    <x v="3"/>
    <s v="Brandon Sanderson"/>
    <x v="0"/>
    <s v="Biography of Legends"/>
    <s v="Used"/>
    <s v="Sealed"/>
    <n v="2023"/>
    <s v="Q2"/>
    <x v="7"/>
    <x v="13"/>
    <x v="1"/>
    <n v="62.96"/>
    <n v="81"/>
    <n v="0.22"/>
    <n v="5099.76"/>
    <x v="3"/>
    <x v="1802"/>
  </r>
  <r>
    <n v="2185"/>
    <x v="2"/>
    <x v="2"/>
    <s v="Agatha Christie"/>
    <x v="4"/>
    <s v="Science Wonders"/>
    <s v="Used"/>
    <s v="Sealed"/>
    <n v="2024"/>
    <s v="Q4"/>
    <x v="1"/>
    <x v="1"/>
    <x v="2"/>
    <n v="14.14"/>
    <n v="360"/>
    <n v="0.03"/>
    <n v="5090.4000000000005"/>
    <x v="2"/>
    <x v="1803"/>
  </r>
  <r>
    <n v="2151"/>
    <x v="2"/>
    <x v="1"/>
    <s v="Jane Austen"/>
    <x v="2"/>
    <s v="Biography of Legends"/>
    <s v="Like New"/>
    <s v="Unsealed"/>
    <n v="2024"/>
    <s v="Q1"/>
    <x v="4"/>
    <x v="16"/>
    <x v="1"/>
    <n v="25.08"/>
    <n v="201"/>
    <n v="0.15"/>
    <n v="5041.08"/>
    <x v="3"/>
    <x v="1804"/>
  </r>
  <r>
    <n v="3175"/>
    <x v="2"/>
    <x v="0"/>
    <s v="Malcolm Gladwell"/>
    <x v="1"/>
    <s v="Biography of Legends"/>
    <s v="New"/>
    <s v="Sealed"/>
    <n v="2024"/>
    <s v="Q4"/>
    <x v="5"/>
    <x v="8"/>
    <x v="0"/>
    <n v="34.619999999999997"/>
    <n v="145"/>
    <n v="0.06"/>
    <n v="5019.8999999999996"/>
    <x v="0"/>
    <x v="1805"/>
  </r>
  <r>
    <n v="3953"/>
    <x v="2"/>
    <x v="3"/>
    <s v="Jane Austen"/>
    <x v="2"/>
    <s v="Science Wonders"/>
    <s v="Used"/>
    <s v="Sealed"/>
    <n v="2024"/>
    <s v="Q1"/>
    <x v="4"/>
    <x v="16"/>
    <x v="3"/>
    <n v="77.98"/>
    <n v="64"/>
    <n v="0.06"/>
    <n v="4990.72"/>
    <x v="2"/>
    <x v="1806"/>
  </r>
  <r>
    <n v="2832"/>
    <x v="2"/>
    <x v="0"/>
    <s v="Stephen King"/>
    <x v="6"/>
    <s v="Science Wonders"/>
    <s v="Used"/>
    <s v="Sealed"/>
    <n v="2023"/>
    <s v="Q4"/>
    <x v="1"/>
    <x v="9"/>
    <x v="2"/>
    <n v="33.01"/>
    <n v="151"/>
    <n v="0.21"/>
    <n v="4984.5099999999993"/>
    <x v="3"/>
    <x v="1807"/>
  </r>
  <r>
    <n v="3276"/>
    <x v="2"/>
    <x v="1"/>
    <s v="Agatha Christie"/>
    <x v="2"/>
    <s v="Self-Help Guide"/>
    <s v="Like New"/>
    <s v="Unsealed"/>
    <n v="2023"/>
    <s v="Q2"/>
    <x v="4"/>
    <x v="7"/>
    <x v="3"/>
    <n v="48.84"/>
    <n v="102"/>
    <n v="0"/>
    <n v="4981.68"/>
    <x v="3"/>
    <x v="1808"/>
  </r>
  <r>
    <n v="3514"/>
    <x v="2"/>
    <x v="2"/>
    <s v="J.K. Rowling"/>
    <x v="2"/>
    <s v="Science Wonders"/>
    <s v="Like New"/>
    <s v="Sealed"/>
    <n v="2023"/>
    <s v="Q4"/>
    <x v="6"/>
    <x v="12"/>
    <x v="4"/>
    <n v="26.8"/>
    <n v="185"/>
    <n v="0.28000000000000003"/>
    <n v="4958"/>
    <x v="1"/>
    <x v="1809"/>
  </r>
  <r>
    <n v="3330"/>
    <x v="2"/>
    <x v="2"/>
    <s v="Stephen King"/>
    <x v="0"/>
    <s v="Mystery Unfolded"/>
    <s v="Like New"/>
    <s v="Sealed"/>
    <n v="2024"/>
    <s v="Q4"/>
    <x v="4"/>
    <x v="16"/>
    <x v="2"/>
    <n v="13.35"/>
    <n v="370"/>
    <n v="0.26"/>
    <n v="4939.5"/>
    <x v="4"/>
    <x v="1810"/>
  </r>
  <r>
    <n v="3838"/>
    <x v="2"/>
    <x v="2"/>
    <s v="Brandon Sanderson"/>
    <x v="0"/>
    <s v="Self-Help Guide"/>
    <s v="Like New"/>
    <s v="Unsealed"/>
    <n v="2023"/>
    <s v="Q4"/>
    <x v="11"/>
    <x v="19"/>
    <x v="1"/>
    <n v="12.25"/>
    <n v="398"/>
    <n v="0.16"/>
    <n v="4875.5"/>
    <x v="3"/>
    <x v="1811"/>
  </r>
  <r>
    <n v="3865"/>
    <x v="2"/>
    <x v="2"/>
    <s v="Stephen King"/>
    <x v="0"/>
    <s v="Mystery Unfolded"/>
    <s v="New"/>
    <s v="Sealed"/>
    <n v="2024"/>
    <s v="Q2"/>
    <x v="7"/>
    <x v="11"/>
    <x v="2"/>
    <n v="12.37"/>
    <n v="394"/>
    <n v="0.22"/>
    <n v="4873.78"/>
    <x v="0"/>
    <x v="1812"/>
  </r>
  <r>
    <n v="3139"/>
    <x v="2"/>
    <x v="1"/>
    <s v="Agatha Christie"/>
    <x v="6"/>
    <s v="The Great Adventure"/>
    <s v="New"/>
    <s v="Sealed"/>
    <n v="2024"/>
    <s v="Q2"/>
    <x v="11"/>
    <x v="18"/>
    <x v="3"/>
    <n v="34.200000000000003"/>
    <n v="142"/>
    <n v="0.15"/>
    <n v="4856.4000000000005"/>
    <x v="3"/>
    <x v="1813"/>
  </r>
  <r>
    <n v="3173"/>
    <x v="2"/>
    <x v="1"/>
    <s v="J.K. Rowling"/>
    <x v="3"/>
    <s v="The Great Adventure"/>
    <s v="Like New"/>
    <s v="Sealed"/>
    <n v="2024"/>
    <s v="Q4"/>
    <x v="0"/>
    <x v="5"/>
    <x v="1"/>
    <n v="67.290000000000006"/>
    <n v="72"/>
    <n v="0.15"/>
    <n v="4844.88"/>
    <x v="0"/>
    <x v="1814"/>
  </r>
  <r>
    <n v="3883"/>
    <x v="2"/>
    <x v="1"/>
    <s v="Brandon Sanderson"/>
    <x v="1"/>
    <s v="Science Wonders"/>
    <s v="Used"/>
    <s v="Unsealed"/>
    <n v="2023"/>
    <s v="Q4"/>
    <x v="9"/>
    <x v="9"/>
    <x v="2"/>
    <n v="19.54"/>
    <n v="245"/>
    <n v="0.18"/>
    <n v="4787.3"/>
    <x v="0"/>
    <x v="1815"/>
  </r>
  <r>
    <n v="2548"/>
    <x v="2"/>
    <x v="2"/>
    <s v="Jane Austen"/>
    <x v="3"/>
    <s v="Science Wonders"/>
    <s v="Used"/>
    <s v="Unsealed"/>
    <n v="2023"/>
    <s v="Q4"/>
    <x v="9"/>
    <x v="9"/>
    <x v="0"/>
    <n v="86.9"/>
    <n v="55"/>
    <n v="0.02"/>
    <n v="4779.5"/>
    <x v="4"/>
    <x v="1816"/>
  </r>
  <r>
    <n v="3231"/>
    <x v="2"/>
    <x v="2"/>
    <s v="George R.R. Martin"/>
    <x v="3"/>
    <s v="Self-Help Guide"/>
    <s v="New"/>
    <s v="Sealed"/>
    <n v="2023"/>
    <s v="Q2"/>
    <x v="8"/>
    <x v="15"/>
    <x v="2"/>
    <n v="99.13"/>
    <n v="48"/>
    <n v="0.28000000000000003"/>
    <n v="4758.24"/>
    <x v="3"/>
    <x v="1817"/>
  </r>
  <r>
    <n v="3684"/>
    <x v="2"/>
    <x v="1"/>
    <s v="Brandon Sanderson"/>
    <x v="2"/>
    <s v="Biography of Legends"/>
    <s v="New"/>
    <s v="Unsealed"/>
    <n v="2023"/>
    <s v="Q4"/>
    <x v="7"/>
    <x v="13"/>
    <x v="0"/>
    <n v="37"/>
    <n v="128"/>
    <n v="0.26"/>
    <n v="4736"/>
    <x v="1"/>
    <x v="1818"/>
  </r>
  <r>
    <n v="3845"/>
    <x v="2"/>
    <x v="3"/>
    <s v="Jane Austen"/>
    <x v="6"/>
    <s v="Self-Help Guide"/>
    <s v="Used"/>
    <s v="Sealed"/>
    <n v="2023"/>
    <s v="Q3"/>
    <x v="1"/>
    <x v="9"/>
    <x v="0"/>
    <n v="26.3"/>
    <n v="180"/>
    <n v="0.09"/>
    <n v="4734"/>
    <x v="4"/>
    <x v="1819"/>
  </r>
  <r>
    <n v="2899"/>
    <x v="2"/>
    <x v="2"/>
    <s v="Agatha Christie"/>
    <x v="3"/>
    <s v="Biography of Legends"/>
    <s v="New"/>
    <s v="Sealed"/>
    <n v="2023"/>
    <s v="Q3"/>
    <x v="5"/>
    <x v="17"/>
    <x v="2"/>
    <n v="55.04"/>
    <n v="86"/>
    <n v="0.08"/>
    <n v="4733.4399999999996"/>
    <x v="2"/>
    <x v="1820"/>
  </r>
  <r>
    <n v="2248"/>
    <x v="2"/>
    <x v="2"/>
    <s v="Stephen King"/>
    <x v="3"/>
    <s v="Science Wonders"/>
    <s v="Like New"/>
    <s v="Sealed"/>
    <n v="2024"/>
    <s v="Q3"/>
    <x v="11"/>
    <x v="18"/>
    <x v="3"/>
    <n v="90.66"/>
    <n v="52"/>
    <n v="0.24"/>
    <n v="4714.32"/>
    <x v="4"/>
    <x v="1821"/>
  </r>
  <r>
    <n v="3726"/>
    <x v="2"/>
    <x v="0"/>
    <s v="Malcolm Gladwell"/>
    <x v="2"/>
    <s v="Mystery Unfolded"/>
    <s v="Like New"/>
    <s v="Unsealed"/>
    <n v="2024"/>
    <s v="Q1"/>
    <x v="1"/>
    <x v="1"/>
    <x v="1"/>
    <n v="35.950000000000003"/>
    <n v="130"/>
    <n v="0.16"/>
    <n v="4673.5"/>
    <x v="3"/>
    <x v="1822"/>
  </r>
  <r>
    <n v="3830"/>
    <x v="2"/>
    <x v="3"/>
    <s v="Agatha Christie"/>
    <x v="3"/>
    <s v="Mystery Unfolded"/>
    <s v="New"/>
    <s v="Sealed"/>
    <n v="2024"/>
    <s v="Q2"/>
    <x v="4"/>
    <x v="16"/>
    <x v="4"/>
    <n v="55.62"/>
    <n v="84"/>
    <n v="0.04"/>
    <n v="4672.08"/>
    <x v="0"/>
    <x v="1823"/>
  </r>
  <r>
    <n v="3495"/>
    <x v="2"/>
    <x v="3"/>
    <s v="Agatha Christie"/>
    <x v="4"/>
    <s v="Science Wonders"/>
    <s v="Used"/>
    <s v="Sealed"/>
    <n v="2024"/>
    <s v="Q2"/>
    <x v="7"/>
    <x v="11"/>
    <x v="1"/>
    <n v="84.36"/>
    <n v="54"/>
    <n v="0.12"/>
    <n v="4555.4399999999996"/>
    <x v="0"/>
    <x v="1824"/>
  </r>
  <r>
    <n v="2546"/>
    <x v="2"/>
    <x v="2"/>
    <s v="Agatha Christie"/>
    <x v="0"/>
    <s v="Biography of Legends"/>
    <s v="New"/>
    <s v="Sealed"/>
    <n v="2024"/>
    <s v="Q4"/>
    <x v="7"/>
    <x v="11"/>
    <x v="2"/>
    <n v="56.18"/>
    <n v="81"/>
    <n v="0.11"/>
    <n v="4550.58"/>
    <x v="2"/>
    <x v="1825"/>
  </r>
  <r>
    <n v="3143"/>
    <x v="2"/>
    <x v="2"/>
    <s v="Stephen King"/>
    <x v="0"/>
    <s v="Science Wonders"/>
    <s v="Used"/>
    <s v="Sealed"/>
    <n v="2023"/>
    <s v="Q1"/>
    <x v="7"/>
    <x v="13"/>
    <x v="4"/>
    <n v="94.51"/>
    <n v="48"/>
    <n v="0.15"/>
    <n v="4536.4800000000005"/>
    <x v="1"/>
    <x v="1826"/>
  </r>
  <r>
    <n v="3716"/>
    <x v="2"/>
    <x v="3"/>
    <s v="J.K. Rowling"/>
    <x v="3"/>
    <s v="Self-Help Guide"/>
    <s v="New"/>
    <s v="Unsealed"/>
    <n v="2024"/>
    <s v="Q3"/>
    <x v="7"/>
    <x v="11"/>
    <x v="3"/>
    <n v="25.54"/>
    <n v="177"/>
    <n v="0.24"/>
    <n v="4520.58"/>
    <x v="3"/>
    <x v="1827"/>
  </r>
  <r>
    <n v="2744"/>
    <x v="2"/>
    <x v="0"/>
    <s v="J.K. Rowling"/>
    <x v="6"/>
    <s v="Mystery Unfolded"/>
    <s v="Used"/>
    <s v="Unsealed"/>
    <n v="2023"/>
    <s v="Q1"/>
    <x v="10"/>
    <x v="15"/>
    <x v="1"/>
    <n v="10.91"/>
    <n v="414"/>
    <n v="0.26"/>
    <n v="4516.74"/>
    <x v="3"/>
    <x v="1828"/>
  </r>
  <r>
    <n v="2178"/>
    <x v="2"/>
    <x v="1"/>
    <s v="George R.R. Martin"/>
    <x v="5"/>
    <s v="Science Wonders"/>
    <s v="Like New"/>
    <s v="Sealed"/>
    <n v="2023"/>
    <s v="Q3"/>
    <x v="2"/>
    <x v="2"/>
    <x v="2"/>
    <n v="65.739999999999995"/>
    <n v="68"/>
    <n v="0.18"/>
    <n v="4470.32"/>
    <x v="1"/>
    <x v="1829"/>
  </r>
  <r>
    <n v="2549"/>
    <x v="2"/>
    <x v="2"/>
    <s v="Brandon Sanderson"/>
    <x v="1"/>
    <s v="Mystery Unfolded"/>
    <s v="Like New"/>
    <s v="Sealed"/>
    <n v="2023"/>
    <s v="Q2"/>
    <x v="0"/>
    <x v="0"/>
    <x v="0"/>
    <n v="23.99"/>
    <n v="185"/>
    <n v="0.09"/>
    <n v="4438.1499999999996"/>
    <x v="3"/>
    <x v="1830"/>
  </r>
  <r>
    <n v="3128"/>
    <x v="2"/>
    <x v="2"/>
    <s v="Stephen King"/>
    <x v="6"/>
    <s v="Self-Help Guide"/>
    <s v="Used"/>
    <s v="Unsealed"/>
    <n v="2023"/>
    <s v="Q3"/>
    <x v="6"/>
    <x v="12"/>
    <x v="1"/>
    <n v="12.02"/>
    <n v="369"/>
    <n v="0.14000000000000001"/>
    <n v="4435.38"/>
    <x v="2"/>
    <x v="1831"/>
  </r>
  <r>
    <n v="3131"/>
    <x v="2"/>
    <x v="0"/>
    <s v="Stephen King"/>
    <x v="3"/>
    <s v="The Great Adventure"/>
    <s v="Used"/>
    <s v="Unsealed"/>
    <n v="2024"/>
    <s v="Q4"/>
    <x v="6"/>
    <x v="10"/>
    <x v="1"/>
    <n v="29.96"/>
    <n v="148"/>
    <n v="0.06"/>
    <n v="4434.08"/>
    <x v="3"/>
    <x v="1832"/>
  </r>
  <r>
    <n v="3177"/>
    <x v="2"/>
    <x v="0"/>
    <s v="Agatha Christie"/>
    <x v="6"/>
    <s v="The Great Adventure"/>
    <s v="Like New"/>
    <s v="Sealed"/>
    <n v="2024"/>
    <s v="Q4"/>
    <x v="4"/>
    <x v="16"/>
    <x v="1"/>
    <n v="37.51"/>
    <n v="118"/>
    <n v="0.22"/>
    <n v="4426.1799999999994"/>
    <x v="4"/>
    <x v="1833"/>
  </r>
  <r>
    <n v="2186"/>
    <x v="2"/>
    <x v="2"/>
    <s v="Stephen King"/>
    <x v="6"/>
    <s v="Self-Help Guide"/>
    <s v="Like New"/>
    <s v="Sealed"/>
    <n v="2024"/>
    <s v="Q4"/>
    <x v="4"/>
    <x v="16"/>
    <x v="1"/>
    <n v="10.130000000000001"/>
    <n v="434"/>
    <n v="0.1"/>
    <n v="4396.42"/>
    <x v="2"/>
    <x v="1834"/>
  </r>
  <r>
    <n v="3362"/>
    <x v="2"/>
    <x v="2"/>
    <s v="Agatha Christie"/>
    <x v="0"/>
    <s v="Biography of Legends"/>
    <s v="New"/>
    <s v="Unsealed"/>
    <n v="2023"/>
    <s v="Q3"/>
    <x v="11"/>
    <x v="19"/>
    <x v="3"/>
    <n v="71.319999999999993"/>
    <n v="61"/>
    <n v="0.13"/>
    <n v="4350.5199999999995"/>
    <x v="4"/>
    <x v="1835"/>
  </r>
  <r>
    <n v="3110"/>
    <x v="2"/>
    <x v="1"/>
    <s v="Jane Austen"/>
    <x v="3"/>
    <s v="Self-Help Guide"/>
    <s v="Used"/>
    <s v="Sealed"/>
    <n v="2023"/>
    <s v="Q1"/>
    <x v="2"/>
    <x v="2"/>
    <x v="4"/>
    <n v="39.82"/>
    <n v="108"/>
    <n v="0.06"/>
    <n v="4300.5600000000004"/>
    <x v="3"/>
    <x v="1836"/>
  </r>
  <r>
    <n v="2506"/>
    <x v="2"/>
    <x v="1"/>
    <s v="Stephen King"/>
    <x v="6"/>
    <s v="Biography of Legends"/>
    <s v="Like New"/>
    <s v="Sealed"/>
    <n v="2023"/>
    <s v="Q3"/>
    <x v="10"/>
    <x v="15"/>
    <x v="0"/>
    <n v="38.51"/>
    <n v="111"/>
    <n v="0.22"/>
    <n v="4274.6099999999997"/>
    <x v="2"/>
    <x v="1837"/>
  </r>
  <r>
    <n v="2844"/>
    <x v="2"/>
    <x v="0"/>
    <s v="Stephen King"/>
    <x v="2"/>
    <s v="Biography of Legends"/>
    <s v="Used"/>
    <s v="Sealed"/>
    <n v="2024"/>
    <s v="Q2"/>
    <x v="4"/>
    <x v="16"/>
    <x v="4"/>
    <n v="14.38"/>
    <n v="297"/>
    <n v="0.03"/>
    <n v="4270.8600000000006"/>
    <x v="0"/>
    <x v="1838"/>
  </r>
  <r>
    <n v="2237"/>
    <x v="2"/>
    <x v="0"/>
    <s v="Agatha Christie"/>
    <x v="0"/>
    <s v="Self-Help Guide"/>
    <s v="Used"/>
    <s v="Unsealed"/>
    <n v="2023"/>
    <s v="Q1"/>
    <x v="5"/>
    <x v="17"/>
    <x v="2"/>
    <n v="91.16"/>
    <n v="46"/>
    <n v="0.25"/>
    <n v="4193.3599999999997"/>
    <x v="3"/>
    <x v="1839"/>
  </r>
  <r>
    <n v="2851"/>
    <x v="2"/>
    <x v="0"/>
    <s v="Agatha Christie"/>
    <x v="2"/>
    <s v="Self-Help Guide"/>
    <s v="Like New"/>
    <s v="Unsealed"/>
    <n v="2024"/>
    <s v="Q3"/>
    <x v="2"/>
    <x v="3"/>
    <x v="1"/>
    <n v="42.04"/>
    <n v="99"/>
    <n v="0.28000000000000003"/>
    <n v="4161.96"/>
    <x v="3"/>
    <x v="1840"/>
  </r>
  <r>
    <n v="3879"/>
    <x v="2"/>
    <x v="3"/>
    <s v="Agatha Christie"/>
    <x v="6"/>
    <s v="Self-Help Guide"/>
    <s v="Used"/>
    <s v="Sealed"/>
    <n v="2023"/>
    <s v="Q4"/>
    <x v="3"/>
    <x v="4"/>
    <x v="4"/>
    <n v="47.28"/>
    <n v="88"/>
    <n v="0.23"/>
    <n v="4160.6400000000003"/>
    <x v="2"/>
    <x v="1841"/>
  </r>
  <r>
    <n v="3826"/>
    <x v="2"/>
    <x v="1"/>
    <s v="George R.R. Martin"/>
    <x v="1"/>
    <s v="Mystery Unfolded"/>
    <s v="Like New"/>
    <s v="Unsealed"/>
    <n v="2023"/>
    <s v="Q2"/>
    <x v="8"/>
    <x v="15"/>
    <x v="2"/>
    <n v="93.57"/>
    <n v="44"/>
    <n v="0.24"/>
    <n v="4117.08"/>
    <x v="4"/>
    <x v="1842"/>
  </r>
  <r>
    <n v="3061"/>
    <x v="2"/>
    <x v="2"/>
    <s v="Malcolm Gladwell"/>
    <x v="4"/>
    <s v="Self-Help Guide"/>
    <s v="Like New"/>
    <s v="Unsealed"/>
    <n v="2024"/>
    <s v="Q4"/>
    <x v="7"/>
    <x v="11"/>
    <x v="0"/>
    <n v="93.13"/>
    <n v="44"/>
    <n v="0.28000000000000003"/>
    <n v="4097.7199999999993"/>
    <x v="2"/>
    <x v="1843"/>
  </r>
  <r>
    <n v="3511"/>
    <x v="2"/>
    <x v="2"/>
    <s v="J.K. Rowling"/>
    <x v="3"/>
    <s v="The Great Adventure"/>
    <s v="New"/>
    <s v="Unsealed"/>
    <n v="2023"/>
    <s v="Q3"/>
    <x v="7"/>
    <x v="13"/>
    <x v="2"/>
    <n v="84.49"/>
    <n v="48"/>
    <n v="0.27"/>
    <n v="4055.5199999999995"/>
    <x v="0"/>
    <x v="1844"/>
  </r>
  <r>
    <n v="2865"/>
    <x v="2"/>
    <x v="3"/>
    <s v="Jane Austen"/>
    <x v="1"/>
    <s v="The Great Adventure"/>
    <s v="Like New"/>
    <s v="Unsealed"/>
    <n v="2023"/>
    <s v="Q2"/>
    <x v="5"/>
    <x v="17"/>
    <x v="3"/>
    <n v="9.3000000000000007"/>
    <n v="433"/>
    <n v="0.18"/>
    <n v="4026.9"/>
    <x v="0"/>
    <x v="1845"/>
  </r>
  <r>
    <n v="3921"/>
    <x v="2"/>
    <x v="3"/>
    <s v="Jane Austen"/>
    <x v="2"/>
    <s v="Mystery Unfolded"/>
    <s v="New"/>
    <s v="Sealed"/>
    <n v="2023"/>
    <s v="Q4"/>
    <x v="11"/>
    <x v="19"/>
    <x v="1"/>
    <n v="11.25"/>
    <n v="357"/>
    <n v="0.08"/>
    <n v="4016.25"/>
    <x v="3"/>
    <x v="458"/>
  </r>
  <r>
    <n v="3850"/>
    <x v="2"/>
    <x v="1"/>
    <s v="Malcolm Gladwell"/>
    <x v="5"/>
    <s v="Self-Help Guide"/>
    <s v="Like New"/>
    <s v="Sealed"/>
    <n v="2024"/>
    <s v="Q3"/>
    <x v="1"/>
    <x v="1"/>
    <x v="3"/>
    <n v="9.81"/>
    <n v="405"/>
    <n v="0.12"/>
    <n v="3973.05"/>
    <x v="1"/>
    <x v="1846"/>
  </r>
  <r>
    <n v="3871"/>
    <x v="2"/>
    <x v="1"/>
    <s v="J.K. Rowling"/>
    <x v="6"/>
    <s v="Science Wonders"/>
    <s v="New"/>
    <s v="Unsealed"/>
    <n v="2024"/>
    <s v="Q1"/>
    <x v="11"/>
    <x v="18"/>
    <x v="1"/>
    <n v="32.869999999999997"/>
    <n v="120"/>
    <n v="0.1"/>
    <n v="3944.3999999999996"/>
    <x v="0"/>
    <x v="1847"/>
  </r>
  <r>
    <n v="3919"/>
    <x v="2"/>
    <x v="2"/>
    <s v="George R.R. Martin"/>
    <x v="1"/>
    <s v="Science Wonders"/>
    <s v="Like New"/>
    <s v="Unsealed"/>
    <n v="2024"/>
    <s v="Q2"/>
    <x v="2"/>
    <x v="3"/>
    <x v="3"/>
    <n v="37.65"/>
    <n v="102"/>
    <n v="0.09"/>
    <n v="3840.2999999999997"/>
    <x v="2"/>
    <x v="1848"/>
  </r>
  <r>
    <n v="3770"/>
    <x v="2"/>
    <x v="3"/>
    <s v="Stephen King"/>
    <x v="3"/>
    <s v="Science Wonders"/>
    <s v="New"/>
    <s v="Sealed"/>
    <n v="2024"/>
    <s v="Q1"/>
    <x v="10"/>
    <x v="14"/>
    <x v="4"/>
    <n v="13.54"/>
    <n v="283"/>
    <n v="0.12"/>
    <n v="3831.8199999999997"/>
    <x v="0"/>
    <x v="1849"/>
  </r>
  <r>
    <n v="3162"/>
    <x v="2"/>
    <x v="2"/>
    <s v="Brandon Sanderson"/>
    <x v="2"/>
    <s v="Biography of Legends"/>
    <s v="New"/>
    <s v="Sealed"/>
    <n v="2024"/>
    <s v="Q4"/>
    <x v="10"/>
    <x v="14"/>
    <x v="2"/>
    <n v="8.3000000000000007"/>
    <n v="458"/>
    <n v="0.26"/>
    <n v="3801.4000000000005"/>
    <x v="0"/>
    <x v="1850"/>
  </r>
  <r>
    <n v="3924"/>
    <x v="2"/>
    <x v="0"/>
    <s v="Brandon Sanderson"/>
    <x v="6"/>
    <s v="Science Wonders"/>
    <s v="New"/>
    <s v="Unsealed"/>
    <n v="2024"/>
    <s v="Q3"/>
    <x v="4"/>
    <x v="16"/>
    <x v="4"/>
    <n v="52.06"/>
    <n v="73"/>
    <n v="0.05"/>
    <n v="3800.38"/>
    <x v="2"/>
    <x v="1851"/>
  </r>
  <r>
    <n v="2019"/>
    <x v="2"/>
    <x v="2"/>
    <s v="Jane Austen"/>
    <x v="3"/>
    <s v="The Great Adventure"/>
    <s v="Used"/>
    <s v="Sealed"/>
    <n v="2024"/>
    <s v="Q3"/>
    <x v="11"/>
    <x v="18"/>
    <x v="2"/>
    <n v="7.49"/>
    <n v="496"/>
    <n v="7.0000000000000007E-2"/>
    <n v="3715.04"/>
    <x v="0"/>
    <x v="1852"/>
  </r>
  <r>
    <n v="2728"/>
    <x v="2"/>
    <x v="1"/>
    <s v="Agatha Christie"/>
    <x v="0"/>
    <s v="Biography of Legends"/>
    <s v="Used"/>
    <s v="Sealed"/>
    <n v="2024"/>
    <s v="Q4"/>
    <x v="8"/>
    <x v="14"/>
    <x v="0"/>
    <n v="35.299999999999997"/>
    <n v="105"/>
    <n v="0.26"/>
    <n v="3706.4999999999995"/>
    <x v="0"/>
    <x v="1853"/>
  </r>
  <r>
    <n v="2964"/>
    <x v="2"/>
    <x v="3"/>
    <s v="Stephen King"/>
    <x v="0"/>
    <s v="Science Wonders"/>
    <s v="New"/>
    <s v="Unsealed"/>
    <n v="2024"/>
    <s v="Q4"/>
    <x v="7"/>
    <x v="11"/>
    <x v="1"/>
    <n v="19.350000000000001"/>
    <n v="190"/>
    <n v="0.03"/>
    <n v="3676.5000000000005"/>
    <x v="1"/>
    <x v="1854"/>
  </r>
  <r>
    <n v="3795"/>
    <x v="2"/>
    <x v="1"/>
    <s v="Agatha Christie"/>
    <x v="1"/>
    <s v="Science Wonders"/>
    <s v="Like New"/>
    <s v="Unsealed"/>
    <n v="2024"/>
    <s v="Q1"/>
    <x v="3"/>
    <x v="6"/>
    <x v="0"/>
    <n v="67.58"/>
    <n v="54"/>
    <n v="0.08"/>
    <n v="3649.3199999999997"/>
    <x v="3"/>
    <x v="1855"/>
  </r>
  <r>
    <n v="3528"/>
    <x v="2"/>
    <x v="0"/>
    <s v="George R.R. Martin"/>
    <x v="6"/>
    <s v="Self-Help Guide"/>
    <s v="Used"/>
    <s v="Unsealed"/>
    <n v="2023"/>
    <s v="Q3"/>
    <x v="5"/>
    <x v="17"/>
    <x v="3"/>
    <n v="7.98"/>
    <n v="456"/>
    <n v="0.04"/>
    <n v="3638.88"/>
    <x v="2"/>
    <x v="1856"/>
  </r>
  <r>
    <n v="3650"/>
    <x v="2"/>
    <x v="1"/>
    <s v="J.K. Rowling"/>
    <x v="5"/>
    <s v="Biography of Legends"/>
    <s v="Like New"/>
    <s v="Sealed"/>
    <n v="2023"/>
    <s v="Q1"/>
    <x v="10"/>
    <x v="15"/>
    <x v="4"/>
    <n v="9.0500000000000007"/>
    <n v="401"/>
    <n v="0.2"/>
    <n v="3629.05"/>
    <x v="4"/>
    <x v="1857"/>
  </r>
  <r>
    <n v="2770"/>
    <x v="2"/>
    <x v="1"/>
    <s v="Brandon Sanderson"/>
    <x v="5"/>
    <s v="Mystery Unfolded"/>
    <s v="Like New"/>
    <s v="Unsealed"/>
    <n v="2023"/>
    <s v="Q3"/>
    <x v="0"/>
    <x v="0"/>
    <x v="2"/>
    <n v="8.9"/>
    <n v="398"/>
    <n v="0.23"/>
    <n v="3542.2000000000003"/>
    <x v="0"/>
    <x v="1858"/>
  </r>
  <r>
    <n v="2344"/>
    <x v="2"/>
    <x v="1"/>
    <s v="Brandon Sanderson"/>
    <x v="1"/>
    <s v="The Great Adventure"/>
    <s v="Used"/>
    <s v="Sealed"/>
    <n v="2024"/>
    <s v="Q1"/>
    <x v="10"/>
    <x v="14"/>
    <x v="0"/>
    <n v="94.26"/>
    <n v="37"/>
    <n v="0.18"/>
    <n v="3487.6200000000003"/>
    <x v="3"/>
    <x v="1859"/>
  </r>
  <r>
    <n v="2372"/>
    <x v="2"/>
    <x v="2"/>
    <s v="Agatha Christie"/>
    <x v="3"/>
    <s v="Biography of Legends"/>
    <s v="New"/>
    <s v="Sealed"/>
    <n v="2023"/>
    <s v="Q2"/>
    <x v="7"/>
    <x v="13"/>
    <x v="3"/>
    <n v="75.760000000000005"/>
    <n v="46"/>
    <n v="0.01"/>
    <n v="3484.96"/>
    <x v="2"/>
    <x v="1860"/>
  </r>
  <r>
    <n v="3843"/>
    <x v="2"/>
    <x v="1"/>
    <s v="Jane Austen"/>
    <x v="0"/>
    <s v="Self-Help Guide"/>
    <s v="Used"/>
    <s v="Unsealed"/>
    <n v="2023"/>
    <s v="Q3"/>
    <x v="8"/>
    <x v="15"/>
    <x v="0"/>
    <n v="17.07"/>
    <n v="203"/>
    <n v="0.13"/>
    <n v="3465.21"/>
    <x v="2"/>
    <x v="1861"/>
  </r>
  <r>
    <n v="3345"/>
    <x v="2"/>
    <x v="0"/>
    <s v="Brandon Sanderson"/>
    <x v="0"/>
    <s v="Self-Help Guide"/>
    <s v="Used"/>
    <s v="Unsealed"/>
    <n v="2023"/>
    <s v="Q2"/>
    <x v="7"/>
    <x v="13"/>
    <x v="3"/>
    <n v="30.31"/>
    <n v="112"/>
    <n v="0.3"/>
    <n v="3394.72"/>
    <x v="1"/>
    <x v="1862"/>
  </r>
  <r>
    <n v="2266"/>
    <x v="2"/>
    <x v="2"/>
    <s v="J.K. Rowling"/>
    <x v="0"/>
    <s v="Biography of Legends"/>
    <s v="New"/>
    <s v="Unsealed"/>
    <n v="2023"/>
    <s v="Q2"/>
    <x v="6"/>
    <x v="12"/>
    <x v="2"/>
    <n v="11.5"/>
    <n v="294"/>
    <n v="0.06"/>
    <n v="3381"/>
    <x v="2"/>
    <x v="1863"/>
  </r>
  <r>
    <n v="3601"/>
    <x v="2"/>
    <x v="3"/>
    <s v="Brandon Sanderson"/>
    <x v="0"/>
    <s v="Biography of Legends"/>
    <s v="Like New"/>
    <s v="Sealed"/>
    <n v="2024"/>
    <s v="Q4"/>
    <x v="9"/>
    <x v="1"/>
    <x v="3"/>
    <n v="16.14"/>
    <n v="206"/>
    <n v="0.05"/>
    <n v="3324.84"/>
    <x v="0"/>
    <x v="1864"/>
  </r>
  <r>
    <n v="2668"/>
    <x v="2"/>
    <x v="0"/>
    <s v="Agatha Christie"/>
    <x v="0"/>
    <s v="Mystery Unfolded"/>
    <s v="Like New"/>
    <s v="Sealed"/>
    <n v="2023"/>
    <s v="Q2"/>
    <x v="1"/>
    <x v="9"/>
    <x v="1"/>
    <n v="41.01"/>
    <n v="81"/>
    <n v="0.28999999999999998"/>
    <n v="3321.81"/>
    <x v="2"/>
    <x v="1865"/>
  </r>
  <r>
    <n v="2320"/>
    <x v="2"/>
    <x v="1"/>
    <s v="Agatha Christie"/>
    <x v="6"/>
    <s v="The Great Adventure"/>
    <s v="Like New"/>
    <s v="Sealed"/>
    <n v="2024"/>
    <s v="Q3"/>
    <x v="2"/>
    <x v="3"/>
    <x v="0"/>
    <n v="7.34"/>
    <n v="451"/>
    <n v="0.1"/>
    <n v="3310.34"/>
    <x v="1"/>
    <x v="1866"/>
  </r>
  <r>
    <n v="2199"/>
    <x v="2"/>
    <x v="1"/>
    <s v="Jane Austen"/>
    <x v="0"/>
    <s v="The Great Adventure"/>
    <s v="Used"/>
    <s v="Sealed"/>
    <n v="2023"/>
    <s v="Q4"/>
    <x v="8"/>
    <x v="15"/>
    <x v="2"/>
    <n v="40.76"/>
    <n v="81"/>
    <n v="0.28999999999999998"/>
    <n v="3301.56"/>
    <x v="4"/>
    <x v="1867"/>
  </r>
  <r>
    <n v="2313"/>
    <x v="2"/>
    <x v="2"/>
    <s v="Agatha Christie"/>
    <x v="4"/>
    <s v="Self-Help Guide"/>
    <s v="New"/>
    <s v="Unsealed"/>
    <n v="2024"/>
    <s v="Q2"/>
    <x v="7"/>
    <x v="11"/>
    <x v="4"/>
    <n v="56.67"/>
    <n v="58"/>
    <n v="0.1"/>
    <n v="3286.86"/>
    <x v="4"/>
    <x v="1868"/>
  </r>
  <r>
    <n v="2992"/>
    <x v="2"/>
    <x v="1"/>
    <s v="Stephen King"/>
    <x v="2"/>
    <s v="Science Wonders"/>
    <s v="Used"/>
    <s v="Unsealed"/>
    <n v="2023"/>
    <s v="Q4"/>
    <x v="8"/>
    <x v="15"/>
    <x v="0"/>
    <n v="17.920000000000002"/>
    <n v="182"/>
    <n v="0.15"/>
    <n v="3261.4400000000005"/>
    <x v="1"/>
    <x v="1869"/>
  </r>
  <r>
    <n v="3571"/>
    <x v="2"/>
    <x v="0"/>
    <s v="George R.R. Martin"/>
    <x v="5"/>
    <s v="Mystery Unfolded"/>
    <s v="New"/>
    <s v="Unsealed"/>
    <n v="2024"/>
    <s v="Q4"/>
    <x v="5"/>
    <x v="8"/>
    <x v="3"/>
    <n v="7.9"/>
    <n v="409"/>
    <n v="0.28000000000000003"/>
    <n v="3231.1000000000004"/>
    <x v="0"/>
    <x v="1870"/>
  </r>
  <r>
    <n v="2309"/>
    <x v="2"/>
    <x v="0"/>
    <s v="Jane Austen"/>
    <x v="2"/>
    <s v="Self-Help Guide"/>
    <s v="Used"/>
    <s v="Sealed"/>
    <n v="2023"/>
    <s v="Q2"/>
    <x v="0"/>
    <x v="0"/>
    <x v="0"/>
    <n v="58.61"/>
    <n v="55"/>
    <n v="0.16"/>
    <n v="3223.55"/>
    <x v="2"/>
    <x v="1871"/>
  </r>
  <r>
    <n v="3729"/>
    <x v="2"/>
    <x v="2"/>
    <s v="George R.R. Martin"/>
    <x v="0"/>
    <s v="Biography of Legends"/>
    <s v="New"/>
    <s v="Unsealed"/>
    <n v="2023"/>
    <s v="Q3"/>
    <x v="8"/>
    <x v="15"/>
    <x v="4"/>
    <n v="24.23"/>
    <n v="132"/>
    <n v="0"/>
    <n v="3198.36"/>
    <x v="4"/>
    <x v="1872"/>
  </r>
  <r>
    <n v="2403"/>
    <x v="2"/>
    <x v="1"/>
    <s v="Stephen King"/>
    <x v="1"/>
    <s v="Mystery Unfolded"/>
    <s v="New"/>
    <s v="Sealed"/>
    <n v="2024"/>
    <s v="Q4"/>
    <x v="3"/>
    <x v="6"/>
    <x v="3"/>
    <n v="30.12"/>
    <n v="106"/>
    <n v="0.22"/>
    <n v="3192.7200000000003"/>
    <x v="0"/>
    <x v="1873"/>
  </r>
  <r>
    <n v="2374"/>
    <x v="2"/>
    <x v="3"/>
    <s v="Agatha Christie"/>
    <x v="4"/>
    <s v="The Great Adventure"/>
    <s v="Like New"/>
    <s v="Sealed"/>
    <n v="2024"/>
    <s v="Q1"/>
    <x v="10"/>
    <x v="14"/>
    <x v="3"/>
    <n v="16.510000000000002"/>
    <n v="192"/>
    <n v="0.2"/>
    <n v="3169.92"/>
    <x v="0"/>
    <x v="1874"/>
  </r>
  <r>
    <n v="2685"/>
    <x v="2"/>
    <x v="1"/>
    <s v="Jane Austen"/>
    <x v="3"/>
    <s v="The Great Adventure"/>
    <s v="Used"/>
    <s v="Unsealed"/>
    <n v="2023"/>
    <s v="Q2"/>
    <x v="2"/>
    <x v="2"/>
    <x v="4"/>
    <n v="44.59"/>
    <n v="71"/>
    <n v="0.18"/>
    <n v="3165.8900000000003"/>
    <x v="2"/>
    <x v="1875"/>
  </r>
  <r>
    <n v="3789"/>
    <x v="2"/>
    <x v="0"/>
    <s v="Jane Austen"/>
    <x v="2"/>
    <s v="The Great Adventure"/>
    <s v="New"/>
    <s v="Unsealed"/>
    <n v="2024"/>
    <s v="Q4"/>
    <x v="0"/>
    <x v="5"/>
    <x v="2"/>
    <n v="12.03"/>
    <n v="260"/>
    <n v="0.17"/>
    <n v="3127.7999999999997"/>
    <x v="4"/>
    <x v="1876"/>
  </r>
  <r>
    <n v="2692"/>
    <x v="2"/>
    <x v="2"/>
    <s v="J.K. Rowling"/>
    <x v="4"/>
    <s v="Biography of Legends"/>
    <s v="New"/>
    <s v="Unsealed"/>
    <n v="2023"/>
    <s v="Q3"/>
    <x v="10"/>
    <x v="15"/>
    <x v="0"/>
    <n v="49.59"/>
    <n v="62"/>
    <n v="0.17"/>
    <n v="3074.5800000000004"/>
    <x v="1"/>
    <x v="1877"/>
  </r>
  <r>
    <n v="2257"/>
    <x v="2"/>
    <x v="2"/>
    <s v="Stephen King"/>
    <x v="2"/>
    <s v="Mystery Unfolded"/>
    <s v="New"/>
    <s v="Sealed"/>
    <n v="2024"/>
    <s v="Q2"/>
    <x v="5"/>
    <x v="8"/>
    <x v="0"/>
    <n v="49.2"/>
    <n v="61"/>
    <n v="0.26"/>
    <n v="3001.2000000000003"/>
    <x v="0"/>
    <x v="1878"/>
  </r>
  <r>
    <n v="3522"/>
    <x v="2"/>
    <x v="2"/>
    <s v="Malcolm Gladwell"/>
    <x v="1"/>
    <s v="Self-Help Guide"/>
    <s v="Like New"/>
    <s v="Sealed"/>
    <n v="2023"/>
    <s v="Q2"/>
    <x v="1"/>
    <x v="9"/>
    <x v="4"/>
    <n v="17.8"/>
    <n v="166"/>
    <n v="0.25"/>
    <n v="2954.8"/>
    <x v="4"/>
    <x v="1879"/>
  </r>
  <r>
    <n v="3159"/>
    <x v="2"/>
    <x v="2"/>
    <s v="J.K. Rowling"/>
    <x v="4"/>
    <s v="Mystery Unfolded"/>
    <s v="New"/>
    <s v="Unsealed"/>
    <n v="2024"/>
    <s v="Q4"/>
    <x v="6"/>
    <x v="10"/>
    <x v="3"/>
    <n v="22.38"/>
    <n v="129"/>
    <n v="0.2"/>
    <n v="2887.02"/>
    <x v="3"/>
    <x v="1880"/>
  </r>
  <r>
    <n v="2735"/>
    <x v="2"/>
    <x v="2"/>
    <s v="Malcolm Gladwell"/>
    <x v="6"/>
    <s v="Science Wonders"/>
    <s v="Used"/>
    <s v="Sealed"/>
    <n v="2023"/>
    <s v="Q1"/>
    <x v="11"/>
    <x v="19"/>
    <x v="0"/>
    <n v="6.42"/>
    <n v="448"/>
    <n v="0.03"/>
    <n v="2876.16"/>
    <x v="1"/>
    <x v="1881"/>
  </r>
  <r>
    <n v="3432"/>
    <x v="2"/>
    <x v="1"/>
    <s v="Agatha Christie"/>
    <x v="0"/>
    <s v="Mystery Unfolded"/>
    <s v="New"/>
    <s v="Unsealed"/>
    <n v="2023"/>
    <s v="Q4"/>
    <x v="7"/>
    <x v="13"/>
    <x v="0"/>
    <n v="91.02"/>
    <n v="31"/>
    <n v="0.23"/>
    <n v="2821.62"/>
    <x v="3"/>
    <x v="1882"/>
  </r>
  <r>
    <n v="2240"/>
    <x v="2"/>
    <x v="1"/>
    <s v="Brandon Sanderson"/>
    <x v="3"/>
    <s v="Self-Help Guide"/>
    <s v="Like New"/>
    <s v="Unsealed"/>
    <n v="2023"/>
    <s v="Q3"/>
    <x v="2"/>
    <x v="2"/>
    <x v="4"/>
    <n v="22.33"/>
    <n v="126"/>
    <n v="0.03"/>
    <n v="2813.58"/>
    <x v="0"/>
    <x v="1883"/>
  </r>
  <r>
    <n v="2254"/>
    <x v="2"/>
    <x v="0"/>
    <s v="Brandon Sanderson"/>
    <x v="5"/>
    <s v="Self-Help Guide"/>
    <s v="Like New"/>
    <s v="Sealed"/>
    <n v="2023"/>
    <s v="Q2"/>
    <x v="0"/>
    <x v="0"/>
    <x v="1"/>
    <n v="71.95"/>
    <n v="39"/>
    <n v="0.22"/>
    <n v="2806.05"/>
    <x v="1"/>
    <x v="1884"/>
  </r>
  <r>
    <n v="2355"/>
    <x v="2"/>
    <x v="2"/>
    <s v="Malcolm Gladwell"/>
    <x v="1"/>
    <s v="Biography of Legends"/>
    <s v="Like New"/>
    <s v="Unsealed"/>
    <n v="2024"/>
    <s v="Q4"/>
    <x v="5"/>
    <x v="8"/>
    <x v="2"/>
    <n v="53.15"/>
    <n v="51"/>
    <n v="0.16"/>
    <n v="2710.65"/>
    <x v="3"/>
    <x v="1885"/>
  </r>
  <r>
    <n v="2987"/>
    <x v="2"/>
    <x v="1"/>
    <s v="Stephen King"/>
    <x v="6"/>
    <s v="Mystery Unfolded"/>
    <s v="New"/>
    <s v="Unsealed"/>
    <n v="2024"/>
    <s v="Q1"/>
    <x v="7"/>
    <x v="11"/>
    <x v="0"/>
    <n v="9.6300000000000008"/>
    <n v="281"/>
    <n v="0.13"/>
    <n v="2706.03"/>
    <x v="3"/>
    <x v="1886"/>
  </r>
  <r>
    <n v="3598"/>
    <x v="2"/>
    <x v="1"/>
    <s v="J.K. Rowling"/>
    <x v="2"/>
    <s v="Science Wonders"/>
    <s v="Like New"/>
    <s v="Sealed"/>
    <n v="2023"/>
    <s v="Q3"/>
    <x v="10"/>
    <x v="15"/>
    <x v="3"/>
    <n v="49.19"/>
    <n v="55"/>
    <n v="7.0000000000000007E-2"/>
    <n v="2705.45"/>
    <x v="2"/>
    <x v="1887"/>
  </r>
  <r>
    <n v="2007"/>
    <x v="2"/>
    <x v="3"/>
    <s v="George R.R. Martin"/>
    <x v="2"/>
    <s v="The Great Adventure"/>
    <s v="New"/>
    <s v="Unsealed"/>
    <n v="2023"/>
    <s v="Q3"/>
    <x v="4"/>
    <x v="7"/>
    <x v="2"/>
    <n v="12.21"/>
    <n v="220"/>
    <n v="0.04"/>
    <n v="2686.2000000000003"/>
    <x v="1"/>
    <x v="1888"/>
  </r>
  <r>
    <n v="3805"/>
    <x v="2"/>
    <x v="1"/>
    <s v="Malcolm Gladwell"/>
    <x v="6"/>
    <s v="The Great Adventure"/>
    <s v="New"/>
    <s v="Sealed"/>
    <n v="2024"/>
    <s v="Q2"/>
    <x v="2"/>
    <x v="3"/>
    <x v="2"/>
    <n v="40.29"/>
    <n v="66"/>
    <n v="0.15"/>
    <n v="2659.14"/>
    <x v="0"/>
    <x v="1889"/>
  </r>
  <r>
    <n v="2152"/>
    <x v="2"/>
    <x v="1"/>
    <s v="J.K. Rowling"/>
    <x v="1"/>
    <s v="The Great Adventure"/>
    <s v="New"/>
    <s v="Unsealed"/>
    <n v="2023"/>
    <s v="Q3"/>
    <x v="4"/>
    <x v="7"/>
    <x v="0"/>
    <n v="12.26"/>
    <n v="213"/>
    <n v="0.15"/>
    <n v="2611.38"/>
    <x v="3"/>
    <x v="1890"/>
  </r>
  <r>
    <n v="2421"/>
    <x v="2"/>
    <x v="0"/>
    <s v="Agatha Christie"/>
    <x v="4"/>
    <s v="Self-Help Guide"/>
    <s v="Used"/>
    <s v="Unsealed"/>
    <n v="2024"/>
    <s v="Q4"/>
    <x v="9"/>
    <x v="1"/>
    <x v="4"/>
    <n v="67.33"/>
    <n v="38"/>
    <n v="0.27"/>
    <n v="2558.54"/>
    <x v="2"/>
    <x v="1891"/>
  </r>
  <r>
    <n v="3661"/>
    <x v="2"/>
    <x v="2"/>
    <s v="Malcolm Gladwell"/>
    <x v="0"/>
    <s v="Biography of Legends"/>
    <s v="Like New"/>
    <s v="Sealed"/>
    <n v="2024"/>
    <s v="Q4"/>
    <x v="6"/>
    <x v="10"/>
    <x v="0"/>
    <n v="73"/>
    <n v="35"/>
    <n v="0.13"/>
    <n v="2555"/>
    <x v="4"/>
    <x v="1892"/>
  </r>
  <r>
    <n v="3045"/>
    <x v="2"/>
    <x v="0"/>
    <s v="Agatha Christie"/>
    <x v="6"/>
    <s v="Biography of Legends"/>
    <s v="Like New"/>
    <s v="Sealed"/>
    <n v="2023"/>
    <s v="Q1"/>
    <x v="6"/>
    <x v="12"/>
    <x v="2"/>
    <n v="27.67"/>
    <n v="92"/>
    <n v="0.17"/>
    <n v="2545.6400000000003"/>
    <x v="2"/>
    <x v="1893"/>
  </r>
  <r>
    <n v="2563"/>
    <x v="2"/>
    <x v="1"/>
    <s v="George R.R. Martin"/>
    <x v="0"/>
    <s v="The Great Adventure"/>
    <s v="Used"/>
    <s v="Unsealed"/>
    <n v="2023"/>
    <s v="Q2"/>
    <x v="2"/>
    <x v="2"/>
    <x v="0"/>
    <n v="6.98"/>
    <n v="363"/>
    <n v="0.26"/>
    <n v="2533.7400000000002"/>
    <x v="0"/>
    <x v="1894"/>
  </r>
  <r>
    <n v="3959"/>
    <x v="2"/>
    <x v="3"/>
    <s v="Brandon Sanderson"/>
    <x v="4"/>
    <s v="Self-Help Guide"/>
    <s v="Like New"/>
    <s v="Unsealed"/>
    <n v="2023"/>
    <s v="Q1"/>
    <x v="7"/>
    <x v="13"/>
    <x v="0"/>
    <n v="23.42"/>
    <n v="104"/>
    <n v="0.27"/>
    <n v="2435.6800000000003"/>
    <x v="4"/>
    <x v="1895"/>
  </r>
  <r>
    <n v="3226"/>
    <x v="2"/>
    <x v="1"/>
    <s v="Stephen King"/>
    <x v="0"/>
    <s v="Self-Help Guide"/>
    <s v="Used"/>
    <s v="Unsealed"/>
    <n v="2023"/>
    <s v="Q3"/>
    <x v="4"/>
    <x v="7"/>
    <x v="3"/>
    <n v="15.07"/>
    <n v="156"/>
    <n v="0.15"/>
    <n v="2350.92"/>
    <x v="2"/>
    <x v="1896"/>
  </r>
  <r>
    <n v="3545"/>
    <x v="2"/>
    <x v="3"/>
    <s v="Stephen King"/>
    <x v="6"/>
    <s v="Science Wonders"/>
    <s v="New"/>
    <s v="Sealed"/>
    <n v="2023"/>
    <s v="Q1"/>
    <x v="2"/>
    <x v="2"/>
    <x v="4"/>
    <n v="6.39"/>
    <n v="365"/>
    <n v="0.04"/>
    <n v="2332.35"/>
    <x v="2"/>
    <x v="1897"/>
  </r>
  <r>
    <n v="2864"/>
    <x v="2"/>
    <x v="0"/>
    <s v="George R.R. Martin"/>
    <x v="4"/>
    <s v="Mystery Unfolded"/>
    <s v="Like New"/>
    <s v="Unsealed"/>
    <n v="2024"/>
    <s v="Q4"/>
    <x v="0"/>
    <x v="5"/>
    <x v="2"/>
    <n v="13.43"/>
    <n v="172"/>
    <n v="0.18"/>
    <n v="2309.96"/>
    <x v="1"/>
    <x v="1898"/>
  </r>
  <r>
    <n v="2415"/>
    <x v="2"/>
    <x v="0"/>
    <s v="Jane Austen"/>
    <x v="0"/>
    <s v="Self-Help Guide"/>
    <s v="Like New"/>
    <s v="Sealed"/>
    <n v="2024"/>
    <s v="Q3"/>
    <x v="11"/>
    <x v="18"/>
    <x v="2"/>
    <n v="71.56"/>
    <n v="32"/>
    <n v="0.16"/>
    <n v="2289.92"/>
    <x v="1"/>
    <x v="1899"/>
  </r>
  <r>
    <n v="2039"/>
    <x v="2"/>
    <x v="3"/>
    <s v="J.K. Rowling"/>
    <x v="2"/>
    <s v="Science Wonders"/>
    <s v="Used"/>
    <s v="Unsealed"/>
    <n v="2024"/>
    <s v="Q2"/>
    <x v="2"/>
    <x v="3"/>
    <x v="1"/>
    <n v="78.5"/>
    <n v="29"/>
    <n v="0.03"/>
    <n v="2276.5"/>
    <x v="1"/>
    <x v="1900"/>
  </r>
  <r>
    <n v="2727"/>
    <x v="2"/>
    <x v="0"/>
    <s v="J.K. Rowling"/>
    <x v="2"/>
    <s v="Science Wonders"/>
    <s v="Used"/>
    <s v="Unsealed"/>
    <n v="2023"/>
    <s v="Q1"/>
    <x v="11"/>
    <x v="19"/>
    <x v="1"/>
    <n v="36.06"/>
    <n v="62"/>
    <n v="0.14000000000000001"/>
    <n v="2235.7200000000003"/>
    <x v="2"/>
    <x v="1901"/>
  </r>
  <r>
    <n v="3797"/>
    <x v="2"/>
    <x v="3"/>
    <s v="Stephen King"/>
    <x v="5"/>
    <s v="Science Wonders"/>
    <s v="Used"/>
    <s v="Unsealed"/>
    <n v="2023"/>
    <s v="Q4"/>
    <x v="11"/>
    <x v="19"/>
    <x v="0"/>
    <n v="72.11"/>
    <n v="31"/>
    <n v="0.21"/>
    <n v="2235.41"/>
    <x v="2"/>
    <x v="1902"/>
  </r>
  <r>
    <n v="2154"/>
    <x v="2"/>
    <x v="0"/>
    <s v="Agatha Christie"/>
    <x v="2"/>
    <s v="Mystery Unfolded"/>
    <s v="Used"/>
    <s v="Sealed"/>
    <n v="2024"/>
    <s v="Q1"/>
    <x v="1"/>
    <x v="1"/>
    <x v="4"/>
    <n v="13.86"/>
    <n v="161"/>
    <n v="0.11"/>
    <n v="2231.46"/>
    <x v="3"/>
    <x v="1903"/>
  </r>
  <r>
    <n v="2061"/>
    <x v="2"/>
    <x v="0"/>
    <s v="Stephen King"/>
    <x v="5"/>
    <s v="The Great Adventure"/>
    <s v="New"/>
    <s v="Sealed"/>
    <n v="2023"/>
    <s v="Q3"/>
    <x v="4"/>
    <x v="7"/>
    <x v="1"/>
    <n v="29.12"/>
    <n v="75"/>
    <n v="0.18"/>
    <n v="2184"/>
    <x v="1"/>
    <x v="1904"/>
  </r>
  <r>
    <n v="3141"/>
    <x v="2"/>
    <x v="2"/>
    <s v="J.K. Rowling"/>
    <x v="4"/>
    <s v="The Great Adventure"/>
    <s v="Used"/>
    <s v="Unsealed"/>
    <n v="2024"/>
    <s v="Q4"/>
    <x v="8"/>
    <x v="14"/>
    <x v="4"/>
    <n v="70.25"/>
    <n v="31"/>
    <n v="0.18"/>
    <n v="2177.75"/>
    <x v="0"/>
    <x v="1905"/>
  </r>
  <r>
    <n v="2066"/>
    <x v="2"/>
    <x v="0"/>
    <s v="Malcolm Gladwell"/>
    <x v="5"/>
    <s v="Biography of Legends"/>
    <s v="Used"/>
    <s v="Unsealed"/>
    <n v="2024"/>
    <s v="Q3"/>
    <x v="2"/>
    <x v="3"/>
    <x v="2"/>
    <n v="34.520000000000003"/>
    <n v="63"/>
    <n v="0.09"/>
    <n v="2174.7600000000002"/>
    <x v="4"/>
    <x v="1906"/>
  </r>
  <r>
    <n v="3551"/>
    <x v="2"/>
    <x v="1"/>
    <s v="Malcolm Gladwell"/>
    <x v="4"/>
    <s v="Science Wonders"/>
    <s v="Like New"/>
    <s v="Sealed"/>
    <n v="2024"/>
    <s v="Q4"/>
    <x v="3"/>
    <x v="6"/>
    <x v="3"/>
    <n v="86.96"/>
    <n v="25"/>
    <n v="0.03"/>
    <n v="2174"/>
    <x v="4"/>
    <x v="1907"/>
  </r>
  <r>
    <n v="3371"/>
    <x v="2"/>
    <x v="0"/>
    <s v="Brandon Sanderson"/>
    <x v="3"/>
    <s v="Mystery Unfolded"/>
    <s v="New"/>
    <s v="Unsealed"/>
    <n v="2023"/>
    <s v="Q4"/>
    <x v="2"/>
    <x v="2"/>
    <x v="1"/>
    <n v="47.22"/>
    <n v="46"/>
    <n v="0.23"/>
    <n v="2172.12"/>
    <x v="0"/>
    <x v="1908"/>
  </r>
  <r>
    <n v="2797"/>
    <x v="2"/>
    <x v="1"/>
    <s v="George R.R. Martin"/>
    <x v="4"/>
    <s v="Mystery Unfolded"/>
    <s v="New"/>
    <s v="Sealed"/>
    <n v="2023"/>
    <s v="Q2"/>
    <x v="5"/>
    <x v="17"/>
    <x v="2"/>
    <n v="26.76"/>
    <n v="81"/>
    <n v="0.06"/>
    <n v="2167.56"/>
    <x v="4"/>
    <x v="1909"/>
  </r>
  <r>
    <n v="3896"/>
    <x v="2"/>
    <x v="3"/>
    <s v="George R.R. Martin"/>
    <x v="0"/>
    <s v="Mystery Unfolded"/>
    <s v="Used"/>
    <s v="Sealed"/>
    <n v="2023"/>
    <s v="Q4"/>
    <x v="8"/>
    <x v="15"/>
    <x v="2"/>
    <n v="37.33"/>
    <n v="58"/>
    <n v="0.1"/>
    <n v="2165.14"/>
    <x v="0"/>
    <x v="1910"/>
  </r>
  <r>
    <n v="2165"/>
    <x v="2"/>
    <x v="3"/>
    <s v="Malcolm Gladwell"/>
    <x v="4"/>
    <s v="Science Wonders"/>
    <s v="New"/>
    <s v="Unsealed"/>
    <n v="2024"/>
    <s v="Q4"/>
    <x v="2"/>
    <x v="3"/>
    <x v="2"/>
    <n v="7.78"/>
    <n v="276"/>
    <n v="0.11"/>
    <n v="2147.2800000000002"/>
    <x v="3"/>
    <x v="1911"/>
  </r>
  <r>
    <n v="3913"/>
    <x v="2"/>
    <x v="0"/>
    <s v="Malcolm Gladwell"/>
    <x v="2"/>
    <s v="Biography of Legends"/>
    <s v="Like New"/>
    <s v="Sealed"/>
    <n v="2024"/>
    <s v="Q4"/>
    <x v="1"/>
    <x v="1"/>
    <x v="3"/>
    <n v="17.11"/>
    <n v="123"/>
    <n v="0.14000000000000001"/>
    <n v="2104.5299999999997"/>
    <x v="1"/>
    <x v="1912"/>
  </r>
  <r>
    <n v="3792"/>
    <x v="2"/>
    <x v="3"/>
    <s v="George R.R. Martin"/>
    <x v="5"/>
    <s v="Science Wonders"/>
    <s v="New"/>
    <s v="Sealed"/>
    <n v="2023"/>
    <s v="Q3"/>
    <x v="3"/>
    <x v="4"/>
    <x v="0"/>
    <n v="9.18"/>
    <n v="227"/>
    <n v="0.04"/>
    <n v="2083.86"/>
    <x v="0"/>
    <x v="1913"/>
  </r>
  <r>
    <n v="3465"/>
    <x v="2"/>
    <x v="0"/>
    <s v="Malcolm Gladwell"/>
    <x v="0"/>
    <s v="Self-Help Guide"/>
    <s v="Like New"/>
    <s v="Sealed"/>
    <n v="2023"/>
    <s v="Q3"/>
    <x v="0"/>
    <x v="0"/>
    <x v="2"/>
    <n v="20.22"/>
    <n v="103"/>
    <n v="0.14000000000000001"/>
    <n v="2082.66"/>
    <x v="1"/>
    <x v="1914"/>
  </r>
  <r>
    <n v="2874"/>
    <x v="2"/>
    <x v="2"/>
    <s v="J.K. Rowling"/>
    <x v="4"/>
    <s v="The Great Adventure"/>
    <s v="New"/>
    <s v="Unsealed"/>
    <n v="2024"/>
    <s v="Q1"/>
    <x v="3"/>
    <x v="6"/>
    <x v="1"/>
    <n v="40.5"/>
    <n v="49"/>
    <n v="0.09"/>
    <n v="1984.5"/>
    <x v="3"/>
    <x v="1915"/>
  </r>
  <r>
    <n v="3245"/>
    <x v="2"/>
    <x v="3"/>
    <s v="Stephen King"/>
    <x v="5"/>
    <s v="The Great Adventure"/>
    <s v="New"/>
    <s v="Unsealed"/>
    <n v="2023"/>
    <s v="Q2"/>
    <x v="1"/>
    <x v="9"/>
    <x v="0"/>
    <n v="45.99"/>
    <n v="43"/>
    <n v="0.27"/>
    <n v="1977.5700000000002"/>
    <x v="1"/>
    <x v="1916"/>
  </r>
  <r>
    <n v="3039"/>
    <x v="2"/>
    <x v="1"/>
    <s v="George R.R. Martin"/>
    <x v="5"/>
    <s v="The Great Adventure"/>
    <s v="New"/>
    <s v="Sealed"/>
    <n v="2023"/>
    <s v="Q2"/>
    <x v="9"/>
    <x v="9"/>
    <x v="4"/>
    <n v="7.62"/>
    <n v="255"/>
    <n v="0.28000000000000003"/>
    <n v="1943.1000000000001"/>
    <x v="2"/>
    <x v="1917"/>
  </r>
  <r>
    <n v="2799"/>
    <x v="2"/>
    <x v="1"/>
    <s v="Stephen King"/>
    <x v="6"/>
    <s v="Self-Help Guide"/>
    <s v="Like New"/>
    <s v="Unsealed"/>
    <n v="2024"/>
    <s v="Q4"/>
    <x v="6"/>
    <x v="10"/>
    <x v="3"/>
    <n v="48.27"/>
    <n v="39"/>
    <n v="0.2"/>
    <n v="1882.5300000000002"/>
    <x v="4"/>
    <x v="1918"/>
  </r>
  <r>
    <n v="3334"/>
    <x v="2"/>
    <x v="1"/>
    <s v="Stephen King"/>
    <x v="2"/>
    <s v="Science Wonders"/>
    <s v="New"/>
    <s v="Unsealed"/>
    <n v="2023"/>
    <s v="Q1"/>
    <x v="6"/>
    <x v="12"/>
    <x v="4"/>
    <n v="61.82"/>
    <n v="30"/>
    <n v="0.02"/>
    <n v="1854.6"/>
    <x v="1"/>
    <x v="1919"/>
  </r>
  <r>
    <n v="2783"/>
    <x v="2"/>
    <x v="1"/>
    <s v="Stephen King"/>
    <x v="3"/>
    <s v="Science Wonders"/>
    <s v="Used"/>
    <s v="Unsealed"/>
    <n v="2023"/>
    <s v="Q3"/>
    <x v="0"/>
    <x v="0"/>
    <x v="4"/>
    <n v="37.72"/>
    <n v="49"/>
    <n v="0.13"/>
    <n v="1848.28"/>
    <x v="2"/>
    <x v="1920"/>
  </r>
  <r>
    <n v="2059"/>
    <x v="2"/>
    <x v="1"/>
    <s v="J.K. Rowling"/>
    <x v="5"/>
    <s v="Science Wonders"/>
    <s v="Used"/>
    <s v="Sealed"/>
    <n v="2024"/>
    <s v="Q2"/>
    <x v="11"/>
    <x v="18"/>
    <x v="0"/>
    <n v="26.5"/>
    <n v="67"/>
    <n v="0.16"/>
    <n v="1775.5"/>
    <x v="3"/>
    <x v="1921"/>
  </r>
  <r>
    <n v="2472"/>
    <x v="2"/>
    <x v="2"/>
    <s v="J.K. Rowling"/>
    <x v="0"/>
    <s v="Science Wonders"/>
    <s v="Like New"/>
    <s v="Unsealed"/>
    <n v="2023"/>
    <s v="Q3"/>
    <x v="0"/>
    <x v="0"/>
    <x v="0"/>
    <n v="12.57"/>
    <n v="141"/>
    <n v="0.17"/>
    <n v="1772.3700000000001"/>
    <x v="1"/>
    <x v="1922"/>
  </r>
  <r>
    <n v="2135"/>
    <x v="2"/>
    <x v="3"/>
    <s v="J.K. Rowling"/>
    <x v="4"/>
    <s v="The Great Adventure"/>
    <s v="Like New"/>
    <s v="Unsealed"/>
    <n v="2024"/>
    <s v="Q4"/>
    <x v="6"/>
    <x v="10"/>
    <x v="2"/>
    <n v="25.17"/>
    <n v="70"/>
    <n v="0.13"/>
    <n v="1761.9"/>
    <x v="3"/>
    <x v="1923"/>
  </r>
  <r>
    <n v="3358"/>
    <x v="2"/>
    <x v="3"/>
    <s v="J.K. Rowling"/>
    <x v="0"/>
    <s v="Self-Help Guide"/>
    <s v="New"/>
    <s v="Unsealed"/>
    <n v="2024"/>
    <s v="Q3"/>
    <x v="2"/>
    <x v="3"/>
    <x v="4"/>
    <n v="42.72"/>
    <n v="41"/>
    <n v="0.04"/>
    <n v="1751.52"/>
    <x v="4"/>
    <x v="1924"/>
  </r>
  <r>
    <n v="3029"/>
    <x v="2"/>
    <x v="2"/>
    <s v="Agatha Christie"/>
    <x v="5"/>
    <s v="Science Wonders"/>
    <s v="Like New"/>
    <s v="Unsealed"/>
    <n v="2024"/>
    <s v="Q1"/>
    <x v="2"/>
    <x v="3"/>
    <x v="1"/>
    <n v="52.62"/>
    <n v="33"/>
    <n v="0.05"/>
    <n v="1736.4599999999998"/>
    <x v="0"/>
    <x v="1925"/>
  </r>
  <r>
    <n v="2057"/>
    <x v="2"/>
    <x v="3"/>
    <s v="Jane Austen"/>
    <x v="0"/>
    <s v="Biography of Legends"/>
    <s v="Like New"/>
    <s v="Unsealed"/>
    <n v="2024"/>
    <s v="Q3"/>
    <x v="5"/>
    <x v="8"/>
    <x v="4"/>
    <n v="10.28"/>
    <n v="165"/>
    <n v="0.17"/>
    <n v="1696.1999999999998"/>
    <x v="4"/>
    <x v="1926"/>
  </r>
  <r>
    <n v="2970"/>
    <x v="2"/>
    <x v="3"/>
    <s v="Malcolm Gladwell"/>
    <x v="1"/>
    <s v="Biography of Legends"/>
    <s v="Used"/>
    <s v="Sealed"/>
    <n v="2024"/>
    <s v="Q3"/>
    <x v="4"/>
    <x v="16"/>
    <x v="1"/>
    <n v="88.4"/>
    <n v="19"/>
    <n v="0.1"/>
    <n v="1679.6000000000001"/>
    <x v="2"/>
    <x v="1927"/>
  </r>
  <r>
    <n v="2620"/>
    <x v="2"/>
    <x v="0"/>
    <s v="Agatha Christie"/>
    <x v="4"/>
    <s v="Science Wonders"/>
    <s v="Used"/>
    <s v="Sealed"/>
    <n v="2023"/>
    <s v="Q3"/>
    <x v="2"/>
    <x v="2"/>
    <x v="0"/>
    <n v="19"/>
    <n v="87"/>
    <n v="0.23"/>
    <n v="1653"/>
    <x v="3"/>
    <x v="1928"/>
  </r>
  <r>
    <n v="2627"/>
    <x v="2"/>
    <x v="3"/>
    <s v="Stephen King"/>
    <x v="5"/>
    <s v="Self-Help Guide"/>
    <s v="Used"/>
    <s v="Unsealed"/>
    <n v="2023"/>
    <s v="Q4"/>
    <x v="7"/>
    <x v="13"/>
    <x v="1"/>
    <n v="8.65"/>
    <n v="191"/>
    <n v="0.27"/>
    <n v="1652.15"/>
    <x v="1"/>
    <x v="1929"/>
  </r>
  <r>
    <n v="3479"/>
    <x v="2"/>
    <x v="3"/>
    <s v="Jane Austen"/>
    <x v="0"/>
    <s v="Biography of Legends"/>
    <s v="New"/>
    <s v="Sealed"/>
    <n v="2023"/>
    <s v="Q1"/>
    <x v="10"/>
    <x v="15"/>
    <x v="4"/>
    <n v="23.3"/>
    <n v="69"/>
    <n v="0.17"/>
    <n v="1607.7"/>
    <x v="1"/>
    <x v="1930"/>
  </r>
  <r>
    <n v="2167"/>
    <x v="2"/>
    <x v="3"/>
    <s v="J.K. Rowling"/>
    <x v="1"/>
    <s v="The Great Adventure"/>
    <s v="Like New"/>
    <s v="Sealed"/>
    <n v="2024"/>
    <s v="Q4"/>
    <x v="5"/>
    <x v="8"/>
    <x v="2"/>
    <n v="7.8"/>
    <n v="206"/>
    <n v="0.01"/>
    <n v="1606.8"/>
    <x v="0"/>
    <x v="1931"/>
  </r>
  <r>
    <n v="3261"/>
    <x v="2"/>
    <x v="3"/>
    <s v="Malcolm Gladwell"/>
    <x v="0"/>
    <s v="The Great Adventure"/>
    <s v="Like New"/>
    <s v="Sealed"/>
    <n v="2024"/>
    <s v="Q1"/>
    <x v="11"/>
    <x v="18"/>
    <x v="1"/>
    <n v="22.43"/>
    <n v="70"/>
    <n v="0.2"/>
    <n v="1570.1"/>
    <x v="1"/>
    <x v="1932"/>
  </r>
  <r>
    <n v="3211"/>
    <x v="2"/>
    <x v="3"/>
    <s v="Stephen King"/>
    <x v="0"/>
    <s v="Mystery Unfolded"/>
    <s v="Like New"/>
    <s v="Sealed"/>
    <n v="2023"/>
    <s v="Q3"/>
    <x v="3"/>
    <x v="4"/>
    <x v="0"/>
    <n v="64.42"/>
    <n v="24"/>
    <n v="0.02"/>
    <n v="1546.08"/>
    <x v="3"/>
    <x v="1933"/>
  </r>
  <r>
    <n v="3256"/>
    <x v="2"/>
    <x v="3"/>
    <s v="J.K. Rowling"/>
    <x v="2"/>
    <s v="Mystery Unfolded"/>
    <s v="Used"/>
    <s v="Sealed"/>
    <n v="2023"/>
    <s v="Q1"/>
    <x v="11"/>
    <x v="19"/>
    <x v="1"/>
    <n v="51.46"/>
    <n v="30"/>
    <n v="0.2"/>
    <n v="1543.8"/>
    <x v="3"/>
    <x v="1934"/>
  </r>
  <r>
    <n v="3295"/>
    <x v="2"/>
    <x v="1"/>
    <s v="Malcolm Gladwell"/>
    <x v="5"/>
    <s v="Biography of Legends"/>
    <s v="Used"/>
    <s v="Sealed"/>
    <n v="2024"/>
    <s v="Q3"/>
    <x v="7"/>
    <x v="11"/>
    <x v="1"/>
    <n v="84.94"/>
    <n v="18"/>
    <n v="0.17"/>
    <n v="1528.92"/>
    <x v="0"/>
    <x v="1935"/>
  </r>
  <r>
    <n v="3901"/>
    <x v="2"/>
    <x v="2"/>
    <s v="Brandon Sanderson"/>
    <x v="4"/>
    <s v="The Great Adventure"/>
    <s v="New"/>
    <s v="Unsealed"/>
    <n v="2024"/>
    <s v="Q2"/>
    <x v="11"/>
    <x v="18"/>
    <x v="1"/>
    <n v="28.53"/>
    <n v="53"/>
    <n v="0.09"/>
    <n v="1512.0900000000001"/>
    <x v="4"/>
    <x v="1936"/>
  </r>
  <r>
    <n v="2936"/>
    <x v="2"/>
    <x v="2"/>
    <s v="Stephen King"/>
    <x v="1"/>
    <s v="Science Wonders"/>
    <s v="New"/>
    <s v="Sealed"/>
    <n v="2023"/>
    <s v="Q3"/>
    <x v="4"/>
    <x v="7"/>
    <x v="2"/>
    <n v="82.39"/>
    <n v="18"/>
    <n v="0.04"/>
    <n v="1483.02"/>
    <x v="4"/>
    <x v="1937"/>
  </r>
  <r>
    <n v="3873"/>
    <x v="2"/>
    <x v="2"/>
    <s v="Brandon Sanderson"/>
    <x v="1"/>
    <s v="Self-Help Guide"/>
    <s v="Like New"/>
    <s v="Unsealed"/>
    <n v="2024"/>
    <s v="Q4"/>
    <x v="11"/>
    <x v="18"/>
    <x v="0"/>
    <n v="98.62"/>
    <n v="15"/>
    <n v="0.26"/>
    <n v="1479.3000000000002"/>
    <x v="2"/>
    <x v="1938"/>
  </r>
  <r>
    <n v="3310"/>
    <x v="2"/>
    <x v="1"/>
    <s v="George R.R. Martin"/>
    <x v="2"/>
    <s v="Biography of Legends"/>
    <s v="Used"/>
    <s v="Unsealed"/>
    <n v="2024"/>
    <s v="Q4"/>
    <x v="5"/>
    <x v="8"/>
    <x v="2"/>
    <n v="21.98"/>
    <n v="67"/>
    <n v="0.06"/>
    <n v="1472.66"/>
    <x v="0"/>
    <x v="1939"/>
  </r>
  <r>
    <n v="2736"/>
    <x v="2"/>
    <x v="3"/>
    <s v="Jane Austen"/>
    <x v="0"/>
    <s v="The Great Adventure"/>
    <s v="Like New"/>
    <s v="Unsealed"/>
    <n v="2023"/>
    <s v="Q4"/>
    <x v="9"/>
    <x v="9"/>
    <x v="3"/>
    <n v="55.05"/>
    <n v="26"/>
    <n v="0.01"/>
    <n v="1431.3"/>
    <x v="1"/>
    <x v="1940"/>
  </r>
  <r>
    <n v="2768"/>
    <x v="2"/>
    <x v="3"/>
    <s v="Stephen King"/>
    <x v="4"/>
    <s v="The Great Adventure"/>
    <s v="Like New"/>
    <s v="Sealed"/>
    <n v="2024"/>
    <s v="Q2"/>
    <x v="10"/>
    <x v="14"/>
    <x v="0"/>
    <n v="71.27"/>
    <n v="20"/>
    <n v="0.01"/>
    <n v="1425.3999999999999"/>
    <x v="0"/>
    <x v="1941"/>
  </r>
  <r>
    <n v="2108"/>
    <x v="2"/>
    <x v="1"/>
    <s v="Malcolm Gladwell"/>
    <x v="2"/>
    <s v="Science Wonders"/>
    <s v="New"/>
    <s v="Unsealed"/>
    <n v="2024"/>
    <s v="Q4"/>
    <x v="9"/>
    <x v="1"/>
    <x v="1"/>
    <n v="33.270000000000003"/>
    <n v="42"/>
    <n v="0.3"/>
    <n v="1397.3400000000001"/>
    <x v="4"/>
    <x v="1942"/>
  </r>
  <r>
    <n v="2632"/>
    <x v="2"/>
    <x v="2"/>
    <s v="Brandon Sanderson"/>
    <x v="2"/>
    <s v="Science Wonders"/>
    <s v="Used"/>
    <s v="Unsealed"/>
    <n v="2024"/>
    <s v="Q1"/>
    <x v="4"/>
    <x v="16"/>
    <x v="3"/>
    <n v="5.08"/>
    <n v="272"/>
    <n v="0.13"/>
    <n v="1381.76"/>
    <x v="2"/>
    <x v="1943"/>
  </r>
  <r>
    <n v="3264"/>
    <x v="2"/>
    <x v="0"/>
    <s v="J.K. Rowling"/>
    <x v="2"/>
    <s v="Self-Help Guide"/>
    <s v="New"/>
    <s v="Unsealed"/>
    <n v="2024"/>
    <s v="Q1"/>
    <x v="9"/>
    <x v="1"/>
    <x v="4"/>
    <n v="31.31"/>
    <n v="44"/>
    <n v="0.2"/>
    <n v="1377.6399999999999"/>
    <x v="4"/>
    <x v="1944"/>
  </r>
  <r>
    <n v="3287"/>
    <x v="2"/>
    <x v="1"/>
    <s v="Brandon Sanderson"/>
    <x v="5"/>
    <s v="Mystery Unfolded"/>
    <s v="Like New"/>
    <s v="Sealed"/>
    <n v="2024"/>
    <s v="Q2"/>
    <x v="0"/>
    <x v="5"/>
    <x v="1"/>
    <n v="66.73"/>
    <n v="20"/>
    <n v="0.01"/>
    <n v="1334.6000000000001"/>
    <x v="3"/>
    <x v="1945"/>
  </r>
  <r>
    <n v="2913"/>
    <x v="2"/>
    <x v="1"/>
    <s v="George R.R. Martin"/>
    <x v="4"/>
    <s v="Biography of Legends"/>
    <s v="Used"/>
    <s v="Unsealed"/>
    <n v="2023"/>
    <s v="Q4"/>
    <x v="2"/>
    <x v="2"/>
    <x v="2"/>
    <n v="57.9"/>
    <n v="23"/>
    <n v="0.23"/>
    <n v="1331.7"/>
    <x v="1"/>
    <x v="1946"/>
  </r>
  <r>
    <n v="3446"/>
    <x v="2"/>
    <x v="3"/>
    <s v="Malcolm Gladwell"/>
    <x v="0"/>
    <s v="The Great Adventure"/>
    <s v="Used"/>
    <s v="Unsealed"/>
    <n v="2023"/>
    <s v="Q4"/>
    <x v="5"/>
    <x v="17"/>
    <x v="3"/>
    <n v="17.27"/>
    <n v="76"/>
    <n v="0.12"/>
    <n v="1312.52"/>
    <x v="3"/>
    <x v="1947"/>
  </r>
  <r>
    <n v="3028"/>
    <x v="2"/>
    <x v="3"/>
    <s v="Malcolm Gladwell"/>
    <x v="4"/>
    <s v="Mystery Unfolded"/>
    <s v="New"/>
    <s v="Unsealed"/>
    <n v="2023"/>
    <s v="Q3"/>
    <x v="9"/>
    <x v="9"/>
    <x v="1"/>
    <n v="6.91"/>
    <n v="189"/>
    <n v="0.05"/>
    <n v="1305.99"/>
    <x v="3"/>
    <x v="1948"/>
  </r>
  <r>
    <n v="2812"/>
    <x v="2"/>
    <x v="0"/>
    <s v="Brandon Sanderson"/>
    <x v="1"/>
    <s v="Self-Help Guide"/>
    <s v="Used"/>
    <s v="Unsealed"/>
    <n v="2024"/>
    <s v="Q2"/>
    <x v="9"/>
    <x v="1"/>
    <x v="3"/>
    <n v="5.92"/>
    <n v="213"/>
    <n v="0.22"/>
    <n v="1260.96"/>
    <x v="2"/>
    <x v="1949"/>
  </r>
  <r>
    <n v="2238"/>
    <x v="2"/>
    <x v="2"/>
    <s v="Agatha Christie"/>
    <x v="1"/>
    <s v="The Great Adventure"/>
    <s v="New"/>
    <s v="Unsealed"/>
    <n v="2023"/>
    <s v="Q4"/>
    <x v="4"/>
    <x v="7"/>
    <x v="3"/>
    <n v="40.619999999999997"/>
    <n v="31"/>
    <n v="0.01"/>
    <n v="1259.22"/>
    <x v="3"/>
    <x v="1950"/>
  </r>
  <r>
    <n v="3860"/>
    <x v="2"/>
    <x v="0"/>
    <s v="J.K. Rowling"/>
    <x v="1"/>
    <s v="Self-Help Guide"/>
    <s v="Like New"/>
    <s v="Unsealed"/>
    <n v="2024"/>
    <s v="Q4"/>
    <x v="3"/>
    <x v="6"/>
    <x v="2"/>
    <n v="21.24"/>
    <n v="59"/>
    <n v="0.24"/>
    <n v="1253.1599999999999"/>
    <x v="3"/>
    <x v="1951"/>
  </r>
  <r>
    <n v="3899"/>
    <x v="2"/>
    <x v="0"/>
    <s v="J.K. Rowling"/>
    <x v="0"/>
    <s v="Science Wonders"/>
    <s v="New"/>
    <s v="Sealed"/>
    <n v="2024"/>
    <s v="Q4"/>
    <x v="0"/>
    <x v="5"/>
    <x v="0"/>
    <n v="30.22"/>
    <n v="41"/>
    <n v="7.0000000000000007E-2"/>
    <n v="1239.02"/>
    <x v="3"/>
    <x v="1952"/>
  </r>
  <r>
    <n v="2041"/>
    <x v="2"/>
    <x v="2"/>
    <s v="Stephen King"/>
    <x v="2"/>
    <s v="Self-Help Guide"/>
    <s v="New"/>
    <s v="Sealed"/>
    <n v="2024"/>
    <s v="Q4"/>
    <x v="7"/>
    <x v="11"/>
    <x v="1"/>
    <n v="9.85"/>
    <n v="124"/>
    <n v="0.08"/>
    <n v="1221.3999999999999"/>
    <x v="4"/>
    <x v="1953"/>
  </r>
  <r>
    <n v="3206"/>
    <x v="2"/>
    <x v="0"/>
    <s v="George R.R. Martin"/>
    <x v="5"/>
    <s v="Self-Help Guide"/>
    <s v="Like New"/>
    <s v="Sealed"/>
    <n v="2023"/>
    <s v="Q1"/>
    <x v="1"/>
    <x v="9"/>
    <x v="1"/>
    <n v="56.45"/>
    <n v="20"/>
    <n v="0.14000000000000001"/>
    <n v="1129"/>
    <x v="0"/>
    <x v="1954"/>
  </r>
  <r>
    <n v="2008"/>
    <x v="2"/>
    <x v="2"/>
    <s v="Stephen King"/>
    <x v="2"/>
    <s v="Biography of Legends"/>
    <s v="Like New"/>
    <s v="Unsealed"/>
    <n v="2023"/>
    <s v="Q3"/>
    <x v="1"/>
    <x v="9"/>
    <x v="4"/>
    <n v="80.44"/>
    <n v="14"/>
    <n v="0.27"/>
    <n v="1126.1599999999999"/>
    <x v="1"/>
    <x v="1955"/>
  </r>
  <r>
    <n v="2434"/>
    <x v="2"/>
    <x v="1"/>
    <s v="Jane Austen"/>
    <x v="5"/>
    <s v="Biography of Legends"/>
    <s v="Like New"/>
    <s v="Sealed"/>
    <n v="2024"/>
    <s v="Q3"/>
    <x v="0"/>
    <x v="5"/>
    <x v="3"/>
    <n v="8.5299999999999994"/>
    <n v="130"/>
    <n v="0.05"/>
    <n v="1108.8999999999999"/>
    <x v="0"/>
    <x v="1956"/>
  </r>
  <r>
    <n v="2225"/>
    <x v="2"/>
    <x v="2"/>
    <s v="Stephen King"/>
    <x v="1"/>
    <s v="The Great Adventure"/>
    <s v="New"/>
    <s v="Unsealed"/>
    <n v="2024"/>
    <s v="Q4"/>
    <x v="7"/>
    <x v="11"/>
    <x v="4"/>
    <n v="12.22"/>
    <n v="90"/>
    <n v="0.06"/>
    <n v="1099.8"/>
    <x v="4"/>
    <x v="1957"/>
  </r>
  <r>
    <n v="3847"/>
    <x v="2"/>
    <x v="1"/>
    <s v="Brandon Sanderson"/>
    <x v="0"/>
    <s v="Self-Help Guide"/>
    <s v="Like New"/>
    <s v="Unsealed"/>
    <n v="2024"/>
    <s v="Q2"/>
    <x v="8"/>
    <x v="14"/>
    <x v="0"/>
    <n v="10.27"/>
    <n v="107"/>
    <n v="0.22"/>
    <n v="1098.8899999999999"/>
    <x v="3"/>
    <x v="1958"/>
  </r>
  <r>
    <n v="2883"/>
    <x v="2"/>
    <x v="3"/>
    <s v="Jane Austen"/>
    <x v="5"/>
    <s v="The Great Adventure"/>
    <s v="New"/>
    <s v="Unsealed"/>
    <n v="2024"/>
    <s v="Q2"/>
    <x v="2"/>
    <x v="3"/>
    <x v="0"/>
    <n v="78.430000000000007"/>
    <n v="14"/>
    <n v="0.02"/>
    <n v="1098.02"/>
    <x v="2"/>
    <x v="1959"/>
  </r>
  <r>
    <n v="2869"/>
    <x v="2"/>
    <x v="3"/>
    <s v="Jane Austen"/>
    <x v="1"/>
    <s v="Self-Help Guide"/>
    <s v="New"/>
    <s v="Sealed"/>
    <n v="2023"/>
    <s v="Q4"/>
    <x v="3"/>
    <x v="4"/>
    <x v="4"/>
    <n v="17.05"/>
    <n v="64"/>
    <n v="0.05"/>
    <n v="1091.2"/>
    <x v="4"/>
    <x v="1960"/>
  </r>
  <r>
    <n v="2406"/>
    <x v="2"/>
    <x v="2"/>
    <s v="Jane Austen"/>
    <x v="2"/>
    <s v="Science Wonders"/>
    <s v="Like New"/>
    <s v="Unsealed"/>
    <n v="2024"/>
    <s v="Q4"/>
    <x v="6"/>
    <x v="10"/>
    <x v="3"/>
    <n v="37.619999999999997"/>
    <n v="26"/>
    <n v="0.1"/>
    <n v="978.11999999999989"/>
    <x v="2"/>
    <x v="1961"/>
  </r>
  <r>
    <n v="3521"/>
    <x v="2"/>
    <x v="3"/>
    <s v="Malcolm Gladwell"/>
    <x v="6"/>
    <s v="Biography of Legends"/>
    <s v="Used"/>
    <s v="Sealed"/>
    <n v="2023"/>
    <s v="Q1"/>
    <x v="6"/>
    <x v="12"/>
    <x v="3"/>
    <n v="43.43"/>
    <n v="22"/>
    <n v="0"/>
    <n v="955.46"/>
    <x v="0"/>
    <x v="1962"/>
  </r>
  <r>
    <n v="3572"/>
    <x v="2"/>
    <x v="2"/>
    <s v="George R.R. Martin"/>
    <x v="2"/>
    <s v="Science Wonders"/>
    <s v="Used"/>
    <s v="Sealed"/>
    <n v="2024"/>
    <s v="Q2"/>
    <x v="11"/>
    <x v="18"/>
    <x v="2"/>
    <n v="11.78"/>
    <n v="81"/>
    <n v="0.17"/>
    <n v="954.18"/>
    <x v="4"/>
    <x v="1963"/>
  </r>
  <r>
    <n v="3808"/>
    <x v="2"/>
    <x v="0"/>
    <s v="Agatha Christie"/>
    <x v="0"/>
    <s v="Mystery Unfolded"/>
    <s v="Used"/>
    <s v="Sealed"/>
    <n v="2023"/>
    <s v="Q3"/>
    <x v="1"/>
    <x v="9"/>
    <x v="4"/>
    <n v="14.06"/>
    <n v="67"/>
    <n v="0.28000000000000003"/>
    <n v="942.02"/>
    <x v="2"/>
    <x v="1964"/>
  </r>
  <r>
    <n v="3123"/>
    <x v="2"/>
    <x v="0"/>
    <s v="Brandon Sanderson"/>
    <x v="3"/>
    <s v="Science Wonders"/>
    <s v="New"/>
    <s v="Sealed"/>
    <n v="2023"/>
    <s v="Q4"/>
    <x v="4"/>
    <x v="7"/>
    <x v="1"/>
    <n v="9.6999999999999993"/>
    <n v="97"/>
    <n v="0.27"/>
    <n v="940.9"/>
    <x v="0"/>
    <x v="1965"/>
  </r>
  <r>
    <n v="2398"/>
    <x v="2"/>
    <x v="2"/>
    <s v="Jane Austen"/>
    <x v="1"/>
    <s v="The Great Adventure"/>
    <s v="Used"/>
    <s v="Sealed"/>
    <n v="2024"/>
    <s v="Q3"/>
    <x v="2"/>
    <x v="3"/>
    <x v="1"/>
    <n v="57.15"/>
    <n v="16"/>
    <n v="0.26"/>
    <n v="914.4"/>
    <x v="0"/>
    <x v="1966"/>
  </r>
  <r>
    <n v="3927"/>
    <x v="2"/>
    <x v="0"/>
    <s v="Agatha Christie"/>
    <x v="4"/>
    <s v="The Great Adventure"/>
    <s v="New"/>
    <s v="Unsealed"/>
    <n v="2024"/>
    <s v="Q4"/>
    <x v="5"/>
    <x v="8"/>
    <x v="3"/>
    <n v="7.88"/>
    <n v="114"/>
    <n v="0.16"/>
    <n v="898.31999999999994"/>
    <x v="0"/>
    <x v="1967"/>
  </r>
  <r>
    <n v="2079"/>
    <x v="2"/>
    <x v="3"/>
    <s v="Brandon Sanderson"/>
    <x v="5"/>
    <s v="Science Wonders"/>
    <s v="Used"/>
    <s v="Sealed"/>
    <n v="2023"/>
    <s v="Q3"/>
    <x v="1"/>
    <x v="9"/>
    <x v="2"/>
    <n v="68.489999999999995"/>
    <n v="13"/>
    <n v="0.01"/>
    <n v="890.36999999999989"/>
    <x v="2"/>
    <x v="1968"/>
  </r>
  <r>
    <n v="3166"/>
    <x v="2"/>
    <x v="1"/>
    <s v="Malcolm Gladwell"/>
    <x v="1"/>
    <s v="Mystery Unfolded"/>
    <s v="Used"/>
    <s v="Unsealed"/>
    <n v="2024"/>
    <s v="Q4"/>
    <x v="6"/>
    <x v="10"/>
    <x v="1"/>
    <n v="7.38"/>
    <n v="111"/>
    <n v="0.17"/>
    <n v="819.18"/>
    <x v="2"/>
    <x v="1969"/>
  </r>
  <r>
    <n v="2586"/>
    <x v="2"/>
    <x v="1"/>
    <s v="George R.R. Martin"/>
    <x v="1"/>
    <s v="Mystery Unfolded"/>
    <s v="New"/>
    <s v="Unsealed"/>
    <n v="2023"/>
    <s v="Q4"/>
    <x v="9"/>
    <x v="9"/>
    <x v="2"/>
    <n v="58.17"/>
    <n v="14"/>
    <n v="0.11"/>
    <n v="814.38"/>
    <x v="1"/>
    <x v="1970"/>
  </r>
  <r>
    <n v="3777"/>
    <x v="2"/>
    <x v="3"/>
    <s v="Agatha Christie"/>
    <x v="2"/>
    <s v="Self-Help Guide"/>
    <s v="Like New"/>
    <s v="Unsealed"/>
    <n v="2023"/>
    <s v="Q3"/>
    <x v="1"/>
    <x v="9"/>
    <x v="4"/>
    <n v="33.79"/>
    <n v="24"/>
    <n v="0.01"/>
    <n v="810.96"/>
    <x v="1"/>
    <x v="1971"/>
  </r>
  <r>
    <n v="3200"/>
    <x v="2"/>
    <x v="1"/>
    <s v="Brandon Sanderson"/>
    <x v="0"/>
    <s v="Self-Help Guide"/>
    <s v="New"/>
    <s v="Sealed"/>
    <n v="2024"/>
    <s v="Q4"/>
    <x v="10"/>
    <x v="14"/>
    <x v="4"/>
    <n v="16.62"/>
    <n v="48"/>
    <n v="0.2"/>
    <n v="797.76"/>
    <x v="1"/>
    <x v="1972"/>
  </r>
  <r>
    <n v="3980"/>
    <x v="2"/>
    <x v="3"/>
    <s v="Malcolm Gladwell"/>
    <x v="5"/>
    <s v="Science Wonders"/>
    <s v="New"/>
    <s v="Sealed"/>
    <n v="2024"/>
    <s v="Q1"/>
    <x v="2"/>
    <x v="3"/>
    <x v="3"/>
    <n v="14.05"/>
    <n v="56"/>
    <n v="0.13"/>
    <n v="786.80000000000007"/>
    <x v="2"/>
    <x v="1973"/>
  </r>
  <r>
    <n v="2286"/>
    <x v="2"/>
    <x v="3"/>
    <s v="J.K. Rowling"/>
    <x v="2"/>
    <s v="The Great Adventure"/>
    <s v="Like New"/>
    <s v="Sealed"/>
    <n v="2024"/>
    <s v="Q4"/>
    <x v="0"/>
    <x v="5"/>
    <x v="3"/>
    <n v="14.27"/>
    <n v="53"/>
    <n v="0.18"/>
    <n v="756.31"/>
    <x v="4"/>
    <x v="1974"/>
  </r>
  <r>
    <n v="3623"/>
    <x v="2"/>
    <x v="3"/>
    <s v="Stephen King"/>
    <x v="4"/>
    <s v="Self-Help Guide"/>
    <s v="Like New"/>
    <s v="Unsealed"/>
    <n v="2023"/>
    <s v="Q2"/>
    <x v="6"/>
    <x v="12"/>
    <x v="4"/>
    <n v="12.92"/>
    <n v="58"/>
    <n v="0.03"/>
    <n v="749.36"/>
    <x v="0"/>
    <x v="1975"/>
  </r>
  <r>
    <n v="2593"/>
    <x v="2"/>
    <x v="2"/>
    <s v="Stephen King"/>
    <x v="1"/>
    <s v="Biography of Legends"/>
    <s v="Like New"/>
    <s v="Unsealed"/>
    <n v="2024"/>
    <s v="Q1"/>
    <x v="7"/>
    <x v="11"/>
    <x v="4"/>
    <n v="79.069999999999993"/>
    <n v="9"/>
    <n v="0.27"/>
    <n v="711.62999999999988"/>
    <x v="2"/>
    <x v="1976"/>
  </r>
  <r>
    <n v="2933"/>
    <x v="2"/>
    <x v="1"/>
    <s v="Malcolm Gladwell"/>
    <x v="4"/>
    <s v="Science Wonders"/>
    <s v="New"/>
    <s v="Unsealed"/>
    <n v="2024"/>
    <s v="Q4"/>
    <x v="10"/>
    <x v="14"/>
    <x v="2"/>
    <n v="5.15"/>
    <n v="137"/>
    <n v="0.03"/>
    <n v="705.55000000000007"/>
    <x v="0"/>
    <x v="1977"/>
  </r>
  <r>
    <n v="2625"/>
    <x v="2"/>
    <x v="2"/>
    <s v="J.K. Rowling"/>
    <x v="2"/>
    <s v="Biography of Legends"/>
    <s v="Used"/>
    <s v="Sealed"/>
    <n v="2023"/>
    <s v="Q2"/>
    <x v="11"/>
    <x v="19"/>
    <x v="4"/>
    <n v="44.01"/>
    <n v="16"/>
    <n v="0.25"/>
    <n v="704.16"/>
    <x v="0"/>
    <x v="1978"/>
  </r>
  <r>
    <n v="3756"/>
    <x v="2"/>
    <x v="1"/>
    <s v="Brandon Sanderson"/>
    <x v="3"/>
    <s v="Mystery Unfolded"/>
    <s v="Like New"/>
    <s v="Sealed"/>
    <n v="2023"/>
    <s v="Q4"/>
    <x v="11"/>
    <x v="19"/>
    <x v="0"/>
    <n v="33.5"/>
    <n v="20"/>
    <n v="0.12"/>
    <n v="670"/>
    <x v="0"/>
    <x v="1979"/>
  </r>
  <r>
    <n v="2316"/>
    <x v="2"/>
    <x v="1"/>
    <s v="Agatha Christie"/>
    <x v="6"/>
    <s v="Science Wonders"/>
    <s v="Like New"/>
    <s v="Unsealed"/>
    <n v="2023"/>
    <s v="Q2"/>
    <x v="10"/>
    <x v="15"/>
    <x v="3"/>
    <n v="64.2"/>
    <n v="10"/>
    <n v="0.19"/>
    <n v="642"/>
    <x v="2"/>
    <x v="1980"/>
  </r>
  <r>
    <n v="2285"/>
    <x v="2"/>
    <x v="2"/>
    <s v="J.K. Rowling"/>
    <x v="2"/>
    <s v="Self-Help Guide"/>
    <s v="New"/>
    <s v="Unsealed"/>
    <n v="2024"/>
    <s v="Q4"/>
    <x v="10"/>
    <x v="14"/>
    <x v="3"/>
    <n v="7.09"/>
    <n v="90"/>
    <n v="0.23"/>
    <n v="638.1"/>
    <x v="3"/>
    <x v="1981"/>
  </r>
  <r>
    <n v="2873"/>
    <x v="2"/>
    <x v="3"/>
    <s v="Agatha Christie"/>
    <x v="2"/>
    <s v="Mystery Unfolded"/>
    <s v="Used"/>
    <s v="Sealed"/>
    <n v="2024"/>
    <s v="Q4"/>
    <x v="0"/>
    <x v="5"/>
    <x v="1"/>
    <n v="38.340000000000003"/>
    <n v="14"/>
    <n v="7.0000000000000007E-2"/>
    <n v="536.76"/>
    <x v="1"/>
    <x v="1982"/>
  </r>
  <r>
    <n v="3822"/>
    <x v="2"/>
    <x v="2"/>
    <s v="Stephen King"/>
    <x v="1"/>
    <s v="Science Wonders"/>
    <s v="Used"/>
    <s v="Sealed"/>
    <n v="2024"/>
    <s v="Q2"/>
    <x v="3"/>
    <x v="6"/>
    <x v="1"/>
    <n v="22.25"/>
    <n v="24"/>
    <n v="0.02"/>
    <n v="534"/>
    <x v="2"/>
    <x v="1983"/>
  </r>
  <r>
    <n v="2213"/>
    <x v="2"/>
    <x v="1"/>
    <s v="Agatha Christie"/>
    <x v="4"/>
    <s v="Mystery Unfolded"/>
    <s v="Like New"/>
    <s v="Sealed"/>
    <n v="2024"/>
    <s v="Q1"/>
    <x v="4"/>
    <x v="16"/>
    <x v="2"/>
    <n v="6.59"/>
    <n v="71"/>
    <n v="0.01"/>
    <n v="467.89"/>
    <x v="0"/>
    <x v="1984"/>
  </r>
  <r>
    <n v="3109"/>
    <x v="2"/>
    <x v="1"/>
    <s v="George R.R. Martin"/>
    <x v="4"/>
    <s v="Self-Help Guide"/>
    <s v="Used"/>
    <s v="Sealed"/>
    <n v="2024"/>
    <s v="Q2"/>
    <x v="4"/>
    <x v="16"/>
    <x v="0"/>
    <n v="6.72"/>
    <n v="61"/>
    <n v="0.16"/>
    <n v="409.91999999999996"/>
    <x v="3"/>
    <x v="1985"/>
  </r>
  <r>
    <n v="2512"/>
    <x v="2"/>
    <x v="2"/>
    <s v="George R.R. Martin"/>
    <x v="6"/>
    <s v="Self-Help Guide"/>
    <s v="Like New"/>
    <s v="Unsealed"/>
    <n v="2023"/>
    <s v="Q1"/>
    <x v="3"/>
    <x v="4"/>
    <x v="3"/>
    <n v="93.15"/>
    <n v="4"/>
    <n v="0.03"/>
    <n v="372.6"/>
    <x v="2"/>
    <x v="1986"/>
  </r>
  <r>
    <n v="2058"/>
    <x v="2"/>
    <x v="1"/>
    <s v="Stephen King"/>
    <x v="1"/>
    <s v="Biography of Legends"/>
    <s v="Like New"/>
    <s v="Sealed"/>
    <n v="2023"/>
    <s v="Q4"/>
    <x v="11"/>
    <x v="19"/>
    <x v="3"/>
    <n v="37.64"/>
    <n v="8"/>
    <n v="0.15"/>
    <n v="301.12"/>
    <x v="2"/>
    <x v="1987"/>
  </r>
  <r>
    <n v="3467"/>
    <x v="2"/>
    <x v="2"/>
    <s v="Brandon Sanderson"/>
    <x v="6"/>
    <s v="Self-Help Guide"/>
    <s v="Like New"/>
    <s v="Unsealed"/>
    <n v="2023"/>
    <s v="Q1"/>
    <x v="0"/>
    <x v="0"/>
    <x v="2"/>
    <n v="27.85"/>
    <n v="10"/>
    <n v="0.15"/>
    <n v="278.5"/>
    <x v="4"/>
    <x v="1988"/>
  </r>
  <r>
    <n v="2489"/>
    <x v="2"/>
    <x v="1"/>
    <s v="Jane Austen"/>
    <x v="4"/>
    <s v="Biography of Legends"/>
    <s v="New"/>
    <s v="Unsealed"/>
    <n v="2023"/>
    <s v="Q1"/>
    <x v="0"/>
    <x v="0"/>
    <x v="2"/>
    <n v="27.61"/>
    <n v="10"/>
    <n v="0.17"/>
    <n v="276.10000000000002"/>
    <x v="0"/>
    <x v="1989"/>
  </r>
  <r>
    <n v="3877"/>
    <x v="2"/>
    <x v="3"/>
    <s v="Brandon Sanderson"/>
    <x v="4"/>
    <s v="Mystery Unfolded"/>
    <s v="New"/>
    <s v="Unsealed"/>
    <n v="2023"/>
    <s v="Q4"/>
    <x v="9"/>
    <x v="9"/>
    <x v="4"/>
    <n v="85.79"/>
    <n v="3"/>
    <n v="0.21"/>
    <n v="257.37"/>
    <x v="4"/>
    <x v="1990"/>
  </r>
  <r>
    <n v="2583"/>
    <x v="2"/>
    <x v="0"/>
    <s v="J.K. Rowling"/>
    <x v="1"/>
    <s v="The Great Adventure"/>
    <s v="Used"/>
    <s v="Sealed"/>
    <n v="2023"/>
    <s v="Q4"/>
    <x v="3"/>
    <x v="4"/>
    <x v="4"/>
    <n v="27.49"/>
    <n v="9"/>
    <n v="0.27"/>
    <n v="247.41"/>
    <x v="1"/>
    <x v="1991"/>
  </r>
  <r>
    <n v="3658"/>
    <x v="2"/>
    <x v="1"/>
    <s v="Malcolm Gladwell"/>
    <x v="1"/>
    <s v="Science Wonders"/>
    <s v="Like New"/>
    <s v="Unsealed"/>
    <n v="2023"/>
    <s v="Q2"/>
    <x v="8"/>
    <x v="15"/>
    <x v="1"/>
    <n v="90.98"/>
    <n v="2"/>
    <n v="0.14000000000000001"/>
    <n v="181.96"/>
    <x v="4"/>
    <x v="1992"/>
  </r>
  <r>
    <n v="3564"/>
    <x v="2"/>
    <x v="0"/>
    <s v="George R.R. Martin"/>
    <x v="4"/>
    <s v="The Great Adventure"/>
    <s v="Used"/>
    <s v="Unsealed"/>
    <n v="2023"/>
    <s v="Q4"/>
    <x v="6"/>
    <x v="12"/>
    <x v="4"/>
    <n v="13.79"/>
    <n v="10"/>
    <n v="0.23"/>
    <n v="137.89999999999998"/>
    <x v="2"/>
    <x v="1993"/>
  </r>
  <r>
    <n v="3504"/>
    <x v="2"/>
    <x v="3"/>
    <s v="Agatha Christie"/>
    <x v="3"/>
    <s v="Biography of Legends"/>
    <s v="Used"/>
    <s v="Unsealed"/>
    <n v="2024"/>
    <s v="Q2"/>
    <x v="4"/>
    <x v="16"/>
    <x v="1"/>
    <n v="77.87"/>
    <n v="1"/>
    <n v="0.23"/>
    <n v="77.87"/>
    <x v="2"/>
    <x v="1994"/>
  </r>
  <r>
    <n v="3260"/>
    <x v="2"/>
    <x v="1"/>
    <s v="Jane Austen"/>
    <x v="4"/>
    <s v="Mystery Unfolded"/>
    <s v="New"/>
    <s v="Sealed"/>
    <n v="2023"/>
    <s v="Q2"/>
    <x v="11"/>
    <x v="19"/>
    <x v="4"/>
    <n v="8.67"/>
    <n v="8"/>
    <n v="0.13"/>
    <n v="69.36"/>
    <x v="4"/>
    <x v="1995"/>
  </r>
  <r>
    <n v="3628"/>
    <x v="2"/>
    <x v="2"/>
    <s v="Malcolm Gladwell"/>
    <x v="1"/>
    <s v="Biography of Legends"/>
    <s v="Like New"/>
    <s v="Unsealed"/>
    <n v="2023"/>
    <s v="Q1"/>
    <x v="5"/>
    <x v="17"/>
    <x v="3"/>
    <n v="6.86"/>
    <n v="2"/>
    <n v="0.19"/>
    <n v="13.72"/>
    <x v="2"/>
    <x v="1996"/>
  </r>
  <r>
    <n v="2535"/>
    <x v="2"/>
    <x v="3"/>
    <s v="Malcolm Gladwell"/>
    <x v="5"/>
    <s v="The Great Adventure"/>
    <s v="Like New"/>
    <s v="Unsealed"/>
    <n v="2024"/>
    <s v="Q2"/>
    <x v="2"/>
    <x v="3"/>
    <x v="2"/>
    <n v="8.6199999999999992"/>
    <n v="1"/>
    <n v="0.04"/>
    <n v="8.6199999999999992"/>
    <x v="1"/>
    <x v="1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VERAGE BOOK SOLD">
  <location ref="B15:D23" firstHeaderRow="0" firstDataRow="1" firstDataCol="1"/>
  <pivotFields count="21">
    <pivotField showAll="0"/>
    <pivotField showAll="0"/>
    <pivotField showAll="0"/>
    <pivotField showAll="0"/>
    <pivotField axis="axisRow" dataField="1" showAll="0">
      <items count="8">
        <item x="1"/>
        <item x="6"/>
        <item x="3"/>
        <item x="4"/>
        <item x="2"/>
        <item x="5"/>
        <item x="0"/>
        <item t="default"/>
      </items>
    </pivotField>
    <pivotField showAll="0"/>
    <pivotField showAll="0"/>
    <pivotField showAll="0"/>
    <pivotField showAll="0"/>
    <pivotField showAll="0"/>
    <pivotField showAll="0"/>
    <pivotField numFmtId="168" showAll="0"/>
    <pivotField showAll="0"/>
    <pivotField numFmtId="164" showAll="0"/>
    <pivotField showAll="0"/>
    <pivotField numFmtId="9" showAll="0"/>
    <pivotField dataField="1" numFmtId="164" showAll="0"/>
    <pivotField showAll="0"/>
    <pivotField numFmtId="164" showAll="0"/>
    <pivotField showAll="0" defaultSubtotal="0"/>
    <pivotField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Count of Genre" fld="4" subtotal="count" baseField="4" baseItem="0"/>
    <dataField name="Average of Total Sales" fld="16" subtotal="average" baseField="4" baseItem="0" numFmtId="165"/>
  </dataFields>
  <formats count="1">
    <format dxfId="17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34" firstHeaderRow="0" firstDataRow="1" firstDataCol="1"/>
  <pivotFields count="21">
    <pivotField showAll="0"/>
    <pivotField showAll="0"/>
    <pivotField showAll="0"/>
    <pivotField showAll="0"/>
    <pivotField showAll="0"/>
    <pivotField dataField="1" showAll="0"/>
    <pivotField showAll="0"/>
    <pivotField showAll="0"/>
    <pivotField showAll="0"/>
    <pivotField showAll="0"/>
    <pivotField showAll="0"/>
    <pivotField numFmtId="168" showAll="0">
      <items count="15">
        <item x="0"/>
        <item x="1"/>
        <item x="2"/>
        <item x="3"/>
        <item x="4"/>
        <item x="5"/>
        <item x="6"/>
        <item x="7"/>
        <item x="8"/>
        <item x="9"/>
        <item x="10"/>
        <item x="11"/>
        <item x="12"/>
        <item x="13"/>
        <item t="default"/>
      </items>
    </pivotField>
    <pivotField axis="axisRow" showAll="0">
      <items count="6">
        <item x="2"/>
        <item x="4"/>
        <item x="3"/>
        <item x="1"/>
        <item x="0"/>
        <item t="default"/>
      </items>
    </pivotField>
    <pivotField numFmtId="164" showAll="0"/>
    <pivotField showAll="0"/>
    <pivotField numFmtId="9" showAll="0"/>
    <pivotField numFmtId="164" showAll="0"/>
    <pivotField axis="axisRow" showAll="0">
      <items count="6">
        <item x="3"/>
        <item x="1"/>
        <item x="2"/>
        <item x="4"/>
        <item x="0"/>
        <item t="default"/>
      </items>
    </pivotField>
    <pivotField dataField="1" numFmtId="164" showAll="0">
      <items count="1999">
        <item x="645"/>
        <item x="644"/>
        <item x="1997"/>
        <item x="1996"/>
        <item x="1320"/>
        <item x="643"/>
        <item x="642"/>
        <item x="640"/>
        <item x="641"/>
        <item x="1994"/>
        <item x="1995"/>
        <item x="638"/>
        <item x="1318"/>
        <item x="639"/>
        <item x="1319"/>
        <item x="637"/>
        <item x="1993"/>
        <item x="1317"/>
        <item x="636"/>
        <item x="635"/>
        <item x="1316"/>
        <item x="1992"/>
        <item x="633"/>
        <item x="1315"/>
        <item x="634"/>
        <item x="1991"/>
        <item x="632"/>
        <item x="1990"/>
        <item x="628"/>
        <item x="630"/>
        <item x="1314"/>
        <item x="1989"/>
        <item x="1310"/>
        <item x="1988"/>
        <item x="1309"/>
        <item x="631"/>
        <item x="1312"/>
        <item x="1987"/>
        <item x="629"/>
        <item x="1313"/>
        <item x="1311"/>
        <item x="627"/>
        <item x="1308"/>
        <item x="626"/>
        <item x="624"/>
        <item x="625"/>
        <item x="1304"/>
        <item x="1305"/>
        <item x="1307"/>
        <item x="1985"/>
        <item x="620"/>
        <item x="622"/>
        <item x="1986"/>
        <item x="1306"/>
        <item x="1302"/>
        <item x="618"/>
        <item x="619"/>
        <item x="623"/>
        <item x="621"/>
        <item x="1303"/>
        <item x="1293"/>
        <item x="1295"/>
        <item x="1301"/>
        <item x="612"/>
        <item x="1297"/>
        <item x="615"/>
        <item x="1300"/>
        <item x="614"/>
        <item x="613"/>
        <item x="1984"/>
        <item x="617"/>
        <item x="616"/>
        <item x="1294"/>
        <item x="1299"/>
        <item x="1981"/>
        <item x="1982"/>
        <item x="1298"/>
        <item x="1296"/>
        <item x="1291"/>
        <item x="1288"/>
        <item x="1976"/>
        <item x="1980"/>
        <item x="1983"/>
        <item x="1978"/>
        <item x="1290"/>
        <item x="1284"/>
        <item x="1287"/>
        <item x="1286"/>
        <item x="1292"/>
        <item x="609"/>
        <item x="1979"/>
        <item x="1289"/>
        <item x="607"/>
        <item x="1279"/>
        <item x="608"/>
        <item x="1278"/>
        <item x="606"/>
        <item x="611"/>
        <item x="1974"/>
        <item x="604"/>
        <item x="1972"/>
        <item x="610"/>
        <item x="1280"/>
        <item x="605"/>
        <item x="603"/>
        <item x="1283"/>
        <item x="1966"/>
        <item x="1964"/>
        <item x="1969"/>
        <item x="1977"/>
        <item x="1973"/>
        <item x="1965"/>
        <item x="1272"/>
        <item x="598"/>
        <item x="1276"/>
        <item x="599"/>
        <item x="1285"/>
        <item x="594"/>
        <item x="596"/>
        <item x="1970"/>
        <item x="1975"/>
        <item x="1281"/>
        <item x="597"/>
        <item x="591"/>
        <item x="602"/>
        <item x="1274"/>
        <item x="1967"/>
        <item x="1282"/>
        <item x="1273"/>
        <item x="601"/>
        <item x="1963"/>
        <item x="1275"/>
        <item x="595"/>
        <item x="1971"/>
        <item x="593"/>
        <item x="1277"/>
        <item x="1955"/>
        <item x="600"/>
        <item x="592"/>
        <item x="1958"/>
        <item x="588"/>
        <item x="1961"/>
        <item x="1270"/>
        <item x="1968"/>
        <item x="590"/>
        <item x="586"/>
        <item x="1264"/>
        <item x="581"/>
        <item x="1951"/>
        <item x="1962"/>
        <item x="583"/>
        <item x="1954"/>
        <item x="1256"/>
        <item x="1271"/>
        <item x="1942"/>
        <item x="1949"/>
        <item x="1261"/>
        <item x="589"/>
        <item x="1267"/>
        <item x="1946"/>
        <item x="1268"/>
        <item x="1266"/>
        <item x="1957"/>
        <item x="1960"/>
        <item x="587"/>
        <item x="585"/>
        <item x="579"/>
        <item x="1265"/>
        <item x="1956"/>
        <item x="1258"/>
        <item x="1959"/>
        <item x="578"/>
        <item x="584"/>
        <item x="1250"/>
        <item x="1252"/>
        <item x="1251"/>
        <item x="575"/>
        <item x="1938"/>
        <item x="1269"/>
        <item x="1944"/>
        <item x="1259"/>
        <item x="1247"/>
        <item x="573"/>
        <item x="577"/>
        <item x="1953"/>
        <item x="576"/>
        <item x="1249"/>
        <item x="563"/>
        <item x="1952"/>
        <item x="1947"/>
        <item x="1253"/>
        <item x="1263"/>
        <item x="568"/>
        <item x="561"/>
        <item x="582"/>
        <item x="560"/>
        <item x="1943"/>
        <item x="580"/>
        <item x="1929"/>
        <item x="574"/>
        <item x="571"/>
        <item x="570"/>
        <item x="1254"/>
        <item x="1934"/>
        <item x="1948"/>
        <item x="1950"/>
        <item x="1932"/>
        <item x="1935"/>
        <item x="1260"/>
        <item x="1262"/>
        <item x="1928"/>
        <item x="572"/>
        <item x="1257"/>
        <item x="1255"/>
        <item x="1236"/>
        <item x="558"/>
        <item x="555"/>
        <item x="566"/>
        <item x="1945"/>
        <item x="557"/>
        <item x="1930"/>
        <item x="1248"/>
        <item x="1240"/>
        <item x="551"/>
        <item x="1936"/>
        <item x="553"/>
        <item x="569"/>
        <item x="1939"/>
        <item x="1242"/>
        <item x="1235"/>
        <item x="565"/>
        <item x="1241"/>
        <item x="1917"/>
        <item x="548"/>
        <item x="1926"/>
        <item x="549"/>
        <item x="1941"/>
        <item x="564"/>
        <item x="1940"/>
        <item x="1937"/>
        <item x="1233"/>
        <item x="1916"/>
        <item x="550"/>
        <item x="1244"/>
        <item x="547"/>
        <item x="1922"/>
        <item x="1245"/>
        <item x="1921"/>
        <item x="567"/>
        <item x="1918"/>
        <item x="1927"/>
        <item x="1232"/>
        <item x="1933"/>
        <item x="552"/>
        <item x="546"/>
        <item x="1923"/>
        <item x="1246"/>
        <item x="1931"/>
        <item x="1243"/>
        <item x="1234"/>
        <item x="1238"/>
        <item x="1920"/>
        <item x="562"/>
        <item x="559"/>
        <item x="539"/>
        <item x="533"/>
        <item x="1237"/>
        <item x="556"/>
        <item x="1925"/>
        <item x="1239"/>
        <item x="1908"/>
        <item x="1231"/>
        <item x="1924"/>
        <item x="534"/>
        <item x="1226"/>
        <item x="1223"/>
        <item x="540"/>
        <item x="535"/>
        <item x="544"/>
        <item x="1902"/>
        <item x="554"/>
        <item x="1895"/>
        <item x="530"/>
        <item x="1215"/>
        <item x="1905"/>
        <item x="1229"/>
        <item x="1904"/>
        <item x="1914"/>
        <item x="1915"/>
        <item x="1912"/>
        <item x="1919"/>
        <item x="1228"/>
        <item x="542"/>
        <item x="1891"/>
        <item x="1218"/>
        <item x="1894"/>
        <item x="543"/>
        <item x="528"/>
        <item x="1203"/>
        <item x="527"/>
        <item x="1898"/>
        <item x="1230"/>
        <item x="1224"/>
        <item x="1911"/>
        <item x="1208"/>
        <item x="1901"/>
        <item x="1899"/>
        <item x="1217"/>
        <item x="545"/>
        <item x="1910"/>
        <item x="516"/>
        <item x="1227"/>
        <item x="523"/>
        <item x="1205"/>
        <item x="1906"/>
        <item x="1903"/>
        <item x="520"/>
        <item x="536"/>
        <item x="1219"/>
        <item x="1896"/>
        <item x="1913"/>
        <item x="1210"/>
        <item x="1212"/>
        <item x="1207"/>
        <item x="524"/>
        <item x="1909"/>
        <item x="1214"/>
        <item x="1225"/>
        <item x="1221"/>
        <item x="1196"/>
        <item x="531"/>
        <item x="541"/>
        <item x="1222"/>
        <item x="525"/>
        <item x="1206"/>
        <item x="512"/>
        <item x="1190"/>
        <item x="1907"/>
        <item x="1893"/>
        <item x="526"/>
        <item x="515"/>
        <item x="518"/>
        <item x="1220"/>
        <item x="521"/>
        <item x="1199"/>
        <item x="519"/>
        <item x="1882"/>
        <item x="506"/>
        <item x="513"/>
        <item x="514"/>
        <item x="1884"/>
        <item x="1213"/>
        <item x="538"/>
        <item x="1900"/>
        <item x="508"/>
        <item x="1879"/>
        <item x="537"/>
        <item x="1890"/>
        <item x="1878"/>
        <item x="1892"/>
        <item x="1216"/>
        <item x="529"/>
        <item x="1897"/>
        <item x="1889"/>
        <item x="1885"/>
        <item x="1209"/>
        <item x="522"/>
        <item x="1202"/>
        <item x="1880"/>
        <item x="1191"/>
        <item x="532"/>
        <item x="1870"/>
        <item x="1867"/>
        <item x="1886"/>
        <item x="1865"/>
        <item x="1862"/>
        <item x="509"/>
        <item x="502"/>
        <item x="1201"/>
        <item x="501"/>
        <item x="1198"/>
        <item x="1192"/>
        <item x="488"/>
        <item x="1211"/>
        <item x="1204"/>
        <item x="507"/>
        <item x="1184"/>
        <item x="1873"/>
        <item x="1200"/>
        <item x="1176"/>
        <item x="1887"/>
        <item x="517"/>
        <item x="491"/>
        <item x="1874"/>
        <item x="1877"/>
        <item x="1195"/>
        <item x="503"/>
        <item x="1193"/>
        <item x="1888"/>
        <item x="505"/>
        <item x="1875"/>
        <item x="1876"/>
        <item x="481"/>
        <item x="1197"/>
        <item x="511"/>
        <item x="1171"/>
        <item x="1180"/>
        <item x="500"/>
        <item x="497"/>
        <item x="1871"/>
        <item x="1186"/>
        <item x="484"/>
        <item x="1188"/>
        <item x="1858"/>
        <item x="1883"/>
        <item x="1853"/>
        <item x="496"/>
        <item x="1174"/>
        <item x="1869"/>
        <item x="1881"/>
        <item x="1850"/>
        <item x="483"/>
        <item x="485"/>
        <item x="1859"/>
        <item x="1194"/>
        <item x="510"/>
        <item x="504"/>
        <item x="1158"/>
        <item x="1179"/>
        <item x="489"/>
        <item x="1857"/>
        <item x="1183"/>
        <item x="1185"/>
        <item x="1843"/>
        <item x="1868"/>
        <item x="1844"/>
        <item x="1172"/>
        <item x="1187"/>
        <item x="1189"/>
        <item x="1866"/>
        <item x="1840"/>
        <item x="1861"/>
        <item x="1157"/>
        <item x="490"/>
        <item x="466"/>
        <item x="1170"/>
        <item x="1173"/>
        <item x="498"/>
        <item x="499"/>
        <item x="1178"/>
        <item x="478"/>
        <item x="468"/>
        <item x="473"/>
        <item x="469"/>
        <item x="480"/>
        <item x="1155"/>
        <item x="1842"/>
        <item x="495"/>
        <item x="1182"/>
        <item x="1839"/>
        <item x="1144"/>
        <item x="1864"/>
        <item x="1159"/>
        <item x="459"/>
        <item x="1863"/>
        <item x="1168"/>
        <item x="1141"/>
        <item x="470"/>
        <item x="463"/>
        <item x="1163"/>
        <item x="1872"/>
        <item x="494"/>
        <item x="1841"/>
        <item x="482"/>
        <item x="1181"/>
        <item x="1177"/>
        <item x="492"/>
        <item x="493"/>
        <item x="1845"/>
        <item x="1152"/>
        <item x="486"/>
        <item x="1837"/>
        <item x="1828"/>
        <item x="1855"/>
        <item x="461"/>
        <item x="1175"/>
        <item x="487"/>
        <item x="1849"/>
        <item x="1165"/>
        <item x="471"/>
        <item x="1135"/>
        <item x="1161"/>
        <item x="450"/>
        <item x="451"/>
        <item x="1156"/>
        <item x="1817"/>
        <item x="1827"/>
        <item x="475"/>
        <item x="1153"/>
        <item x="1164"/>
        <item x="1860"/>
        <item x="1833"/>
        <item x="460"/>
        <item x="1852"/>
        <item x="1146"/>
        <item x="1169"/>
        <item x="1147"/>
        <item x="1856"/>
        <item x="1848"/>
        <item x="1846"/>
        <item x="1162"/>
        <item x="1818"/>
        <item x="449"/>
        <item x="1143"/>
        <item x="462"/>
        <item x="465"/>
        <item x="1847"/>
        <item x="1142"/>
        <item x="454"/>
        <item x="1167"/>
        <item x="1854"/>
        <item x="1809"/>
        <item x="479"/>
        <item x="1821"/>
        <item x="1166"/>
        <item x="1149"/>
        <item x="1127"/>
        <item x="1851"/>
        <item x="457"/>
        <item x="477"/>
        <item x="1810"/>
        <item x="1829"/>
        <item x="1150"/>
        <item x="1130"/>
        <item x="458"/>
        <item x="1137"/>
        <item x="474"/>
        <item x="1151"/>
        <item x="1154"/>
        <item x="1123"/>
        <item x="1131"/>
        <item x="1138"/>
        <item x="1160"/>
        <item x="464"/>
        <item x="1109"/>
        <item x="1145"/>
        <item x="1835"/>
        <item x="452"/>
        <item x="1812"/>
        <item x="431"/>
        <item x="455"/>
        <item x="1831"/>
        <item x="1132"/>
        <item x="437"/>
        <item x="476"/>
        <item x="1826"/>
        <item x="1118"/>
        <item x="434"/>
        <item x="446"/>
        <item x="1815"/>
        <item x="1822"/>
        <item x="445"/>
        <item x="1807"/>
        <item x="1148"/>
        <item x="1834"/>
        <item x="472"/>
        <item x="1802"/>
        <item x="1112"/>
        <item x="433"/>
        <item x="1784"/>
        <item x="1113"/>
        <item x="1824"/>
        <item x="1785"/>
        <item x="1830"/>
        <item x="1836"/>
        <item x="438"/>
        <item x="1825"/>
        <item x="467"/>
        <item x="453"/>
        <item x="1121"/>
        <item x="456"/>
        <item x="1811"/>
        <item x="1814"/>
        <item x="1813"/>
        <item x="1115"/>
        <item x="1838"/>
        <item x="1832"/>
        <item x="1798"/>
        <item x="442"/>
        <item x="423"/>
        <item x="441"/>
        <item x="424"/>
        <item x="1092"/>
        <item x="1801"/>
        <item x="1133"/>
        <item x="439"/>
        <item x="1097"/>
        <item x="1804"/>
        <item x="1126"/>
        <item x="1819"/>
        <item x="411"/>
        <item x="1103"/>
        <item x="1139"/>
        <item x="417"/>
        <item x="432"/>
        <item x="1140"/>
        <item x="1772"/>
        <item x="440"/>
        <item x="1820"/>
        <item x="1125"/>
        <item x="1791"/>
        <item x="409"/>
        <item x="1100"/>
        <item x="1119"/>
        <item x="430"/>
        <item x="1083"/>
        <item x="1787"/>
        <item x="1105"/>
        <item x="1786"/>
        <item x="1110"/>
        <item x="410"/>
        <item x="1084"/>
        <item x="1114"/>
        <item x="447"/>
        <item x="1800"/>
        <item x="1823"/>
        <item x="1771"/>
        <item x="1124"/>
        <item x="1136"/>
        <item x="1117"/>
        <item x="1777"/>
        <item x="1122"/>
        <item x="1792"/>
        <item x="1774"/>
        <item x="1104"/>
        <item x="1087"/>
        <item x="435"/>
        <item x="1134"/>
        <item x="398"/>
        <item x="419"/>
        <item x="1091"/>
        <item x="1078"/>
        <item x="1794"/>
        <item x="1075"/>
        <item x="1128"/>
        <item x="436"/>
        <item x="1768"/>
        <item x="1120"/>
        <item x="443"/>
        <item x="448"/>
        <item x="1098"/>
        <item x="1816"/>
        <item x="1085"/>
        <item x="1758"/>
        <item x="1129"/>
        <item x="1806"/>
        <item x="1805"/>
        <item x="429"/>
        <item x="412"/>
        <item x="426"/>
        <item x="1076"/>
        <item x="1779"/>
        <item x="444"/>
        <item x="397"/>
        <item x="1072"/>
        <item x="1797"/>
        <item x="1049"/>
        <item x="1793"/>
        <item x="1106"/>
        <item x="1093"/>
        <item x="1102"/>
        <item x="1764"/>
        <item x="1061"/>
        <item x="1116"/>
        <item x="396"/>
        <item x="1790"/>
        <item x="1782"/>
        <item x="1803"/>
        <item x="1058"/>
        <item x="421"/>
        <item x="390"/>
        <item x="1796"/>
        <item x="379"/>
        <item x="1789"/>
        <item x="1808"/>
        <item x="1767"/>
        <item x="1778"/>
        <item x="1063"/>
        <item x="395"/>
        <item x="1108"/>
        <item x="413"/>
        <item x="383"/>
        <item x="1096"/>
        <item x="381"/>
        <item x="1095"/>
        <item x="1111"/>
        <item x="1799"/>
        <item x="414"/>
        <item x="404"/>
        <item x="1065"/>
        <item x="1094"/>
        <item x="1064"/>
        <item x="1780"/>
        <item x="418"/>
        <item x="425"/>
        <item x="1795"/>
        <item x="1769"/>
        <item x="1788"/>
        <item x="1079"/>
        <item x="1775"/>
        <item x="1760"/>
        <item x="1067"/>
        <item x="1783"/>
        <item x="1099"/>
        <item x="1751"/>
        <item x="367"/>
        <item x="1066"/>
        <item x="427"/>
        <item x="387"/>
        <item x="1090"/>
        <item x="1107"/>
        <item x="1776"/>
        <item x="1035"/>
        <item x="1048"/>
        <item x="1047"/>
        <item x="1733"/>
        <item x="1088"/>
        <item x="1101"/>
        <item x="394"/>
        <item x="1073"/>
        <item x="1781"/>
        <item x="1071"/>
        <item x="416"/>
        <item x="1074"/>
        <item x="1044"/>
        <item x="1050"/>
        <item x="406"/>
        <item x="1770"/>
        <item x="402"/>
        <item x="377"/>
        <item x="422"/>
        <item x="428"/>
        <item x="1744"/>
        <item x="1749"/>
        <item x="407"/>
        <item x="1060"/>
        <item x="365"/>
        <item x="1068"/>
        <item x="1054"/>
        <item x="1029"/>
        <item x="1773"/>
        <item x="1069"/>
        <item x="1728"/>
        <item x="1053"/>
        <item x="420"/>
        <item x="403"/>
        <item x="353"/>
        <item x="405"/>
        <item x="401"/>
        <item x="1753"/>
        <item x="408"/>
        <item x="415"/>
        <item x="366"/>
        <item x="1086"/>
        <item x="1042"/>
        <item x="1038"/>
        <item x="1089"/>
        <item x="359"/>
        <item x="1710"/>
        <item x="1057"/>
        <item x="1739"/>
        <item x="364"/>
        <item x="1080"/>
        <item x="1721"/>
        <item x="1046"/>
        <item x="391"/>
        <item x="1716"/>
        <item x="1708"/>
        <item x="1040"/>
        <item x="1055"/>
        <item x="1737"/>
        <item x="375"/>
        <item x="1748"/>
        <item x="1024"/>
        <item x="1731"/>
        <item x="350"/>
        <item x="1056"/>
        <item x="371"/>
        <item x="1757"/>
        <item x="349"/>
        <item x="1020"/>
        <item x="376"/>
        <item x="1752"/>
        <item x="334"/>
        <item x="1707"/>
        <item x="1036"/>
        <item x="1759"/>
        <item x="1740"/>
        <item x="1750"/>
        <item x="1081"/>
        <item x="1027"/>
        <item x="1743"/>
        <item x="368"/>
        <item x="1747"/>
        <item x="1702"/>
        <item x="1082"/>
        <item x="362"/>
        <item x="1766"/>
        <item x="1711"/>
        <item x="1746"/>
        <item x="393"/>
        <item x="357"/>
        <item x="1765"/>
        <item x="1077"/>
        <item x="1742"/>
        <item x="355"/>
        <item x="378"/>
        <item x="338"/>
        <item x="1706"/>
        <item x="1726"/>
        <item x="400"/>
        <item x="1045"/>
        <item x="389"/>
        <item x="388"/>
        <item x="369"/>
        <item x="399"/>
        <item x="1015"/>
        <item x="1059"/>
        <item x="1070"/>
        <item x="372"/>
        <item x="356"/>
        <item x="1729"/>
        <item x="370"/>
        <item x="384"/>
        <item x="1730"/>
        <item x="1763"/>
        <item x="1031"/>
        <item x="1720"/>
        <item x="1761"/>
        <item x="1741"/>
        <item x="1718"/>
        <item x="329"/>
        <item x="1043"/>
        <item x="1754"/>
        <item x="1062"/>
        <item x="1745"/>
        <item x="361"/>
        <item x="1022"/>
        <item x="354"/>
        <item x="1014"/>
        <item x="999"/>
        <item x="1732"/>
        <item x="319"/>
        <item x="392"/>
        <item x="347"/>
        <item x="1762"/>
        <item x="382"/>
        <item x="1713"/>
        <item x="386"/>
        <item x="1756"/>
        <item x="337"/>
        <item x="1013"/>
        <item x="1052"/>
        <item x="1755"/>
        <item x="373"/>
        <item x="1000"/>
        <item x="1017"/>
        <item x="996"/>
        <item x="1051"/>
        <item x="331"/>
        <item x="1006"/>
        <item x="1709"/>
        <item x="358"/>
        <item x="385"/>
        <item x="1008"/>
        <item x="324"/>
        <item x="1039"/>
        <item x="1691"/>
        <item x="1717"/>
        <item x="1735"/>
        <item x="1681"/>
        <item x="1724"/>
        <item x="1007"/>
        <item x="1033"/>
        <item x="1021"/>
        <item x="1738"/>
        <item x="374"/>
        <item x="1041"/>
        <item x="325"/>
        <item x="1700"/>
        <item x="332"/>
        <item x="1004"/>
        <item x="1679"/>
        <item x="341"/>
        <item x="1682"/>
        <item x="1687"/>
        <item x="317"/>
        <item x="1705"/>
        <item x="1690"/>
        <item x="1023"/>
        <item x="380"/>
        <item x="1734"/>
        <item x="346"/>
        <item x="301"/>
        <item x="1677"/>
        <item x="1032"/>
        <item x="1736"/>
        <item x="1668"/>
        <item x="1016"/>
        <item x="336"/>
        <item x="1725"/>
        <item x="1719"/>
        <item x="1680"/>
        <item x="1715"/>
        <item x="1722"/>
        <item x="306"/>
        <item x="303"/>
        <item x="360"/>
        <item x="1005"/>
        <item x="1025"/>
        <item x="351"/>
        <item x="993"/>
        <item x="1026"/>
        <item x="1669"/>
        <item x="1037"/>
        <item x="1727"/>
        <item x="352"/>
        <item x="313"/>
        <item x="998"/>
        <item x="310"/>
        <item x="975"/>
        <item x="333"/>
        <item x="363"/>
        <item x="345"/>
        <item x="343"/>
        <item x="290"/>
        <item x="1034"/>
        <item x="1683"/>
        <item x="339"/>
        <item x="1723"/>
        <item x="1714"/>
        <item x="980"/>
        <item x="1671"/>
        <item x="299"/>
        <item x="298"/>
        <item x="320"/>
        <item x="330"/>
        <item x="1694"/>
        <item x="307"/>
        <item x="321"/>
        <item x="323"/>
        <item x="1678"/>
        <item x="340"/>
        <item x="1030"/>
        <item x="1659"/>
        <item x="1009"/>
        <item x="1703"/>
        <item x="327"/>
        <item x="1692"/>
        <item x="344"/>
        <item x="977"/>
        <item x="1701"/>
        <item x="979"/>
        <item x="1645"/>
        <item x="1689"/>
        <item x="985"/>
        <item x="1663"/>
        <item x="300"/>
        <item x="1673"/>
        <item x="1675"/>
        <item x="322"/>
        <item x="348"/>
        <item x="958"/>
        <item x="342"/>
        <item x="1028"/>
        <item x="1003"/>
        <item x="1019"/>
        <item x="1704"/>
        <item x="314"/>
        <item x="292"/>
        <item x="288"/>
        <item x="1697"/>
        <item x="287"/>
        <item x="989"/>
        <item x="994"/>
        <item x="951"/>
        <item x="1643"/>
        <item x="1632"/>
        <item x="1712"/>
        <item x="294"/>
        <item x="335"/>
        <item x="1002"/>
        <item x="983"/>
        <item x="1672"/>
        <item x="280"/>
        <item x="1001"/>
        <item x="274"/>
        <item x="309"/>
        <item x="1648"/>
        <item x="293"/>
        <item x="971"/>
        <item x="948"/>
        <item x="1688"/>
        <item x="981"/>
        <item x="265"/>
        <item x="1018"/>
        <item x="1660"/>
        <item x="268"/>
        <item x="1640"/>
        <item x="1695"/>
        <item x="259"/>
        <item x="1684"/>
        <item x="988"/>
        <item x="1686"/>
        <item x="1699"/>
        <item x="956"/>
        <item x="1685"/>
        <item x="1637"/>
        <item x="961"/>
        <item x="318"/>
        <item x="1676"/>
        <item x="270"/>
        <item x="315"/>
        <item x="305"/>
        <item x="264"/>
        <item x="1698"/>
        <item x="1011"/>
        <item x="1696"/>
        <item x="973"/>
        <item x="992"/>
        <item x="1010"/>
        <item x="328"/>
        <item x="296"/>
        <item x="995"/>
        <item x="991"/>
        <item x="326"/>
        <item x="990"/>
        <item x="1693"/>
        <item x="1012"/>
        <item x="966"/>
        <item x="976"/>
        <item x="273"/>
        <item x="1612"/>
        <item x="1664"/>
        <item x="939"/>
        <item x="1653"/>
        <item x="272"/>
        <item x="970"/>
        <item x="934"/>
        <item x="1651"/>
        <item x="982"/>
        <item x="997"/>
        <item x="312"/>
        <item x="1658"/>
        <item x="276"/>
        <item x="1614"/>
        <item x="945"/>
        <item x="246"/>
        <item x="953"/>
        <item x="1604"/>
        <item x="1609"/>
        <item x="237"/>
        <item x="291"/>
        <item x="935"/>
        <item x="1674"/>
        <item x="279"/>
        <item x="1667"/>
        <item x="914"/>
        <item x="254"/>
        <item x="986"/>
        <item x="253"/>
        <item x="316"/>
        <item x="1617"/>
        <item x="1616"/>
        <item x="261"/>
        <item x="266"/>
        <item x="249"/>
        <item x="926"/>
        <item x="962"/>
        <item x="1641"/>
        <item x="1595"/>
        <item x="1638"/>
        <item x="295"/>
        <item x="281"/>
        <item x="1661"/>
        <item x="1650"/>
        <item x="1654"/>
        <item x="289"/>
        <item x="302"/>
        <item x="235"/>
        <item x="964"/>
        <item x="247"/>
        <item x="297"/>
        <item x="1598"/>
        <item x="984"/>
        <item x="263"/>
        <item x="1665"/>
        <item x="1633"/>
        <item x="1626"/>
        <item x="957"/>
        <item x="308"/>
        <item x="922"/>
        <item x="927"/>
        <item x="269"/>
        <item x="1662"/>
        <item x="940"/>
        <item x="969"/>
        <item x="311"/>
        <item x="1600"/>
        <item x="965"/>
        <item x="1666"/>
        <item x="283"/>
        <item x="304"/>
        <item x="942"/>
        <item x="1636"/>
        <item x="250"/>
        <item x="950"/>
        <item x="974"/>
        <item x="1628"/>
        <item x="226"/>
        <item x="1621"/>
        <item x="1657"/>
        <item x="978"/>
        <item x="944"/>
        <item x="238"/>
        <item x="1630"/>
        <item x="1603"/>
        <item x="910"/>
        <item x="1589"/>
        <item x="909"/>
        <item x="285"/>
        <item x="275"/>
        <item x="963"/>
        <item x="987"/>
        <item x="903"/>
        <item x="1639"/>
        <item x="240"/>
        <item x="233"/>
        <item x="960"/>
        <item x="271"/>
        <item x="1625"/>
        <item x="1577"/>
        <item x="222"/>
        <item x="1670"/>
        <item x="220"/>
        <item x="1593"/>
        <item x="968"/>
        <item x="1602"/>
        <item x="906"/>
        <item x="1629"/>
        <item x="972"/>
        <item x="955"/>
        <item x="925"/>
        <item x="967"/>
        <item x="920"/>
        <item x="262"/>
        <item x="1619"/>
        <item x="1624"/>
        <item x="256"/>
        <item x="1644"/>
        <item x="1646"/>
        <item x="1585"/>
        <item x="1622"/>
        <item x="229"/>
        <item x="1605"/>
        <item x="916"/>
        <item x="885"/>
        <item x="941"/>
        <item x="219"/>
        <item x="1601"/>
        <item x="947"/>
        <item x="1655"/>
        <item x="214"/>
        <item x="890"/>
        <item x="282"/>
        <item x="1642"/>
        <item x="1652"/>
        <item x="286"/>
        <item x="277"/>
        <item x="278"/>
        <item x="896"/>
        <item x="1559"/>
        <item x="946"/>
        <item x="959"/>
        <item x="1656"/>
        <item x="198"/>
        <item x="284"/>
        <item x="1631"/>
        <item x="1592"/>
        <item x="236"/>
        <item x="1610"/>
        <item x="930"/>
        <item x="1591"/>
        <item x="943"/>
        <item x="251"/>
        <item x="1649"/>
        <item x="1647"/>
        <item x="936"/>
        <item x="912"/>
        <item x="1550"/>
        <item x="874"/>
        <item x="1634"/>
        <item x="204"/>
        <item x="1582"/>
        <item x="952"/>
        <item x="938"/>
        <item x="197"/>
        <item x="905"/>
        <item x="1586"/>
        <item x="196"/>
        <item x="954"/>
        <item x="215"/>
        <item x="1568"/>
        <item x="252"/>
        <item x="241"/>
        <item x="1583"/>
        <item x="1599"/>
        <item x="1618"/>
        <item x="949"/>
        <item x="929"/>
        <item x="267"/>
        <item x="257"/>
        <item x="872"/>
        <item x="900"/>
        <item x="866"/>
        <item x="1555"/>
        <item x="1584"/>
        <item x="1635"/>
        <item x="933"/>
        <item x="1570"/>
        <item x="893"/>
        <item x="1611"/>
        <item x="892"/>
        <item x="891"/>
        <item x="899"/>
        <item x="228"/>
        <item x="227"/>
        <item x="193"/>
        <item x="931"/>
        <item x="1606"/>
        <item x="913"/>
        <item x="1556"/>
        <item x="937"/>
        <item x="1623"/>
        <item x="190"/>
        <item x="207"/>
        <item x="217"/>
        <item x="1558"/>
        <item x="1608"/>
        <item x="182"/>
        <item x="1579"/>
        <item x="230"/>
        <item x="870"/>
        <item x="1572"/>
        <item x="1551"/>
        <item x="248"/>
        <item x="869"/>
        <item x="1620"/>
        <item x="1627"/>
        <item x="884"/>
        <item x="1543"/>
        <item x="932"/>
        <item x="173"/>
        <item x="260"/>
        <item x="915"/>
        <item x="1607"/>
        <item x="877"/>
        <item x="255"/>
        <item x="225"/>
        <item x="1581"/>
        <item x="180"/>
        <item x="883"/>
        <item x="203"/>
        <item x="234"/>
        <item x="928"/>
        <item x="1545"/>
        <item x="1588"/>
        <item x="258"/>
        <item x="901"/>
        <item x="170"/>
        <item x="1540"/>
        <item x="244"/>
        <item x="243"/>
        <item x="1615"/>
        <item x="1590"/>
        <item x="224"/>
        <item x="921"/>
        <item x="231"/>
        <item x="201"/>
        <item x="245"/>
        <item x="881"/>
        <item x="188"/>
        <item x="1578"/>
        <item x="1567"/>
        <item x="1552"/>
        <item x="1564"/>
        <item x="1536"/>
        <item x="1574"/>
        <item x="1613"/>
        <item x="1597"/>
        <item x="923"/>
        <item x="212"/>
        <item x="917"/>
        <item x="924"/>
        <item x="859"/>
        <item x="1541"/>
        <item x="213"/>
        <item x="919"/>
        <item x="1596"/>
        <item x="1576"/>
        <item x="878"/>
        <item x="206"/>
        <item x="894"/>
        <item x="918"/>
        <item x="239"/>
        <item x="209"/>
        <item x="208"/>
        <item x="1532"/>
        <item x="845"/>
        <item x="1560"/>
        <item x="202"/>
        <item x="178"/>
        <item x="171"/>
        <item x="242"/>
        <item x="887"/>
        <item x="195"/>
        <item x="205"/>
        <item x="1520"/>
        <item x="1562"/>
        <item x="888"/>
        <item x="189"/>
        <item x="835"/>
        <item x="1511"/>
        <item x="179"/>
        <item x="154"/>
        <item x="1535"/>
        <item x="851"/>
        <item x="911"/>
        <item x="232"/>
        <item x="846"/>
        <item x="199"/>
        <item x="1528"/>
        <item x="875"/>
        <item x="842"/>
        <item x="886"/>
        <item x="873"/>
        <item x="163"/>
        <item x="882"/>
        <item x="221"/>
        <item x="216"/>
        <item x="218"/>
        <item x="904"/>
        <item x="908"/>
        <item x="847"/>
        <item x="907"/>
        <item x="854"/>
        <item x="898"/>
        <item x="165"/>
        <item x="897"/>
        <item x="148"/>
        <item x="864"/>
        <item x="184"/>
        <item x="191"/>
        <item x="152"/>
        <item x="1594"/>
        <item x="1547"/>
        <item x="176"/>
        <item x="157"/>
        <item x="153"/>
        <item x="168"/>
        <item x="871"/>
        <item x="192"/>
        <item x="223"/>
        <item x="856"/>
        <item x="855"/>
        <item x="1516"/>
        <item x="850"/>
        <item x="1575"/>
        <item x="1587"/>
        <item x="902"/>
        <item x="185"/>
        <item x="833"/>
        <item x="159"/>
        <item x="858"/>
        <item x="1554"/>
        <item x="1573"/>
        <item x="1553"/>
        <item x="853"/>
        <item x="879"/>
        <item x="848"/>
        <item x="158"/>
        <item x="175"/>
        <item x="1571"/>
        <item x="843"/>
        <item x="1580"/>
        <item x="827"/>
        <item x="862"/>
        <item x="1526"/>
        <item x="823"/>
        <item x="860"/>
        <item x="1538"/>
        <item x="1566"/>
        <item x="1534"/>
        <item x="889"/>
        <item x="895"/>
        <item x="172"/>
        <item x="200"/>
        <item x="1499"/>
        <item x="1542"/>
        <item x="809"/>
        <item x="211"/>
        <item x="210"/>
        <item x="857"/>
        <item x="1492"/>
        <item x="1491"/>
        <item x="1557"/>
        <item x="1565"/>
        <item x="880"/>
        <item x="1569"/>
        <item x="841"/>
        <item x="1503"/>
        <item x="1533"/>
        <item x="1544"/>
        <item x="1481"/>
        <item x="1549"/>
        <item x="1470"/>
        <item x="1473"/>
        <item x="146"/>
        <item x="813"/>
        <item x="1466"/>
        <item x="819"/>
        <item x="818"/>
        <item x="1563"/>
        <item x="186"/>
        <item x="1467"/>
        <item x="867"/>
        <item x="145"/>
        <item x="876"/>
        <item x="140"/>
        <item x="861"/>
        <item x="825"/>
        <item x="194"/>
        <item x="1561"/>
        <item x="149"/>
        <item x="1548"/>
        <item x="181"/>
        <item x="174"/>
        <item x="1495"/>
        <item x="1537"/>
        <item x="187"/>
        <item x="830"/>
        <item x="828"/>
        <item x="868"/>
        <item x="151"/>
        <item x="849"/>
        <item x="1523"/>
        <item x="831"/>
        <item x="1522"/>
        <item x="839"/>
        <item x="1539"/>
        <item x="1527"/>
        <item x="164"/>
        <item x="142"/>
        <item x="807"/>
        <item x="1469"/>
        <item x="1515"/>
        <item x="1486"/>
        <item x="852"/>
        <item x="1529"/>
        <item x="863"/>
        <item x="132"/>
        <item x="812"/>
        <item x="183"/>
        <item x="1490"/>
        <item x="865"/>
        <item x="1508"/>
        <item x="1478"/>
        <item x="1530"/>
        <item x="1546"/>
        <item x="166"/>
        <item x="838"/>
        <item x="1462"/>
        <item x="796"/>
        <item x="122"/>
        <item x="1512"/>
        <item x="1493"/>
        <item x="1521"/>
        <item x="1476"/>
        <item x="1506"/>
        <item x="1453"/>
        <item x="1494"/>
        <item x="1498"/>
        <item x="143"/>
        <item x="169"/>
        <item x="826"/>
        <item x="1484"/>
        <item x="133"/>
        <item x="802"/>
        <item x="1479"/>
        <item x="1502"/>
        <item x="834"/>
        <item x="155"/>
        <item x="1452"/>
        <item x="817"/>
        <item x="794"/>
        <item x="125"/>
        <item x="139"/>
        <item x="1507"/>
        <item x="1513"/>
        <item x="127"/>
        <item x="1501"/>
        <item x="162"/>
        <item x="177"/>
        <item x="788"/>
        <item x="1531"/>
        <item x="167"/>
        <item x="1480"/>
        <item x="824"/>
        <item x="1451"/>
        <item x="844"/>
        <item x="814"/>
        <item x="789"/>
        <item x="1517"/>
        <item x="131"/>
        <item x="161"/>
        <item x="1496"/>
        <item x="1518"/>
        <item x="806"/>
        <item x="1456"/>
        <item x="1449"/>
        <item x="1465"/>
        <item x="771"/>
        <item x="798"/>
        <item x="1519"/>
        <item x="1524"/>
        <item x="160"/>
        <item x="121"/>
        <item x="126"/>
        <item x="1459"/>
        <item x="118"/>
        <item x="1483"/>
        <item x="119"/>
        <item x="1482"/>
        <item x="106"/>
        <item x="768"/>
        <item x="791"/>
        <item x="784"/>
        <item x="840"/>
        <item x="762"/>
        <item x="1525"/>
        <item x="156"/>
        <item x="800"/>
        <item x="764"/>
        <item x="804"/>
        <item x="1509"/>
        <item x="1488"/>
        <item x="1514"/>
        <item x="1505"/>
        <item x="821"/>
        <item x="1504"/>
        <item x="822"/>
        <item x="772"/>
        <item x="1487"/>
        <item x="105"/>
        <item x="116"/>
        <item x="1444"/>
        <item x="785"/>
        <item x="1485"/>
        <item x="1510"/>
        <item x="801"/>
        <item x="1448"/>
        <item x="815"/>
        <item x="1468"/>
        <item x="832"/>
        <item x="1429"/>
        <item x="836"/>
        <item x="795"/>
        <item x="141"/>
        <item x="1500"/>
        <item x="144"/>
        <item x="136"/>
        <item x="123"/>
        <item x="816"/>
        <item x="1475"/>
        <item x="1463"/>
        <item x="1477"/>
        <item x="134"/>
        <item x="837"/>
        <item x="137"/>
        <item x="778"/>
        <item x="1431"/>
        <item x="803"/>
        <item x="113"/>
        <item x="820"/>
        <item x="120"/>
        <item x="777"/>
        <item x="786"/>
        <item x="748"/>
        <item x="797"/>
        <item x="101"/>
        <item x="829"/>
        <item x="89"/>
        <item x="760"/>
        <item x="766"/>
        <item x="88"/>
        <item x="1471"/>
        <item x="1474"/>
        <item x="147"/>
        <item x="810"/>
        <item x="749"/>
        <item x="114"/>
        <item x="150"/>
        <item x="743"/>
        <item x="808"/>
        <item x="793"/>
        <item x="112"/>
        <item x="98"/>
        <item x="754"/>
        <item x="805"/>
        <item x="799"/>
        <item x="1497"/>
        <item x="85"/>
        <item x="117"/>
        <item x="758"/>
        <item x="83"/>
        <item x="1421"/>
        <item x="130"/>
        <item x="128"/>
        <item x="95"/>
        <item x="1455"/>
        <item x="769"/>
        <item x="1442"/>
        <item x="1446"/>
        <item x="78"/>
        <item x="111"/>
        <item x="109"/>
        <item x="811"/>
        <item x="1489"/>
        <item x="1408"/>
        <item x="135"/>
        <item x="767"/>
        <item x="1432"/>
        <item x="138"/>
        <item x="1460"/>
        <item x="783"/>
        <item x="1437"/>
        <item x="750"/>
        <item x="90"/>
        <item x="773"/>
        <item x="1433"/>
        <item x="734"/>
        <item x="1454"/>
        <item x="1461"/>
        <item x="103"/>
        <item x="1457"/>
        <item x="1402"/>
        <item x="741"/>
        <item x="100"/>
        <item x="104"/>
        <item x="1427"/>
        <item x="747"/>
        <item x="745"/>
        <item x="763"/>
        <item x="755"/>
        <item x="79"/>
        <item x="1428"/>
        <item x="719"/>
        <item x="787"/>
        <item x="1464"/>
        <item x="1439"/>
        <item x="1472"/>
        <item x="790"/>
        <item x="752"/>
        <item x="761"/>
        <item x="129"/>
        <item x="1440"/>
        <item x="770"/>
        <item x="1419"/>
        <item x="738"/>
        <item x="782"/>
        <item x="1397"/>
        <item x="781"/>
        <item x="71"/>
        <item x="1426"/>
        <item x="1425"/>
        <item x="1441"/>
        <item x="72"/>
        <item x="94"/>
        <item x="69"/>
        <item x="75"/>
        <item x="86"/>
        <item x="108"/>
        <item x="1445"/>
        <item x="1407"/>
        <item x="729"/>
        <item x="1417"/>
        <item x="720"/>
        <item x="1458"/>
        <item x="775"/>
        <item x="792"/>
        <item x="1390"/>
        <item x="1447"/>
        <item x="124"/>
        <item x="96"/>
        <item x="99"/>
        <item x="107"/>
        <item x="115"/>
        <item x="779"/>
        <item x="735"/>
        <item x="1413"/>
        <item x="1436"/>
        <item x="81"/>
        <item x="717"/>
        <item x="759"/>
        <item x="1450"/>
        <item x="1422"/>
        <item x="724"/>
        <item x="1435"/>
        <item x="1392"/>
        <item x="710"/>
        <item x="774"/>
        <item x="63"/>
        <item x="57"/>
        <item x="712"/>
        <item x="1378"/>
        <item x="84"/>
        <item x="739"/>
        <item x="1443"/>
        <item x="780"/>
        <item x="1406"/>
        <item x="776"/>
        <item x="742"/>
        <item x="77"/>
        <item x="1430"/>
        <item x="1438"/>
        <item x="744"/>
        <item x="709"/>
        <item x="1434"/>
        <item x="110"/>
        <item x="1411"/>
        <item x="1403"/>
        <item x="1410"/>
        <item x="50"/>
        <item x="1377"/>
        <item x="730"/>
        <item x="70"/>
        <item x="705"/>
        <item x="1389"/>
        <item x="1376"/>
        <item x="708"/>
        <item x="102"/>
        <item x="700"/>
        <item x="93"/>
        <item x="716"/>
        <item x="1387"/>
        <item x="74"/>
        <item x="765"/>
        <item x="76"/>
        <item x="1400"/>
        <item x="1384"/>
        <item x="92"/>
        <item x="1414"/>
        <item x="757"/>
        <item x="722"/>
        <item x="732"/>
        <item x="41"/>
        <item x="47"/>
        <item x="1423"/>
        <item x="756"/>
        <item x="711"/>
        <item x="68"/>
        <item x="1404"/>
        <item x="1416"/>
        <item x="1401"/>
        <item x="38"/>
        <item x="43"/>
        <item x="1412"/>
        <item x="1424"/>
        <item x="726"/>
        <item x="1396"/>
        <item x="97"/>
        <item x="733"/>
        <item x="1415"/>
        <item x="753"/>
        <item x="1379"/>
        <item x="61"/>
        <item x="1394"/>
        <item x="66"/>
        <item x="51"/>
        <item x="736"/>
        <item x="1399"/>
        <item x="91"/>
        <item x="1418"/>
        <item x="687"/>
        <item x="737"/>
        <item x="723"/>
        <item x="707"/>
        <item x="1388"/>
        <item x="1409"/>
        <item x="684"/>
        <item x="1368"/>
        <item x="53"/>
        <item x="746"/>
        <item x="751"/>
        <item x="80"/>
        <item x="1359"/>
        <item x="1395"/>
        <item x="1420"/>
        <item x="740"/>
        <item x="58"/>
        <item x="29"/>
        <item x="1391"/>
        <item x="73"/>
        <item x="82"/>
        <item x="87"/>
        <item x="62"/>
        <item x="32"/>
        <item x="727"/>
        <item x="60"/>
        <item x="44"/>
        <item x="715"/>
        <item x="1385"/>
        <item x="1375"/>
        <item x="1361"/>
        <item x="678"/>
        <item x="42"/>
        <item x="59"/>
        <item x="714"/>
        <item x="696"/>
        <item x="25"/>
        <item x="1405"/>
        <item x="34"/>
        <item x="1380"/>
        <item x="681"/>
        <item x="1373"/>
        <item x="675"/>
        <item x="56"/>
        <item x="666"/>
        <item x="1369"/>
        <item x="67"/>
        <item x="65"/>
        <item x="731"/>
        <item x="686"/>
        <item x="1362"/>
        <item x="45"/>
        <item x="1344"/>
        <item x="704"/>
        <item x="676"/>
        <item x="728"/>
        <item x="19"/>
        <item x="718"/>
        <item x="22"/>
        <item x="664"/>
        <item x="1398"/>
        <item x="24"/>
        <item x="725"/>
        <item x="54"/>
        <item x="669"/>
        <item x="52"/>
        <item x="46"/>
        <item x="1347"/>
        <item x="721"/>
        <item x="48"/>
        <item x="1339"/>
        <item x="1357"/>
        <item x="1393"/>
        <item x="64"/>
        <item x="30"/>
        <item x="1382"/>
        <item x="683"/>
        <item x="1374"/>
        <item x="1371"/>
        <item x="659"/>
        <item x="1383"/>
        <item x="688"/>
        <item x="701"/>
        <item x="697"/>
        <item x="685"/>
        <item x="713"/>
        <item x="39"/>
        <item x="55"/>
        <item x="1351"/>
        <item x="1386"/>
        <item x="682"/>
        <item x="693"/>
        <item x="26"/>
        <item x="695"/>
        <item x="1365"/>
        <item x="691"/>
        <item x="660"/>
        <item x="9"/>
        <item x="690"/>
        <item x="658"/>
        <item x="673"/>
        <item x="1364"/>
        <item x="10"/>
        <item x="706"/>
        <item x="1341"/>
        <item x="14"/>
        <item x="1366"/>
        <item x="1381"/>
        <item x="702"/>
        <item x="662"/>
        <item x="694"/>
        <item x="1370"/>
        <item x="1372"/>
        <item x="27"/>
        <item x="698"/>
        <item x="3"/>
        <item x="689"/>
        <item x="1336"/>
        <item x="699"/>
        <item x="703"/>
        <item x="692"/>
        <item x="1363"/>
        <item x="1367"/>
        <item x="671"/>
        <item x="1340"/>
        <item x="49"/>
        <item x="1342"/>
        <item x="647"/>
        <item x="1355"/>
        <item x="680"/>
        <item x="1331"/>
        <item x="668"/>
        <item x="35"/>
        <item x="679"/>
        <item x="652"/>
        <item x="1333"/>
        <item x="18"/>
        <item x="1360"/>
        <item x="1348"/>
        <item x="1329"/>
        <item x="677"/>
        <item x="1350"/>
        <item x="1356"/>
        <item x="1337"/>
        <item x="40"/>
        <item x="1349"/>
        <item x="1352"/>
        <item x="2"/>
        <item x="16"/>
        <item x="36"/>
        <item x="28"/>
        <item x="1346"/>
        <item x="31"/>
        <item x="1335"/>
        <item x="656"/>
        <item x="674"/>
        <item x="37"/>
        <item x="1358"/>
        <item x="1353"/>
        <item x="1354"/>
        <item x="33"/>
        <item x="7"/>
        <item x="1326"/>
        <item x="17"/>
        <item x="1338"/>
        <item x="23"/>
        <item x="20"/>
        <item x="657"/>
        <item x="1328"/>
        <item x="1327"/>
        <item x="1345"/>
        <item x="13"/>
        <item x="670"/>
        <item x="15"/>
        <item x="661"/>
        <item x="672"/>
        <item x="667"/>
        <item x="1330"/>
        <item x="1343"/>
        <item x="11"/>
        <item x="1321"/>
        <item x="665"/>
        <item x="663"/>
        <item x="12"/>
        <item x="1324"/>
        <item x="21"/>
        <item x="653"/>
        <item x="1332"/>
        <item x="5"/>
        <item x="6"/>
        <item x="1334"/>
        <item x="651"/>
        <item x="655"/>
        <item x="646"/>
        <item x="8"/>
        <item x="649"/>
        <item x="654"/>
        <item x="4"/>
        <item x="1325"/>
        <item x="650"/>
        <item x="648"/>
        <item x="1323"/>
        <item x="1"/>
        <item x="0"/>
        <item x="1322"/>
        <item t="default"/>
      </items>
    </pivotField>
    <pivotField showAll="0">
      <items count="7">
        <item x="0"/>
        <item x="1"/>
        <item x="2"/>
        <item x="3"/>
        <item x="4"/>
        <item x="5"/>
        <item t="default"/>
      </items>
    </pivotField>
    <pivotField showAll="0">
      <items count="5">
        <item x="0"/>
        <item x="1"/>
        <item x="2"/>
        <item x="3"/>
        <item t="default"/>
      </items>
    </pivotField>
  </pivotFields>
  <rowFields count="2">
    <field x="12"/>
    <field x="17"/>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2"/>
  </colFields>
  <colItems count="2">
    <i>
      <x/>
    </i>
    <i i="1">
      <x v="1"/>
    </i>
  </colItems>
  <dataFields count="2">
    <dataField name="Count of Product Name" fld="5" subtotal="count" baseField="0" baseItem="0"/>
    <dataField name="Sum of Total Sales_x000a_ After Discount" fld="18" baseField="0" baseItem="0" numFmtId="165"/>
  </dataFields>
  <formats count="36">
    <format dxfId="174">
      <pivotArea outline="0" collapsedLevelsAreSubtotals="1" fieldPosition="0">
        <references count="1">
          <reference field="4294967294" count="1" selected="0">
            <x v="1"/>
          </reference>
        </references>
      </pivotArea>
    </format>
    <format dxfId="124">
      <pivotArea type="all" dataOnly="0" outline="0" fieldPosition="0"/>
    </format>
    <format dxfId="123">
      <pivotArea outline="0" collapsedLevelsAreSubtotals="1" fieldPosition="0"/>
    </format>
    <format dxfId="122">
      <pivotArea field="12" type="button" dataOnly="0" labelOnly="1" outline="0" axis="axisRow" fieldPosition="0"/>
    </format>
    <format dxfId="121">
      <pivotArea dataOnly="0" labelOnly="1" fieldPosition="0">
        <references count="1">
          <reference field="12" count="0"/>
        </references>
      </pivotArea>
    </format>
    <format dxfId="120">
      <pivotArea dataOnly="0" labelOnly="1" grandRow="1" outline="0" fieldPosition="0"/>
    </format>
    <format dxfId="119">
      <pivotArea dataOnly="0" labelOnly="1" fieldPosition="0">
        <references count="2">
          <reference field="12" count="1" selected="0">
            <x v="0"/>
          </reference>
          <reference field="17" count="0"/>
        </references>
      </pivotArea>
    </format>
    <format dxfId="118">
      <pivotArea dataOnly="0" labelOnly="1" outline="0" fieldPosition="0">
        <references count="1">
          <reference field="4294967294" count="2">
            <x v="0"/>
            <x v="1"/>
          </reference>
        </references>
      </pivotArea>
    </format>
    <format dxfId="117">
      <pivotArea type="all" dataOnly="0" outline="0" fieldPosition="0"/>
    </format>
    <format dxfId="116">
      <pivotArea outline="0" collapsedLevelsAreSubtotals="1" fieldPosition="0"/>
    </format>
    <format dxfId="115">
      <pivotArea field="12" type="button" dataOnly="0" labelOnly="1" outline="0" axis="axisRow" fieldPosition="0"/>
    </format>
    <format dxfId="114">
      <pivotArea dataOnly="0" labelOnly="1" fieldPosition="0">
        <references count="1">
          <reference field="12" count="0"/>
        </references>
      </pivotArea>
    </format>
    <format dxfId="113">
      <pivotArea dataOnly="0" labelOnly="1" grandRow="1" outline="0" fieldPosition="0"/>
    </format>
    <format dxfId="112">
      <pivotArea dataOnly="0" labelOnly="1" fieldPosition="0">
        <references count="2">
          <reference field="12" count="1" selected="0">
            <x v="0"/>
          </reference>
          <reference field="17" count="0"/>
        </references>
      </pivotArea>
    </format>
    <format dxfId="111">
      <pivotArea dataOnly="0" labelOnly="1" outline="0" fieldPosition="0">
        <references count="1">
          <reference field="4294967294" count="2">
            <x v="0"/>
            <x v="1"/>
          </reference>
        </references>
      </pivotArea>
    </format>
    <format dxfId="110">
      <pivotArea type="all" dataOnly="0" outline="0" fieldPosition="0"/>
    </format>
    <format dxfId="109">
      <pivotArea outline="0" collapsedLevelsAreSubtotals="1" fieldPosition="0"/>
    </format>
    <format dxfId="108">
      <pivotArea field="12" type="button" dataOnly="0" labelOnly="1" outline="0" axis="axisRow" fieldPosition="0"/>
    </format>
    <format dxfId="107">
      <pivotArea dataOnly="0" labelOnly="1" fieldPosition="0">
        <references count="1">
          <reference field="12" count="0"/>
        </references>
      </pivotArea>
    </format>
    <format dxfId="106">
      <pivotArea dataOnly="0" labelOnly="1" grandRow="1" outline="0" fieldPosition="0"/>
    </format>
    <format dxfId="105">
      <pivotArea dataOnly="0" labelOnly="1" fieldPosition="0">
        <references count="2">
          <reference field="12" count="1" selected="0">
            <x v="0"/>
          </reference>
          <reference field="17" count="0"/>
        </references>
      </pivotArea>
    </format>
    <format dxfId="104">
      <pivotArea dataOnly="0" labelOnly="1" outline="0" fieldPosition="0">
        <references count="1">
          <reference field="4294967294" count="2">
            <x v="0"/>
            <x v="1"/>
          </reference>
        </references>
      </pivotArea>
    </format>
    <format dxfId="103">
      <pivotArea type="all" dataOnly="0" outline="0" fieldPosition="0"/>
    </format>
    <format dxfId="102">
      <pivotArea outline="0" collapsedLevelsAreSubtotals="1" fieldPosition="0"/>
    </format>
    <format dxfId="101">
      <pivotArea field="12" type="button" dataOnly="0" labelOnly="1" outline="0" axis="axisRow" fieldPosition="0"/>
    </format>
    <format dxfId="100">
      <pivotArea dataOnly="0" labelOnly="1" fieldPosition="0">
        <references count="1">
          <reference field="12" count="0"/>
        </references>
      </pivotArea>
    </format>
    <format dxfId="99">
      <pivotArea dataOnly="0" labelOnly="1" grandRow="1" outline="0" fieldPosition="0"/>
    </format>
    <format dxfId="98">
      <pivotArea dataOnly="0" labelOnly="1" fieldPosition="0">
        <references count="2">
          <reference field="12" count="1" selected="0">
            <x v="0"/>
          </reference>
          <reference field="17" count="0"/>
        </references>
      </pivotArea>
    </format>
    <format dxfId="97">
      <pivotArea dataOnly="0" labelOnly="1" outline="0" fieldPosition="0">
        <references count="1">
          <reference field="4294967294" count="2">
            <x v="0"/>
            <x v="1"/>
          </reference>
        </references>
      </pivotArea>
    </format>
    <format dxfId="96">
      <pivotArea type="all" dataOnly="0" outline="0" fieldPosition="0"/>
    </format>
    <format dxfId="95">
      <pivotArea outline="0" collapsedLevelsAreSubtotals="1" fieldPosition="0"/>
    </format>
    <format dxfId="94">
      <pivotArea field="12" type="button" dataOnly="0" labelOnly="1" outline="0" axis="axisRow" fieldPosition="0"/>
    </format>
    <format dxfId="93">
      <pivotArea dataOnly="0" labelOnly="1" fieldPosition="0">
        <references count="1">
          <reference field="12" count="0"/>
        </references>
      </pivotArea>
    </format>
    <format dxfId="92">
      <pivotArea dataOnly="0" labelOnly="1" grandRow="1" outline="0" fieldPosition="0"/>
    </format>
    <format dxfId="91">
      <pivotArea dataOnly="0" labelOnly="1" fieldPosition="0">
        <references count="2">
          <reference field="12" count="1" selected="0">
            <x v="0"/>
          </reference>
          <reference field="17" count="0"/>
        </references>
      </pivotArea>
    </format>
    <format dxfId="9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8"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axis="axisRow" numFmtId="168" showAll="0">
      <items count="15">
        <item x="0"/>
        <item x="1"/>
        <item x="2"/>
        <item x="3"/>
        <item x="4"/>
        <item x="5"/>
        <item x="6"/>
        <item x="7"/>
        <item x="8"/>
        <item x="9"/>
        <item x="10"/>
        <item x="11"/>
        <item x="12"/>
        <item x="13"/>
        <item t="default"/>
      </items>
    </pivotField>
    <pivotField axis="axisRow" showAll="0">
      <items count="6">
        <item x="2"/>
        <item x="4"/>
        <item x="3"/>
        <item x="1"/>
        <item x="0"/>
        <item t="default"/>
      </items>
    </pivotField>
    <pivotField numFmtId="164" showAll="0"/>
    <pivotField showAll="0"/>
    <pivotField numFmtId="9" showAll="0"/>
    <pivotField dataField="1" numFmtId="164" showAll="0"/>
    <pivotField showAll="0"/>
    <pivotField dataField="1" numFmtId="164" showAl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3">
    <field x="19"/>
    <field x="11"/>
    <field x="12"/>
  </rowFields>
  <rowItems count="5">
    <i>
      <x v="1"/>
    </i>
    <i>
      <x v="2"/>
    </i>
    <i>
      <x v="3"/>
    </i>
    <i>
      <x v="4"/>
    </i>
    <i t="grand">
      <x/>
    </i>
  </rowItems>
  <colFields count="1">
    <field x="-2"/>
  </colFields>
  <colItems count="2">
    <i>
      <x/>
    </i>
    <i i="1">
      <x v="1"/>
    </i>
  </colItems>
  <dataFields count="2">
    <dataField name="Sum of Total Sales_x000a_ After Discount" fld="18" baseField="0" baseItem="0"/>
    <dataField name="Sum of Total Sales" fld="16" baseField="0" baseItem="0"/>
  </dataFields>
  <formats count="30">
    <format dxfId="89">
      <pivotArea type="all" dataOnly="0" outline="0" fieldPosition="0"/>
    </format>
    <format dxfId="88">
      <pivotArea outline="0" collapsedLevelsAreSubtotals="1" fieldPosition="0"/>
    </format>
    <format dxfId="87">
      <pivotArea field="19" type="button" dataOnly="0" labelOnly="1" outline="0" axis="axisRow" fieldPosition="0"/>
    </format>
    <format dxfId="86">
      <pivotArea dataOnly="0" labelOnly="1" fieldPosition="0">
        <references count="1">
          <reference field="19" count="4">
            <x v="1"/>
            <x v="2"/>
            <x v="3"/>
            <x v="4"/>
          </reference>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19" type="button" dataOnly="0" labelOnly="1" outline="0" axis="axisRow" fieldPosition="0"/>
    </format>
    <format dxfId="80">
      <pivotArea dataOnly="0" labelOnly="1" fieldPosition="0">
        <references count="1">
          <reference field="19" count="4">
            <x v="1"/>
            <x v="2"/>
            <x v="3"/>
            <x v="4"/>
          </reference>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19" type="button" dataOnly="0" labelOnly="1" outline="0" axis="axisRow" fieldPosition="0"/>
    </format>
    <format dxfId="74">
      <pivotArea dataOnly="0" labelOnly="1" fieldPosition="0">
        <references count="1">
          <reference field="19" count="4">
            <x v="1"/>
            <x v="2"/>
            <x v="3"/>
            <x v="4"/>
          </reference>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field="19" type="button" dataOnly="0" labelOnly="1" outline="0" axis="axisRow" fieldPosition="0"/>
    </format>
    <format dxfId="68">
      <pivotArea dataOnly="0" labelOnly="1" fieldPosition="0">
        <references count="1">
          <reference field="19" count="4">
            <x v="1"/>
            <x v="2"/>
            <x v="3"/>
            <x v="4"/>
          </reference>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19" type="button" dataOnly="0" labelOnly="1" outline="0" axis="axisRow" fieldPosition="0"/>
    </format>
    <format dxfId="62">
      <pivotArea dataOnly="0" labelOnly="1" fieldPosition="0">
        <references count="1">
          <reference field="19" count="4">
            <x v="1"/>
            <x v="2"/>
            <x v="3"/>
            <x v="4"/>
          </reference>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11" type="dateBetween" evalOrder="-1" id="8" name="MONTH &amp; YEAR">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Sales  After Discount" fld="0" baseField="0" baseItem="0"/>
  </dataFields>
  <formats count="32">
    <format dxfId="173">
      <pivotArea collapsedLevelsAreSubtotals="1" fieldPosition="0">
        <references count="1">
          <reference field="1" count="0"/>
        </references>
      </pivotArea>
    </format>
    <format dxfId="172">
      <pivotArea grandRow="1" outline="0" collapsedLevelsAreSubtotals="1" fieldPosition="0"/>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outline="0" axis="axisValues" fieldPosition="0"/>
    </format>
    <format dxfId="55">
      <pivotArea dataOnly="0" labelOnly="1" fieldPosition="0">
        <references count="1">
          <reference field="1" count="0"/>
        </references>
      </pivotArea>
    </format>
    <format dxfId="54">
      <pivotArea dataOnly="0" labelOnly="1" grandRow="1" outline="0" fieldPosition="0"/>
    </format>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outline="0" axis="axisValues" fieldPosition="0"/>
    </format>
    <format dxfId="49">
      <pivotArea dataOnly="0" labelOnly="1" fieldPosition="0">
        <references count="1">
          <reference field="1" count="0"/>
        </references>
      </pivotArea>
    </format>
    <format dxfId="48">
      <pivotArea dataOnly="0" labelOnly="1" grandRow="1" outline="0"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outline="0" axis="axisValues" fieldPosition="0"/>
    </format>
    <format dxfId="43">
      <pivotArea dataOnly="0" labelOnly="1" fieldPosition="0">
        <references count="1">
          <reference field="1" count="0"/>
        </references>
      </pivotArea>
    </format>
    <format dxfId="42">
      <pivotArea dataOnly="0" labelOnly="1" grandRow="1" outline="0" fieldPosition="0"/>
    </format>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outline="0" axis="axisValues" fieldPosition="0"/>
    </format>
    <format dxfId="37">
      <pivotArea dataOnly="0" labelOnly="1" fieldPosition="0">
        <references count="1">
          <reference field="1" count="0"/>
        </references>
      </pivotArea>
    </format>
    <format dxfId="36">
      <pivotArea dataOnly="0" labelOnly="1" grandRow="1" outline="0" fieldPosition="0"/>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outline="0" axis="axisValues" fieldPosition="0"/>
    </format>
    <format dxfId="31">
      <pivotArea dataOnly="0" labelOnly="1" fieldPosition="0">
        <references count="1">
          <reference field="1" count="0"/>
        </references>
      </pivotArea>
    </format>
    <format dxfId="3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dateBetween" evalOrder="-1" id="16" name="[Table13].[MONTH &amp; YEAR]">
      <autoFilter ref="A1">
        <filterColumn colId="0">
          <customFilters and="1">
            <customFilter operator="greaterThanOrEqual" val="44927"/>
            <customFilter operator="lessThanOrEqual" val="45260"/>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21">
    <pivotField showAll="0"/>
    <pivotField showAll="0">
      <items count="4">
        <item x="0"/>
        <item x="1"/>
        <item x="2"/>
        <item t="default"/>
      </items>
    </pivotField>
    <pivotField showAll="0">
      <items count="5">
        <item x="0"/>
        <item x="2"/>
        <item x="3"/>
        <item x="1"/>
        <item t="default"/>
      </items>
    </pivotField>
    <pivotField showAll="0"/>
    <pivotField showAll="0"/>
    <pivotField showAll="0"/>
    <pivotField showAll="0"/>
    <pivotField showAll="0"/>
    <pivotField showAll="0"/>
    <pivotField showAll="0"/>
    <pivotField axis="axisRow" showAll="0">
      <items count="13">
        <item x="8"/>
        <item x="10"/>
        <item x="4"/>
        <item x="5"/>
        <item x="6"/>
        <item x="11"/>
        <item x="0"/>
        <item x="3"/>
        <item x="2"/>
        <item x="1"/>
        <item x="9"/>
        <item x="7"/>
        <item t="default"/>
      </items>
    </pivotField>
    <pivotField numFmtId="168" showAll="0">
      <items count="15">
        <item x="0"/>
        <item x="1"/>
        <item x="2"/>
        <item x="3"/>
        <item x="4"/>
        <item x="5"/>
        <item x="6"/>
        <item x="7"/>
        <item x="8"/>
        <item x="9"/>
        <item x="10"/>
        <item x="11"/>
        <item x="12"/>
        <item x="13"/>
        <item t="default"/>
      </items>
    </pivotField>
    <pivotField showAll="0"/>
    <pivotField numFmtId="164" showAll="0"/>
    <pivotField showAll="0"/>
    <pivotField numFmtId="9" showAll="0"/>
    <pivotField dataField="1" numFmtId="164" showAll="0"/>
    <pivotField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ales_x000a_ After Discount" fld="18" baseField="0" baseItem="0" numFmtId="164"/>
    <dataField name="Sum of Total Sales" fld="16" baseField="0" baseItem="0"/>
  </dataFields>
  <formats count="30">
    <format dxfId="29">
      <pivotArea type="all" dataOnly="0" outline="0" fieldPosition="0"/>
    </format>
    <format dxfId="28">
      <pivotArea outline="0" collapsedLevelsAreSubtotals="1" fieldPosition="0"/>
    </format>
    <format dxfId="27">
      <pivotArea field="10" type="button" dataOnly="0" labelOnly="1" outline="0" axis="axisRow" fieldPosition="0"/>
    </format>
    <format dxfId="26">
      <pivotArea dataOnly="0" labelOnly="1" fieldPosition="0">
        <references count="1">
          <reference field="10"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 dxfId="23">
      <pivotArea type="all" dataOnly="0" outline="0" fieldPosition="0"/>
    </format>
    <format dxfId="22">
      <pivotArea outline="0" collapsedLevelsAreSubtotals="1" fieldPosition="0"/>
    </format>
    <format dxfId="21">
      <pivotArea field="10" type="button" dataOnly="0" labelOnly="1" outline="0" axis="axisRow" fieldPosition="0"/>
    </format>
    <format dxfId="20">
      <pivotArea dataOnly="0" labelOnly="1" fieldPosition="0">
        <references count="1">
          <reference field="10"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 dxfId="11">
      <pivotArea type="all" dataOnly="0" outline="0" fieldPosition="0"/>
    </format>
    <format dxfId="10">
      <pivotArea outline="0" collapsedLevelsAreSubtotals="1" fieldPosition="0"/>
    </format>
    <format dxfId="9">
      <pivotArea field="10" type="button" dataOnly="0" labelOnly="1" outline="0" axis="axisRow" fieldPosition="0"/>
    </format>
    <format dxfId="8">
      <pivotArea dataOnly="0" labelOnly="1" fieldPosition="0">
        <references count="1">
          <reference field="10"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resentative" sourceName="Sales Representative">
  <pivotTables>
    <pivotTable tabId="6" name="PivotTable4"/>
  </pivotTables>
  <data>
    <tabular pivotCacheId="1943713526">
      <items count="5">
        <i x="3" s="1"/>
        <i x="1"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4"/>
  </pivotTables>
  <data>
    <tabular pivotCacheId="1943713526">
      <items count="5">
        <i x="2" s="1"/>
        <i x="4"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5" name="PivotTable3"/>
  </pivotTables>
  <data>
    <tabular pivotCacheId="1943713526">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5" name="PivotTable3"/>
  </pivotTables>
  <data>
    <tabular pivotCacheId="194371352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resentative 1" cache="Slicer_Sales_Representative" caption="Sales Representative" rowHeight="257175"/>
  <slicer name="Region 1" cache="Slicer_Region" caption="Region" rowHeight="257175"/>
  <slicer name="Product Type 1" cache="Slicer_Product_Type" caption="Product Type" rowHeight="257175"/>
  <slicer name="Product Category 1" cache="Slicer_Product_Category" caption="Product Category"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ales Representative" cache="Slicer_Sales_Representative" caption="Sales Representative" rowHeight="257175"/>
  <slicer name="Region" cache="Slicer_Region" caption="Regi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Type" cache="Slicer_Product_Type" caption="Product Type" rowHeight="257175"/>
  <slicer name="Product Category" cache="Slicer_Product_Category" caption="Product Category" rowHeight="257175"/>
</slicers>
</file>

<file path=xl/tables/table1.xml><?xml version="1.0" encoding="utf-8"?>
<table xmlns="http://schemas.openxmlformats.org/spreadsheetml/2006/main" id="2" name="Table13" displayName="Table13" ref="A1:T2001" totalsRowShown="0" headerRowDxfId="147" dataDxfId="171" headerRowBorderDxfId="169" tableBorderDxfId="170" totalsRowBorderDxfId="168">
  <autoFilter ref="A1:T2001"/>
  <tableColumns count="20">
    <tableColumn id="1" name="Product ID" dataDxfId="167"/>
    <tableColumn id="2" name="Product Category" dataDxfId="166"/>
    <tableColumn id="3" name="Product Type" dataDxfId="165"/>
    <tableColumn id="4" name="Author Name" dataDxfId="164"/>
    <tableColumn id="5" name="Genre" dataDxfId="163"/>
    <tableColumn id="6" name="Product Name" dataDxfId="162"/>
    <tableColumn id="22" name="LENTH OF PRODUCT NAME_x000a_(TASK 11)" dataDxfId="161">
      <calculatedColumnFormula>+LEN(Table13[[#This Row],[Product Name]])</calculatedColumnFormula>
    </tableColumn>
    <tableColumn id="7" name="Condition Category" dataDxfId="160"/>
    <tableColumn id="8" name="Condition Type" dataDxfId="159"/>
    <tableColumn id="9" name="Year" dataDxfId="158"/>
    <tableColumn id="10" name="Quarter" dataDxfId="157"/>
    <tableColumn id="11" name="Month" dataDxfId="156"/>
    <tableColumn id="20" name="MONTH &amp; YEAR" dataDxfId="155"/>
    <tableColumn id="12" name="Region" dataDxfId="154"/>
    <tableColumn id="13" name="Price per Unit" dataDxfId="153" dataCellStyle="Percent"/>
    <tableColumn id="14" name="Units Sold" dataDxfId="152"/>
    <tableColumn id="15" name="Discount %" dataDxfId="151" dataCellStyle="Percent"/>
    <tableColumn id="16" name="Total Sales" dataDxfId="150">
      <calculatedColumnFormula>+Table13[[#This Row],[Price per Unit]]*Table13[[#This Row],[Units Sold]]</calculatedColumnFormula>
    </tableColumn>
    <tableColumn id="17" name="Sales Representative" dataDxfId="149"/>
    <tableColumn id="18" name="Total Sales_x000a_ After Discount" dataDxfId="148" dataCellStyle="Percent">
      <calculatedColumnFormula>+Table13[[#This Row],[Price per Unit]]*Table13[[#This Row],[Units Sold]]-Table13[[#This Row],[Price per Unit]]*Table13[[#This Row],[Units Sold]]*Table13[[#This Row],[Discount %]]</calculatedColumnFormula>
    </tableColumn>
  </tableColumns>
  <tableStyleInfo showFirstColumn="0" showLastColumn="0" showRowStripes="1" showColumnStripes="0"/>
</table>
</file>

<file path=xl/tables/table2.xml><?xml version="1.0" encoding="utf-8"?>
<table xmlns="http://schemas.openxmlformats.org/spreadsheetml/2006/main" id="1" name="Table1" displayName="Table1" ref="A1:Q2001" totalsRowShown="0" headerRowDxfId="126" dataDxfId="125" headerRowBorderDxfId="145" tableBorderDxfId="146" totalsRowBorderDxfId="144">
  <autoFilter ref="A1:Q2001"/>
  <sortState ref="A2:Q2001">
    <sortCondition ref="B1:B2001"/>
  </sortState>
  <tableColumns count="17">
    <tableColumn id="1" name="Product ID" dataDxfId="143"/>
    <tableColumn id="2" name="Product Category" dataDxfId="142"/>
    <tableColumn id="3" name="Product Type" dataDxfId="141"/>
    <tableColumn id="4" name="Author Name" dataDxfId="140"/>
    <tableColumn id="5" name="Genre" dataDxfId="139"/>
    <tableColumn id="6" name="Product Name" dataDxfId="138"/>
    <tableColumn id="7" name="Condition Category" dataDxfId="137"/>
    <tableColumn id="8" name="Condition Type" dataDxfId="136"/>
    <tableColumn id="9" name="Year" dataDxfId="135"/>
    <tableColumn id="10" name="Quarter" dataDxfId="134"/>
    <tableColumn id="11" name="Month" dataDxfId="133"/>
    <tableColumn id="12" name="Region" dataDxfId="132"/>
    <tableColumn id="13" name="Price per Unit" dataDxfId="131" dataCellStyle="Percent"/>
    <tableColumn id="14" name="Units Sold" dataDxfId="130"/>
    <tableColumn id="15" name="Discount %" dataDxfId="129"/>
    <tableColumn id="16" name="Total Sales" dataDxfId="128"/>
    <tableColumn id="17" name="Sales Representative" dataDxfId="12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name="NativeTimeline_MONTH___YEAR" sourceName="MONTH &amp; YEAR">
  <pivotTables>
    <pivotTable tabId="11" name="PivotTable6"/>
  </pivotTables>
  <state minimalRefreshVersion="6" lastRefreshVersion="6" pivotCacheId="1943713526" filterType="dateBetween">
    <selection startDate="2023-01-01T00:00:00" endDate="2024-12-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Timeline_MONTH___YEAR" sourceName="[Table13].[MONTH &amp; YEAR]">
  <pivotTables>
    <pivotTable tabId="4" name="PivotTable2"/>
  </pivotTables>
  <state minimalRefreshVersion="6" lastRefreshVersion="6" pivotCacheId="1613066622" filterType="dateBetween">
    <selection startDate="2023-01-01T00:00:00" endDate="2023-11-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 &amp; YEAR 2" cache="Timeline_MONTH___YEAR" caption="MONTH &amp; YEAR"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MONTH &amp; YEAR" cache="NativeTimeline_MONTH___YEAR" caption="MONTH &amp; YEAR" level="1" selectionLevel="0" scrollPosition="2023-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MONTH &amp; YEAR 1" cache="Timeline_MONTH___YEAR" caption="MONTH &amp; YEAR"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20"/>
  <sheetViews>
    <sheetView showGridLines="0" showRowColHeaders="0" tabSelected="1" workbookViewId="0">
      <selection activeCell="B121" sqref="B121"/>
    </sheetView>
  </sheetViews>
  <sheetFormatPr defaultRowHeight="14.25"/>
  <cols>
    <col min="2" max="2" width="24.125" customWidth="1"/>
    <col min="3" max="3" width="15" bestFit="1" customWidth="1"/>
    <col min="4" max="4" width="20.875" bestFit="1" customWidth="1"/>
    <col min="5" max="5" width="17" customWidth="1"/>
    <col min="6" max="6" width="12.25" customWidth="1"/>
  </cols>
  <sheetData>
    <row r="2" spans="2:11" ht="26.25">
      <c r="B2" s="31" t="s">
        <v>108</v>
      </c>
    </row>
    <row r="4" spans="2:11">
      <c r="B4" t="s">
        <v>96</v>
      </c>
    </row>
    <row r="6" spans="2:11" ht="15">
      <c r="B6" s="32" t="s">
        <v>97</v>
      </c>
      <c r="C6" s="33"/>
      <c r="D6" s="33"/>
      <c r="E6" s="33"/>
      <c r="F6" s="33"/>
      <c r="G6" s="33"/>
      <c r="H6" s="33"/>
      <c r="I6" s="34"/>
    </row>
    <row r="7" spans="2:11" ht="30" customHeight="1">
      <c r="B7" s="23" t="s">
        <v>101</v>
      </c>
      <c r="C7" s="23" t="s">
        <v>102</v>
      </c>
      <c r="D7" s="23" t="s">
        <v>88</v>
      </c>
      <c r="E7" s="24" t="s">
        <v>98</v>
      </c>
      <c r="F7" s="42" t="s">
        <v>99</v>
      </c>
      <c r="G7" s="43"/>
      <c r="H7" s="42" t="s">
        <v>100</v>
      </c>
      <c r="I7" s="43"/>
      <c r="K7" s="14"/>
    </row>
    <row r="8" spans="2:11">
      <c r="B8" s="19" t="s">
        <v>84</v>
      </c>
      <c r="C8" s="28">
        <f>+AVERAGE(Table13[Price per Unit])</f>
        <v>51.880270000000074</v>
      </c>
      <c r="D8" s="28">
        <f>+AVERAGE(Table13[Total Sales])</f>
        <v>12709.102829999994</v>
      </c>
      <c r="E8" s="28">
        <v>10796.822838149998</v>
      </c>
      <c r="F8" s="44"/>
      <c r="G8" s="45"/>
      <c r="H8" s="44"/>
      <c r="I8" s="45"/>
    </row>
    <row r="9" spans="2:11">
      <c r="B9" s="19" t="s">
        <v>85</v>
      </c>
      <c r="C9" s="28">
        <f>+MEDIAN(Table13[Price per Unit])</f>
        <v>51.405000000000001</v>
      </c>
      <c r="D9" s="28">
        <f>+MEDIAN(Table13[Total Sales])</f>
        <v>9796.130000000001</v>
      </c>
      <c r="E9" s="28">
        <v>8197.6733000000004</v>
      </c>
      <c r="F9" s="36">
        <f>+_xlfn.COVARIANCE.P('Bookstore Chain Data (2)'!O:O,'Bookstore Chain Data (2)'!R:R)</f>
        <v>174801.97917013601</v>
      </c>
      <c r="G9" s="37"/>
      <c r="H9" s="46">
        <f>+CORREL('Bookstore Chain Data (2)'!O:O,'Bookstore Chain Data (2)'!R:R)</f>
        <v>0.59837912399770943</v>
      </c>
      <c r="I9" s="47"/>
    </row>
    <row r="10" spans="2:11">
      <c r="B10" s="19" t="s">
        <v>86</v>
      </c>
      <c r="C10" s="29">
        <f>+_xlfn.VAR.P(Table13[Price per Unit])</f>
        <v>733.46535632709219</v>
      </c>
      <c r="D10" s="29">
        <f>+_xlfn.VAR.P(Table13[Total Sales])</f>
        <v>116348347.17850125</v>
      </c>
      <c r="E10" s="29">
        <v>86788892.550720915</v>
      </c>
      <c r="F10" s="38"/>
      <c r="G10" s="39"/>
      <c r="H10" s="48"/>
      <c r="I10" s="49"/>
    </row>
    <row r="11" spans="2:11">
      <c r="B11" s="19" t="s">
        <v>87</v>
      </c>
      <c r="C11" s="28">
        <f>+_xlfn.STDEV.P(Table13[Price per Unit])</f>
        <v>27.082565541822145</v>
      </c>
      <c r="D11" s="28">
        <f>+_xlfn.STDEV.P(Table13[Total Sales])</f>
        <v>10786.489103434038</v>
      </c>
      <c r="E11" s="28">
        <v>9316.0556326548904</v>
      </c>
      <c r="F11" s="40"/>
      <c r="G11" s="41"/>
      <c r="H11" s="50"/>
      <c r="I11" s="51"/>
    </row>
    <row r="13" spans="2:11" ht="15">
      <c r="B13" s="12" t="s">
        <v>103</v>
      </c>
    </row>
    <row r="15" spans="2:11">
      <c r="B15" s="5" t="s">
        <v>106</v>
      </c>
      <c r="C15" t="s">
        <v>104</v>
      </c>
      <c r="D15" t="s">
        <v>105</v>
      </c>
    </row>
    <row r="16" spans="2:11">
      <c r="B16" s="6" t="s">
        <v>70</v>
      </c>
      <c r="C16" s="8">
        <v>293</v>
      </c>
      <c r="D16" s="7">
        <v>12488.771945392493</v>
      </c>
    </row>
    <row r="17" spans="2:4">
      <c r="B17" s="6" t="s">
        <v>59</v>
      </c>
      <c r="C17" s="8">
        <v>292</v>
      </c>
      <c r="D17" s="7">
        <v>13134.239041095898</v>
      </c>
    </row>
    <row r="18" spans="2:4">
      <c r="B18" s="6" t="s">
        <v>37</v>
      </c>
      <c r="C18" s="8">
        <v>277</v>
      </c>
      <c r="D18" s="7">
        <v>13285.365342960287</v>
      </c>
    </row>
    <row r="19" spans="2:4">
      <c r="B19" s="6" t="s">
        <v>62</v>
      </c>
      <c r="C19" s="8">
        <v>305</v>
      </c>
      <c r="D19" s="7">
        <v>12701.024295081968</v>
      </c>
    </row>
    <row r="20" spans="2:4">
      <c r="B20" s="6" t="s">
        <v>30</v>
      </c>
      <c r="C20" s="8">
        <v>283</v>
      </c>
      <c r="D20" s="7">
        <v>11978.062791519438</v>
      </c>
    </row>
    <row r="21" spans="2:4">
      <c r="B21" s="6" t="s">
        <v>20</v>
      </c>
      <c r="C21" s="8">
        <v>250</v>
      </c>
      <c r="D21" s="7">
        <v>13168.495759999998</v>
      </c>
    </row>
    <row r="22" spans="2:4">
      <c r="B22" s="6" t="s">
        <v>67</v>
      </c>
      <c r="C22" s="8">
        <v>300</v>
      </c>
      <c r="D22" s="7">
        <v>12293.411200000004</v>
      </c>
    </row>
    <row r="23" spans="2:4">
      <c r="B23" s="6" t="s">
        <v>76</v>
      </c>
      <c r="C23" s="8">
        <v>2000</v>
      </c>
      <c r="D23" s="7">
        <v>12709.10282999998</v>
      </c>
    </row>
    <row r="26" spans="2:4" ht="15">
      <c r="B26" s="35" t="s">
        <v>95</v>
      </c>
      <c r="C26" s="35"/>
    </row>
    <row r="27" spans="2:4">
      <c r="B27" s="20">
        <v>3000</v>
      </c>
      <c r="C27" s="20" t="str">
        <f>+_xlfn.IFNA(IF(MATCH(B27,Table13[Product ID],0)&gt;0,"IT'S EXISTS","NOT EXIST"),"NOT EXIST")</f>
        <v>IT'S EXISTS</v>
      </c>
    </row>
    <row r="29" spans="2:4" ht="15">
      <c r="B29" s="12" t="s">
        <v>110</v>
      </c>
    </row>
    <row r="30" spans="2:4" ht="15">
      <c r="B30" s="12" t="s">
        <v>111</v>
      </c>
    </row>
    <row r="31" spans="2:4" ht="15">
      <c r="B31" s="12" t="s">
        <v>112</v>
      </c>
    </row>
    <row r="32" spans="2:4" ht="15">
      <c r="B32" s="12" t="s">
        <v>113</v>
      </c>
    </row>
    <row r="33" spans="2:11" ht="15">
      <c r="B33" s="12" t="s">
        <v>114</v>
      </c>
    </row>
    <row r="35" spans="2:11" ht="20.25">
      <c r="B35" s="30" t="s">
        <v>109</v>
      </c>
    </row>
    <row r="36" spans="2:11">
      <c r="B36" s="9"/>
      <c r="C36" s="10"/>
      <c r="D36" s="10"/>
      <c r="E36" s="10"/>
      <c r="F36" s="10"/>
      <c r="G36" s="10"/>
      <c r="H36" s="10"/>
      <c r="I36" s="10"/>
      <c r="J36" s="10"/>
      <c r="K36" s="22"/>
    </row>
    <row r="37" spans="2:11">
      <c r="B37" s="11"/>
      <c r="C37" s="17"/>
      <c r="D37" s="17"/>
      <c r="E37" s="17"/>
      <c r="F37" s="17"/>
      <c r="G37" s="17"/>
      <c r="H37" s="17"/>
      <c r="I37" s="17"/>
      <c r="J37" s="17"/>
      <c r="K37" s="21"/>
    </row>
    <row r="38" spans="2:11">
      <c r="B38" s="11"/>
      <c r="C38" s="17"/>
      <c r="D38" s="17"/>
      <c r="E38" s="17"/>
      <c r="F38" s="17"/>
      <c r="G38" s="17"/>
      <c r="H38" s="17"/>
      <c r="I38" s="17"/>
      <c r="J38" s="17"/>
      <c r="K38" s="21"/>
    </row>
    <row r="39" spans="2:11">
      <c r="B39" s="11"/>
      <c r="C39" s="17"/>
      <c r="D39" s="17"/>
      <c r="E39" s="17"/>
      <c r="F39" s="17"/>
      <c r="G39" s="17"/>
      <c r="H39" s="17"/>
      <c r="I39" s="17"/>
      <c r="J39" s="17"/>
      <c r="K39" s="21"/>
    </row>
    <row r="40" spans="2:11">
      <c r="B40" s="11"/>
      <c r="C40" s="17"/>
      <c r="D40" s="17"/>
      <c r="E40" s="17"/>
      <c r="F40" s="17"/>
      <c r="G40" s="17"/>
      <c r="H40" s="17"/>
      <c r="I40" s="17"/>
      <c r="J40" s="17"/>
      <c r="K40" s="21"/>
    </row>
    <row r="41" spans="2:11">
      <c r="B41" s="11"/>
      <c r="C41" s="17"/>
      <c r="D41" s="17"/>
      <c r="E41" s="17"/>
      <c r="F41" s="17"/>
      <c r="G41" s="17"/>
      <c r="H41" s="17"/>
      <c r="I41" s="17"/>
      <c r="J41" s="17"/>
      <c r="K41" s="21"/>
    </row>
    <row r="42" spans="2:11">
      <c r="B42" s="11"/>
      <c r="C42" s="17"/>
      <c r="D42" s="17"/>
      <c r="E42" s="17"/>
      <c r="F42" s="17"/>
      <c r="G42" s="17"/>
      <c r="H42" s="17"/>
      <c r="I42" s="17"/>
      <c r="J42" s="17"/>
      <c r="K42" s="21"/>
    </row>
    <row r="43" spans="2:11">
      <c r="B43" s="11"/>
      <c r="C43" s="17"/>
      <c r="D43" s="17"/>
      <c r="E43" s="17"/>
      <c r="F43" s="17"/>
      <c r="G43" s="17"/>
      <c r="H43" s="17"/>
      <c r="I43" s="17"/>
      <c r="J43" s="17"/>
      <c r="K43" s="21"/>
    </row>
    <row r="44" spans="2:11">
      <c r="B44" s="11"/>
      <c r="C44" s="17"/>
      <c r="D44" s="17"/>
      <c r="E44" s="17"/>
      <c r="F44" s="17"/>
      <c r="G44" s="17"/>
      <c r="H44" s="17"/>
      <c r="I44" s="17"/>
      <c r="J44" s="17"/>
      <c r="K44" s="21"/>
    </row>
    <row r="45" spans="2:11">
      <c r="B45" s="11"/>
      <c r="C45" s="17"/>
      <c r="D45" s="17"/>
      <c r="E45" s="17"/>
      <c r="F45" s="17"/>
      <c r="G45" s="17"/>
      <c r="H45" s="17"/>
      <c r="I45" s="17"/>
      <c r="J45" s="17"/>
      <c r="K45" s="21"/>
    </row>
    <row r="46" spans="2:11">
      <c r="B46" s="11"/>
      <c r="C46" s="17"/>
      <c r="D46" s="17"/>
      <c r="E46" s="17"/>
      <c r="F46" s="17"/>
      <c r="G46" s="17"/>
      <c r="H46" s="17"/>
      <c r="I46" s="17"/>
      <c r="J46" s="17"/>
      <c r="K46" s="21"/>
    </row>
    <row r="47" spans="2:11">
      <c r="B47" s="11"/>
      <c r="C47" s="17"/>
      <c r="D47" s="17"/>
      <c r="E47" s="17"/>
      <c r="F47" s="17"/>
      <c r="G47" s="17"/>
      <c r="H47" s="17"/>
      <c r="I47" s="17"/>
      <c r="J47" s="17"/>
      <c r="K47" s="21"/>
    </row>
    <row r="48" spans="2:11">
      <c r="B48" s="11"/>
      <c r="C48" s="17"/>
      <c r="D48" s="17"/>
      <c r="E48" s="17"/>
      <c r="F48" s="17"/>
      <c r="G48" s="17"/>
      <c r="H48" s="17"/>
      <c r="I48" s="17"/>
      <c r="J48" s="17"/>
      <c r="K48" s="21"/>
    </row>
    <row r="49" spans="2:11">
      <c r="B49" s="11"/>
      <c r="C49" s="17"/>
      <c r="D49" s="17"/>
      <c r="E49" s="17"/>
      <c r="F49" s="17"/>
      <c r="G49" s="17"/>
      <c r="H49" s="17"/>
      <c r="I49" s="17"/>
      <c r="J49" s="17"/>
      <c r="K49" s="21"/>
    </row>
    <row r="50" spans="2:11">
      <c r="B50" s="11"/>
      <c r="C50" s="17"/>
      <c r="D50" s="17"/>
      <c r="E50" s="17"/>
      <c r="F50" s="17"/>
      <c r="G50" s="17"/>
      <c r="H50" s="17"/>
      <c r="I50" s="17"/>
      <c r="J50" s="17"/>
      <c r="K50" s="21"/>
    </row>
    <row r="51" spans="2:11">
      <c r="B51" s="11"/>
      <c r="C51" s="17"/>
      <c r="D51" s="17"/>
      <c r="E51" s="17"/>
      <c r="F51" s="17"/>
      <c r="G51" s="17"/>
      <c r="H51" s="17"/>
      <c r="I51" s="17"/>
      <c r="J51" s="17"/>
      <c r="K51" s="21"/>
    </row>
    <row r="52" spans="2:11">
      <c r="B52" s="11"/>
      <c r="C52" s="17"/>
      <c r="D52" s="17"/>
      <c r="E52" s="17"/>
      <c r="F52" s="17"/>
      <c r="G52" s="17"/>
      <c r="H52" s="17"/>
      <c r="I52" s="17"/>
      <c r="J52" s="17"/>
      <c r="K52" s="21"/>
    </row>
    <row r="53" spans="2:11">
      <c r="B53" s="11"/>
      <c r="C53" s="17"/>
      <c r="D53" s="17"/>
      <c r="E53" s="17"/>
      <c r="F53" s="17"/>
      <c r="G53" s="17"/>
      <c r="H53" s="17"/>
      <c r="I53" s="17"/>
      <c r="J53" s="17"/>
      <c r="K53" s="21"/>
    </row>
    <row r="54" spans="2:11">
      <c r="B54" s="11"/>
      <c r="C54" s="17"/>
      <c r="D54" s="17"/>
      <c r="E54" s="17"/>
      <c r="F54" s="17"/>
      <c r="G54" s="17"/>
      <c r="H54" s="17"/>
      <c r="I54" s="17"/>
      <c r="J54" s="17"/>
      <c r="K54" s="21"/>
    </row>
    <row r="55" spans="2:11">
      <c r="B55" s="11"/>
      <c r="C55" s="17"/>
      <c r="D55" s="17"/>
      <c r="E55" s="17"/>
      <c r="F55" s="17"/>
      <c r="G55" s="17"/>
      <c r="H55" s="17"/>
      <c r="I55" s="17"/>
      <c r="J55" s="17"/>
      <c r="K55" s="21"/>
    </row>
    <row r="56" spans="2:11">
      <c r="B56" s="11"/>
      <c r="C56" s="17"/>
      <c r="D56" s="17"/>
      <c r="E56" s="17"/>
      <c r="F56" s="17"/>
      <c r="G56" s="17"/>
      <c r="H56" s="17"/>
      <c r="I56" s="17"/>
      <c r="J56" s="17"/>
      <c r="K56" s="21"/>
    </row>
    <row r="57" spans="2:11">
      <c r="B57" s="11"/>
      <c r="C57" s="17"/>
      <c r="D57" s="17"/>
      <c r="E57" s="17"/>
      <c r="F57" s="17"/>
      <c r="G57" s="17"/>
      <c r="H57" s="17"/>
      <c r="I57" s="17"/>
      <c r="J57" s="17"/>
      <c r="K57" s="21"/>
    </row>
    <row r="58" spans="2:11">
      <c r="B58" s="25"/>
      <c r="C58" s="26"/>
      <c r="D58" s="26"/>
      <c r="E58" s="26"/>
      <c r="F58" s="26"/>
      <c r="G58" s="26"/>
      <c r="H58" s="26"/>
      <c r="I58" s="26"/>
      <c r="J58" s="26"/>
      <c r="K58" s="27"/>
    </row>
    <row r="59" spans="2:11">
      <c r="B59" s="9"/>
      <c r="C59" s="10"/>
      <c r="D59" s="10"/>
      <c r="E59" s="22"/>
    </row>
    <row r="60" spans="2:11">
      <c r="B60" s="11"/>
      <c r="C60" s="17"/>
      <c r="D60" s="17"/>
      <c r="E60" s="21"/>
    </row>
    <row r="61" spans="2:11">
      <c r="B61" s="11"/>
      <c r="C61" s="17"/>
      <c r="D61" s="17"/>
      <c r="E61" s="21"/>
    </row>
    <row r="62" spans="2:11">
      <c r="B62" s="11"/>
      <c r="C62" s="17"/>
      <c r="D62" s="17"/>
      <c r="E62" s="21"/>
    </row>
    <row r="63" spans="2:11">
      <c r="B63" s="11"/>
      <c r="C63" s="17"/>
      <c r="D63" s="17"/>
      <c r="E63" s="21"/>
    </row>
    <row r="64" spans="2:11">
      <c r="B64" s="11"/>
      <c r="C64" s="17"/>
      <c r="D64" s="17"/>
      <c r="E64" s="21"/>
    </row>
    <row r="65" spans="2:5">
      <c r="B65" s="11"/>
      <c r="C65" s="17"/>
      <c r="D65" s="17"/>
      <c r="E65" s="21"/>
    </row>
    <row r="66" spans="2:5">
      <c r="B66" s="11"/>
      <c r="C66" s="17"/>
      <c r="D66" s="17"/>
      <c r="E66" s="21"/>
    </row>
    <row r="67" spans="2:5">
      <c r="B67" s="11"/>
      <c r="C67" s="17"/>
      <c r="D67" s="17"/>
      <c r="E67" s="21"/>
    </row>
    <row r="68" spans="2:5">
      <c r="B68" s="11"/>
      <c r="C68" s="17"/>
      <c r="D68" s="17"/>
      <c r="E68" s="21"/>
    </row>
    <row r="69" spans="2:5">
      <c r="B69" s="11"/>
      <c r="C69" s="17"/>
      <c r="D69" s="17"/>
      <c r="E69" s="21"/>
    </row>
    <row r="70" spans="2:5">
      <c r="B70" s="11"/>
      <c r="C70" s="17"/>
      <c r="D70" s="17"/>
      <c r="E70" s="21"/>
    </row>
    <row r="71" spans="2:5">
      <c r="B71" s="11"/>
      <c r="C71" s="17"/>
      <c r="D71" s="17"/>
      <c r="E71" s="21"/>
    </row>
    <row r="72" spans="2:5">
      <c r="B72" s="11"/>
      <c r="C72" s="17"/>
      <c r="D72" s="17"/>
      <c r="E72" s="21"/>
    </row>
    <row r="73" spans="2:5">
      <c r="B73" s="11"/>
      <c r="C73" s="17"/>
      <c r="D73" s="17"/>
      <c r="E73" s="21"/>
    </row>
    <row r="74" spans="2:5">
      <c r="B74" s="11"/>
      <c r="C74" s="17"/>
      <c r="D74" s="17"/>
      <c r="E74" s="21"/>
    </row>
    <row r="75" spans="2:5">
      <c r="B75" s="11"/>
      <c r="C75" s="17"/>
      <c r="D75" s="17"/>
      <c r="E75" s="21"/>
    </row>
    <row r="76" spans="2:5">
      <c r="B76" s="11"/>
      <c r="C76" s="17"/>
      <c r="D76" s="17"/>
      <c r="E76" s="21"/>
    </row>
    <row r="77" spans="2:5">
      <c r="B77" s="11"/>
      <c r="C77" s="17"/>
      <c r="D77" s="17"/>
      <c r="E77" s="21"/>
    </row>
    <row r="78" spans="2:5">
      <c r="B78" s="11"/>
      <c r="C78" s="17"/>
      <c r="D78" s="17"/>
      <c r="E78" s="21"/>
    </row>
    <row r="79" spans="2:5">
      <c r="B79" s="11"/>
      <c r="C79" s="17"/>
      <c r="D79" s="17"/>
      <c r="E79" s="21"/>
    </row>
    <row r="80" spans="2:5">
      <c r="B80" s="11"/>
      <c r="C80" s="17"/>
      <c r="D80" s="17"/>
      <c r="E80" s="21"/>
    </row>
    <row r="81" spans="2:5">
      <c r="B81" s="11"/>
      <c r="C81" s="17"/>
      <c r="D81" s="17"/>
      <c r="E81" s="21"/>
    </row>
    <row r="82" spans="2:5">
      <c r="B82" s="11"/>
      <c r="C82" s="17"/>
      <c r="D82" s="17"/>
      <c r="E82" s="21"/>
    </row>
    <row r="83" spans="2:5">
      <c r="B83" s="11"/>
      <c r="C83" s="17"/>
      <c r="D83" s="17"/>
      <c r="E83" s="21"/>
    </row>
    <row r="84" spans="2:5">
      <c r="B84" s="25"/>
      <c r="C84" s="26"/>
      <c r="D84" s="26"/>
      <c r="E84" s="27"/>
    </row>
    <row r="116" spans="2:2" ht="15">
      <c r="B116" s="12" t="s">
        <v>115</v>
      </c>
    </row>
    <row r="117" spans="2:2" ht="15">
      <c r="B117" s="12" t="s">
        <v>116</v>
      </c>
    </row>
    <row r="118" spans="2:2" ht="15">
      <c r="B118" s="12" t="s">
        <v>117</v>
      </c>
    </row>
    <row r="119" spans="2:2" ht="15">
      <c r="B119" s="12" t="s">
        <v>118</v>
      </c>
    </row>
    <row r="120" spans="2:2" ht="15">
      <c r="B120" s="12" t="s">
        <v>119</v>
      </c>
    </row>
  </sheetData>
  <mergeCells count="6">
    <mergeCell ref="B6:I6"/>
    <mergeCell ref="B26:C26"/>
    <mergeCell ref="F9:G11"/>
    <mergeCell ref="F7:G8"/>
    <mergeCell ref="H9:I11"/>
    <mergeCell ref="H7:I8"/>
  </mergeCells>
  <conditionalFormatting sqref="C27">
    <cfRule type="cellIs" dxfId="180" priority="1" operator="equal">
      <formula>"IT'S EXISTS"</formula>
    </cfRule>
    <cfRule type="cellIs" dxfId="179" priority="2" operator="equal">
      <formula>"NOT EXIST"</formula>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1"/>
  <sheetViews>
    <sheetView zoomScale="80" zoomScaleNormal="80" workbookViewId="0"/>
  </sheetViews>
  <sheetFormatPr defaultRowHeight="14.25"/>
  <cols>
    <col min="1" max="1" width="15.5" style="1" bestFit="1" customWidth="1"/>
    <col min="2" max="2" width="21.75" style="1" bestFit="1" customWidth="1"/>
    <col min="3" max="3" width="18" style="1" bestFit="1" customWidth="1"/>
    <col min="4" max="4" width="17.5" style="1" bestFit="1" customWidth="1"/>
    <col min="5" max="5" width="12.375" style="1" bestFit="1" customWidth="1"/>
    <col min="6" max="6" width="18.625" style="1" bestFit="1" customWidth="1"/>
    <col min="7" max="7" width="30.25" style="1" bestFit="1" customWidth="1"/>
    <col min="8" max="8" width="23.125" style="1" bestFit="1" customWidth="1"/>
    <col min="9" max="9" width="19.5" style="1" bestFit="1" customWidth="1"/>
    <col min="10" max="10" width="10.5" style="1" bestFit="1" customWidth="1"/>
    <col min="11" max="11" width="13" style="1" bestFit="1" customWidth="1"/>
    <col min="12" max="12" width="11.75" style="18" bestFit="1" customWidth="1"/>
    <col min="13" max="13" width="20" style="16" bestFit="1" customWidth="1"/>
    <col min="14" max="14" width="12.5" style="16" bestFit="1" customWidth="1"/>
    <col min="15" max="15" width="18.125" style="1" bestFit="1" customWidth="1"/>
    <col min="16" max="16" width="15.125" style="3" bestFit="1" customWidth="1"/>
    <col min="17" max="17" width="16.125" style="1" bestFit="1" customWidth="1"/>
    <col min="18" max="18" width="16.125" style="4" bestFit="1" customWidth="1"/>
    <col min="19" max="19" width="25.125" style="2" bestFit="1" customWidth="1"/>
    <col min="20" max="20" width="19.25" style="1" bestFit="1" customWidth="1"/>
    <col min="21" max="21" width="21.75" style="2" customWidth="1"/>
    <col min="24" max="24" width="10" customWidth="1"/>
    <col min="25" max="25" width="12.875" customWidth="1"/>
    <col min="26" max="26" width="14" customWidth="1"/>
  </cols>
  <sheetData>
    <row r="1" spans="1:21" ht="24">
      <c r="A1" s="57" t="s">
        <v>0</v>
      </c>
      <c r="B1" s="58" t="s">
        <v>1</v>
      </c>
      <c r="C1" s="58" t="s">
        <v>2</v>
      </c>
      <c r="D1" s="58" t="s">
        <v>3</v>
      </c>
      <c r="E1" s="58" t="s">
        <v>4</v>
      </c>
      <c r="F1" s="58" t="s">
        <v>5</v>
      </c>
      <c r="G1" s="59" t="s">
        <v>107</v>
      </c>
      <c r="H1" s="58" t="s">
        <v>6</v>
      </c>
      <c r="I1" s="58" t="s">
        <v>7</v>
      </c>
      <c r="J1" s="58" t="s">
        <v>8</v>
      </c>
      <c r="K1" s="58" t="s">
        <v>9</v>
      </c>
      <c r="L1" s="60" t="s">
        <v>10</v>
      </c>
      <c r="M1" s="61" t="s">
        <v>89</v>
      </c>
      <c r="N1" s="58" t="s">
        <v>11</v>
      </c>
      <c r="O1" s="62" t="s">
        <v>12</v>
      </c>
      <c r="P1" s="58" t="s">
        <v>13</v>
      </c>
      <c r="Q1" s="63" t="s">
        <v>14</v>
      </c>
      <c r="R1" s="62" t="s">
        <v>15</v>
      </c>
      <c r="S1" s="58" t="s">
        <v>16</v>
      </c>
      <c r="T1" s="64" t="s">
        <v>74</v>
      </c>
      <c r="U1"/>
    </row>
    <row r="2" spans="1:21">
      <c r="A2" s="65">
        <v>2001</v>
      </c>
      <c r="B2" s="52" t="s">
        <v>17</v>
      </c>
      <c r="C2" s="52" t="s">
        <v>18</v>
      </c>
      <c r="D2" s="52" t="s">
        <v>19</v>
      </c>
      <c r="E2" s="52" t="s">
        <v>20</v>
      </c>
      <c r="F2" s="52" t="s">
        <v>21</v>
      </c>
      <c r="G2" s="52">
        <f>+LEN(Table13[[#This Row],[Product Name]])</f>
        <v>16</v>
      </c>
      <c r="H2" s="52" t="s">
        <v>22</v>
      </c>
      <c r="I2" s="52" t="s">
        <v>23</v>
      </c>
      <c r="J2" s="52">
        <v>2024</v>
      </c>
      <c r="K2" s="52" t="s">
        <v>24</v>
      </c>
      <c r="L2" s="53" t="s">
        <v>25</v>
      </c>
      <c r="M2" s="54">
        <v>45352</v>
      </c>
      <c r="N2" s="52" t="s">
        <v>26</v>
      </c>
      <c r="O2" s="55">
        <v>59.07</v>
      </c>
      <c r="P2" s="52">
        <v>249</v>
      </c>
      <c r="Q2" s="56">
        <v>0.18</v>
      </c>
      <c r="R2" s="55">
        <f>+Table13[[#This Row],[Price per Unit]]*Table13[[#This Row],[Units Sold]]</f>
        <v>14708.43</v>
      </c>
      <c r="S2" s="52" t="s">
        <v>27</v>
      </c>
      <c r="T2" s="66">
        <f>+Table13[[#This Row],[Price per Unit]]*Table13[[#This Row],[Units Sold]]-Table13[[#This Row],[Price per Unit]]*Table13[[#This Row],[Units Sold]]*Table13[[#This Row],[Discount %]]</f>
        <v>12060.9126</v>
      </c>
      <c r="U2"/>
    </row>
    <row r="3" spans="1:21">
      <c r="A3" s="65">
        <v>2006</v>
      </c>
      <c r="B3" s="52" t="s">
        <v>41</v>
      </c>
      <c r="C3" s="52" t="s">
        <v>18</v>
      </c>
      <c r="D3" s="52" t="s">
        <v>52</v>
      </c>
      <c r="E3" s="52" t="s">
        <v>20</v>
      </c>
      <c r="F3" s="52" t="s">
        <v>38</v>
      </c>
      <c r="G3" s="52">
        <f>+LEN(Table13[[#This Row],[Product Name]])</f>
        <v>15</v>
      </c>
      <c r="H3" s="52" t="s">
        <v>22</v>
      </c>
      <c r="I3" s="52" t="s">
        <v>23</v>
      </c>
      <c r="J3" s="52">
        <v>2024</v>
      </c>
      <c r="K3" s="52" t="s">
        <v>45</v>
      </c>
      <c r="L3" s="53" t="s">
        <v>53</v>
      </c>
      <c r="M3" s="54">
        <v>45292</v>
      </c>
      <c r="N3" s="52" t="s">
        <v>26</v>
      </c>
      <c r="O3" s="55">
        <v>91.02</v>
      </c>
      <c r="P3" s="52">
        <v>163</v>
      </c>
      <c r="Q3" s="56">
        <v>0.24</v>
      </c>
      <c r="R3" s="55">
        <f>+Table13[[#This Row],[Price per Unit]]*Table13[[#This Row],[Units Sold]]</f>
        <v>14836.26</v>
      </c>
      <c r="S3" s="52" t="s">
        <v>47</v>
      </c>
      <c r="T3" s="66">
        <f>+Table13[[#This Row],[Price per Unit]]*Table13[[#This Row],[Units Sold]]-Table13[[#This Row],[Price per Unit]]*Table13[[#This Row],[Units Sold]]*Table13[[#This Row],[Discount %]]</f>
        <v>11275.5576</v>
      </c>
      <c r="U3"/>
    </row>
    <row r="4" spans="1:21">
      <c r="A4" s="65">
        <v>2011</v>
      </c>
      <c r="B4" s="52" t="s">
        <v>17</v>
      </c>
      <c r="C4" s="52" t="s">
        <v>18</v>
      </c>
      <c r="D4" s="52" t="s">
        <v>42</v>
      </c>
      <c r="E4" s="52" t="s">
        <v>59</v>
      </c>
      <c r="F4" s="52" t="s">
        <v>55</v>
      </c>
      <c r="G4" s="52">
        <f>+LEN(Table13[[#This Row],[Product Name]])</f>
        <v>19</v>
      </c>
      <c r="H4" s="52" t="s">
        <v>57</v>
      </c>
      <c r="I4" s="52" t="s">
        <v>31</v>
      </c>
      <c r="J4" s="52">
        <v>2024</v>
      </c>
      <c r="K4" s="52" t="s">
        <v>63</v>
      </c>
      <c r="L4" s="53" t="s">
        <v>65</v>
      </c>
      <c r="M4" s="54">
        <v>45292</v>
      </c>
      <c r="N4" s="52" t="s">
        <v>66</v>
      </c>
      <c r="O4" s="55">
        <v>38.19</v>
      </c>
      <c r="P4" s="52">
        <v>153</v>
      </c>
      <c r="Q4" s="56">
        <v>0.21</v>
      </c>
      <c r="R4" s="55">
        <f>+Table13[[#This Row],[Price per Unit]]*Table13[[#This Row],[Units Sold]]</f>
        <v>5843.07</v>
      </c>
      <c r="S4" s="52" t="s">
        <v>47</v>
      </c>
      <c r="T4" s="66">
        <f>+Table13[[#This Row],[Price per Unit]]*Table13[[#This Row],[Units Sold]]-Table13[[#This Row],[Price per Unit]]*Table13[[#This Row],[Units Sold]]*Table13[[#This Row],[Discount %]]</f>
        <v>4616.0252999999993</v>
      </c>
      <c r="U4"/>
    </row>
    <row r="5" spans="1:21">
      <c r="A5" s="65">
        <v>2013</v>
      </c>
      <c r="B5" s="52" t="s">
        <v>17</v>
      </c>
      <c r="C5" s="52" t="s">
        <v>18</v>
      </c>
      <c r="D5" s="52" t="s">
        <v>52</v>
      </c>
      <c r="E5" s="52" t="s">
        <v>67</v>
      </c>
      <c r="F5" s="52" t="s">
        <v>60</v>
      </c>
      <c r="G5" s="52">
        <f>+LEN(Table13[[#This Row],[Product Name]])</f>
        <v>15</v>
      </c>
      <c r="H5" s="52" t="s">
        <v>22</v>
      </c>
      <c r="I5" s="52" t="s">
        <v>31</v>
      </c>
      <c r="J5" s="52">
        <v>2023</v>
      </c>
      <c r="K5" s="52" t="s">
        <v>24</v>
      </c>
      <c r="L5" s="53" t="s">
        <v>46</v>
      </c>
      <c r="M5" s="54">
        <v>45170</v>
      </c>
      <c r="N5" s="52" t="s">
        <v>39</v>
      </c>
      <c r="O5" s="55">
        <v>98.86</v>
      </c>
      <c r="P5" s="52">
        <v>314</v>
      </c>
      <c r="Q5" s="56">
        <v>0.2</v>
      </c>
      <c r="R5" s="55">
        <f>+Table13[[#This Row],[Price per Unit]]*Table13[[#This Row],[Units Sold]]</f>
        <v>31042.04</v>
      </c>
      <c r="S5" s="52" t="s">
        <v>40</v>
      </c>
      <c r="T5" s="66">
        <f>+Table13[[#This Row],[Price per Unit]]*Table13[[#This Row],[Units Sold]]-Table13[[#This Row],[Price per Unit]]*Table13[[#This Row],[Units Sold]]*Table13[[#This Row],[Discount %]]</f>
        <v>24833.632000000001</v>
      </c>
      <c r="U5"/>
    </row>
    <row r="6" spans="1:21">
      <c r="A6" s="65">
        <v>2015</v>
      </c>
      <c r="B6" s="52" t="s">
        <v>41</v>
      </c>
      <c r="C6" s="52" t="s">
        <v>18</v>
      </c>
      <c r="D6" s="52" t="s">
        <v>52</v>
      </c>
      <c r="E6" s="52" t="s">
        <v>70</v>
      </c>
      <c r="F6" s="52" t="s">
        <v>38</v>
      </c>
      <c r="G6" s="52">
        <f>+LEN(Table13[[#This Row],[Product Name]])</f>
        <v>15</v>
      </c>
      <c r="H6" s="52" t="s">
        <v>22</v>
      </c>
      <c r="I6" s="52" t="s">
        <v>31</v>
      </c>
      <c r="J6" s="52">
        <v>2023</v>
      </c>
      <c r="K6" s="52" t="s">
        <v>45</v>
      </c>
      <c r="L6" s="53" t="s">
        <v>65</v>
      </c>
      <c r="M6" s="54">
        <v>44927</v>
      </c>
      <c r="N6" s="52" t="s">
        <v>69</v>
      </c>
      <c r="O6" s="55">
        <v>52.62</v>
      </c>
      <c r="P6" s="52">
        <v>419</v>
      </c>
      <c r="Q6" s="56">
        <v>0.01</v>
      </c>
      <c r="R6" s="55">
        <f>+Table13[[#This Row],[Price per Unit]]*Table13[[#This Row],[Units Sold]]</f>
        <v>22047.78</v>
      </c>
      <c r="S6" s="52" t="s">
        <v>61</v>
      </c>
      <c r="T6" s="66">
        <f>+Table13[[#This Row],[Price per Unit]]*Table13[[#This Row],[Units Sold]]-Table13[[#This Row],[Price per Unit]]*Table13[[#This Row],[Units Sold]]*Table13[[#This Row],[Discount %]]</f>
        <v>21827.302199999998</v>
      </c>
      <c r="U6"/>
    </row>
    <row r="7" spans="1:21">
      <c r="A7" s="65">
        <v>2022</v>
      </c>
      <c r="B7" s="52" t="s">
        <v>48</v>
      </c>
      <c r="C7" s="52" t="s">
        <v>18</v>
      </c>
      <c r="D7" s="52" t="s">
        <v>36</v>
      </c>
      <c r="E7" s="52" t="s">
        <v>70</v>
      </c>
      <c r="F7" s="52" t="s">
        <v>21</v>
      </c>
      <c r="G7" s="52">
        <f>+LEN(Table13[[#This Row],[Product Name]])</f>
        <v>16</v>
      </c>
      <c r="H7" s="52" t="s">
        <v>57</v>
      </c>
      <c r="I7" s="52" t="s">
        <v>31</v>
      </c>
      <c r="J7" s="52">
        <v>2024</v>
      </c>
      <c r="K7" s="52" t="s">
        <v>24</v>
      </c>
      <c r="L7" s="53" t="s">
        <v>68</v>
      </c>
      <c r="M7" s="54">
        <v>45627</v>
      </c>
      <c r="N7" s="52" t="s">
        <v>66</v>
      </c>
      <c r="O7" s="55">
        <v>55.78</v>
      </c>
      <c r="P7" s="52">
        <v>22</v>
      </c>
      <c r="Q7" s="56">
        <v>0.21</v>
      </c>
      <c r="R7" s="55">
        <f>+Table13[[#This Row],[Price per Unit]]*Table13[[#This Row],[Units Sold]]</f>
        <v>1227.1600000000001</v>
      </c>
      <c r="S7" s="52" t="s">
        <v>40</v>
      </c>
      <c r="T7" s="66">
        <f>+Table13[[#This Row],[Price per Unit]]*Table13[[#This Row],[Units Sold]]-Table13[[#This Row],[Price per Unit]]*Table13[[#This Row],[Units Sold]]*Table13[[#This Row],[Discount %]]</f>
        <v>969.45640000000003</v>
      </c>
      <c r="U7"/>
    </row>
    <row r="8" spans="1:21">
      <c r="A8" s="65">
        <v>2035</v>
      </c>
      <c r="B8" s="52" t="s">
        <v>48</v>
      </c>
      <c r="C8" s="52" t="s">
        <v>18</v>
      </c>
      <c r="D8" s="52" t="s">
        <v>52</v>
      </c>
      <c r="E8" s="52" t="s">
        <v>37</v>
      </c>
      <c r="F8" s="52" t="s">
        <v>38</v>
      </c>
      <c r="G8" s="52">
        <f>+LEN(Table13[[#This Row],[Product Name]])</f>
        <v>15</v>
      </c>
      <c r="H8" s="52" t="s">
        <v>57</v>
      </c>
      <c r="I8" s="52" t="s">
        <v>23</v>
      </c>
      <c r="J8" s="52">
        <v>2023</v>
      </c>
      <c r="K8" s="52" t="s">
        <v>45</v>
      </c>
      <c r="L8" s="53" t="s">
        <v>25</v>
      </c>
      <c r="M8" s="54">
        <v>44986</v>
      </c>
      <c r="N8" s="52" t="s">
        <v>26</v>
      </c>
      <c r="O8" s="55">
        <v>51.04</v>
      </c>
      <c r="P8" s="52">
        <v>121</v>
      </c>
      <c r="Q8" s="56">
        <v>0.18</v>
      </c>
      <c r="R8" s="55">
        <f>+Table13[[#This Row],[Price per Unit]]*Table13[[#This Row],[Units Sold]]</f>
        <v>6175.84</v>
      </c>
      <c r="S8" s="52" t="s">
        <v>40</v>
      </c>
      <c r="T8" s="66">
        <f>+Table13[[#This Row],[Price per Unit]]*Table13[[#This Row],[Units Sold]]-Table13[[#This Row],[Price per Unit]]*Table13[[#This Row],[Units Sold]]*Table13[[#This Row],[Discount %]]</f>
        <v>5064.1887999999999</v>
      </c>
      <c r="U8"/>
    </row>
    <row r="9" spans="1:21">
      <c r="A9" s="65">
        <v>2040</v>
      </c>
      <c r="B9" s="52" t="s">
        <v>17</v>
      </c>
      <c r="C9" s="52" t="s">
        <v>18</v>
      </c>
      <c r="D9" s="52" t="s">
        <v>52</v>
      </c>
      <c r="E9" s="52" t="s">
        <v>70</v>
      </c>
      <c r="F9" s="52" t="s">
        <v>60</v>
      </c>
      <c r="G9" s="52">
        <f>+LEN(Table13[[#This Row],[Product Name]])</f>
        <v>15</v>
      </c>
      <c r="H9" s="52" t="s">
        <v>57</v>
      </c>
      <c r="I9" s="52" t="s">
        <v>23</v>
      </c>
      <c r="J9" s="52">
        <v>2024</v>
      </c>
      <c r="K9" s="52" t="s">
        <v>63</v>
      </c>
      <c r="L9" s="53" t="s">
        <v>53</v>
      </c>
      <c r="M9" s="54">
        <v>45292</v>
      </c>
      <c r="N9" s="52" t="s">
        <v>34</v>
      </c>
      <c r="O9" s="55">
        <v>39.69</v>
      </c>
      <c r="P9" s="52">
        <v>155</v>
      </c>
      <c r="Q9" s="56">
        <v>0.04</v>
      </c>
      <c r="R9" s="55">
        <f>+Table13[[#This Row],[Price per Unit]]*Table13[[#This Row],[Units Sold]]</f>
        <v>6151.95</v>
      </c>
      <c r="S9" s="52" t="s">
        <v>40</v>
      </c>
      <c r="T9" s="66">
        <f>+Table13[[#This Row],[Price per Unit]]*Table13[[#This Row],[Units Sold]]-Table13[[#This Row],[Price per Unit]]*Table13[[#This Row],[Units Sold]]*Table13[[#This Row],[Discount %]]</f>
        <v>5905.8719999999994</v>
      </c>
      <c r="U9"/>
    </row>
    <row r="10" spans="1:21">
      <c r="A10" s="65">
        <v>2043</v>
      </c>
      <c r="B10" s="52" t="s">
        <v>41</v>
      </c>
      <c r="C10" s="52" t="s">
        <v>18</v>
      </c>
      <c r="D10" s="52" t="s">
        <v>52</v>
      </c>
      <c r="E10" s="52" t="s">
        <v>70</v>
      </c>
      <c r="F10" s="52" t="s">
        <v>43</v>
      </c>
      <c r="G10" s="52">
        <f>+LEN(Table13[[#This Row],[Product Name]])</f>
        <v>20</v>
      </c>
      <c r="H10" s="52" t="s">
        <v>22</v>
      </c>
      <c r="I10" s="52" t="s">
        <v>31</v>
      </c>
      <c r="J10" s="52">
        <v>2023</v>
      </c>
      <c r="K10" s="52" t="s">
        <v>45</v>
      </c>
      <c r="L10" s="53" t="s">
        <v>53</v>
      </c>
      <c r="M10" s="54">
        <v>44927</v>
      </c>
      <c r="N10" s="52" t="s">
        <v>39</v>
      </c>
      <c r="O10" s="55">
        <v>38.1</v>
      </c>
      <c r="P10" s="52">
        <v>216</v>
      </c>
      <c r="Q10" s="56">
        <v>0.18</v>
      </c>
      <c r="R10" s="55">
        <f>+Table13[[#This Row],[Price per Unit]]*Table13[[#This Row],[Units Sold]]</f>
        <v>8229.6</v>
      </c>
      <c r="S10" s="52" t="s">
        <v>47</v>
      </c>
      <c r="T10" s="66">
        <f>+Table13[[#This Row],[Price per Unit]]*Table13[[#This Row],[Units Sold]]-Table13[[#This Row],[Price per Unit]]*Table13[[#This Row],[Units Sold]]*Table13[[#This Row],[Discount %]]</f>
        <v>6748.2720000000008</v>
      </c>
      <c r="U10"/>
    </row>
    <row r="11" spans="1:21">
      <c r="A11" s="65">
        <v>2053</v>
      </c>
      <c r="B11" s="52" t="s">
        <v>17</v>
      </c>
      <c r="C11" s="52" t="s">
        <v>18</v>
      </c>
      <c r="D11" s="52" t="s">
        <v>52</v>
      </c>
      <c r="E11" s="52" t="s">
        <v>67</v>
      </c>
      <c r="F11" s="52" t="s">
        <v>38</v>
      </c>
      <c r="G11" s="52">
        <f>+LEN(Table13[[#This Row],[Product Name]])</f>
        <v>15</v>
      </c>
      <c r="H11" s="52" t="s">
        <v>22</v>
      </c>
      <c r="I11" s="52" t="s">
        <v>23</v>
      </c>
      <c r="J11" s="52">
        <v>2024</v>
      </c>
      <c r="K11" s="52" t="s">
        <v>63</v>
      </c>
      <c r="L11" s="53" t="s">
        <v>73</v>
      </c>
      <c r="M11" s="54">
        <v>45505</v>
      </c>
      <c r="N11" s="52" t="s">
        <v>66</v>
      </c>
      <c r="O11" s="55">
        <v>37.86</v>
      </c>
      <c r="P11" s="52">
        <v>178</v>
      </c>
      <c r="Q11" s="56">
        <v>0.11</v>
      </c>
      <c r="R11" s="55">
        <f>+Table13[[#This Row],[Price per Unit]]*Table13[[#This Row],[Units Sold]]</f>
        <v>6739.08</v>
      </c>
      <c r="S11" s="52" t="s">
        <v>56</v>
      </c>
      <c r="T11" s="66">
        <f>+Table13[[#This Row],[Price per Unit]]*Table13[[#This Row],[Units Sold]]-Table13[[#This Row],[Price per Unit]]*Table13[[#This Row],[Units Sold]]*Table13[[#This Row],[Discount %]]</f>
        <v>5997.7811999999994</v>
      </c>
      <c r="U11"/>
    </row>
    <row r="12" spans="1:21">
      <c r="A12" s="65">
        <v>2054</v>
      </c>
      <c r="B12" s="52" t="s">
        <v>41</v>
      </c>
      <c r="C12" s="52" t="s">
        <v>18</v>
      </c>
      <c r="D12" s="52" t="s">
        <v>36</v>
      </c>
      <c r="E12" s="52" t="s">
        <v>37</v>
      </c>
      <c r="F12" s="52" t="s">
        <v>43</v>
      </c>
      <c r="G12" s="52">
        <f>+LEN(Table13[[#This Row],[Product Name]])</f>
        <v>20</v>
      </c>
      <c r="H12" s="52" t="s">
        <v>44</v>
      </c>
      <c r="I12" s="52" t="s">
        <v>23</v>
      </c>
      <c r="J12" s="52">
        <v>2024</v>
      </c>
      <c r="K12" s="52" t="s">
        <v>45</v>
      </c>
      <c r="L12" s="53" t="s">
        <v>68</v>
      </c>
      <c r="M12" s="54">
        <v>45627</v>
      </c>
      <c r="N12" s="52" t="s">
        <v>26</v>
      </c>
      <c r="O12" s="55">
        <v>64.91</v>
      </c>
      <c r="P12" s="52">
        <v>189</v>
      </c>
      <c r="Q12" s="56">
        <v>0.27</v>
      </c>
      <c r="R12" s="55">
        <f>+Table13[[#This Row],[Price per Unit]]*Table13[[#This Row],[Units Sold]]</f>
        <v>12267.99</v>
      </c>
      <c r="S12" s="52" t="s">
        <v>56</v>
      </c>
      <c r="T12" s="66">
        <f>+Table13[[#This Row],[Price per Unit]]*Table13[[#This Row],[Units Sold]]-Table13[[#This Row],[Price per Unit]]*Table13[[#This Row],[Units Sold]]*Table13[[#This Row],[Discount %]]</f>
        <v>8955.6327000000001</v>
      </c>
      <c r="U12"/>
    </row>
    <row r="13" spans="1:21">
      <c r="A13" s="65">
        <v>2061</v>
      </c>
      <c r="B13" s="52" t="s">
        <v>41</v>
      </c>
      <c r="C13" s="52" t="s">
        <v>18</v>
      </c>
      <c r="D13" s="52" t="s">
        <v>52</v>
      </c>
      <c r="E13" s="52" t="s">
        <v>20</v>
      </c>
      <c r="F13" s="52" t="s">
        <v>55</v>
      </c>
      <c r="G13" s="52">
        <f>+LEN(Table13[[#This Row],[Product Name]])</f>
        <v>19</v>
      </c>
      <c r="H13" s="52" t="s">
        <v>22</v>
      </c>
      <c r="I13" s="52" t="s">
        <v>23</v>
      </c>
      <c r="J13" s="52">
        <v>2023</v>
      </c>
      <c r="K13" s="52" t="s">
        <v>32</v>
      </c>
      <c r="L13" s="53" t="s">
        <v>25</v>
      </c>
      <c r="M13" s="54">
        <v>44986</v>
      </c>
      <c r="N13" s="52" t="s">
        <v>26</v>
      </c>
      <c r="O13" s="55">
        <v>29.12</v>
      </c>
      <c r="P13" s="52">
        <v>75</v>
      </c>
      <c r="Q13" s="56">
        <v>0.18</v>
      </c>
      <c r="R13" s="55">
        <f>+Table13[[#This Row],[Price per Unit]]*Table13[[#This Row],[Units Sold]]</f>
        <v>2184</v>
      </c>
      <c r="S13" s="52" t="s">
        <v>56</v>
      </c>
      <c r="T13" s="66">
        <f>+Table13[[#This Row],[Price per Unit]]*Table13[[#This Row],[Units Sold]]-Table13[[#This Row],[Price per Unit]]*Table13[[#This Row],[Units Sold]]*Table13[[#This Row],[Discount %]]</f>
        <v>1790.88</v>
      </c>
      <c r="U13"/>
    </row>
    <row r="14" spans="1:21">
      <c r="A14" s="65">
        <v>2062</v>
      </c>
      <c r="B14" s="52" t="s">
        <v>41</v>
      </c>
      <c r="C14" s="52" t="s">
        <v>18</v>
      </c>
      <c r="D14" s="52" t="s">
        <v>36</v>
      </c>
      <c r="E14" s="52" t="s">
        <v>67</v>
      </c>
      <c r="F14" s="52" t="s">
        <v>55</v>
      </c>
      <c r="G14" s="52">
        <f>+LEN(Table13[[#This Row],[Product Name]])</f>
        <v>19</v>
      </c>
      <c r="H14" s="52" t="s">
        <v>22</v>
      </c>
      <c r="I14" s="52" t="s">
        <v>31</v>
      </c>
      <c r="J14" s="52">
        <v>2023</v>
      </c>
      <c r="K14" s="52" t="s">
        <v>32</v>
      </c>
      <c r="L14" s="53" t="s">
        <v>68</v>
      </c>
      <c r="M14" s="54">
        <v>45261</v>
      </c>
      <c r="N14" s="52" t="s">
        <v>39</v>
      </c>
      <c r="O14" s="55">
        <v>24.26</v>
      </c>
      <c r="P14" s="52">
        <v>215</v>
      </c>
      <c r="Q14" s="56">
        <v>0.2</v>
      </c>
      <c r="R14" s="55">
        <f>+Table13[[#This Row],[Price per Unit]]*Table13[[#This Row],[Units Sold]]</f>
        <v>5215.9000000000005</v>
      </c>
      <c r="S14" s="52" t="s">
        <v>56</v>
      </c>
      <c r="T14" s="66">
        <f>+Table13[[#This Row],[Price per Unit]]*Table13[[#This Row],[Units Sold]]-Table13[[#This Row],[Price per Unit]]*Table13[[#This Row],[Units Sold]]*Table13[[#This Row],[Discount %]]</f>
        <v>4172.72</v>
      </c>
      <c r="U14"/>
    </row>
    <row r="15" spans="1:21">
      <c r="A15" s="65">
        <v>2064</v>
      </c>
      <c r="B15" s="52" t="s">
        <v>48</v>
      </c>
      <c r="C15" s="52" t="s">
        <v>18</v>
      </c>
      <c r="D15" s="52" t="s">
        <v>42</v>
      </c>
      <c r="E15" s="52" t="s">
        <v>30</v>
      </c>
      <c r="F15" s="52" t="s">
        <v>38</v>
      </c>
      <c r="G15" s="52">
        <f>+LEN(Table13[[#This Row],[Product Name]])</f>
        <v>15</v>
      </c>
      <c r="H15" s="52" t="s">
        <v>44</v>
      </c>
      <c r="I15" s="52" t="s">
        <v>23</v>
      </c>
      <c r="J15" s="52">
        <v>2024</v>
      </c>
      <c r="K15" s="52" t="s">
        <v>24</v>
      </c>
      <c r="L15" s="53" t="s">
        <v>72</v>
      </c>
      <c r="M15" s="54">
        <v>45444</v>
      </c>
      <c r="N15" s="52" t="s">
        <v>26</v>
      </c>
      <c r="O15" s="55">
        <v>43.25</v>
      </c>
      <c r="P15" s="52">
        <v>342</v>
      </c>
      <c r="Q15" s="56">
        <v>0.19</v>
      </c>
      <c r="R15" s="55">
        <f>+Table13[[#This Row],[Price per Unit]]*Table13[[#This Row],[Units Sold]]</f>
        <v>14791.5</v>
      </c>
      <c r="S15" s="52" t="s">
        <v>47</v>
      </c>
      <c r="T15" s="66">
        <f>+Table13[[#This Row],[Price per Unit]]*Table13[[#This Row],[Units Sold]]-Table13[[#This Row],[Price per Unit]]*Table13[[#This Row],[Units Sold]]*Table13[[#This Row],[Discount %]]</f>
        <v>11981.115</v>
      </c>
      <c r="U15"/>
    </row>
    <row r="16" spans="1:21">
      <c r="A16" s="65">
        <v>2065</v>
      </c>
      <c r="B16" s="52" t="s">
        <v>48</v>
      </c>
      <c r="C16" s="52" t="s">
        <v>18</v>
      </c>
      <c r="D16" s="52" t="s">
        <v>52</v>
      </c>
      <c r="E16" s="52" t="s">
        <v>67</v>
      </c>
      <c r="F16" s="52" t="s">
        <v>55</v>
      </c>
      <c r="G16" s="52">
        <f>+LEN(Table13[[#This Row],[Product Name]])</f>
        <v>19</v>
      </c>
      <c r="H16" s="52" t="s">
        <v>57</v>
      </c>
      <c r="I16" s="52" t="s">
        <v>31</v>
      </c>
      <c r="J16" s="52">
        <v>2024</v>
      </c>
      <c r="K16" s="52" t="s">
        <v>45</v>
      </c>
      <c r="L16" s="53" t="s">
        <v>46</v>
      </c>
      <c r="M16" s="54">
        <v>45536</v>
      </c>
      <c r="N16" s="52" t="s">
        <v>26</v>
      </c>
      <c r="O16" s="55">
        <v>78.66</v>
      </c>
      <c r="P16" s="52">
        <v>473</v>
      </c>
      <c r="Q16" s="56">
        <v>0.21</v>
      </c>
      <c r="R16" s="55">
        <f>+Table13[[#This Row],[Price per Unit]]*Table13[[#This Row],[Units Sold]]</f>
        <v>37206.18</v>
      </c>
      <c r="S16" s="52" t="s">
        <v>56</v>
      </c>
      <c r="T16" s="66">
        <f>+Table13[[#This Row],[Price per Unit]]*Table13[[#This Row],[Units Sold]]-Table13[[#This Row],[Price per Unit]]*Table13[[#This Row],[Units Sold]]*Table13[[#This Row],[Discount %]]</f>
        <v>29392.8822</v>
      </c>
      <c r="U16"/>
    </row>
    <row r="17" spans="1:21">
      <c r="A17" s="65">
        <v>2066</v>
      </c>
      <c r="B17" s="52" t="s">
        <v>41</v>
      </c>
      <c r="C17" s="52" t="s">
        <v>18</v>
      </c>
      <c r="D17" s="52" t="s">
        <v>42</v>
      </c>
      <c r="E17" s="52" t="s">
        <v>20</v>
      </c>
      <c r="F17" s="52" t="s">
        <v>43</v>
      </c>
      <c r="G17" s="52">
        <f>+LEN(Table13[[#This Row],[Product Name]])</f>
        <v>20</v>
      </c>
      <c r="H17" s="52" t="s">
        <v>44</v>
      </c>
      <c r="I17" s="52" t="s">
        <v>31</v>
      </c>
      <c r="J17" s="52">
        <v>2024</v>
      </c>
      <c r="K17" s="52" t="s">
        <v>32</v>
      </c>
      <c r="L17" s="53" t="s">
        <v>46</v>
      </c>
      <c r="M17" s="54">
        <v>45536</v>
      </c>
      <c r="N17" s="52" t="s">
        <v>39</v>
      </c>
      <c r="O17" s="55">
        <v>34.520000000000003</v>
      </c>
      <c r="P17" s="52">
        <v>63</v>
      </c>
      <c r="Q17" s="56">
        <v>0.09</v>
      </c>
      <c r="R17" s="55">
        <f>+Table13[[#This Row],[Price per Unit]]*Table13[[#This Row],[Units Sold]]</f>
        <v>2174.7600000000002</v>
      </c>
      <c r="S17" s="52" t="s">
        <v>40</v>
      </c>
      <c r="T17" s="66">
        <f>+Table13[[#This Row],[Price per Unit]]*Table13[[#This Row],[Units Sold]]-Table13[[#This Row],[Price per Unit]]*Table13[[#This Row],[Units Sold]]*Table13[[#This Row],[Discount %]]</f>
        <v>1979.0316000000003</v>
      </c>
      <c r="U17"/>
    </row>
    <row r="18" spans="1:21">
      <c r="A18" s="65">
        <v>2076</v>
      </c>
      <c r="B18" s="52" t="s">
        <v>17</v>
      </c>
      <c r="C18" s="52" t="s">
        <v>18</v>
      </c>
      <c r="D18" s="52" t="s">
        <v>36</v>
      </c>
      <c r="E18" s="52" t="s">
        <v>70</v>
      </c>
      <c r="F18" s="52" t="s">
        <v>55</v>
      </c>
      <c r="G18" s="52">
        <f>+LEN(Table13[[#This Row],[Product Name]])</f>
        <v>19</v>
      </c>
      <c r="H18" s="52" t="s">
        <v>57</v>
      </c>
      <c r="I18" s="52" t="s">
        <v>23</v>
      </c>
      <c r="J18" s="52">
        <v>2023</v>
      </c>
      <c r="K18" s="52" t="s">
        <v>45</v>
      </c>
      <c r="L18" s="53" t="s">
        <v>25</v>
      </c>
      <c r="M18" s="54">
        <v>44986</v>
      </c>
      <c r="N18" s="52" t="s">
        <v>26</v>
      </c>
      <c r="O18" s="55">
        <v>67.48</v>
      </c>
      <c r="P18" s="52">
        <v>83</v>
      </c>
      <c r="Q18" s="56">
        <v>0.22</v>
      </c>
      <c r="R18" s="55">
        <f>+Table13[[#This Row],[Price per Unit]]*Table13[[#This Row],[Units Sold]]</f>
        <v>5600.84</v>
      </c>
      <c r="S18" s="52" t="s">
        <v>56</v>
      </c>
      <c r="T18" s="66">
        <f>+Table13[[#This Row],[Price per Unit]]*Table13[[#This Row],[Units Sold]]-Table13[[#This Row],[Price per Unit]]*Table13[[#This Row],[Units Sold]]*Table13[[#This Row],[Discount %]]</f>
        <v>4368.6552000000001</v>
      </c>
      <c r="U18"/>
    </row>
    <row r="19" spans="1:21">
      <c r="A19" s="65">
        <v>2077</v>
      </c>
      <c r="B19" s="52" t="s">
        <v>48</v>
      </c>
      <c r="C19" s="52" t="s">
        <v>18</v>
      </c>
      <c r="D19" s="52" t="s">
        <v>42</v>
      </c>
      <c r="E19" s="52" t="s">
        <v>59</v>
      </c>
      <c r="F19" s="52" t="s">
        <v>55</v>
      </c>
      <c r="G19" s="52">
        <f>+LEN(Table13[[#This Row],[Product Name]])</f>
        <v>19</v>
      </c>
      <c r="H19" s="52" t="s">
        <v>57</v>
      </c>
      <c r="I19" s="52" t="s">
        <v>31</v>
      </c>
      <c r="J19" s="52">
        <v>2023</v>
      </c>
      <c r="K19" s="52" t="s">
        <v>24</v>
      </c>
      <c r="L19" s="53" t="s">
        <v>73</v>
      </c>
      <c r="M19" s="54">
        <v>45139</v>
      </c>
      <c r="N19" s="52" t="s">
        <v>34</v>
      </c>
      <c r="O19" s="55">
        <v>18.96</v>
      </c>
      <c r="P19" s="52">
        <v>386</v>
      </c>
      <c r="Q19" s="56">
        <v>0.18</v>
      </c>
      <c r="R19" s="55">
        <f>+Table13[[#This Row],[Price per Unit]]*Table13[[#This Row],[Units Sold]]</f>
        <v>7318.56</v>
      </c>
      <c r="S19" s="52" t="s">
        <v>56</v>
      </c>
      <c r="T19" s="66">
        <f>+Table13[[#This Row],[Price per Unit]]*Table13[[#This Row],[Units Sold]]-Table13[[#This Row],[Price per Unit]]*Table13[[#This Row],[Units Sold]]*Table13[[#This Row],[Discount %]]</f>
        <v>6001.2192000000005</v>
      </c>
      <c r="U19"/>
    </row>
    <row r="20" spans="1:21">
      <c r="A20" s="65">
        <v>2078</v>
      </c>
      <c r="B20" s="52" t="s">
        <v>17</v>
      </c>
      <c r="C20" s="52" t="s">
        <v>18</v>
      </c>
      <c r="D20" s="52" t="s">
        <v>52</v>
      </c>
      <c r="E20" s="52" t="s">
        <v>59</v>
      </c>
      <c r="F20" s="52" t="s">
        <v>21</v>
      </c>
      <c r="G20" s="52">
        <f>+LEN(Table13[[#This Row],[Product Name]])</f>
        <v>16</v>
      </c>
      <c r="H20" s="52" t="s">
        <v>22</v>
      </c>
      <c r="I20" s="52" t="s">
        <v>23</v>
      </c>
      <c r="J20" s="52">
        <v>2023</v>
      </c>
      <c r="K20" s="52" t="s">
        <v>63</v>
      </c>
      <c r="L20" s="53" t="s">
        <v>46</v>
      </c>
      <c r="M20" s="54">
        <v>45170</v>
      </c>
      <c r="N20" s="52" t="s">
        <v>66</v>
      </c>
      <c r="O20" s="55">
        <v>92.47</v>
      </c>
      <c r="P20" s="52">
        <v>190</v>
      </c>
      <c r="Q20" s="56">
        <v>0.27</v>
      </c>
      <c r="R20" s="55">
        <f>+Table13[[#This Row],[Price per Unit]]*Table13[[#This Row],[Units Sold]]</f>
        <v>17569.3</v>
      </c>
      <c r="S20" s="52" t="s">
        <v>47</v>
      </c>
      <c r="T20" s="66">
        <f>+Table13[[#This Row],[Price per Unit]]*Table13[[#This Row],[Units Sold]]-Table13[[#This Row],[Price per Unit]]*Table13[[#This Row],[Units Sold]]*Table13[[#This Row],[Discount %]]</f>
        <v>12825.589</v>
      </c>
      <c r="U20"/>
    </row>
    <row r="21" spans="1:21">
      <c r="A21" s="65">
        <v>2083</v>
      </c>
      <c r="B21" s="52" t="s">
        <v>17</v>
      </c>
      <c r="C21" s="52" t="s">
        <v>18</v>
      </c>
      <c r="D21" s="52" t="s">
        <v>36</v>
      </c>
      <c r="E21" s="52" t="s">
        <v>67</v>
      </c>
      <c r="F21" s="52" t="s">
        <v>55</v>
      </c>
      <c r="G21" s="52">
        <f>+LEN(Table13[[#This Row],[Product Name]])</f>
        <v>19</v>
      </c>
      <c r="H21" s="52" t="s">
        <v>22</v>
      </c>
      <c r="I21" s="52" t="s">
        <v>31</v>
      </c>
      <c r="J21" s="52">
        <v>2024</v>
      </c>
      <c r="K21" s="52" t="s">
        <v>24</v>
      </c>
      <c r="L21" s="53" t="s">
        <v>58</v>
      </c>
      <c r="M21" s="54">
        <v>45566</v>
      </c>
      <c r="N21" s="52" t="s">
        <v>66</v>
      </c>
      <c r="O21" s="55">
        <v>37.97</v>
      </c>
      <c r="P21" s="52">
        <v>419</v>
      </c>
      <c r="Q21" s="56">
        <v>0.08</v>
      </c>
      <c r="R21" s="55">
        <f>+Table13[[#This Row],[Price per Unit]]*Table13[[#This Row],[Units Sold]]</f>
        <v>15909.43</v>
      </c>
      <c r="S21" s="52" t="s">
        <v>27</v>
      </c>
      <c r="T21" s="66">
        <f>+Table13[[#This Row],[Price per Unit]]*Table13[[#This Row],[Units Sold]]-Table13[[#This Row],[Price per Unit]]*Table13[[#This Row],[Units Sold]]*Table13[[#This Row],[Discount %]]</f>
        <v>14636.6756</v>
      </c>
      <c r="U21"/>
    </row>
    <row r="22" spans="1:21">
      <c r="A22" s="65">
        <v>2088</v>
      </c>
      <c r="B22" s="52" t="s">
        <v>48</v>
      </c>
      <c r="C22" s="52" t="s">
        <v>18</v>
      </c>
      <c r="D22" s="52" t="s">
        <v>19</v>
      </c>
      <c r="E22" s="52" t="s">
        <v>62</v>
      </c>
      <c r="F22" s="52" t="s">
        <v>60</v>
      </c>
      <c r="G22" s="52">
        <f>+LEN(Table13[[#This Row],[Product Name]])</f>
        <v>15</v>
      </c>
      <c r="H22" s="52" t="s">
        <v>57</v>
      </c>
      <c r="I22" s="52" t="s">
        <v>31</v>
      </c>
      <c r="J22" s="52">
        <v>2024</v>
      </c>
      <c r="K22" s="52" t="s">
        <v>45</v>
      </c>
      <c r="L22" s="53" t="s">
        <v>71</v>
      </c>
      <c r="M22" s="54">
        <v>45566</v>
      </c>
      <c r="N22" s="52" t="s">
        <v>66</v>
      </c>
      <c r="O22" s="55">
        <v>25.17</v>
      </c>
      <c r="P22" s="52">
        <v>267</v>
      </c>
      <c r="Q22" s="56">
        <v>7.0000000000000007E-2</v>
      </c>
      <c r="R22" s="55">
        <f>+Table13[[#This Row],[Price per Unit]]*Table13[[#This Row],[Units Sold]]</f>
        <v>6720.39</v>
      </c>
      <c r="S22" s="52" t="s">
        <v>61</v>
      </c>
      <c r="T22" s="66">
        <f>+Table13[[#This Row],[Price per Unit]]*Table13[[#This Row],[Units Sold]]-Table13[[#This Row],[Price per Unit]]*Table13[[#This Row],[Units Sold]]*Table13[[#This Row],[Discount %]]</f>
        <v>6249.9627</v>
      </c>
      <c r="U22"/>
    </row>
    <row r="23" spans="1:21">
      <c r="A23" s="65">
        <v>2090</v>
      </c>
      <c r="B23" s="52" t="s">
        <v>48</v>
      </c>
      <c r="C23" s="52" t="s">
        <v>18</v>
      </c>
      <c r="D23" s="52" t="s">
        <v>50</v>
      </c>
      <c r="E23" s="52" t="s">
        <v>30</v>
      </c>
      <c r="F23" s="52" t="s">
        <v>38</v>
      </c>
      <c r="G23" s="52">
        <f>+LEN(Table13[[#This Row],[Product Name]])</f>
        <v>15</v>
      </c>
      <c r="H23" s="52" t="s">
        <v>22</v>
      </c>
      <c r="I23" s="52" t="s">
        <v>31</v>
      </c>
      <c r="J23" s="52">
        <v>2024</v>
      </c>
      <c r="K23" s="52" t="s">
        <v>32</v>
      </c>
      <c r="L23" s="53" t="s">
        <v>51</v>
      </c>
      <c r="M23" s="54">
        <v>45383</v>
      </c>
      <c r="N23" s="52" t="s">
        <v>26</v>
      </c>
      <c r="O23" s="55">
        <v>14.98</v>
      </c>
      <c r="P23" s="52">
        <v>338</v>
      </c>
      <c r="Q23" s="56">
        <v>0.16</v>
      </c>
      <c r="R23" s="55">
        <f>+Table13[[#This Row],[Price per Unit]]*Table13[[#This Row],[Units Sold]]</f>
        <v>5063.24</v>
      </c>
      <c r="S23" s="52" t="s">
        <v>47</v>
      </c>
      <c r="T23" s="66">
        <f>+Table13[[#This Row],[Price per Unit]]*Table13[[#This Row],[Units Sold]]-Table13[[#This Row],[Price per Unit]]*Table13[[#This Row],[Units Sold]]*Table13[[#This Row],[Discount %]]</f>
        <v>4253.1215999999995</v>
      </c>
      <c r="U23"/>
    </row>
    <row r="24" spans="1:21">
      <c r="A24" s="65">
        <v>2093</v>
      </c>
      <c r="B24" s="52" t="s">
        <v>41</v>
      </c>
      <c r="C24" s="52" t="s">
        <v>18</v>
      </c>
      <c r="D24" s="52" t="s">
        <v>42</v>
      </c>
      <c r="E24" s="52" t="s">
        <v>70</v>
      </c>
      <c r="F24" s="52" t="s">
        <v>38</v>
      </c>
      <c r="G24" s="52">
        <f>+LEN(Table13[[#This Row],[Product Name]])</f>
        <v>15</v>
      </c>
      <c r="H24" s="52" t="s">
        <v>57</v>
      </c>
      <c r="I24" s="52" t="s">
        <v>31</v>
      </c>
      <c r="J24" s="52">
        <v>2023</v>
      </c>
      <c r="K24" s="52" t="s">
        <v>45</v>
      </c>
      <c r="L24" s="53" t="s">
        <v>71</v>
      </c>
      <c r="M24" s="54">
        <v>45200</v>
      </c>
      <c r="N24" s="52" t="s">
        <v>39</v>
      </c>
      <c r="O24" s="55">
        <v>50.64</v>
      </c>
      <c r="P24" s="52">
        <v>263</v>
      </c>
      <c r="Q24" s="56">
        <v>0.25</v>
      </c>
      <c r="R24" s="55">
        <f>+Table13[[#This Row],[Price per Unit]]*Table13[[#This Row],[Units Sold]]</f>
        <v>13318.32</v>
      </c>
      <c r="S24" s="52" t="s">
        <v>27</v>
      </c>
      <c r="T24" s="66">
        <f>+Table13[[#This Row],[Price per Unit]]*Table13[[#This Row],[Units Sold]]-Table13[[#This Row],[Price per Unit]]*Table13[[#This Row],[Units Sold]]*Table13[[#This Row],[Discount %]]</f>
        <v>9988.74</v>
      </c>
      <c r="U24"/>
    </row>
    <row r="25" spans="1:21">
      <c r="A25" s="65">
        <v>2095</v>
      </c>
      <c r="B25" s="52" t="s">
        <v>17</v>
      </c>
      <c r="C25" s="52" t="s">
        <v>18</v>
      </c>
      <c r="D25" s="52" t="s">
        <v>42</v>
      </c>
      <c r="E25" s="52" t="s">
        <v>37</v>
      </c>
      <c r="F25" s="52" t="s">
        <v>43</v>
      </c>
      <c r="G25" s="52">
        <f>+LEN(Table13[[#This Row],[Product Name]])</f>
        <v>20</v>
      </c>
      <c r="H25" s="52" t="s">
        <v>44</v>
      </c>
      <c r="I25" s="52" t="s">
        <v>31</v>
      </c>
      <c r="J25" s="52">
        <v>2024</v>
      </c>
      <c r="K25" s="52" t="s">
        <v>63</v>
      </c>
      <c r="L25" s="53" t="s">
        <v>53</v>
      </c>
      <c r="M25" s="54">
        <v>45292</v>
      </c>
      <c r="N25" s="52" t="s">
        <v>66</v>
      </c>
      <c r="O25" s="55">
        <v>96.72</v>
      </c>
      <c r="P25" s="52">
        <v>303</v>
      </c>
      <c r="Q25" s="56">
        <v>0.2</v>
      </c>
      <c r="R25" s="55">
        <f>+Table13[[#This Row],[Price per Unit]]*Table13[[#This Row],[Units Sold]]</f>
        <v>29306.16</v>
      </c>
      <c r="S25" s="52" t="s">
        <v>47</v>
      </c>
      <c r="T25" s="66">
        <f>+Table13[[#This Row],[Price per Unit]]*Table13[[#This Row],[Units Sold]]-Table13[[#This Row],[Price per Unit]]*Table13[[#This Row],[Units Sold]]*Table13[[#This Row],[Discount %]]</f>
        <v>23444.928</v>
      </c>
      <c r="U25"/>
    </row>
    <row r="26" spans="1:21">
      <c r="A26" s="65">
        <v>2096</v>
      </c>
      <c r="B26" s="52" t="s">
        <v>48</v>
      </c>
      <c r="C26" s="52" t="s">
        <v>18</v>
      </c>
      <c r="D26" s="52" t="s">
        <v>54</v>
      </c>
      <c r="E26" s="52" t="s">
        <v>59</v>
      </c>
      <c r="F26" s="52" t="s">
        <v>38</v>
      </c>
      <c r="G26" s="52">
        <f>+LEN(Table13[[#This Row],[Product Name]])</f>
        <v>15</v>
      </c>
      <c r="H26" s="52" t="s">
        <v>44</v>
      </c>
      <c r="I26" s="52" t="s">
        <v>23</v>
      </c>
      <c r="J26" s="52">
        <v>2024</v>
      </c>
      <c r="K26" s="52" t="s">
        <v>32</v>
      </c>
      <c r="L26" s="53" t="s">
        <v>72</v>
      </c>
      <c r="M26" s="54">
        <v>45444</v>
      </c>
      <c r="N26" s="52" t="s">
        <v>66</v>
      </c>
      <c r="O26" s="55">
        <v>17.440000000000001</v>
      </c>
      <c r="P26" s="52">
        <v>116</v>
      </c>
      <c r="Q26" s="56">
        <v>0.04</v>
      </c>
      <c r="R26" s="55">
        <f>+Table13[[#This Row],[Price per Unit]]*Table13[[#This Row],[Units Sold]]</f>
        <v>2023.0400000000002</v>
      </c>
      <c r="S26" s="52" t="s">
        <v>56</v>
      </c>
      <c r="T26" s="66">
        <f>+Table13[[#This Row],[Price per Unit]]*Table13[[#This Row],[Units Sold]]-Table13[[#This Row],[Price per Unit]]*Table13[[#This Row],[Units Sold]]*Table13[[#This Row],[Discount %]]</f>
        <v>1942.1184000000003</v>
      </c>
      <c r="U26"/>
    </row>
    <row r="27" spans="1:21">
      <c r="A27" s="65">
        <v>2102</v>
      </c>
      <c r="B27" s="52" t="s">
        <v>17</v>
      </c>
      <c r="C27" s="52" t="s">
        <v>18</v>
      </c>
      <c r="D27" s="52" t="s">
        <v>19</v>
      </c>
      <c r="E27" s="52" t="s">
        <v>67</v>
      </c>
      <c r="F27" s="52" t="s">
        <v>38</v>
      </c>
      <c r="G27" s="52">
        <f>+LEN(Table13[[#This Row],[Product Name]])</f>
        <v>15</v>
      </c>
      <c r="H27" s="52" t="s">
        <v>57</v>
      </c>
      <c r="I27" s="52" t="s">
        <v>31</v>
      </c>
      <c r="J27" s="52">
        <v>2023</v>
      </c>
      <c r="K27" s="52" t="s">
        <v>32</v>
      </c>
      <c r="L27" s="53" t="s">
        <v>51</v>
      </c>
      <c r="M27" s="54">
        <v>45017</v>
      </c>
      <c r="N27" s="52" t="s">
        <v>26</v>
      </c>
      <c r="O27" s="55">
        <v>36.549999999999997</v>
      </c>
      <c r="P27" s="52">
        <v>277</v>
      </c>
      <c r="Q27" s="56">
        <v>0.24</v>
      </c>
      <c r="R27" s="55">
        <f>+Table13[[#This Row],[Price per Unit]]*Table13[[#This Row],[Units Sold]]</f>
        <v>10124.349999999999</v>
      </c>
      <c r="S27" s="52" t="s">
        <v>27</v>
      </c>
      <c r="T27" s="66">
        <f>+Table13[[#This Row],[Price per Unit]]*Table13[[#This Row],[Units Sold]]-Table13[[#This Row],[Price per Unit]]*Table13[[#This Row],[Units Sold]]*Table13[[#This Row],[Discount %]]</f>
        <v>7694.5059999999994</v>
      </c>
      <c r="U27"/>
    </row>
    <row r="28" spans="1:21">
      <c r="A28" s="65">
        <v>2114</v>
      </c>
      <c r="B28" s="52" t="s">
        <v>48</v>
      </c>
      <c r="C28" s="52" t="s">
        <v>18</v>
      </c>
      <c r="D28" s="52" t="s">
        <v>50</v>
      </c>
      <c r="E28" s="52" t="s">
        <v>59</v>
      </c>
      <c r="F28" s="52" t="s">
        <v>43</v>
      </c>
      <c r="G28" s="52">
        <f>+LEN(Table13[[#This Row],[Product Name]])</f>
        <v>20</v>
      </c>
      <c r="H28" s="52" t="s">
        <v>44</v>
      </c>
      <c r="I28" s="52" t="s">
        <v>23</v>
      </c>
      <c r="J28" s="52">
        <v>2024</v>
      </c>
      <c r="K28" s="52" t="s">
        <v>63</v>
      </c>
      <c r="L28" s="53" t="s">
        <v>72</v>
      </c>
      <c r="M28" s="54">
        <v>45444</v>
      </c>
      <c r="N28" s="52" t="s">
        <v>34</v>
      </c>
      <c r="O28" s="55">
        <v>82.86</v>
      </c>
      <c r="P28" s="52">
        <v>232</v>
      </c>
      <c r="Q28" s="56">
        <v>0.08</v>
      </c>
      <c r="R28" s="55">
        <f>+Table13[[#This Row],[Price per Unit]]*Table13[[#This Row],[Units Sold]]</f>
        <v>19223.52</v>
      </c>
      <c r="S28" s="52" t="s">
        <v>27</v>
      </c>
      <c r="T28" s="66">
        <f>+Table13[[#This Row],[Price per Unit]]*Table13[[#This Row],[Units Sold]]-Table13[[#This Row],[Price per Unit]]*Table13[[#This Row],[Units Sold]]*Table13[[#This Row],[Discount %]]</f>
        <v>17685.6384</v>
      </c>
      <c r="U28"/>
    </row>
    <row r="29" spans="1:21">
      <c r="A29" s="65">
        <v>2115</v>
      </c>
      <c r="B29" s="52" t="s">
        <v>17</v>
      </c>
      <c r="C29" s="52" t="s">
        <v>18</v>
      </c>
      <c r="D29" s="52" t="s">
        <v>52</v>
      </c>
      <c r="E29" s="52" t="s">
        <v>67</v>
      </c>
      <c r="F29" s="52" t="s">
        <v>38</v>
      </c>
      <c r="G29" s="52">
        <f>+LEN(Table13[[#This Row],[Product Name]])</f>
        <v>15</v>
      </c>
      <c r="H29" s="52" t="s">
        <v>57</v>
      </c>
      <c r="I29" s="52" t="s">
        <v>23</v>
      </c>
      <c r="J29" s="52">
        <v>2023</v>
      </c>
      <c r="K29" s="52" t="s">
        <v>63</v>
      </c>
      <c r="L29" s="53" t="s">
        <v>53</v>
      </c>
      <c r="M29" s="54">
        <v>44927</v>
      </c>
      <c r="N29" s="52" t="s">
        <v>69</v>
      </c>
      <c r="O29" s="55">
        <v>50.43</v>
      </c>
      <c r="P29" s="52">
        <v>472</v>
      </c>
      <c r="Q29" s="56">
        <v>0.01</v>
      </c>
      <c r="R29" s="55">
        <f>+Table13[[#This Row],[Price per Unit]]*Table13[[#This Row],[Units Sold]]</f>
        <v>23802.959999999999</v>
      </c>
      <c r="S29" s="52" t="s">
        <v>61</v>
      </c>
      <c r="T29" s="66">
        <f>+Table13[[#This Row],[Price per Unit]]*Table13[[#This Row],[Units Sold]]-Table13[[#This Row],[Price per Unit]]*Table13[[#This Row],[Units Sold]]*Table13[[#This Row],[Discount %]]</f>
        <v>23564.930399999997</v>
      </c>
      <c r="U29"/>
    </row>
    <row r="30" spans="1:21">
      <c r="A30" s="65">
        <v>2128</v>
      </c>
      <c r="B30" s="52" t="s">
        <v>48</v>
      </c>
      <c r="C30" s="52" t="s">
        <v>18</v>
      </c>
      <c r="D30" s="52" t="s">
        <v>19</v>
      </c>
      <c r="E30" s="52" t="s">
        <v>62</v>
      </c>
      <c r="F30" s="52" t="s">
        <v>43</v>
      </c>
      <c r="G30" s="52">
        <f>+LEN(Table13[[#This Row],[Product Name]])</f>
        <v>20</v>
      </c>
      <c r="H30" s="52" t="s">
        <v>22</v>
      </c>
      <c r="I30" s="52" t="s">
        <v>23</v>
      </c>
      <c r="J30" s="52">
        <v>2023</v>
      </c>
      <c r="K30" s="52" t="s">
        <v>45</v>
      </c>
      <c r="L30" s="53" t="s">
        <v>58</v>
      </c>
      <c r="M30" s="54">
        <v>45200</v>
      </c>
      <c r="N30" s="52" t="s">
        <v>34</v>
      </c>
      <c r="O30" s="55">
        <v>60.81</v>
      </c>
      <c r="P30" s="52">
        <v>76</v>
      </c>
      <c r="Q30" s="56">
        <v>0.26</v>
      </c>
      <c r="R30" s="55">
        <f>+Table13[[#This Row],[Price per Unit]]*Table13[[#This Row],[Units Sold]]</f>
        <v>4621.5600000000004</v>
      </c>
      <c r="S30" s="52" t="s">
        <v>56</v>
      </c>
      <c r="T30" s="66">
        <f>+Table13[[#This Row],[Price per Unit]]*Table13[[#This Row],[Units Sold]]-Table13[[#This Row],[Price per Unit]]*Table13[[#This Row],[Units Sold]]*Table13[[#This Row],[Discount %]]</f>
        <v>3419.9544000000005</v>
      </c>
      <c r="U30"/>
    </row>
    <row r="31" spans="1:21">
      <c r="A31" s="65">
        <v>2130</v>
      </c>
      <c r="B31" s="52" t="s">
        <v>17</v>
      </c>
      <c r="C31" s="52" t="s">
        <v>18</v>
      </c>
      <c r="D31" s="52" t="s">
        <v>50</v>
      </c>
      <c r="E31" s="52" t="s">
        <v>70</v>
      </c>
      <c r="F31" s="52" t="s">
        <v>60</v>
      </c>
      <c r="G31" s="52">
        <f>+LEN(Table13[[#This Row],[Product Name]])</f>
        <v>15</v>
      </c>
      <c r="H31" s="52" t="s">
        <v>57</v>
      </c>
      <c r="I31" s="52" t="s">
        <v>31</v>
      </c>
      <c r="J31" s="52">
        <v>2024</v>
      </c>
      <c r="K31" s="52" t="s">
        <v>24</v>
      </c>
      <c r="L31" s="53" t="s">
        <v>72</v>
      </c>
      <c r="M31" s="54">
        <v>45444</v>
      </c>
      <c r="N31" s="52" t="s">
        <v>69</v>
      </c>
      <c r="O31" s="55">
        <v>76.599999999999994</v>
      </c>
      <c r="P31" s="52">
        <v>428</v>
      </c>
      <c r="Q31" s="56">
        <v>0.12</v>
      </c>
      <c r="R31" s="55">
        <f>+Table13[[#This Row],[Price per Unit]]*Table13[[#This Row],[Units Sold]]</f>
        <v>32784.799999999996</v>
      </c>
      <c r="S31" s="52" t="s">
        <v>27</v>
      </c>
      <c r="T31" s="66">
        <f>+Table13[[#This Row],[Price per Unit]]*Table13[[#This Row],[Units Sold]]-Table13[[#This Row],[Price per Unit]]*Table13[[#This Row],[Units Sold]]*Table13[[#This Row],[Discount %]]</f>
        <v>28850.623999999996</v>
      </c>
      <c r="U31"/>
    </row>
    <row r="32" spans="1:21">
      <c r="A32" s="65">
        <v>2134</v>
      </c>
      <c r="B32" s="52" t="s">
        <v>17</v>
      </c>
      <c r="C32" s="52" t="s">
        <v>18</v>
      </c>
      <c r="D32" s="52" t="s">
        <v>36</v>
      </c>
      <c r="E32" s="52" t="s">
        <v>59</v>
      </c>
      <c r="F32" s="52" t="s">
        <v>43</v>
      </c>
      <c r="G32" s="52">
        <f>+LEN(Table13[[#This Row],[Product Name]])</f>
        <v>20</v>
      </c>
      <c r="H32" s="52" t="s">
        <v>44</v>
      </c>
      <c r="I32" s="52" t="s">
        <v>31</v>
      </c>
      <c r="J32" s="52">
        <v>2024</v>
      </c>
      <c r="K32" s="52" t="s">
        <v>63</v>
      </c>
      <c r="L32" s="53" t="s">
        <v>25</v>
      </c>
      <c r="M32" s="54">
        <v>45352</v>
      </c>
      <c r="N32" s="52" t="s">
        <v>69</v>
      </c>
      <c r="O32" s="55">
        <v>96.77</v>
      </c>
      <c r="P32" s="52">
        <v>284</v>
      </c>
      <c r="Q32" s="56">
        <v>0</v>
      </c>
      <c r="R32" s="55">
        <f>+Table13[[#This Row],[Price per Unit]]*Table13[[#This Row],[Units Sold]]</f>
        <v>27482.68</v>
      </c>
      <c r="S32" s="52" t="s">
        <v>27</v>
      </c>
      <c r="T32" s="66">
        <f>+Table13[[#This Row],[Price per Unit]]*Table13[[#This Row],[Units Sold]]-Table13[[#This Row],[Price per Unit]]*Table13[[#This Row],[Units Sold]]*Table13[[#This Row],[Discount %]]</f>
        <v>27482.68</v>
      </c>
      <c r="U32"/>
    </row>
    <row r="33" spans="1:21">
      <c r="A33" s="65">
        <v>2139</v>
      </c>
      <c r="B33" s="52" t="s">
        <v>17</v>
      </c>
      <c r="C33" s="52" t="s">
        <v>18</v>
      </c>
      <c r="D33" s="52" t="s">
        <v>50</v>
      </c>
      <c r="E33" s="52" t="s">
        <v>20</v>
      </c>
      <c r="F33" s="52" t="s">
        <v>55</v>
      </c>
      <c r="G33" s="52">
        <f>+LEN(Table13[[#This Row],[Product Name]])</f>
        <v>19</v>
      </c>
      <c r="H33" s="52" t="s">
        <v>44</v>
      </c>
      <c r="I33" s="52" t="s">
        <v>23</v>
      </c>
      <c r="J33" s="52">
        <v>2024</v>
      </c>
      <c r="K33" s="52" t="s">
        <v>24</v>
      </c>
      <c r="L33" s="53" t="s">
        <v>46</v>
      </c>
      <c r="M33" s="54">
        <v>45536</v>
      </c>
      <c r="N33" s="52" t="s">
        <v>69</v>
      </c>
      <c r="O33" s="55">
        <v>91.08</v>
      </c>
      <c r="P33" s="52">
        <v>262</v>
      </c>
      <c r="Q33" s="56">
        <v>0.28000000000000003</v>
      </c>
      <c r="R33" s="55">
        <f>+Table13[[#This Row],[Price per Unit]]*Table13[[#This Row],[Units Sold]]</f>
        <v>23862.959999999999</v>
      </c>
      <c r="S33" s="52" t="s">
        <v>47</v>
      </c>
      <c r="T33" s="66">
        <f>+Table13[[#This Row],[Price per Unit]]*Table13[[#This Row],[Units Sold]]-Table13[[#This Row],[Price per Unit]]*Table13[[#This Row],[Units Sold]]*Table13[[#This Row],[Discount %]]</f>
        <v>17181.331200000001</v>
      </c>
      <c r="U33"/>
    </row>
    <row r="34" spans="1:21">
      <c r="A34" s="65">
        <v>2140</v>
      </c>
      <c r="B34" s="52" t="s">
        <v>17</v>
      </c>
      <c r="C34" s="52" t="s">
        <v>18</v>
      </c>
      <c r="D34" s="52" t="s">
        <v>54</v>
      </c>
      <c r="E34" s="52" t="s">
        <v>30</v>
      </c>
      <c r="F34" s="52" t="s">
        <v>38</v>
      </c>
      <c r="G34" s="52">
        <f>+LEN(Table13[[#This Row],[Product Name]])</f>
        <v>15</v>
      </c>
      <c r="H34" s="52" t="s">
        <v>57</v>
      </c>
      <c r="I34" s="52" t="s">
        <v>31</v>
      </c>
      <c r="J34" s="52">
        <v>2023</v>
      </c>
      <c r="K34" s="52" t="s">
        <v>63</v>
      </c>
      <c r="L34" s="53" t="s">
        <v>58</v>
      </c>
      <c r="M34" s="54">
        <v>45200</v>
      </c>
      <c r="N34" s="52" t="s">
        <v>66</v>
      </c>
      <c r="O34" s="55">
        <v>91.32</v>
      </c>
      <c r="P34" s="52">
        <v>384</v>
      </c>
      <c r="Q34" s="56">
        <v>0.19</v>
      </c>
      <c r="R34" s="55">
        <f>+Table13[[#This Row],[Price per Unit]]*Table13[[#This Row],[Units Sold]]</f>
        <v>35066.879999999997</v>
      </c>
      <c r="S34" s="52" t="s">
        <v>40</v>
      </c>
      <c r="T34" s="66">
        <f>+Table13[[#This Row],[Price per Unit]]*Table13[[#This Row],[Units Sold]]-Table13[[#This Row],[Price per Unit]]*Table13[[#This Row],[Units Sold]]*Table13[[#This Row],[Discount %]]</f>
        <v>28404.172799999997</v>
      </c>
      <c r="U34"/>
    </row>
    <row r="35" spans="1:21">
      <c r="A35" s="65">
        <v>2143</v>
      </c>
      <c r="B35" s="52" t="s">
        <v>17</v>
      </c>
      <c r="C35" s="52" t="s">
        <v>18</v>
      </c>
      <c r="D35" s="52" t="s">
        <v>19</v>
      </c>
      <c r="E35" s="52" t="s">
        <v>59</v>
      </c>
      <c r="F35" s="52" t="s">
        <v>38</v>
      </c>
      <c r="G35" s="52">
        <f>+LEN(Table13[[#This Row],[Product Name]])</f>
        <v>15</v>
      </c>
      <c r="H35" s="52" t="s">
        <v>44</v>
      </c>
      <c r="I35" s="52" t="s">
        <v>31</v>
      </c>
      <c r="J35" s="52">
        <v>2023</v>
      </c>
      <c r="K35" s="52" t="s">
        <v>24</v>
      </c>
      <c r="L35" s="53" t="s">
        <v>33</v>
      </c>
      <c r="M35" s="54">
        <v>45047</v>
      </c>
      <c r="N35" s="52" t="s">
        <v>26</v>
      </c>
      <c r="O35" s="55">
        <v>24.54</v>
      </c>
      <c r="P35" s="52">
        <v>145</v>
      </c>
      <c r="Q35" s="56">
        <v>0</v>
      </c>
      <c r="R35" s="55">
        <f>+Table13[[#This Row],[Price per Unit]]*Table13[[#This Row],[Units Sold]]</f>
        <v>3558.2999999999997</v>
      </c>
      <c r="S35" s="52" t="s">
        <v>27</v>
      </c>
      <c r="T35" s="66">
        <f>+Table13[[#This Row],[Price per Unit]]*Table13[[#This Row],[Units Sold]]-Table13[[#This Row],[Price per Unit]]*Table13[[#This Row],[Units Sold]]*Table13[[#This Row],[Discount %]]</f>
        <v>3558.2999999999997</v>
      </c>
      <c r="U35"/>
    </row>
    <row r="36" spans="1:21">
      <c r="A36" s="65">
        <v>2154</v>
      </c>
      <c r="B36" s="52" t="s">
        <v>41</v>
      </c>
      <c r="C36" s="52" t="s">
        <v>18</v>
      </c>
      <c r="D36" s="52" t="s">
        <v>29</v>
      </c>
      <c r="E36" s="52" t="s">
        <v>30</v>
      </c>
      <c r="F36" s="52" t="s">
        <v>21</v>
      </c>
      <c r="G36" s="52">
        <f>+LEN(Table13[[#This Row],[Product Name]])</f>
        <v>16</v>
      </c>
      <c r="H36" s="52" t="s">
        <v>44</v>
      </c>
      <c r="I36" s="52" t="s">
        <v>23</v>
      </c>
      <c r="J36" s="52">
        <v>2024</v>
      </c>
      <c r="K36" s="52" t="s">
        <v>24</v>
      </c>
      <c r="L36" s="53" t="s">
        <v>58</v>
      </c>
      <c r="M36" s="54">
        <v>45566</v>
      </c>
      <c r="N36" s="52" t="s">
        <v>34</v>
      </c>
      <c r="O36" s="55">
        <v>13.86</v>
      </c>
      <c r="P36" s="52">
        <v>161</v>
      </c>
      <c r="Q36" s="56">
        <v>0.11</v>
      </c>
      <c r="R36" s="55">
        <f>+Table13[[#This Row],[Price per Unit]]*Table13[[#This Row],[Units Sold]]</f>
        <v>2231.46</v>
      </c>
      <c r="S36" s="52" t="s">
        <v>47</v>
      </c>
      <c r="T36" s="66">
        <f>+Table13[[#This Row],[Price per Unit]]*Table13[[#This Row],[Units Sold]]-Table13[[#This Row],[Price per Unit]]*Table13[[#This Row],[Units Sold]]*Table13[[#This Row],[Discount %]]</f>
        <v>1985.9994000000002</v>
      </c>
      <c r="U36"/>
    </row>
    <row r="37" spans="1:21">
      <c r="A37" s="65">
        <v>2169</v>
      </c>
      <c r="B37" s="52" t="s">
        <v>48</v>
      </c>
      <c r="C37" s="52" t="s">
        <v>18</v>
      </c>
      <c r="D37" s="52" t="s">
        <v>19</v>
      </c>
      <c r="E37" s="52" t="s">
        <v>30</v>
      </c>
      <c r="F37" s="52" t="s">
        <v>43</v>
      </c>
      <c r="G37" s="52">
        <f>+LEN(Table13[[#This Row],[Product Name]])</f>
        <v>20</v>
      </c>
      <c r="H37" s="52" t="s">
        <v>22</v>
      </c>
      <c r="I37" s="52" t="s">
        <v>31</v>
      </c>
      <c r="J37" s="52">
        <v>2023</v>
      </c>
      <c r="K37" s="52" t="s">
        <v>24</v>
      </c>
      <c r="L37" s="53" t="s">
        <v>25</v>
      </c>
      <c r="M37" s="54">
        <v>44986</v>
      </c>
      <c r="N37" s="52" t="s">
        <v>69</v>
      </c>
      <c r="O37" s="55">
        <v>96.02</v>
      </c>
      <c r="P37" s="52">
        <v>285</v>
      </c>
      <c r="Q37" s="56">
        <v>0.25</v>
      </c>
      <c r="R37" s="55">
        <f>+Table13[[#This Row],[Price per Unit]]*Table13[[#This Row],[Units Sold]]</f>
        <v>27365.699999999997</v>
      </c>
      <c r="S37" s="52" t="s">
        <v>56</v>
      </c>
      <c r="T37" s="66">
        <f>+Table13[[#This Row],[Price per Unit]]*Table13[[#This Row],[Units Sold]]-Table13[[#This Row],[Price per Unit]]*Table13[[#This Row],[Units Sold]]*Table13[[#This Row],[Discount %]]</f>
        <v>20524.274999999998</v>
      </c>
      <c r="U37"/>
    </row>
    <row r="38" spans="1:21">
      <c r="A38" s="65">
        <v>2172</v>
      </c>
      <c r="B38" s="52" t="s">
        <v>41</v>
      </c>
      <c r="C38" s="52" t="s">
        <v>18</v>
      </c>
      <c r="D38" s="52" t="s">
        <v>29</v>
      </c>
      <c r="E38" s="52" t="s">
        <v>59</v>
      </c>
      <c r="F38" s="52" t="s">
        <v>43</v>
      </c>
      <c r="G38" s="52">
        <f>+LEN(Table13[[#This Row],[Product Name]])</f>
        <v>20</v>
      </c>
      <c r="H38" s="52" t="s">
        <v>22</v>
      </c>
      <c r="I38" s="52" t="s">
        <v>23</v>
      </c>
      <c r="J38" s="52">
        <v>2024</v>
      </c>
      <c r="K38" s="52" t="s">
        <v>63</v>
      </c>
      <c r="L38" s="53" t="s">
        <v>72</v>
      </c>
      <c r="M38" s="54">
        <v>45444</v>
      </c>
      <c r="N38" s="52" t="s">
        <v>39</v>
      </c>
      <c r="O38" s="55">
        <v>51.72</v>
      </c>
      <c r="P38" s="52">
        <v>203</v>
      </c>
      <c r="Q38" s="56">
        <v>0.27</v>
      </c>
      <c r="R38" s="55">
        <f>+Table13[[#This Row],[Price per Unit]]*Table13[[#This Row],[Units Sold]]</f>
        <v>10499.16</v>
      </c>
      <c r="S38" s="52" t="s">
        <v>40</v>
      </c>
      <c r="T38" s="66">
        <f>+Table13[[#This Row],[Price per Unit]]*Table13[[#This Row],[Units Sold]]-Table13[[#This Row],[Price per Unit]]*Table13[[#This Row],[Units Sold]]*Table13[[#This Row],[Discount %]]</f>
        <v>7664.3868000000002</v>
      </c>
      <c r="U38"/>
    </row>
    <row r="39" spans="1:21">
      <c r="A39" s="65">
        <v>2181</v>
      </c>
      <c r="B39" s="52" t="s">
        <v>17</v>
      </c>
      <c r="C39" s="52" t="s">
        <v>18</v>
      </c>
      <c r="D39" s="52" t="s">
        <v>42</v>
      </c>
      <c r="E39" s="52" t="s">
        <v>62</v>
      </c>
      <c r="F39" s="52" t="s">
        <v>55</v>
      </c>
      <c r="G39" s="52">
        <f>+LEN(Table13[[#This Row],[Product Name]])</f>
        <v>19</v>
      </c>
      <c r="H39" s="52" t="s">
        <v>57</v>
      </c>
      <c r="I39" s="52" t="s">
        <v>31</v>
      </c>
      <c r="J39" s="52">
        <v>2023</v>
      </c>
      <c r="K39" s="52" t="s">
        <v>24</v>
      </c>
      <c r="L39" s="53" t="s">
        <v>64</v>
      </c>
      <c r="M39" s="54">
        <v>45108</v>
      </c>
      <c r="N39" s="52" t="s">
        <v>69</v>
      </c>
      <c r="O39" s="55">
        <v>36.950000000000003</v>
      </c>
      <c r="P39" s="52">
        <v>159</v>
      </c>
      <c r="Q39" s="56">
        <v>0.01</v>
      </c>
      <c r="R39" s="55">
        <f>+Table13[[#This Row],[Price per Unit]]*Table13[[#This Row],[Units Sold]]</f>
        <v>5875.05</v>
      </c>
      <c r="S39" s="52" t="s">
        <v>47</v>
      </c>
      <c r="T39" s="66">
        <f>+Table13[[#This Row],[Price per Unit]]*Table13[[#This Row],[Units Sold]]-Table13[[#This Row],[Price per Unit]]*Table13[[#This Row],[Units Sold]]*Table13[[#This Row],[Discount %]]</f>
        <v>5816.2995000000001</v>
      </c>
      <c r="U39"/>
    </row>
    <row r="40" spans="1:21">
      <c r="A40" s="65">
        <v>2183</v>
      </c>
      <c r="B40" s="52" t="s">
        <v>48</v>
      </c>
      <c r="C40" s="52" t="s">
        <v>18</v>
      </c>
      <c r="D40" s="52" t="s">
        <v>54</v>
      </c>
      <c r="E40" s="52" t="s">
        <v>59</v>
      </c>
      <c r="F40" s="52" t="s">
        <v>21</v>
      </c>
      <c r="G40" s="52">
        <f>+LEN(Table13[[#This Row],[Product Name]])</f>
        <v>16</v>
      </c>
      <c r="H40" s="52" t="s">
        <v>57</v>
      </c>
      <c r="I40" s="52" t="s">
        <v>23</v>
      </c>
      <c r="J40" s="52">
        <v>2024</v>
      </c>
      <c r="K40" s="52" t="s">
        <v>45</v>
      </c>
      <c r="L40" s="53" t="s">
        <v>25</v>
      </c>
      <c r="M40" s="54">
        <v>45352</v>
      </c>
      <c r="N40" s="52" t="s">
        <v>69</v>
      </c>
      <c r="O40" s="55">
        <v>89.36</v>
      </c>
      <c r="P40" s="52">
        <v>405</v>
      </c>
      <c r="Q40" s="56">
        <v>0.06</v>
      </c>
      <c r="R40" s="55">
        <f>+Table13[[#This Row],[Price per Unit]]*Table13[[#This Row],[Units Sold]]</f>
        <v>36190.800000000003</v>
      </c>
      <c r="S40" s="52" t="s">
        <v>47</v>
      </c>
      <c r="T40" s="66">
        <f>+Table13[[#This Row],[Price per Unit]]*Table13[[#This Row],[Units Sold]]-Table13[[#This Row],[Price per Unit]]*Table13[[#This Row],[Units Sold]]*Table13[[#This Row],[Discount %]]</f>
        <v>34019.351999999999</v>
      </c>
      <c r="U40"/>
    </row>
    <row r="41" spans="1:21">
      <c r="A41" s="65">
        <v>2190</v>
      </c>
      <c r="B41" s="52" t="s">
        <v>48</v>
      </c>
      <c r="C41" s="52" t="s">
        <v>18</v>
      </c>
      <c r="D41" s="52" t="s">
        <v>50</v>
      </c>
      <c r="E41" s="52" t="s">
        <v>37</v>
      </c>
      <c r="F41" s="52" t="s">
        <v>60</v>
      </c>
      <c r="G41" s="52">
        <f>+LEN(Table13[[#This Row],[Product Name]])</f>
        <v>15</v>
      </c>
      <c r="H41" s="52" t="s">
        <v>57</v>
      </c>
      <c r="I41" s="52" t="s">
        <v>23</v>
      </c>
      <c r="J41" s="52">
        <v>2024</v>
      </c>
      <c r="K41" s="52" t="s">
        <v>32</v>
      </c>
      <c r="L41" s="53" t="s">
        <v>53</v>
      </c>
      <c r="M41" s="54">
        <v>45292</v>
      </c>
      <c r="N41" s="52" t="s">
        <v>39</v>
      </c>
      <c r="O41" s="55">
        <v>59.29</v>
      </c>
      <c r="P41" s="52">
        <v>1</v>
      </c>
      <c r="Q41" s="56">
        <v>0.06</v>
      </c>
      <c r="R41" s="55">
        <f>+Table13[[#This Row],[Price per Unit]]*Table13[[#This Row],[Units Sold]]</f>
        <v>59.29</v>
      </c>
      <c r="S41" s="52" t="s">
        <v>27</v>
      </c>
      <c r="T41" s="66">
        <f>+Table13[[#This Row],[Price per Unit]]*Table13[[#This Row],[Units Sold]]-Table13[[#This Row],[Price per Unit]]*Table13[[#This Row],[Units Sold]]*Table13[[#This Row],[Discount %]]</f>
        <v>55.732599999999998</v>
      </c>
      <c r="U41"/>
    </row>
    <row r="42" spans="1:21">
      <c r="A42" s="65">
        <v>2191</v>
      </c>
      <c r="B42" s="52" t="s">
        <v>48</v>
      </c>
      <c r="C42" s="52" t="s">
        <v>18</v>
      </c>
      <c r="D42" s="52" t="s">
        <v>54</v>
      </c>
      <c r="E42" s="52" t="s">
        <v>30</v>
      </c>
      <c r="F42" s="52" t="s">
        <v>55</v>
      </c>
      <c r="G42" s="52">
        <f>+LEN(Table13[[#This Row],[Product Name]])</f>
        <v>19</v>
      </c>
      <c r="H42" s="52" t="s">
        <v>44</v>
      </c>
      <c r="I42" s="52" t="s">
        <v>23</v>
      </c>
      <c r="J42" s="52">
        <v>2023</v>
      </c>
      <c r="K42" s="52" t="s">
        <v>63</v>
      </c>
      <c r="L42" s="53" t="s">
        <v>73</v>
      </c>
      <c r="M42" s="54">
        <v>45139</v>
      </c>
      <c r="N42" s="52" t="s">
        <v>39</v>
      </c>
      <c r="O42" s="55">
        <v>5.98</v>
      </c>
      <c r="P42" s="52">
        <v>15</v>
      </c>
      <c r="Q42" s="56">
        <v>0.18</v>
      </c>
      <c r="R42" s="55">
        <f>+Table13[[#This Row],[Price per Unit]]*Table13[[#This Row],[Units Sold]]</f>
        <v>89.7</v>
      </c>
      <c r="S42" s="52" t="s">
        <v>47</v>
      </c>
      <c r="T42" s="66">
        <f>+Table13[[#This Row],[Price per Unit]]*Table13[[#This Row],[Units Sold]]-Table13[[#This Row],[Price per Unit]]*Table13[[#This Row],[Units Sold]]*Table13[[#This Row],[Discount %]]</f>
        <v>73.554000000000002</v>
      </c>
      <c r="U42"/>
    </row>
    <row r="43" spans="1:21">
      <c r="A43" s="65">
        <v>2195</v>
      </c>
      <c r="B43" s="52" t="s">
        <v>17</v>
      </c>
      <c r="C43" s="52" t="s">
        <v>18</v>
      </c>
      <c r="D43" s="52" t="s">
        <v>42</v>
      </c>
      <c r="E43" s="52" t="s">
        <v>67</v>
      </c>
      <c r="F43" s="52" t="s">
        <v>60</v>
      </c>
      <c r="G43" s="52">
        <f>+LEN(Table13[[#This Row],[Product Name]])</f>
        <v>15</v>
      </c>
      <c r="H43" s="52" t="s">
        <v>44</v>
      </c>
      <c r="I43" s="52" t="s">
        <v>23</v>
      </c>
      <c r="J43" s="52">
        <v>2023</v>
      </c>
      <c r="K43" s="52" t="s">
        <v>63</v>
      </c>
      <c r="L43" s="53" t="s">
        <v>25</v>
      </c>
      <c r="M43" s="54">
        <v>44986</v>
      </c>
      <c r="N43" s="52" t="s">
        <v>26</v>
      </c>
      <c r="O43" s="55">
        <v>45.24</v>
      </c>
      <c r="P43" s="52">
        <v>218</v>
      </c>
      <c r="Q43" s="56">
        <v>0.01</v>
      </c>
      <c r="R43" s="55">
        <f>+Table13[[#This Row],[Price per Unit]]*Table13[[#This Row],[Units Sold]]</f>
        <v>9862.32</v>
      </c>
      <c r="S43" s="52" t="s">
        <v>27</v>
      </c>
      <c r="T43" s="66">
        <f>+Table13[[#This Row],[Price per Unit]]*Table13[[#This Row],[Units Sold]]-Table13[[#This Row],[Price per Unit]]*Table13[[#This Row],[Units Sold]]*Table13[[#This Row],[Discount %]]</f>
        <v>9763.6967999999997</v>
      </c>
      <c r="U43"/>
    </row>
    <row r="44" spans="1:21">
      <c r="A44" s="65">
        <v>2198</v>
      </c>
      <c r="B44" s="52" t="s">
        <v>48</v>
      </c>
      <c r="C44" s="52" t="s">
        <v>18</v>
      </c>
      <c r="D44" s="52" t="s">
        <v>19</v>
      </c>
      <c r="E44" s="52" t="s">
        <v>70</v>
      </c>
      <c r="F44" s="52" t="s">
        <v>43</v>
      </c>
      <c r="G44" s="52">
        <f>+LEN(Table13[[#This Row],[Product Name]])</f>
        <v>20</v>
      </c>
      <c r="H44" s="52" t="s">
        <v>22</v>
      </c>
      <c r="I44" s="52" t="s">
        <v>31</v>
      </c>
      <c r="J44" s="52">
        <v>2023</v>
      </c>
      <c r="K44" s="52" t="s">
        <v>63</v>
      </c>
      <c r="L44" s="53" t="s">
        <v>25</v>
      </c>
      <c r="M44" s="54">
        <v>44986</v>
      </c>
      <c r="N44" s="52" t="s">
        <v>39</v>
      </c>
      <c r="O44" s="55">
        <v>69.87</v>
      </c>
      <c r="P44" s="52">
        <v>482</v>
      </c>
      <c r="Q44" s="56">
        <v>0.22</v>
      </c>
      <c r="R44" s="55">
        <f>+Table13[[#This Row],[Price per Unit]]*Table13[[#This Row],[Units Sold]]</f>
        <v>33677.340000000004</v>
      </c>
      <c r="S44" s="52" t="s">
        <v>40</v>
      </c>
      <c r="T44" s="66">
        <f>+Table13[[#This Row],[Price per Unit]]*Table13[[#This Row],[Units Sold]]-Table13[[#This Row],[Price per Unit]]*Table13[[#This Row],[Units Sold]]*Table13[[#This Row],[Discount %]]</f>
        <v>26268.325200000003</v>
      </c>
      <c r="U44"/>
    </row>
    <row r="45" spans="1:21">
      <c r="A45" s="65">
        <v>2200</v>
      </c>
      <c r="B45" s="52" t="s">
        <v>41</v>
      </c>
      <c r="C45" s="52" t="s">
        <v>18</v>
      </c>
      <c r="D45" s="52" t="s">
        <v>54</v>
      </c>
      <c r="E45" s="52" t="s">
        <v>37</v>
      </c>
      <c r="F45" s="52" t="s">
        <v>43</v>
      </c>
      <c r="G45" s="52">
        <f>+LEN(Table13[[#This Row],[Product Name]])</f>
        <v>20</v>
      </c>
      <c r="H45" s="52" t="s">
        <v>57</v>
      </c>
      <c r="I45" s="52" t="s">
        <v>23</v>
      </c>
      <c r="J45" s="52">
        <v>2024</v>
      </c>
      <c r="K45" s="52" t="s">
        <v>24</v>
      </c>
      <c r="L45" s="53" t="s">
        <v>73</v>
      </c>
      <c r="M45" s="54">
        <v>45505</v>
      </c>
      <c r="N45" s="52" t="s">
        <v>26</v>
      </c>
      <c r="O45" s="55">
        <v>50.37</v>
      </c>
      <c r="P45" s="52">
        <v>428</v>
      </c>
      <c r="Q45" s="56">
        <v>0.28000000000000003</v>
      </c>
      <c r="R45" s="55">
        <f>+Table13[[#This Row],[Price per Unit]]*Table13[[#This Row],[Units Sold]]</f>
        <v>21558.36</v>
      </c>
      <c r="S45" s="52" t="s">
        <v>61</v>
      </c>
      <c r="T45" s="66">
        <f>+Table13[[#This Row],[Price per Unit]]*Table13[[#This Row],[Units Sold]]-Table13[[#This Row],[Price per Unit]]*Table13[[#This Row],[Units Sold]]*Table13[[#This Row],[Discount %]]</f>
        <v>15522.019199999999</v>
      </c>
      <c r="U45"/>
    </row>
    <row r="46" spans="1:21">
      <c r="A46" s="65">
        <v>2201</v>
      </c>
      <c r="B46" s="52" t="s">
        <v>41</v>
      </c>
      <c r="C46" s="52" t="s">
        <v>18</v>
      </c>
      <c r="D46" s="52" t="s">
        <v>36</v>
      </c>
      <c r="E46" s="52" t="s">
        <v>62</v>
      </c>
      <c r="F46" s="52" t="s">
        <v>55</v>
      </c>
      <c r="G46" s="52">
        <f>+LEN(Table13[[#This Row],[Product Name]])</f>
        <v>19</v>
      </c>
      <c r="H46" s="52" t="s">
        <v>44</v>
      </c>
      <c r="I46" s="52" t="s">
        <v>23</v>
      </c>
      <c r="J46" s="52">
        <v>2023</v>
      </c>
      <c r="K46" s="52" t="s">
        <v>45</v>
      </c>
      <c r="L46" s="53" t="s">
        <v>58</v>
      </c>
      <c r="M46" s="54">
        <v>45200</v>
      </c>
      <c r="N46" s="52" t="s">
        <v>69</v>
      </c>
      <c r="O46" s="55">
        <v>71.42</v>
      </c>
      <c r="P46" s="52">
        <v>160</v>
      </c>
      <c r="Q46" s="56">
        <v>0.12</v>
      </c>
      <c r="R46" s="55">
        <f>+Table13[[#This Row],[Price per Unit]]*Table13[[#This Row],[Units Sold]]</f>
        <v>11427.2</v>
      </c>
      <c r="S46" s="52" t="s">
        <v>56</v>
      </c>
      <c r="T46" s="66">
        <f>+Table13[[#This Row],[Price per Unit]]*Table13[[#This Row],[Units Sold]]-Table13[[#This Row],[Price per Unit]]*Table13[[#This Row],[Units Sold]]*Table13[[#This Row],[Discount %]]</f>
        <v>10055.936000000002</v>
      </c>
      <c r="U46"/>
    </row>
    <row r="47" spans="1:21">
      <c r="A47" s="65">
        <v>2202</v>
      </c>
      <c r="B47" s="52" t="s">
        <v>17</v>
      </c>
      <c r="C47" s="52" t="s">
        <v>18</v>
      </c>
      <c r="D47" s="52" t="s">
        <v>42</v>
      </c>
      <c r="E47" s="52" t="s">
        <v>62</v>
      </c>
      <c r="F47" s="52" t="s">
        <v>43</v>
      </c>
      <c r="G47" s="52">
        <f>+LEN(Table13[[#This Row],[Product Name]])</f>
        <v>20</v>
      </c>
      <c r="H47" s="52" t="s">
        <v>44</v>
      </c>
      <c r="I47" s="52" t="s">
        <v>23</v>
      </c>
      <c r="J47" s="52">
        <v>2024</v>
      </c>
      <c r="K47" s="52" t="s">
        <v>32</v>
      </c>
      <c r="L47" s="53" t="s">
        <v>53</v>
      </c>
      <c r="M47" s="54">
        <v>45292</v>
      </c>
      <c r="N47" s="52" t="s">
        <v>26</v>
      </c>
      <c r="O47" s="55">
        <v>22.26</v>
      </c>
      <c r="P47" s="52">
        <v>150</v>
      </c>
      <c r="Q47" s="56">
        <v>0.14000000000000001</v>
      </c>
      <c r="R47" s="55">
        <f>+Table13[[#This Row],[Price per Unit]]*Table13[[#This Row],[Units Sold]]</f>
        <v>3339.0000000000005</v>
      </c>
      <c r="S47" s="52" t="s">
        <v>61</v>
      </c>
      <c r="T47" s="66">
        <f>+Table13[[#This Row],[Price per Unit]]*Table13[[#This Row],[Units Sold]]-Table13[[#This Row],[Price per Unit]]*Table13[[#This Row],[Units Sold]]*Table13[[#This Row],[Discount %]]</f>
        <v>2871.5400000000004</v>
      </c>
      <c r="U47"/>
    </row>
    <row r="48" spans="1:21">
      <c r="A48" s="65">
        <v>2208</v>
      </c>
      <c r="B48" s="52" t="s">
        <v>41</v>
      </c>
      <c r="C48" s="52" t="s">
        <v>18</v>
      </c>
      <c r="D48" s="52" t="s">
        <v>19</v>
      </c>
      <c r="E48" s="52" t="s">
        <v>37</v>
      </c>
      <c r="F48" s="52" t="s">
        <v>38</v>
      </c>
      <c r="G48" s="52">
        <f>+LEN(Table13[[#This Row],[Product Name]])</f>
        <v>15</v>
      </c>
      <c r="H48" s="52" t="s">
        <v>22</v>
      </c>
      <c r="I48" s="52" t="s">
        <v>31</v>
      </c>
      <c r="J48" s="52">
        <v>2024</v>
      </c>
      <c r="K48" s="52" t="s">
        <v>63</v>
      </c>
      <c r="L48" s="53" t="s">
        <v>33</v>
      </c>
      <c r="M48" s="54">
        <v>45413</v>
      </c>
      <c r="N48" s="52" t="s">
        <v>39</v>
      </c>
      <c r="O48" s="55">
        <v>76.16</v>
      </c>
      <c r="P48" s="52">
        <v>243</v>
      </c>
      <c r="Q48" s="56">
        <v>0.13</v>
      </c>
      <c r="R48" s="55">
        <f>+Table13[[#This Row],[Price per Unit]]*Table13[[#This Row],[Units Sold]]</f>
        <v>18506.879999999997</v>
      </c>
      <c r="S48" s="52" t="s">
        <v>61</v>
      </c>
      <c r="T48" s="66">
        <f>+Table13[[#This Row],[Price per Unit]]*Table13[[#This Row],[Units Sold]]-Table13[[#This Row],[Price per Unit]]*Table13[[#This Row],[Units Sold]]*Table13[[#This Row],[Discount %]]</f>
        <v>16100.985599999998</v>
      </c>
      <c r="U48"/>
    </row>
    <row r="49" spans="1:21">
      <c r="A49" s="65">
        <v>2210</v>
      </c>
      <c r="B49" s="52" t="s">
        <v>48</v>
      </c>
      <c r="C49" s="52" t="s">
        <v>18</v>
      </c>
      <c r="D49" s="52" t="s">
        <v>54</v>
      </c>
      <c r="E49" s="52" t="s">
        <v>59</v>
      </c>
      <c r="F49" s="52" t="s">
        <v>38</v>
      </c>
      <c r="G49" s="52">
        <f>+LEN(Table13[[#This Row],[Product Name]])</f>
        <v>15</v>
      </c>
      <c r="H49" s="52" t="s">
        <v>44</v>
      </c>
      <c r="I49" s="52" t="s">
        <v>31</v>
      </c>
      <c r="J49" s="52">
        <v>2023</v>
      </c>
      <c r="K49" s="52" t="s">
        <v>63</v>
      </c>
      <c r="L49" s="53" t="s">
        <v>53</v>
      </c>
      <c r="M49" s="54">
        <v>44927</v>
      </c>
      <c r="N49" s="52" t="s">
        <v>39</v>
      </c>
      <c r="O49" s="55">
        <v>75.599999999999994</v>
      </c>
      <c r="P49" s="52">
        <v>147</v>
      </c>
      <c r="Q49" s="56">
        <v>0.18</v>
      </c>
      <c r="R49" s="55">
        <f>+Table13[[#This Row],[Price per Unit]]*Table13[[#This Row],[Units Sold]]</f>
        <v>11113.199999999999</v>
      </c>
      <c r="S49" s="52" t="s">
        <v>40</v>
      </c>
      <c r="T49" s="66">
        <f>+Table13[[#This Row],[Price per Unit]]*Table13[[#This Row],[Units Sold]]-Table13[[#This Row],[Price per Unit]]*Table13[[#This Row],[Units Sold]]*Table13[[#This Row],[Discount %]]</f>
        <v>9112.8239999999987</v>
      </c>
      <c r="U49"/>
    </row>
    <row r="50" spans="1:21">
      <c r="A50" s="65">
        <v>2211</v>
      </c>
      <c r="B50" s="52" t="s">
        <v>17</v>
      </c>
      <c r="C50" s="52" t="s">
        <v>18</v>
      </c>
      <c r="D50" s="52" t="s">
        <v>42</v>
      </c>
      <c r="E50" s="52" t="s">
        <v>67</v>
      </c>
      <c r="F50" s="52" t="s">
        <v>55</v>
      </c>
      <c r="G50" s="52">
        <f>+LEN(Table13[[#This Row],[Product Name]])</f>
        <v>19</v>
      </c>
      <c r="H50" s="52" t="s">
        <v>44</v>
      </c>
      <c r="I50" s="52" t="s">
        <v>23</v>
      </c>
      <c r="J50" s="52">
        <v>2023</v>
      </c>
      <c r="K50" s="52" t="s">
        <v>45</v>
      </c>
      <c r="L50" s="53" t="s">
        <v>46</v>
      </c>
      <c r="M50" s="54">
        <v>45170</v>
      </c>
      <c r="N50" s="52" t="s">
        <v>39</v>
      </c>
      <c r="O50" s="55">
        <v>64</v>
      </c>
      <c r="P50" s="52">
        <v>476</v>
      </c>
      <c r="Q50" s="56">
        <v>0.21</v>
      </c>
      <c r="R50" s="55">
        <f>+Table13[[#This Row],[Price per Unit]]*Table13[[#This Row],[Units Sold]]</f>
        <v>30464</v>
      </c>
      <c r="S50" s="52" t="s">
        <v>56</v>
      </c>
      <c r="T50" s="66">
        <f>+Table13[[#This Row],[Price per Unit]]*Table13[[#This Row],[Units Sold]]-Table13[[#This Row],[Price per Unit]]*Table13[[#This Row],[Units Sold]]*Table13[[#This Row],[Discount %]]</f>
        <v>24066.560000000001</v>
      </c>
      <c r="U50"/>
    </row>
    <row r="51" spans="1:21">
      <c r="A51" s="65">
        <v>2216</v>
      </c>
      <c r="B51" s="52" t="s">
        <v>48</v>
      </c>
      <c r="C51" s="52" t="s">
        <v>18</v>
      </c>
      <c r="D51" s="52" t="s">
        <v>50</v>
      </c>
      <c r="E51" s="52" t="s">
        <v>30</v>
      </c>
      <c r="F51" s="52" t="s">
        <v>55</v>
      </c>
      <c r="G51" s="52">
        <f>+LEN(Table13[[#This Row],[Product Name]])</f>
        <v>19</v>
      </c>
      <c r="H51" s="52" t="s">
        <v>44</v>
      </c>
      <c r="I51" s="52" t="s">
        <v>31</v>
      </c>
      <c r="J51" s="52">
        <v>2024</v>
      </c>
      <c r="K51" s="52" t="s">
        <v>32</v>
      </c>
      <c r="L51" s="53" t="s">
        <v>64</v>
      </c>
      <c r="M51" s="54">
        <v>45474</v>
      </c>
      <c r="N51" s="52" t="s">
        <v>69</v>
      </c>
      <c r="O51" s="55">
        <v>75.06</v>
      </c>
      <c r="P51" s="52">
        <v>439</v>
      </c>
      <c r="Q51" s="56">
        <v>0.15</v>
      </c>
      <c r="R51" s="55">
        <f>+Table13[[#This Row],[Price per Unit]]*Table13[[#This Row],[Units Sold]]</f>
        <v>32951.340000000004</v>
      </c>
      <c r="S51" s="52" t="s">
        <v>56</v>
      </c>
      <c r="T51" s="66">
        <f>+Table13[[#This Row],[Price per Unit]]*Table13[[#This Row],[Units Sold]]-Table13[[#This Row],[Price per Unit]]*Table13[[#This Row],[Units Sold]]*Table13[[#This Row],[Discount %]]</f>
        <v>28008.639000000003</v>
      </c>
      <c r="U51"/>
    </row>
    <row r="52" spans="1:21">
      <c r="A52" s="65">
        <v>2217</v>
      </c>
      <c r="B52" s="52" t="s">
        <v>17</v>
      </c>
      <c r="C52" s="52" t="s">
        <v>18</v>
      </c>
      <c r="D52" s="52" t="s">
        <v>52</v>
      </c>
      <c r="E52" s="52" t="s">
        <v>30</v>
      </c>
      <c r="F52" s="52" t="s">
        <v>60</v>
      </c>
      <c r="G52" s="52">
        <f>+LEN(Table13[[#This Row],[Product Name]])</f>
        <v>15</v>
      </c>
      <c r="H52" s="52" t="s">
        <v>44</v>
      </c>
      <c r="I52" s="52" t="s">
        <v>23</v>
      </c>
      <c r="J52" s="52">
        <v>2023</v>
      </c>
      <c r="K52" s="52" t="s">
        <v>24</v>
      </c>
      <c r="L52" s="53" t="s">
        <v>72</v>
      </c>
      <c r="M52" s="54">
        <v>45078</v>
      </c>
      <c r="N52" s="52" t="s">
        <v>39</v>
      </c>
      <c r="O52" s="55">
        <v>98.73</v>
      </c>
      <c r="P52" s="52">
        <v>50</v>
      </c>
      <c r="Q52" s="56">
        <v>0.13</v>
      </c>
      <c r="R52" s="55">
        <f>+Table13[[#This Row],[Price per Unit]]*Table13[[#This Row],[Units Sold]]</f>
        <v>4936.5</v>
      </c>
      <c r="S52" s="52" t="s">
        <v>61</v>
      </c>
      <c r="T52" s="66">
        <f>+Table13[[#This Row],[Price per Unit]]*Table13[[#This Row],[Units Sold]]-Table13[[#This Row],[Price per Unit]]*Table13[[#This Row],[Units Sold]]*Table13[[#This Row],[Discount %]]</f>
        <v>4294.7550000000001</v>
      </c>
      <c r="U52"/>
    </row>
    <row r="53" spans="1:21">
      <c r="A53" s="65">
        <v>2223</v>
      </c>
      <c r="B53" s="52" t="s">
        <v>48</v>
      </c>
      <c r="C53" s="52" t="s">
        <v>18</v>
      </c>
      <c r="D53" s="52" t="s">
        <v>42</v>
      </c>
      <c r="E53" s="52" t="s">
        <v>67</v>
      </c>
      <c r="F53" s="52" t="s">
        <v>43</v>
      </c>
      <c r="G53" s="52">
        <f>+LEN(Table13[[#This Row],[Product Name]])</f>
        <v>20</v>
      </c>
      <c r="H53" s="52" t="s">
        <v>57</v>
      </c>
      <c r="I53" s="52" t="s">
        <v>31</v>
      </c>
      <c r="J53" s="52">
        <v>2024</v>
      </c>
      <c r="K53" s="52" t="s">
        <v>32</v>
      </c>
      <c r="L53" s="53" t="s">
        <v>65</v>
      </c>
      <c r="M53" s="54">
        <v>45292</v>
      </c>
      <c r="N53" s="52" t="s">
        <v>34</v>
      </c>
      <c r="O53" s="55">
        <v>86.46</v>
      </c>
      <c r="P53" s="52">
        <v>247</v>
      </c>
      <c r="Q53" s="56">
        <v>0.01</v>
      </c>
      <c r="R53" s="55">
        <f>+Table13[[#This Row],[Price per Unit]]*Table13[[#This Row],[Units Sold]]</f>
        <v>21355.62</v>
      </c>
      <c r="S53" s="52" t="s">
        <v>47</v>
      </c>
      <c r="T53" s="66">
        <f>+Table13[[#This Row],[Price per Unit]]*Table13[[#This Row],[Units Sold]]-Table13[[#This Row],[Price per Unit]]*Table13[[#This Row],[Units Sold]]*Table13[[#This Row],[Discount %]]</f>
        <v>21142.0638</v>
      </c>
      <c r="U53"/>
    </row>
    <row r="54" spans="1:21">
      <c r="A54" s="65">
        <v>2227</v>
      </c>
      <c r="B54" s="52" t="s">
        <v>41</v>
      </c>
      <c r="C54" s="52" t="s">
        <v>18</v>
      </c>
      <c r="D54" s="52" t="s">
        <v>19</v>
      </c>
      <c r="E54" s="52" t="s">
        <v>67</v>
      </c>
      <c r="F54" s="52" t="s">
        <v>43</v>
      </c>
      <c r="G54" s="52">
        <f>+LEN(Table13[[#This Row],[Product Name]])</f>
        <v>20</v>
      </c>
      <c r="H54" s="52" t="s">
        <v>44</v>
      </c>
      <c r="I54" s="52" t="s">
        <v>31</v>
      </c>
      <c r="J54" s="52">
        <v>2024</v>
      </c>
      <c r="K54" s="52" t="s">
        <v>63</v>
      </c>
      <c r="L54" s="53" t="s">
        <v>65</v>
      </c>
      <c r="M54" s="54">
        <v>45292</v>
      </c>
      <c r="N54" s="52" t="s">
        <v>34</v>
      </c>
      <c r="O54" s="55">
        <v>62.4</v>
      </c>
      <c r="P54" s="52">
        <v>277</v>
      </c>
      <c r="Q54" s="56">
        <v>0.02</v>
      </c>
      <c r="R54" s="55">
        <f>+Table13[[#This Row],[Price per Unit]]*Table13[[#This Row],[Units Sold]]</f>
        <v>17284.8</v>
      </c>
      <c r="S54" s="52" t="s">
        <v>56</v>
      </c>
      <c r="T54" s="66">
        <f>+Table13[[#This Row],[Price per Unit]]*Table13[[#This Row],[Units Sold]]-Table13[[#This Row],[Price per Unit]]*Table13[[#This Row],[Units Sold]]*Table13[[#This Row],[Discount %]]</f>
        <v>16939.103999999999</v>
      </c>
      <c r="U54"/>
    </row>
    <row r="55" spans="1:21">
      <c r="A55" s="65">
        <v>2234</v>
      </c>
      <c r="B55" s="52" t="s">
        <v>48</v>
      </c>
      <c r="C55" s="52" t="s">
        <v>18</v>
      </c>
      <c r="D55" s="52" t="s">
        <v>50</v>
      </c>
      <c r="E55" s="52" t="s">
        <v>37</v>
      </c>
      <c r="F55" s="52" t="s">
        <v>43</v>
      </c>
      <c r="G55" s="52">
        <f>+LEN(Table13[[#This Row],[Product Name]])</f>
        <v>20</v>
      </c>
      <c r="H55" s="52" t="s">
        <v>44</v>
      </c>
      <c r="I55" s="52" t="s">
        <v>23</v>
      </c>
      <c r="J55" s="52">
        <v>2023</v>
      </c>
      <c r="K55" s="52" t="s">
        <v>24</v>
      </c>
      <c r="L55" s="53" t="s">
        <v>65</v>
      </c>
      <c r="M55" s="54">
        <v>44927</v>
      </c>
      <c r="N55" s="52" t="s">
        <v>69</v>
      </c>
      <c r="O55" s="55">
        <v>37.020000000000003</v>
      </c>
      <c r="P55" s="52">
        <v>11</v>
      </c>
      <c r="Q55" s="56">
        <v>0.28000000000000003</v>
      </c>
      <c r="R55" s="55">
        <f>+Table13[[#This Row],[Price per Unit]]*Table13[[#This Row],[Units Sold]]</f>
        <v>407.22</v>
      </c>
      <c r="S55" s="52" t="s">
        <v>47</v>
      </c>
      <c r="T55" s="66">
        <f>+Table13[[#This Row],[Price per Unit]]*Table13[[#This Row],[Units Sold]]-Table13[[#This Row],[Price per Unit]]*Table13[[#This Row],[Units Sold]]*Table13[[#This Row],[Discount %]]</f>
        <v>293.19839999999999</v>
      </c>
      <c r="U55"/>
    </row>
    <row r="56" spans="1:21">
      <c r="A56" s="65">
        <v>2236</v>
      </c>
      <c r="B56" s="52" t="s">
        <v>17</v>
      </c>
      <c r="C56" s="52" t="s">
        <v>18</v>
      </c>
      <c r="D56" s="52" t="s">
        <v>29</v>
      </c>
      <c r="E56" s="52" t="s">
        <v>70</v>
      </c>
      <c r="F56" s="52" t="s">
        <v>60</v>
      </c>
      <c r="G56" s="52">
        <f>+LEN(Table13[[#This Row],[Product Name]])</f>
        <v>15</v>
      </c>
      <c r="H56" s="52" t="s">
        <v>44</v>
      </c>
      <c r="I56" s="52" t="s">
        <v>31</v>
      </c>
      <c r="J56" s="52">
        <v>2023</v>
      </c>
      <c r="K56" s="52" t="s">
        <v>32</v>
      </c>
      <c r="L56" s="53" t="s">
        <v>33</v>
      </c>
      <c r="M56" s="54">
        <v>45047</v>
      </c>
      <c r="N56" s="52" t="s">
        <v>69</v>
      </c>
      <c r="O56" s="55">
        <v>37.1</v>
      </c>
      <c r="P56" s="52">
        <v>58</v>
      </c>
      <c r="Q56" s="56">
        <v>0.04</v>
      </c>
      <c r="R56" s="55">
        <f>+Table13[[#This Row],[Price per Unit]]*Table13[[#This Row],[Units Sold]]</f>
        <v>2151.8000000000002</v>
      </c>
      <c r="S56" s="52" t="s">
        <v>27</v>
      </c>
      <c r="T56" s="66">
        <f>+Table13[[#This Row],[Price per Unit]]*Table13[[#This Row],[Units Sold]]-Table13[[#This Row],[Price per Unit]]*Table13[[#This Row],[Units Sold]]*Table13[[#This Row],[Discount %]]</f>
        <v>2065.7280000000001</v>
      </c>
      <c r="U56"/>
    </row>
    <row r="57" spans="1:21">
      <c r="A57" s="65">
        <v>2237</v>
      </c>
      <c r="B57" s="52" t="s">
        <v>41</v>
      </c>
      <c r="C57" s="52" t="s">
        <v>18</v>
      </c>
      <c r="D57" s="52" t="s">
        <v>29</v>
      </c>
      <c r="E57" s="52" t="s">
        <v>67</v>
      </c>
      <c r="F57" s="52" t="s">
        <v>60</v>
      </c>
      <c r="G57" s="52">
        <f>+LEN(Table13[[#This Row],[Product Name]])</f>
        <v>15</v>
      </c>
      <c r="H57" s="52" t="s">
        <v>44</v>
      </c>
      <c r="I57" s="52" t="s">
        <v>31</v>
      </c>
      <c r="J57" s="52">
        <v>2023</v>
      </c>
      <c r="K57" s="52" t="s">
        <v>24</v>
      </c>
      <c r="L57" s="53" t="s">
        <v>51</v>
      </c>
      <c r="M57" s="54">
        <v>45017</v>
      </c>
      <c r="N57" s="52" t="s">
        <v>39</v>
      </c>
      <c r="O57" s="55">
        <v>91.16</v>
      </c>
      <c r="P57" s="52">
        <v>46</v>
      </c>
      <c r="Q57" s="56">
        <v>0.25</v>
      </c>
      <c r="R57" s="55">
        <f>+Table13[[#This Row],[Price per Unit]]*Table13[[#This Row],[Units Sold]]</f>
        <v>4193.3599999999997</v>
      </c>
      <c r="S57" s="52" t="s">
        <v>47</v>
      </c>
      <c r="T57" s="66">
        <f>+Table13[[#This Row],[Price per Unit]]*Table13[[#This Row],[Units Sold]]-Table13[[#This Row],[Price per Unit]]*Table13[[#This Row],[Units Sold]]*Table13[[#This Row],[Discount %]]</f>
        <v>3145.0199999999995</v>
      </c>
      <c r="U57"/>
    </row>
    <row r="58" spans="1:21">
      <c r="A58" s="65">
        <v>2239</v>
      </c>
      <c r="B58" s="52" t="s">
        <v>41</v>
      </c>
      <c r="C58" s="52" t="s">
        <v>18</v>
      </c>
      <c r="D58" s="52" t="s">
        <v>36</v>
      </c>
      <c r="E58" s="52" t="s">
        <v>62</v>
      </c>
      <c r="F58" s="52" t="s">
        <v>43</v>
      </c>
      <c r="G58" s="52">
        <f>+LEN(Table13[[#This Row],[Product Name]])</f>
        <v>20</v>
      </c>
      <c r="H58" s="52" t="s">
        <v>57</v>
      </c>
      <c r="I58" s="52" t="s">
        <v>23</v>
      </c>
      <c r="J58" s="52">
        <v>2024</v>
      </c>
      <c r="K58" s="52" t="s">
        <v>32</v>
      </c>
      <c r="L58" s="53" t="s">
        <v>64</v>
      </c>
      <c r="M58" s="54">
        <v>45474</v>
      </c>
      <c r="N58" s="52" t="s">
        <v>26</v>
      </c>
      <c r="O58" s="55">
        <v>54.69</v>
      </c>
      <c r="P58" s="52">
        <v>342</v>
      </c>
      <c r="Q58" s="56">
        <v>0.26</v>
      </c>
      <c r="R58" s="55">
        <f>+Table13[[#This Row],[Price per Unit]]*Table13[[#This Row],[Units Sold]]</f>
        <v>18703.98</v>
      </c>
      <c r="S58" s="52" t="s">
        <v>61</v>
      </c>
      <c r="T58" s="66">
        <f>+Table13[[#This Row],[Price per Unit]]*Table13[[#This Row],[Units Sold]]-Table13[[#This Row],[Price per Unit]]*Table13[[#This Row],[Units Sold]]*Table13[[#This Row],[Discount %]]</f>
        <v>13840.945199999998</v>
      </c>
      <c r="U58"/>
    </row>
    <row r="59" spans="1:21">
      <c r="A59" s="65">
        <v>2243</v>
      </c>
      <c r="B59" s="52" t="s">
        <v>17</v>
      </c>
      <c r="C59" s="52" t="s">
        <v>18</v>
      </c>
      <c r="D59" s="52" t="s">
        <v>19</v>
      </c>
      <c r="E59" s="52" t="s">
        <v>67</v>
      </c>
      <c r="F59" s="52" t="s">
        <v>21</v>
      </c>
      <c r="G59" s="52">
        <f>+LEN(Table13[[#This Row],[Product Name]])</f>
        <v>16</v>
      </c>
      <c r="H59" s="52" t="s">
        <v>57</v>
      </c>
      <c r="I59" s="52" t="s">
        <v>31</v>
      </c>
      <c r="J59" s="52">
        <v>2024</v>
      </c>
      <c r="K59" s="52" t="s">
        <v>24</v>
      </c>
      <c r="L59" s="53" t="s">
        <v>46</v>
      </c>
      <c r="M59" s="54">
        <v>45536</v>
      </c>
      <c r="N59" s="52" t="s">
        <v>66</v>
      </c>
      <c r="O59" s="55">
        <v>74.25</v>
      </c>
      <c r="P59" s="52">
        <v>420</v>
      </c>
      <c r="Q59" s="56">
        <v>0.12</v>
      </c>
      <c r="R59" s="55">
        <f>+Table13[[#This Row],[Price per Unit]]*Table13[[#This Row],[Units Sold]]</f>
        <v>31185</v>
      </c>
      <c r="S59" s="52" t="s">
        <v>27</v>
      </c>
      <c r="T59" s="66">
        <f>+Table13[[#This Row],[Price per Unit]]*Table13[[#This Row],[Units Sold]]-Table13[[#This Row],[Price per Unit]]*Table13[[#This Row],[Units Sold]]*Table13[[#This Row],[Discount %]]</f>
        <v>27442.799999999999</v>
      </c>
      <c r="U59"/>
    </row>
    <row r="60" spans="1:21">
      <c r="A60" s="65">
        <v>2253</v>
      </c>
      <c r="B60" s="52" t="s">
        <v>41</v>
      </c>
      <c r="C60" s="52" t="s">
        <v>18</v>
      </c>
      <c r="D60" s="52" t="s">
        <v>54</v>
      </c>
      <c r="E60" s="52" t="s">
        <v>20</v>
      </c>
      <c r="F60" s="52" t="s">
        <v>21</v>
      </c>
      <c r="G60" s="52">
        <f>+LEN(Table13[[#This Row],[Product Name]])</f>
        <v>16</v>
      </c>
      <c r="H60" s="52" t="s">
        <v>57</v>
      </c>
      <c r="I60" s="52" t="s">
        <v>31</v>
      </c>
      <c r="J60" s="52">
        <v>2024</v>
      </c>
      <c r="K60" s="52" t="s">
        <v>45</v>
      </c>
      <c r="L60" s="53" t="s">
        <v>65</v>
      </c>
      <c r="M60" s="54">
        <v>45292</v>
      </c>
      <c r="N60" s="52" t="s">
        <v>26</v>
      </c>
      <c r="O60" s="55">
        <v>60.8</v>
      </c>
      <c r="P60" s="52">
        <v>496</v>
      </c>
      <c r="Q60" s="56">
        <v>0.19</v>
      </c>
      <c r="R60" s="55">
        <f>+Table13[[#This Row],[Price per Unit]]*Table13[[#This Row],[Units Sold]]</f>
        <v>30156.799999999999</v>
      </c>
      <c r="S60" s="52" t="s">
        <v>61</v>
      </c>
      <c r="T60" s="66">
        <f>+Table13[[#This Row],[Price per Unit]]*Table13[[#This Row],[Units Sold]]-Table13[[#This Row],[Price per Unit]]*Table13[[#This Row],[Units Sold]]*Table13[[#This Row],[Discount %]]</f>
        <v>24427.007999999998</v>
      </c>
      <c r="U60"/>
    </row>
    <row r="61" spans="1:21">
      <c r="A61" s="65">
        <v>2254</v>
      </c>
      <c r="B61" s="52" t="s">
        <v>41</v>
      </c>
      <c r="C61" s="52" t="s">
        <v>18</v>
      </c>
      <c r="D61" s="52" t="s">
        <v>19</v>
      </c>
      <c r="E61" s="52" t="s">
        <v>20</v>
      </c>
      <c r="F61" s="52" t="s">
        <v>60</v>
      </c>
      <c r="G61" s="52">
        <f>+LEN(Table13[[#This Row],[Product Name]])</f>
        <v>15</v>
      </c>
      <c r="H61" s="52" t="s">
        <v>57</v>
      </c>
      <c r="I61" s="52" t="s">
        <v>23</v>
      </c>
      <c r="J61" s="52">
        <v>2023</v>
      </c>
      <c r="K61" s="52" t="s">
        <v>63</v>
      </c>
      <c r="L61" s="53" t="s">
        <v>64</v>
      </c>
      <c r="M61" s="54">
        <v>45108</v>
      </c>
      <c r="N61" s="52" t="s">
        <v>26</v>
      </c>
      <c r="O61" s="55">
        <v>71.95</v>
      </c>
      <c r="P61" s="52">
        <v>39</v>
      </c>
      <c r="Q61" s="56">
        <v>0.22</v>
      </c>
      <c r="R61" s="55">
        <f>+Table13[[#This Row],[Price per Unit]]*Table13[[#This Row],[Units Sold]]</f>
        <v>2806.05</v>
      </c>
      <c r="S61" s="52" t="s">
        <v>56</v>
      </c>
      <c r="T61" s="66">
        <f>+Table13[[#This Row],[Price per Unit]]*Table13[[#This Row],[Units Sold]]-Table13[[#This Row],[Price per Unit]]*Table13[[#This Row],[Units Sold]]*Table13[[#This Row],[Discount %]]</f>
        <v>2188.7190000000001</v>
      </c>
      <c r="U61"/>
    </row>
    <row r="62" spans="1:21">
      <c r="A62" s="65">
        <v>2267</v>
      </c>
      <c r="B62" s="52" t="s">
        <v>48</v>
      </c>
      <c r="C62" s="52" t="s">
        <v>18</v>
      </c>
      <c r="D62" s="52" t="s">
        <v>36</v>
      </c>
      <c r="E62" s="52" t="s">
        <v>70</v>
      </c>
      <c r="F62" s="52" t="s">
        <v>38</v>
      </c>
      <c r="G62" s="52">
        <f>+LEN(Table13[[#This Row],[Product Name]])</f>
        <v>15</v>
      </c>
      <c r="H62" s="52" t="s">
        <v>22</v>
      </c>
      <c r="I62" s="52" t="s">
        <v>31</v>
      </c>
      <c r="J62" s="52">
        <v>2024</v>
      </c>
      <c r="K62" s="52" t="s">
        <v>32</v>
      </c>
      <c r="L62" s="53" t="s">
        <v>33</v>
      </c>
      <c r="M62" s="54">
        <v>45413</v>
      </c>
      <c r="N62" s="52" t="s">
        <v>39</v>
      </c>
      <c r="O62" s="55">
        <v>77.52</v>
      </c>
      <c r="P62" s="52">
        <v>420</v>
      </c>
      <c r="Q62" s="56">
        <v>0.03</v>
      </c>
      <c r="R62" s="55">
        <f>+Table13[[#This Row],[Price per Unit]]*Table13[[#This Row],[Units Sold]]</f>
        <v>32558.399999999998</v>
      </c>
      <c r="S62" s="52" t="s">
        <v>61</v>
      </c>
      <c r="T62" s="66">
        <f>+Table13[[#This Row],[Price per Unit]]*Table13[[#This Row],[Units Sold]]-Table13[[#This Row],[Price per Unit]]*Table13[[#This Row],[Units Sold]]*Table13[[#This Row],[Discount %]]</f>
        <v>31581.647999999997</v>
      </c>
      <c r="U62"/>
    </row>
    <row r="63" spans="1:21">
      <c r="A63" s="65">
        <v>2272</v>
      </c>
      <c r="B63" s="52" t="s">
        <v>17</v>
      </c>
      <c r="C63" s="52" t="s">
        <v>18</v>
      </c>
      <c r="D63" s="52" t="s">
        <v>36</v>
      </c>
      <c r="E63" s="52" t="s">
        <v>30</v>
      </c>
      <c r="F63" s="52" t="s">
        <v>55</v>
      </c>
      <c r="G63" s="52">
        <f>+LEN(Table13[[#This Row],[Product Name]])</f>
        <v>19</v>
      </c>
      <c r="H63" s="52" t="s">
        <v>44</v>
      </c>
      <c r="I63" s="52" t="s">
        <v>23</v>
      </c>
      <c r="J63" s="52">
        <v>2023</v>
      </c>
      <c r="K63" s="52" t="s">
        <v>45</v>
      </c>
      <c r="L63" s="53" t="s">
        <v>71</v>
      </c>
      <c r="M63" s="54">
        <v>45200</v>
      </c>
      <c r="N63" s="52" t="s">
        <v>66</v>
      </c>
      <c r="O63" s="55">
        <v>41.87</v>
      </c>
      <c r="P63" s="52">
        <v>414</v>
      </c>
      <c r="Q63" s="56">
        <v>0.06</v>
      </c>
      <c r="R63" s="55">
        <f>+Table13[[#This Row],[Price per Unit]]*Table13[[#This Row],[Units Sold]]</f>
        <v>17334.18</v>
      </c>
      <c r="S63" s="52" t="s">
        <v>27</v>
      </c>
      <c r="T63" s="66">
        <f>+Table13[[#This Row],[Price per Unit]]*Table13[[#This Row],[Units Sold]]-Table13[[#This Row],[Price per Unit]]*Table13[[#This Row],[Units Sold]]*Table13[[#This Row],[Discount %]]</f>
        <v>16294.129199999999</v>
      </c>
      <c r="U63"/>
    </row>
    <row r="64" spans="1:21">
      <c r="A64" s="65">
        <v>2296</v>
      </c>
      <c r="B64" s="52" t="s">
        <v>17</v>
      </c>
      <c r="C64" s="52" t="s">
        <v>18</v>
      </c>
      <c r="D64" s="52" t="s">
        <v>36</v>
      </c>
      <c r="E64" s="52" t="s">
        <v>59</v>
      </c>
      <c r="F64" s="52" t="s">
        <v>60</v>
      </c>
      <c r="G64" s="52">
        <f>+LEN(Table13[[#This Row],[Product Name]])</f>
        <v>15</v>
      </c>
      <c r="H64" s="52" t="s">
        <v>44</v>
      </c>
      <c r="I64" s="52" t="s">
        <v>31</v>
      </c>
      <c r="J64" s="52">
        <v>2023</v>
      </c>
      <c r="K64" s="52" t="s">
        <v>45</v>
      </c>
      <c r="L64" s="53" t="s">
        <v>51</v>
      </c>
      <c r="M64" s="54">
        <v>45017</v>
      </c>
      <c r="N64" s="52" t="s">
        <v>26</v>
      </c>
      <c r="O64" s="55">
        <v>58.95</v>
      </c>
      <c r="P64" s="52">
        <v>302</v>
      </c>
      <c r="Q64" s="56">
        <v>0.16</v>
      </c>
      <c r="R64" s="55">
        <f>+Table13[[#This Row],[Price per Unit]]*Table13[[#This Row],[Units Sold]]</f>
        <v>17802.900000000001</v>
      </c>
      <c r="S64" s="52" t="s">
        <v>61</v>
      </c>
      <c r="T64" s="66">
        <f>+Table13[[#This Row],[Price per Unit]]*Table13[[#This Row],[Units Sold]]-Table13[[#This Row],[Price per Unit]]*Table13[[#This Row],[Units Sold]]*Table13[[#This Row],[Discount %]]</f>
        <v>14954.436000000002</v>
      </c>
      <c r="U64"/>
    </row>
    <row r="65" spans="1:21">
      <c r="A65" s="65">
        <v>2299</v>
      </c>
      <c r="B65" s="52" t="s">
        <v>17</v>
      </c>
      <c r="C65" s="52" t="s">
        <v>18</v>
      </c>
      <c r="D65" s="52" t="s">
        <v>42</v>
      </c>
      <c r="E65" s="52" t="s">
        <v>62</v>
      </c>
      <c r="F65" s="52" t="s">
        <v>38</v>
      </c>
      <c r="G65" s="52">
        <f>+LEN(Table13[[#This Row],[Product Name]])</f>
        <v>15</v>
      </c>
      <c r="H65" s="52" t="s">
        <v>44</v>
      </c>
      <c r="I65" s="52" t="s">
        <v>31</v>
      </c>
      <c r="J65" s="52">
        <v>2023</v>
      </c>
      <c r="K65" s="52" t="s">
        <v>63</v>
      </c>
      <c r="L65" s="53" t="s">
        <v>33</v>
      </c>
      <c r="M65" s="54">
        <v>45047</v>
      </c>
      <c r="N65" s="52" t="s">
        <v>69</v>
      </c>
      <c r="O65" s="55">
        <v>65.290000000000006</v>
      </c>
      <c r="P65" s="52">
        <v>174</v>
      </c>
      <c r="Q65" s="56">
        <v>0.21</v>
      </c>
      <c r="R65" s="55">
        <f>+Table13[[#This Row],[Price per Unit]]*Table13[[#This Row],[Units Sold]]</f>
        <v>11360.460000000001</v>
      </c>
      <c r="S65" s="52" t="s">
        <v>40</v>
      </c>
      <c r="T65" s="66">
        <f>+Table13[[#This Row],[Price per Unit]]*Table13[[#This Row],[Units Sold]]-Table13[[#This Row],[Price per Unit]]*Table13[[#This Row],[Units Sold]]*Table13[[#This Row],[Discount %]]</f>
        <v>8974.7633999999998</v>
      </c>
      <c r="U65"/>
    </row>
    <row r="66" spans="1:21">
      <c r="A66" s="65">
        <v>2301</v>
      </c>
      <c r="B66" s="52" t="s">
        <v>48</v>
      </c>
      <c r="C66" s="52" t="s">
        <v>18</v>
      </c>
      <c r="D66" s="52" t="s">
        <v>52</v>
      </c>
      <c r="E66" s="52" t="s">
        <v>20</v>
      </c>
      <c r="F66" s="52" t="s">
        <v>55</v>
      </c>
      <c r="G66" s="52">
        <f>+LEN(Table13[[#This Row],[Product Name]])</f>
        <v>19</v>
      </c>
      <c r="H66" s="52" t="s">
        <v>44</v>
      </c>
      <c r="I66" s="52" t="s">
        <v>31</v>
      </c>
      <c r="J66" s="52">
        <v>2023</v>
      </c>
      <c r="K66" s="52" t="s">
        <v>45</v>
      </c>
      <c r="L66" s="53" t="s">
        <v>73</v>
      </c>
      <c r="M66" s="54">
        <v>45139</v>
      </c>
      <c r="N66" s="52" t="s">
        <v>69</v>
      </c>
      <c r="O66" s="55">
        <v>80.760000000000005</v>
      </c>
      <c r="P66" s="52">
        <v>364</v>
      </c>
      <c r="Q66" s="56">
        <v>0.12</v>
      </c>
      <c r="R66" s="55">
        <f>+Table13[[#This Row],[Price per Unit]]*Table13[[#This Row],[Units Sold]]</f>
        <v>29396.640000000003</v>
      </c>
      <c r="S66" s="52" t="s">
        <v>27</v>
      </c>
      <c r="T66" s="66">
        <f>+Table13[[#This Row],[Price per Unit]]*Table13[[#This Row],[Units Sold]]-Table13[[#This Row],[Price per Unit]]*Table13[[#This Row],[Units Sold]]*Table13[[#This Row],[Discount %]]</f>
        <v>25869.043200000004</v>
      </c>
      <c r="U66"/>
    </row>
    <row r="67" spans="1:21">
      <c r="A67" s="65">
        <v>2303</v>
      </c>
      <c r="B67" s="52" t="s">
        <v>41</v>
      </c>
      <c r="C67" s="52" t="s">
        <v>18</v>
      </c>
      <c r="D67" s="52" t="s">
        <v>19</v>
      </c>
      <c r="E67" s="52" t="s">
        <v>37</v>
      </c>
      <c r="F67" s="52" t="s">
        <v>55</v>
      </c>
      <c r="G67" s="52">
        <f>+LEN(Table13[[#This Row],[Product Name]])</f>
        <v>19</v>
      </c>
      <c r="H67" s="52" t="s">
        <v>57</v>
      </c>
      <c r="I67" s="52" t="s">
        <v>31</v>
      </c>
      <c r="J67" s="52">
        <v>2023</v>
      </c>
      <c r="K67" s="52" t="s">
        <v>45</v>
      </c>
      <c r="L67" s="53" t="s">
        <v>25</v>
      </c>
      <c r="M67" s="54">
        <v>44986</v>
      </c>
      <c r="N67" s="52" t="s">
        <v>39</v>
      </c>
      <c r="O67" s="55">
        <v>35.28</v>
      </c>
      <c r="P67" s="52">
        <v>256</v>
      </c>
      <c r="Q67" s="56">
        <v>0.15</v>
      </c>
      <c r="R67" s="55">
        <f>+Table13[[#This Row],[Price per Unit]]*Table13[[#This Row],[Units Sold]]</f>
        <v>9031.68</v>
      </c>
      <c r="S67" s="52" t="s">
        <v>61</v>
      </c>
      <c r="T67" s="66">
        <f>+Table13[[#This Row],[Price per Unit]]*Table13[[#This Row],[Units Sold]]-Table13[[#This Row],[Price per Unit]]*Table13[[#This Row],[Units Sold]]*Table13[[#This Row],[Discount %]]</f>
        <v>7676.9279999999999</v>
      </c>
      <c r="U67"/>
    </row>
    <row r="68" spans="1:21">
      <c r="A68" s="65">
        <v>2304</v>
      </c>
      <c r="B68" s="52" t="s">
        <v>17</v>
      </c>
      <c r="C68" s="52" t="s">
        <v>18</v>
      </c>
      <c r="D68" s="52" t="s">
        <v>52</v>
      </c>
      <c r="E68" s="52" t="s">
        <v>30</v>
      </c>
      <c r="F68" s="52" t="s">
        <v>60</v>
      </c>
      <c r="G68" s="52">
        <f>+LEN(Table13[[#This Row],[Product Name]])</f>
        <v>15</v>
      </c>
      <c r="H68" s="52" t="s">
        <v>57</v>
      </c>
      <c r="I68" s="52" t="s">
        <v>23</v>
      </c>
      <c r="J68" s="52">
        <v>2023</v>
      </c>
      <c r="K68" s="52" t="s">
        <v>63</v>
      </c>
      <c r="L68" s="53" t="s">
        <v>51</v>
      </c>
      <c r="M68" s="54">
        <v>45017</v>
      </c>
      <c r="N68" s="52" t="s">
        <v>34</v>
      </c>
      <c r="O68" s="55">
        <v>89</v>
      </c>
      <c r="P68" s="52">
        <v>404</v>
      </c>
      <c r="Q68" s="56">
        <v>0.27</v>
      </c>
      <c r="R68" s="55">
        <f>+Table13[[#This Row],[Price per Unit]]*Table13[[#This Row],[Units Sold]]</f>
        <v>35956</v>
      </c>
      <c r="S68" s="52" t="s">
        <v>40</v>
      </c>
      <c r="T68" s="66">
        <f>+Table13[[#This Row],[Price per Unit]]*Table13[[#This Row],[Units Sold]]-Table13[[#This Row],[Price per Unit]]*Table13[[#This Row],[Units Sold]]*Table13[[#This Row],[Discount %]]</f>
        <v>26247.879999999997</v>
      </c>
      <c r="U68"/>
    </row>
    <row r="69" spans="1:21">
      <c r="A69" s="65">
        <v>2305</v>
      </c>
      <c r="B69" s="52" t="s">
        <v>48</v>
      </c>
      <c r="C69" s="52" t="s">
        <v>18</v>
      </c>
      <c r="D69" s="52" t="s">
        <v>42</v>
      </c>
      <c r="E69" s="52" t="s">
        <v>37</v>
      </c>
      <c r="F69" s="52" t="s">
        <v>38</v>
      </c>
      <c r="G69" s="52">
        <f>+LEN(Table13[[#This Row],[Product Name]])</f>
        <v>15</v>
      </c>
      <c r="H69" s="52" t="s">
        <v>57</v>
      </c>
      <c r="I69" s="52" t="s">
        <v>23</v>
      </c>
      <c r="J69" s="52">
        <v>2024</v>
      </c>
      <c r="K69" s="52" t="s">
        <v>45</v>
      </c>
      <c r="L69" s="53" t="s">
        <v>46</v>
      </c>
      <c r="M69" s="54">
        <v>45536</v>
      </c>
      <c r="N69" s="52" t="s">
        <v>39</v>
      </c>
      <c r="O69" s="55">
        <v>93.7</v>
      </c>
      <c r="P69" s="52">
        <v>459</v>
      </c>
      <c r="Q69" s="56">
        <v>0.04</v>
      </c>
      <c r="R69" s="55">
        <f>+Table13[[#This Row],[Price per Unit]]*Table13[[#This Row],[Units Sold]]</f>
        <v>43008.3</v>
      </c>
      <c r="S69" s="52" t="s">
        <v>61</v>
      </c>
      <c r="T69" s="66">
        <f>+Table13[[#This Row],[Price per Unit]]*Table13[[#This Row],[Units Sold]]-Table13[[#This Row],[Price per Unit]]*Table13[[#This Row],[Units Sold]]*Table13[[#This Row],[Discount %]]</f>
        <v>41287.968000000001</v>
      </c>
      <c r="U69"/>
    </row>
    <row r="70" spans="1:21">
      <c r="A70" s="65">
        <v>2309</v>
      </c>
      <c r="B70" s="52" t="s">
        <v>41</v>
      </c>
      <c r="C70" s="52" t="s">
        <v>18</v>
      </c>
      <c r="D70" s="52" t="s">
        <v>36</v>
      </c>
      <c r="E70" s="52" t="s">
        <v>30</v>
      </c>
      <c r="F70" s="52" t="s">
        <v>60</v>
      </c>
      <c r="G70" s="52">
        <f>+LEN(Table13[[#This Row],[Product Name]])</f>
        <v>15</v>
      </c>
      <c r="H70" s="52" t="s">
        <v>44</v>
      </c>
      <c r="I70" s="52" t="s">
        <v>23</v>
      </c>
      <c r="J70" s="52">
        <v>2023</v>
      </c>
      <c r="K70" s="52" t="s">
        <v>63</v>
      </c>
      <c r="L70" s="53" t="s">
        <v>64</v>
      </c>
      <c r="M70" s="54">
        <v>45108</v>
      </c>
      <c r="N70" s="52" t="s">
        <v>66</v>
      </c>
      <c r="O70" s="55">
        <v>58.61</v>
      </c>
      <c r="P70" s="52">
        <v>55</v>
      </c>
      <c r="Q70" s="56">
        <v>0.16</v>
      </c>
      <c r="R70" s="55">
        <f>+Table13[[#This Row],[Price per Unit]]*Table13[[#This Row],[Units Sold]]</f>
        <v>3223.55</v>
      </c>
      <c r="S70" s="52" t="s">
        <v>61</v>
      </c>
      <c r="T70" s="66">
        <f>+Table13[[#This Row],[Price per Unit]]*Table13[[#This Row],[Units Sold]]-Table13[[#This Row],[Price per Unit]]*Table13[[#This Row],[Units Sold]]*Table13[[#This Row],[Discount %]]</f>
        <v>2707.7820000000002</v>
      </c>
      <c r="U70"/>
    </row>
    <row r="71" spans="1:21">
      <c r="A71" s="65">
        <v>2327</v>
      </c>
      <c r="B71" s="52" t="s">
        <v>41</v>
      </c>
      <c r="C71" s="52" t="s">
        <v>18</v>
      </c>
      <c r="D71" s="52" t="s">
        <v>54</v>
      </c>
      <c r="E71" s="52" t="s">
        <v>62</v>
      </c>
      <c r="F71" s="52" t="s">
        <v>60</v>
      </c>
      <c r="G71" s="52">
        <f>+LEN(Table13[[#This Row],[Product Name]])</f>
        <v>15</v>
      </c>
      <c r="H71" s="52" t="s">
        <v>44</v>
      </c>
      <c r="I71" s="52" t="s">
        <v>31</v>
      </c>
      <c r="J71" s="52">
        <v>2023</v>
      </c>
      <c r="K71" s="52" t="s">
        <v>45</v>
      </c>
      <c r="L71" s="53" t="s">
        <v>65</v>
      </c>
      <c r="M71" s="54">
        <v>44927</v>
      </c>
      <c r="N71" s="52" t="s">
        <v>66</v>
      </c>
      <c r="O71" s="55">
        <v>64.45</v>
      </c>
      <c r="P71" s="52">
        <v>300</v>
      </c>
      <c r="Q71" s="56">
        <v>0.01</v>
      </c>
      <c r="R71" s="55">
        <f>+Table13[[#This Row],[Price per Unit]]*Table13[[#This Row],[Units Sold]]</f>
        <v>19335</v>
      </c>
      <c r="S71" s="52" t="s">
        <v>61</v>
      </c>
      <c r="T71" s="66">
        <f>+Table13[[#This Row],[Price per Unit]]*Table13[[#This Row],[Units Sold]]-Table13[[#This Row],[Price per Unit]]*Table13[[#This Row],[Units Sold]]*Table13[[#This Row],[Discount %]]</f>
        <v>19141.650000000001</v>
      </c>
      <c r="U71"/>
    </row>
    <row r="72" spans="1:21">
      <c r="A72" s="65">
        <v>2336</v>
      </c>
      <c r="B72" s="52" t="s">
        <v>17</v>
      </c>
      <c r="C72" s="52" t="s">
        <v>18</v>
      </c>
      <c r="D72" s="52" t="s">
        <v>36</v>
      </c>
      <c r="E72" s="52" t="s">
        <v>20</v>
      </c>
      <c r="F72" s="52" t="s">
        <v>43</v>
      </c>
      <c r="G72" s="52">
        <f>+LEN(Table13[[#This Row],[Product Name]])</f>
        <v>20</v>
      </c>
      <c r="H72" s="52" t="s">
        <v>44</v>
      </c>
      <c r="I72" s="52" t="s">
        <v>31</v>
      </c>
      <c r="J72" s="52">
        <v>2023</v>
      </c>
      <c r="K72" s="52" t="s">
        <v>45</v>
      </c>
      <c r="L72" s="53" t="s">
        <v>68</v>
      </c>
      <c r="M72" s="54">
        <v>45261</v>
      </c>
      <c r="N72" s="52" t="s">
        <v>39</v>
      </c>
      <c r="O72" s="55">
        <v>64.44</v>
      </c>
      <c r="P72" s="52">
        <v>22</v>
      </c>
      <c r="Q72" s="56">
        <v>0.13</v>
      </c>
      <c r="R72" s="55">
        <f>+Table13[[#This Row],[Price per Unit]]*Table13[[#This Row],[Units Sold]]</f>
        <v>1417.6799999999998</v>
      </c>
      <c r="S72" s="52" t="s">
        <v>61</v>
      </c>
      <c r="T72" s="66">
        <f>+Table13[[#This Row],[Price per Unit]]*Table13[[#This Row],[Units Sold]]-Table13[[#This Row],[Price per Unit]]*Table13[[#This Row],[Units Sold]]*Table13[[#This Row],[Discount %]]</f>
        <v>1233.3815999999999</v>
      </c>
      <c r="U72"/>
    </row>
    <row r="73" spans="1:21">
      <c r="A73" s="65">
        <v>2338</v>
      </c>
      <c r="B73" s="52" t="s">
        <v>48</v>
      </c>
      <c r="C73" s="52" t="s">
        <v>18</v>
      </c>
      <c r="D73" s="52" t="s">
        <v>52</v>
      </c>
      <c r="E73" s="52" t="s">
        <v>67</v>
      </c>
      <c r="F73" s="52" t="s">
        <v>55</v>
      </c>
      <c r="G73" s="52">
        <f>+LEN(Table13[[#This Row],[Product Name]])</f>
        <v>19</v>
      </c>
      <c r="H73" s="52" t="s">
        <v>44</v>
      </c>
      <c r="I73" s="52" t="s">
        <v>31</v>
      </c>
      <c r="J73" s="52">
        <v>2023</v>
      </c>
      <c r="K73" s="52" t="s">
        <v>45</v>
      </c>
      <c r="L73" s="53" t="s">
        <v>64</v>
      </c>
      <c r="M73" s="54">
        <v>45108</v>
      </c>
      <c r="N73" s="52" t="s">
        <v>66</v>
      </c>
      <c r="O73" s="55">
        <v>62.31</v>
      </c>
      <c r="P73" s="52">
        <v>186</v>
      </c>
      <c r="Q73" s="56">
        <v>0.28000000000000003</v>
      </c>
      <c r="R73" s="55">
        <f>+Table13[[#This Row],[Price per Unit]]*Table13[[#This Row],[Units Sold]]</f>
        <v>11589.66</v>
      </c>
      <c r="S73" s="52" t="s">
        <v>40</v>
      </c>
      <c r="T73" s="66">
        <f>+Table13[[#This Row],[Price per Unit]]*Table13[[#This Row],[Units Sold]]-Table13[[#This Row],[Price per Unit]]*Table13[[#This Row],[Units Sold]]*Table13[[#This Row],[Discount %]]</f>
        <v>8344.5551999999989</v>
      </c>
      <c r="U73"/>
    </row>
    <row r="74" spans="1:21">
      <c r="A74" s="65">
        <v>2340</v>
      </c>
      <c r="B74" s="52" t="s">
        <v>41</v>
      </c>
      <c r="C74" s="52" t="s">
        <v>18</v>
      </c>
      <c r="D74" s="52" t="s">
        <v>50</v>
      </c>
      <c r="E74" s="52" t="s">
        <v>30</v>
      </c>
      <c r="F74" s="52" t="s">
        <v>21</v>
      </c>
      <c r="G74" s="52">
        <f>+LEN(Table13[[#This Row],[Product Name]])</f>
        <v>16</v>
      </c>
      <c r="H74" s="52" t="s">
        <v>44</v>
      </c>
      <c r="I74" s="52" t="s">
        <v>23</v>
      </c>
      <c r="J74" s="52">
        <v>2023</v>
      </c>
      <c r="K74" s="52" t="s">
        <v>24</v>
      </c>
      <c r="L74" s="53" t="s">
        <v>64</v>
      </c>
      <c r="M74" s="54">
        <v>45108</v>
      </c>
      <c r="N74" s="52" t="s">
        <v>26</v>
      </c>
      <c r="O74" s="55">
        <v>26.95</v>
      </c>
      <c r="P74" s="52">
        <v>335</v>
      </c>
      <c r="Q74" s="56">
        <v>0.04</v>
      </c>
      <c r="R74" s="55">
        <f>+Table13[[#This Row],[Price per Unit]]*Table13[[#This Row],[Units Sold]]</f>
        <v>9028.25</v>
      </c>
      <c r="S74" s="52" t="s">
        <v>61</v>
      </c>
      <c r="T74" s="66">
        <f>+Table13[[#This Row],[Price per Unit]]*Table13[[#This Row],[Units Sold]]-Table13[[#This Row],[Price per Unit]]*Table13[[#This Row],[Units Sold]]*Table13[[#This Row],[Discount %]]</f>
        <v>8667.1200000000008</v>
      </c>
      <c r="U74"/>
    </row>
    <row r="75" spans="1:21">
      <c r="A75" s="65">
        <v>2341</v>
      </c>
      <c r="B75" s="52" t="s">
        <v>41</v>
      </c>
      <c r="C75" s="52" t="s">
        <v>18</v>
      </c>
      <c r="D75" s="52" t="s">
        <v>52</v>
      </c>
      <c r="E75" s="52" t="s">
        <v>62</v>
      </c>
      <c r="F75" s="52" t="s">
        <v>38</v>
      </c>
      <c r="G75" s="52">
        <f>+LEN(Table13[[#This Row],[Product Name]])</f>
        <v>15</v>
      </c>
      <c r="H75" s="52" t="s">
        <v>57</v>
      </c>
      <c r="I75" s="52" t="s">
        <v>23</v>
      </c>
      <c r="J75" s="52">
        <v>2024</v>
      </c>
      <c r="K75" s="52" t="s">
        <v>32</v>
      </c>
      <c r="L75" s="53" t="s">
        <v>33</v>
      </c>
      <c r="M75" s="54">
        <v>45413</v>
      </c>
      <c r="N75" s="52" t="s">
        <v>69</v>
      </c>
      <c r="O75" s="55">
        <v>31.79</v>
      </c>
      <c r="P75" s="52">
        <v>288</v>
      </c>
      <c r="Q75" s="56">
        <v>0.24</v>
      </c>
      <c r="R75" s="55">
        <f>+Table13[[#This Row],[Price per Unit]]*Table13[[#This Row],[Units Sold]]</f>
        <v>9155.52</v>
      </c>
      <c r="S75" s="52" t="s">
        <v>40</v>
      </c>
      <c r="T75" s="66">
        <f>+Table13[[#This Row],[Price per Unit]]*Table13[[#This Row],[Units Sold]]-Table13[[#This Row],[Price per Unit]]*Table13[[#This Row],[Units Sold]]*Table13[[#This Row],[Discount %]]</f>
        <v>6958.1952000000001</v>
      </c>
      <c r="U75"/>
    </row>
    <row r="76" spans="1:21">
      <c r="A76" s="65">
        <v>2343</v>
      </c>
      <c r="B76" s="52" t="s">
        <v>41</v>
      </c>
      <c r="C76" s="52" t="s">
        <v>18</v>
      </c>
      <c r="D76" s="52" t="s">
        <v>54</v>
      </c>
      <c r="E76" s="52" t="s">
        <v>37</v>
      </c>
      <c r="F76" s="52" t="s">
        <v>55</v>
      </c>
      <c r="G76" s="52">
        <f>+LEN(Table13[[#This Row],[Product Name]])</f>
        <v>19</v>
      </c>
      <c r="H76" s="52" t="s">
        <v>22</v>
      </c>
      <c r="I76" s="52" t="s">
        <v>31</v>
      </c>
      <c r="J76" s="52">
        <v>2023</v>
      </c>
      <c r="K76" s="52" t="s">
        <v>45</v>
      </c>
      <c r="L76" s="53" t="s">
        <v>53</v>
      </c>
      <c r="M76" s="54">
        <v>44927</v>
      </c>
      <c r="N76" s="52" t="s">
        <v>69</v>
      </c>
      <c r="O76" s="55">
        <v>60.24</v>
      </c>
      <c r="P76" s="52">
        <v>187</v>
      </c>
      <c r="Q76" s="56">
        <v>0.02</v>
      </c>
      <c r="R76" s="55">
        <f>+Table13[[#This Row],[Price per Unit]]*Table13[[#This Row],[Units Sold]]</f>
        <v>11264.880000000001</v>
      </c>
      <c r="S76" s="52" t="s">
        <v>61</v>
      </c>
      <c r="T76" s="66">
        <f>+Table13[[#This Row],[Price per Unit]]*Table13[[#This Row],[Units Sold]]-Table13[[#This Row],[Price per Unit]]*Table13[[#This Row],[Units Sold]]*Table13[[#This Row],[Discount %]]</f>
        <v>11039.582400000001</v>
      </c>
      <c r="U76"/>
    </row>
    <row r="77" spans="1:21">
      <c r="A77" s="65">
        <v>2354</v>
      </c>
      <c r="B77" s="52" t="s">
        <v>17</v>
      </c>
      <c r="C77" s="52" t="s">
        <v>18</v>
      </c>
      <c r="D77" s="52" t="s">
        <v>54</v>
      </c>
      <c r="E77" s="52" t="s">
        <v>37</v>
      </c>
      <c r="F77" s="52" t="s">
        <v>21</v>
      </c>
      <c r="G77" s="52">
        <f>+LEN(Table13[[#This Row],[Product Name]])</f>
        <v>16</v>
      </c>
      <c r="H77" s="52" t="s">
        <v>57</v>
      </c>
      <c r="I77" s="52" t="s">
        <v>31</v>
      </c>
      <c r="J77" s="52">
        <v>2024</v>
      </c>
      <c r="K77" s="52" t="s">
        <v>24</v>
      </c>
      <c r="L77" s="53" t="s">
        <v>33</v>
      </c>
      <c r="M77" s="54">
        <v>45413</v>
      </c>
      <c r="N77" s="52" t="s">
        <v>39</v>
      </c>
      <c r="O77" s="55">
        <v>10.85</v>
      </c>
      <c r="P77" s="52">
        <v>283</v>
      </c>
      <c r="Q77" s="56">
        <v>0.19</v>
      </c>
      <c r="R77" s="55">
        <f>+Table13[[#This Row],[Price per Unit]]*Table13[[#This Row],[Units Sold]]</f>
        <v>3070.5499999999997</v>
      </c>
      <c r="S77" s="52" t="s">
        <v>47</v>
      </c>
      <c r="T77" s="66">
        <f>+Table13[[#This Row],[Price per Unit]]*Table13[[#This Row],[Units Sold]]-Table13[[#This Row],[Price per Unit]]*Table13[[#This Row],[Units Sold]]*Table13[[#This Row],[Discount %]]</f>
        <v>2487.1454999999996</v>
      </c>
      <c r="U77"/>
    </row>
    <row r="78" spans="1:21">
      <c r="A78" s="65">
        <v>2356</v>
      </c>
      <c r="B78" s="52" t="s">
        <v>41</v>
      </c>
      <c r="C78" s="52" t="s">
        <v>18</v>
      </c>
      <c r="D78" s="52" t="s">
        <v>52</v>
      </c>
      <c r="E78" s="52" t="s">
        <v>59</v>
      </c>
      <c r="F78" s="52" t="s">
        <v>55</v>
      </c>
      <c r="G78" s="52">
        <f>+LEN(Table13[[#This Row],[Product Name]])</f>
        <v>19</v>
      </c>
      <c r="H78" s="52" t="s">
        <v>22</v>
      </c>
      <c r="I78" s="52" t="s">
        <v>23</v>
      </c>
      <c r="J78" s="52">
        <v>2024</v>
      </c>
      <c r="K78" s="52" t="s">
        <v>32</v>
      </c>
      <c r="L78" s="53" t="s">
        <v>53</v>
      </c>
      <c r="M78" s="54">
        <v>45292</v>
      </c>
      <c r="N78" s="52" t="s">
        <v>66</v>
      </c>
      <c r="O78" s="55">
        <v>61.07</v>
      </c>
      <c r="P78" s="52">
        <v>116</v>
      </c>
      <c r="Q78" s="56">
        <v>0.09</v>
      </c>
      <c r="R78" s="55">
        <f>+Table13[[#This Row],[Price per Unit]]*Table13[[#This Row],[Units Sold]]</f>
        <v>7084.12</v>
      </c>
      <c r="S78" s="52" t="s">
        <v>40</v>
      </c>
      <c r="T78" s="66">
        <f>+Table13[[#This Row],[Price per Unit]]*Table13[[#This Row],[Units Sold]]-Table13[[#This Row],[Price per Unit]]*Table13[[#This Row],[Units Sold]]*Table13[[#This Row],[Discount %]]</f>
        <v>6446.5491999999995</v>
      </c>
      <c r="U78"/>
    </row>
    <row r="79" spans="1:21">
      <c r="A79" s="65">
        <v>2359</v>
      </c>
      <c r="B79" s="52" t="s">
        <v>41</v>
      </c>
      <c r="C79" s="52" t="s">
        <v>18</v>
      </c>
      <c r="D79" s="52" t="s">
        <v>36</v>
      </c>
      <c r="E79" s="52" t="s">
        <v>70</v>
      </c>
      <c r="F79" s="52" t="s">
        <v>43</v>
      </c>
      <c r="G79" s="52">
        <f>+LEN(Table13[[#This Row],[Product Name]])</f>
        <v>20</v>
      </c>
      <c r="H79" s="52" t="s">
        <v>44</v>
      </c>
      <c r="I79" s="52" t="s">
        <v>23</v>
      </c>
      <c r="J79" s="52">
        <v>2023</v>
      </c>
      <c r="K79" s="52" t="s">
        <v>45</v>
      </c>
      <c r="L79" s="53" t="s">
        <v>73</v>
      </c>
      <c r="M79" s="54">
        <v>45139</v>
      </c>
      <c r="N79" s="52" t="s">
        <v>39</v>
      </c>
      <c r="O79" s="55">
        <v>56.19</v>
      </c>
      <c r="P79" s="52">
        <v>203</v>
      </c>
      <c r="Q79" s="56">
        <v>7.0000000000000007E-2</v>
      </c>
      <c r="R79" s="55">
        <f>+Table13[[#This Row],[Price per Unit]]*Table13[[#This Row],[Units Sold]]</f>
        <v>11406.57</v>
      </c>
      <c r="S79" s="52" t="s">
        <v>47</v>
      </c>
      <c r="T79" s="66">
        <f>+Table13[[#This Row],[Price per Unit]]*Table13[[#This Row],[Units Sold]]-Table13[[#This Row],[Price per Unit]]*Table13[[#This Row],[Units Sold]]*Table13[[#This Row],[Discount %]]</f>
        <v>10608.1101</v>
      </c>
      <c r="U79"/>
    </row>
    <row r="80" spans="1:21">
      <c r="A80" s="65">
        <v>2362</v>
      </c>
      <c r="B80" s="52" t="s">
        <v>41</v>
      </c>
      <c r="C80" s="52" t="s">
        <v>18</v>
      </c>
      <c r="D80" s="52" t="s">
        <v>50</v>
      </c>
      <c r="E80" s="52" t="s">
        <v>70</v>
      </c>
      <c r="F80" s="52" t="s">
        <v>60</v>
      </c>
      <c r="G80" s="52">
        <f>+LEN(Table13[[#This Row],[Product Name]])</f>
        <v>15</v>
      </c>
      <c r="H80" s="52" t="s">
        <v>22</v>
      </c>
      <c r="I80" s="52" t="s">
        <v>31</v>
      </c>
      <c r="J80" s="52">
        <v>2023</v>
      </c>
      <c r="K80" s="52" t="s">
        <v>63</v>
      </c>
      <c r="L80" s="53" t="s">
        <v>51</v>
      </c>
      <c r="M80" s="54">
        <v>45017</v>
      </c>
      <c r="N80" s="52" t="s">
        <v>66</v>
      </c>
      <c r="O80" s="55">
        <v>63.06</v>
      </c>
      <c r="P80" s="52">
        <v>291</v>
      </c>
      <c r="Q80" s="56">
        <v>0.06</v>
      </c>
      <c r="R80" s="55">
        <f>+Table13[[#This Row],[Price per Unit]]*Table13[[#This Row],[Units Sold]]</f>
        <v>18350.46</v>
      </c>
      <c r="S80" s="52" t="s">
        <v>61</v>
      </c>
      <c r="T80" s="66">
        <f>+Table13[[#This Row],[Price per Unit]]*Table13[[#This Row],[Units Sold]]-Table13[[#This Row],[Price per Unit]]*Table13[[#This Row],[Units Sold]]*Table13[[#This Row],[Discount %]]</f>
        <v>17249.432399999998</v>
      </c>
      <c r="U80"/>
    </row>
    <row r="81" spans="1:21">
      <c r="A81" s="65">
        <v>2365</v>
      </c>
      <c r="B81" s="52" t="s">
        <v>41</v>
      </c>
      <c r="C81" s="52" t="s">
        <v>18</v>
      </c>
      <c r="D81" s="52" t="s">
        <v>36</v>
      </c>
      <c r="E81" s="52" t="s">
        <v>67</v>
      </c>
      <c r="F81" s="52" t="s">
        <v>55</v>
      </c>
      <c r="G81" s="52">
        <f>+LEN(Table13[[#This Row],[Product Name]])</f>
        <v>19</v>
      </c>
      <c r="H81" s="52" t="s">
        <v>44</v>
      </c>
      <c r="I81" s="52" t="s">
        <v>31</v>
      </c>
      <c r="J81" s="52">
        <v>2024</v>
      </c>
      <c r="K81" s="52" t="s">
        <v>32</v>
      </c>
      <c r="L81" s="53" t="s">
        <v>33</v>
      </c>
      <c r="M81" s="54">
        <v>45413</v>
      </c>
      <c r="N81" s="52" t="s">
        <v>34</v>
      </c>
      <c r="O81" s="55">
        <v>48.13</v>
      </c>
      <c r="P81" s="52">
        <v>440</v>
      </c>
      <c r="Q81" s="56">
        <v>0.09</v>
      </c>
      <c r="R81" s="55">
        <f>+Table13[[#This Row],[Price per Unit]]*Table13[[#This Row],[Units Sold]]</f>
        <v>21177.200000000001</v>
      </c>
      <c r="S81" s="52" t="s">
        <v>27</v>
      </c>
      <c r="T81" s="66">
        <f>+Table13[[#This Row],[Price per Unit]]*Table13[[#This Row],[Units Sold]]-Table13[[#This Row],[Price per Unit]]*Table13[[#This Row],[Units Sold]]*Table13[[#This Row],[Discount %]]</f>
        <v>19271.252</v>
      </c>
      <c r="U81"/>
    </row>
    <row r="82" spans="1:21">
      <c r="A82" s="65">
        <v>2373</v>
      </c>
      <c r="B82" s="52" t="s">
        <v>48</v>
      </c>
      <c r="C82" s="52" t="s">
        <v>18</v>
      </c>
      <c r="D82" s="52" t="s">
        <v>36</v>
      </c>
      <c r="E82" s="52" t="s">
        <v>67</v>
      </c>
      <c r="F82" s="52" t="s">
        <v>60</v>
      </c>
      <c r="G82" s="52">
        <f>+LEN(Table13[[#This Row],[Product Name]])</f>
        <v>15</v>
      </c>
      <c r="H82" s="52" t="s">
        <v>57</v>
      </c>
      <c r="I82" s="52" t="s">
        <v>31</v>
      </c>
      <c r="J82" s="52">
        <v>2024</v>
      </c>
      <c r="K82" s="52" t="s">
        <v>24</v>
      </c>
      <c r="L82" s="53" t="s">
        <v>72</v>
      </c>
      <c r="M82" s="54">
        <v>45444</v>
      </c>
      <c r="N82" s="52" t="s">
        <v>34</v>
      </c>
      <c r="O82" s="55">
        <v>11.62</v>
      </c>
      <c r="P82" s="52">
        <v>453</v>
      </c>
      <c r="Q82" s="56">
        <v>0.26</v>
      </c>
      <c r="R82" s="55">
        <f>+Table13[[#This Row],[Price per Unit]]*Table13[[#This Row],[Units Sold]]</f>
        <v>5263.86</v>
      </c>
      <c r="S82" s="52" t="s">
        <v>40</v>
      </c>
      <c r="T82" s="66">
        <f>+Table13[[#This Row],[Price per Unit]]*Table13[[#This Row],[Units Sold]]-Table13[[#This Row],[Price per Unit]]*Table13[[#This Row],[Units Sold]]*Table13[[#This Row],[Discount %]]</f>
        <v>3895.2563999999998</v>
      </c>
      <c r="U82"/>
    </row>
    <row r="83" spans="1:21">
      <c r="A83" s="65">
        <v>2388</v>
      </c>
      <c r="B83" s="52" t="s">
        <v>41</v>
      </c>
      <c r="C83" s="52" t="s">
        <v>18</v>
      </c>
      <c r="D83" s="52" t="s">
        <v>54</v>
      </c>
      <c r="E83" s="52" t="s">
        <v>37</v>
      </c>
      <c r="F83" s="52" t="s">
        <v>43</v>
      </c>
      <c r="G83" s="52">
        <f>+LEN(Table13[[#This Row],[Product Name]])</f>
        <v>20</v>
      </c>
      <c r="H83" s="52" t="s">
        <v>44</v>
      </c>
      <c r="I83" s="52" t="s">
        <v>31</v>
      </c>
      <c r="J83" s="52">
        <v>2024</v>
      </c>
      <c r="K83" s="52" t="s">
        <v>45</v>
      </c>
      <c r="L83" s="53" t="s">
        <v>51</v>
      </c>
      <c r="M83" s="54">
        <v>45383</v>
      </c>
      <c r="N83" s="52" t="s">
        <v>34</v>
      </c>
      <c r="O83" s="55">
        <v>97.04</v>
      </c>
      <c r="P83" s="52">
        <v>250</v>
      </c>
      <c r="Q83" s="56">
        <v>0.19</v>
      </c>
      <c r="R83" s="55">
        <f>+Table13[[#This Row],[Price per Unit]]*Table13[[#This Row],[Units Sold]]</f>
        <v>24260</v>
      </c>
      <c r="S83" s="52" t="s">
        <v>61</v>
      </c>
      <c r="T83" s="66">
        <f>+Table13[[#This Row],[Price per Unit]]*Table13[[#This Row],[Units Sold]]-Table13[[#This Row],[Price per Unit]]*Table13[[#This Row],[Units Sold]]*Table13[[#This Row],[Discount %]]</f>
        <v>19650.599999999999</v>
      </c>
      <c r="U83"/>
    </row>
    <row r="84" spans="1:21">
      <c r="A84" s="65">
        <v>2396</v>
      </c>
      <c r="B84" s="52" t="s">
        <v>48</v>
      </c>
      <c r="C84" s="52" t="s">
        <v>18</v>
      </c>
      <c r="D84" s="52" t="s">
        <v>50</v>
      </c>
      <c r="E84" s="52" t="s">
        <v>20</v>
      </c>
      <c r="F84" s="52" t="s">
        <v>21</v>
      </c>
      <c r="G84" s="52">
        <f>+LEN(Table13[[#This Row],[Product Name]])</f>
        <v>16</v>
      </c>
      <c r="H84" s="52" t="s">
        <v>44</v>
      </c>
      <c r="I84" s="52" t="s">
        <v>31</v>
      </c>
      <c r="J84" s="52">
        <v>2024</v>
      </c>
      <c r="K84" s="52" t="s">
        <v>32</v>
      </c>
      <c r="L84" s="53" t="s">
        <v>58</v>
      </c>
      <c r="M84" s="54">
        <v>45566</v>
      </c>
      <c r="N84" s="52" t="s">
        <v>34</v>
      </c>
      <c r="O84" s="55">
        <v>5.93</v>
      </c>
      <c r="P84" s="52">
        <v>305</v>
      </c>
      <c r="Q84" s="56">
        <v>0.09</v>
      </c>
      <c r="R84" s="55">
        <f>+Table13[[#This Row],[Price per Unit]]*Table13[[#This Row],[Units Sold]]</f>
        <v>1808.6499999999999</v>
      </c>
      <c r="S84" s="52" t="s">
        <v>61</v>
      </c>
      <c r="T84" s="66">
        <f>+Table13[[#This Row],[Price per Unit]]*Table13[[#This Row],[Units Sold]]-Table13[[#This Row],[Price per Unit]]*Table13[[#This Row],[Units Sold]]*Table13[[#This Row],[Discount %]]</f>
        <v>1645.8715</v>
      </c>
      <c r="U84"/>
    </row>
    <row r="85" spans="1:21">
      <c r="A85" s="65">
        <v>2404</v>
      </c>
      <c r="B85" s="52" t="s">
        <v>48</v>
      </c>
      <c r="C85" s="52" t="s">
        <v>18</v>
      </c>
      <c r="D85" s="52" t="s">
        <v>54</v>
      </c>
      <c r="E85" s="52" t="s">
        <v>59</v>
      </c>
      <c r="F85" s="52" t="s">
        <v>55</v>
      </c>
      <c r="G85" s="52">
        <f>+LEN(Table13[[#This Row],[Product Name]])</f>
        <v>19</v>
      </c>
      <c r="H85" s="52" t="s">
        <v>44</v>
      </c>
      <c r="I85" s="52" t="s">
        <v>23</v>
      </c>
      <c r="J85" s="52">
        <v>2023</v>
      </c>
      <c r="K85" s="52" t="s">
        <v>45</v>
      </c>
      <c r="L85" s="53" t="s">
        <v>73</v>
      </c>
      <c r="M85" s="54">
        <v>45139</v>
      </c>
      <c r="N85" s="52" t="s">
        <v>69</v>
      </c>
      <c r="O85" s="55">
        <v>25.32</v>
      </c>
      <c r="P85" s="52">
        <v>271</v>
      </c>
      <c r="Q85" s="56">
        <v>0.08</v>
      </c>
      <c r="R85" s="55">
        <f>+Table13[[#This Row],[Price per Unit]]*Table13[[#This Row],[Units Sold]]</f>
        <v>6861.72</v>
      </c>
      <c r="S85" s="52" t="s">
        <v>47</v>
      </c>
      <c r="T85" s="66">
        <f>+Table13[[#This Row],[Price per Unit]]*Table13[[#This Row],[Units Sold]]-Table13[[#This Row],[Price per Unit]]*Table13[[#This Row],[Units Sold]]*Table13[[#This Row],[Discount %]]</f>
        <v>6312.7824000000001</v>
      </c>
      <c r="U85"/>
    </row>
    <row r="86" spans="1:21">
      <c r="A86" s="65">
        <v>2410</v>
      </c>
      <c r="B86" s="52" t="s">
        <v>48</v>
      </c>
      <c r="C86" s="52" t="s">
        <v>18</v>
      </c>
      <c r="D86" s="52" t="s">
        <v>19</v>
      </c>
      <c r="E86" s="52" t="s">
        <v>70</v>
      </c>
      <c r="F86" s="52" t="s">
        <v>43</v>
      </c>
      <c r="G86" s="52">
        <f>+LEN(Table13[[#This Row],[Product Name]])</f>
        <v>20</v>
      </c>
      <c r="H86" s="52" t="s">
        <v>44</v>
      </c>
      <c r="I86" s="52" t="s">
        <v>31</v>
      </c>
      <c r="J86" s="52">
        <v>2023</v>
      </c>
      <c r="K86" s="52" t="s">
        <v>63</v>
      </c>
      <c r="L86" s="53" t="s">
        <v>71</v>
      </c>
      <c r="M86" s="54">
        <v>45200</v>
      </c>
      <c r="N86" s="52" t="s">
        <v>69</v>
      </c>
      <c r="O86" s="55">
        <v>45.16</v>
      </c>
      <c r="P86" s="52">
        <v>218</v>
      </c>
      <c r="Q86" s="56">
        <v>0.27</v>
      </c>
      <c r="R86" s="55">
        <f>+Table13[[#This Row],[Price per Unit]]*Table13[[#This Row],[Units Sold]]</f>
        <v>9844.8799999999992</v>
      </c>
      <c r="S86" s="52" t="s">
        <v>47</v>
      </c>
      <c r="T86" s="66">
        <f>+Table13[[#This Row],[Price per Unit]]*Table13[[#This Row],[Units Sold]]-Table13[[#This Row],[Price per Unit]]*Table13[[#This Row],[Units Sold]]*Table13[[#This Row],[Discount %]]</f>
        <v>7186.7623999999996</v>
      </c>
      <c r="U86"/>
    </row>
    <row r="87" spans="1:21">
      <c r="A87" s="65">
        <v>2415</v>
      </c>
      <c r="B87" s="52" t="s">
        <v>41</v>
      </c>
      <c r="C87" s="52" t="s">
        <v>18</v>
      </c>
      <c r="D87" s="52" t="s">
        <v>36</v>
      </c>
      <c r="E87" s="52" t="s">
        <v>67</v>
      </c>
      <c r="F87" s="52" t="s">
        <v>60</v>
      </c>
      <c r="G87" s="52">
        <f>+LEN(Table13[[#This Row],[Product Name]])</f>
        <v>15</v>
      </c>
      <c r="H87" s="52" t="s">
        <v>57</v>
      </c>
      <c r="I87" s="52" t="s">
        <v>23</v>
      </c>
      <c r="J87" s="52">
        <v>2024</v>
      </c>
      <c r="K87" s="52" t="s">
        <v>32</v>
      </c>
      <c r="L87" s="53" t="s">
        <v>72</v>
      </c>
      <c r="M87" s="54">
        <v>45444</v>
      </c>
      <c r="N87" s="52" t="s">
        <v>39</v>
      </c>
      <c r="O87" s="55">
        <v>71.56</v>
      </c>
      <c r="P87" s="52">
        <v>32</v>
      </c>
      <c r="Q87" s="56">
        <v>0.16</v>
      </c>
      <c r="R87" s="55">
        <f>+Table13[[#This Row],[Price per Unit]]*Table13[[#This Row],[Units Sold]]</f>
        <v>2289.92</v>
      </c>
      <c r="S87" s="52" t="s">
        <v>56</v>
      </c>
      <c r="T87" s="66">
        <f>+Table13[[#This Row],[Price per Unit]]*Table13[[#This Row],[Units Sold]]-Table13[[#This Row],[Price per Unit]]*Table13[[#This Row],[Units Sold]]*Table13[[#This Row],[Discount %]]</f>
        <v>1923.5328</v>
      </c>
      <c r="U87"/>
    </row>
    <row r="88" spans="1:21">
      <c r="A88" s="65">
        <v>2420</v>
      </c>
      <c r="B88" s="52" t="s">
        <v>48</v>
      </c>
      <c r="C88" s="52" t="s">
        <v>18</v>
      </c>
      <c r="D88" s="52" t="s">
        <v>52</v>
      </c>
      <c r="E88" s="52" t="s">
        <v>62</v>
      </c>
      <c r="F88" s="52" t="s">
        <v>43</v>
      </c>
      <c r="G88" s="52">
        <f>+LEN(Table13[[#This Row],[Product Name]])</f>
        <v>20</v>
      </c>
      <c r="H88" s="52" t="s">
        <v>22</v>
      </c>
      <c r="I88" s="52" t="s">
        <v>23</v>
      </c>
      <c r="J88" s="52">
        <v>2023</v>
      </c>
      <c r="K88" s="52" t="s">
        <v>24</v>
      </c>
      <c r="L88" s="53" t="s">
        <v>58</v>
      </c>
      <c r="M88" s="54">
        <v>45200</v>
      </c>
      <c r="N88" s="52" t="s">
        <v>69</v>
      </c>
      <c r="O88" s="55">
        <v>19.23</v>
      </c>
      <c r="P88" s="52">
        <v>144</v>
      </c>
      <c r="Q88" s="56">
        <v>0.21</v>
      </c>
      <c r="R88" s="55">
        <f>+Table13[[#This Row],[Price per Unit]]*Table13[[#This Row],[Units Sold]]</f>
        <v>2769.12</v>
      </c>
      <c r="S88" s="52" t="s">
        <v>47</v>
      </c>
      <c r="T88" s="66">
        <f>+Table13[[#This Row],[Price per Unit]]*Table13[[#This Row],[Units Sold]]-Table13[[#This Row],[Price per Unit]]*Table13[[#This Row],[Units Sold]]*Table13[[#This Row],[Discount %]]</f>
        <v>2187.6048000000001</v>
      </c>
      <c r="U88"/>
    </row>
    <row r="89" spans="1:21">
      <c r="A89" s="65">
        <v>2421</v>
      </c>
      <c r="B89" s="52" t="s">
        <v>41</v>
      </c>
      <c r="C89" s="52" t="s">
        <v>18</v>
      </c>
      <c r="D89" s="52" t="s">
        <v>29</v>
      </c>
      <c r="E89" s="52" t="s">
        <v>62</v>
      </c>
      <c r="F89" s="52" t="s">
        <v>60</v>
      </c>
      <c r="G89" s="52">
        <f>+LEN(Table13[[#This Row],[Product Name]])</f>
        <v>15</v>
      </c>
      <c r="H89" s="52" t="s">
        <v>44</v>
      </c>
      <c r="I89" s="52" t="s">
        <v>31</v>
      </c>
      <c r="J89" s="52">
        <v>2024</v>
      </c>
      <c r="K89" s="52" t="s">
        <v>45</v>
      </c>
      <c r="L89" s="53" t="s">
        <v>71</v>
      </c>
      <c r="M89" s="54">
        <v>45566</v>
      </c>
      <c r="N89" s="52" t="s">
        <v>34</v>
      </c>
      <c r="O89" s="55">
        <v>67.33</v>
      </c>
      <c r="P89" s="52">
        <v>38</v>
      </c>
      <c r="Q89" s="56">
        <v>0.27</v>
      </c>
      <c r="R89" s="55">
        <f>+Table13[[#This Row],[Price per Unit]]*Table13[[#This Row],[Units Sold]]</f>
        <v>2558.54</v>
      </c>
      <c r="S89" s="52" t="s">
        <v>61</v>
      </c>
      <c r="T89" s="66">
        <f>+Table13[[#This Row],[Price per Unit]]*Table13[[#This Row],[Units Sold]]-Table13[[#This Row],[Price per Unit]]*Table13[[#This Row],[Units Sold]]*Table13[[#This Row],[Discount %]]</f>
        <v>1867.7341999999999</v>
      </c>
      <c r="U89"/>
    </row>
    <row r="90" spans="1:21">
      <c r="A90" s="65">
        <v>2425</v>
      </c>
      <c r="B90" s="52" t="s">
        <v>41</v>
      </c>
      <c r="C90" s="52" t="s">
        <v>18</v>
      </c>
      <c r="D90" s="52" t="s">
        <v>29</v>
      </c>
      <c r="E90" s="52" t="s">
        <v>20</v>
      </c>
      <c r="F90" s="52" t="s">
        <v>60</v>
      </c>
      <c r="G90" s="52">
        <f>+LEN(Table13[[#This Row],[Product Name]])</f>
        <v>15</v>
      </c>
      <c r="H90" s="52" t="s">
        <v>22</v>
      </c>
      <c r="I90" s="52" t="s">
        <v>23</v>
      </c>
      <c r="J90" s="52">
        <v>2024</v>
      </c>
      <c r="K90" s="52" t="s">
        <v>24</v>
      </c>
      <c r="L90" s="53" t="s">
        <v>72</v>
      </c>
      <c r="M90" s="54">
        <v>45444</v>
      </c>
      <c r="N90" s="52" t="s">
        <v>69</v>
      </c>
      <c r="O90" s="55">
        <v>95.33</v>
      </c>
      <c r="P90" s="52">
        <v>194</v>
      </c>
      <c r="Q90" s="56">
        <v>0.14000000000000001</v>
      </c>
      <c r="R90" s="55">
        <f>+Table13[[#This Row],[Price per Unit]]*Table13[[#This Row],[Units Sold]]</f>
        <v>18494.02</v>
      </c>
      <c r="S90" s="52" t="s">
        <v>27</v>
      </c>
      <c r="T90" s="66">
        <f>+Table13[[#This Row],[Price per Unit]]*Table13[[#This Row],[Units Sold]]-Table13[[#This Row],[Price per Unit]]*Table13[[#This Row],[Units Sold]]*Table13[[#This Row],[Discount %]]</f>
        <v>15904.8572</v>
      </c>
      <c r="U90"/>
    </row>
    <row r="91" spans="1:21">
      <c r="A91" s="65">
        <v>2429</v>
      </c>
      <c r="B91" s="52" t="s">
        <v>41</v>
      </c>
      <c r="C91" s="52" t="s">
        <v>18</v>
      </c>
      <c r="D91" s="52" t="s">
        <v>36</v>
      </c>
      <c r="E91" s="52" t="s">
        <v>62</v>
      </c>
      <c r="F91" s="52" t="s">
        <v>43</v>
      </c>
      <c r="G91" s="52">
        <f>+LEN(Table13[[#This Row],[Product Name]])</f>
        <v>20</v>
      </c>
      <c r="H91" s="52" t="s">
        <v>44</v>
      </c>
      <c r="I91" s="52" t="s">
        <v>23</v>
      </c>
      <c r="J91" s="52">
        <v>2024</v>
      </c>
      <c r="K91" s="52" t="s">
        <v>45</v>
      </c>
      <c r="L91" s="53" t="s">
        <v>51</v>
      </c>
      <c r="M91" s="54">
        <v>45383</v>
      </c>
      <c r="N91" s="52" t="s">
        <v>39</v>
      </c>
      <c r="O91" s="55">
        <v>45.3</v>
      </c>
      <c r="P91" s="52">
        <v>239</v>
      </c>
      <c r="Q91" s="56">
        <v>0.06</v>
      </c>
      <c r="R91" s="55">
        <f>+Table13[[#This Row],[Price per Unit]]*Table13[[#This Row],[Units Sold]]</f>
        <v>10826.699999999999</v>
      </c>
      <c r="S91" s="52" t="s">
        <v>40</v>
      </c>
      <c r="T91" s="66">
        <f>+Table13[[#This Row],[Price per Unit]]*Table13[[#This Row],[Units Sold]]-Table13[[#This Row],[Price per Unit]]*Table13[[#This Row],[Units Sold]]*Table13[[#This Row],[Discount %]]</f>
        <v>10177.097999999998</v>
      </c>
      <c r="U91"/>
    </row>
    <row r="92" spans="1:21">
      <c r="A92" s="65">
        <v>2430</v>
      </c>
      <c r="B92" s="52" t="s">
        <v>17</v>
      </c>
      <c r="C92" s="52" t="s">
        <v>18</v>
      </c>
      <c r="D92" s="52" t="s">
        <v>36</v>
      </c>
      <c r="E92" s="52" t="s">
        <v>59</v>
      </c>
      <c r="F92" s="52" t="s">
        <v>60</v>
      </c>
      <c r="G92" s="52">
        <f>+LEN(Table13[[#This Row],[Product Name]])</f>
        <v>15</v>
      </c>
      <c r="H92" s="52" t="s">
        <v>44</v>
      </c>
      <c r="I92" s="52" t="s">
        <v>23</v>
      </c>
      <c r="J92" s="52">
        <v>2023</v>
      </c>
      <c r="K92" s="52" t="s">
        <v>63</v>
      </c>
      <c r="L92" s="53" t="s">
        <v>33</v>
      </c>
      <c r="M92" s="54">
        <v>45047</v>
      </c>
      <c r="N92" s="52" t="s">
        <v>26</v>
      </c>
      <c r="O92" s="55">
        <v>12.97</v>
      </c>
      <c r="P92" s="52">
        <v>226</v>
      </c>
      <c r="Q92" s="56">
        <v>0.21</v>
      </c>
      <c r="R92" s="55">
        <f>+Table13[[#This Row],[Price per Unit]]*Table13[[#This Row],[Units Sold]]</f>
        <v>2931.2200000000003</v>
      </c>
      <c r="S92" s="52" t="s">
        <v>47</v>
      </c>
      <c r="T92" s="66">
        <f>+Table13[[#This Row],[Price per Unit]]*Table13[[#This Row],[Units Sold]]-Table13[[#This Row],[Price per Unit]]*Table13[[#This Row],[Units Sold]]*Table13[[#This Row],[Discount %]]</f>
        <v>2315.6638000000003</v>
      </c>
      <c r="U92"/>
    </row>
    <row r="93" spans="1:21">
      <c r="A93" s="65">
        <v>2432</v>
      </c>
      <c r="B93" s="52" t="s">
        <v>17</v>
      </c>
      <c r="C93" s="52" t="s">
        <v>18</v>
      </c>
      <c r="D93" s="52" t="s">
        <v>29</v>
      </c>
      <c r="E93" s="52" t="s">
        <v>70</v>
      </c>
      <c r="F93" s="52" t="s">
        <v>43</v>
      </c>
      <c r="G93" s="52">
        <f>+LEN(Table13[[#This Row],[Product Name]])</f>
        <v>20</v>
      </c>
      <c r="H93" s="52" t="s">
        <v>22</v>
      </c>
      <c r="I93" s="52" t="s">
        <v>31</v>
      </c>
      <c r="J93" s="52">
        <v>2023</v>
      </c>
      <c r="K93" s="52" t="s">
        <v>45</v>
      </c>
      <c r="L93" s="53" t="s">
        <v>68</v>
      </c>
      <c r="M93" s="54">
        <v>45261</v>
      </c>
      <c r="N93" s="52" t="s">
        <v>34</v>
      </c>
      <c r="O93" s="55">
        <v>50.25</v>
      </c>
      <c r="P93" s="52">
        <v>308</v>
      </c>
      <c r="Q93" s="56">
        <v>0.06</v>
      </c>
      <c r="R93" s="55">
        <f>+Table13[[#This Row],[Price per Unit]]*Table13[[#This Row],[Units Sold]]</f>
        <v>15477</v>
      </c>
      <c r="S93" s="52" t="s">
        <v>56</v>
      </c>
      <c r="T93" s="66">
        <f>+Table13[[#This Row],[Price per Unit]]*Table13[[#This Row],[Units Sold]]-Table13[[#This Row],[Price per Unit]]*Table13[[#This Row],[Units Sold]]*Table13[[#This Row],[Discount %]]</f>
        <v>14548.38</v>
      </c>
      <c r="U93"/>
    </row>
    <row r="94" spans="1:21">
      <c r="A94" s="65">
        <v>2441</v>
      </c>
      <c r="B94" s="52" t="s">
        <v>17</v>
      </c>
      <c r="C94" s="52" t="s">
        <v>18</v>
      </c>
      <c r="D94" s="52" t="s">
        <v>50</v>
      </c>
      <c r="E94" s="52" t="s">
        <v>59</v>
      </c>
      <c r="F94" s="52" t="s">
        <v>60</v>
      </c>
      <c r="G94" s="52">
        <f>+LEN(Table13[[#This Row],[Product Name]])</f>
        <v>15</v>
      </c>
      <c r="H94" s="52" t="s">
        <v>44</v>
      </c>
      <c r="I94" s="52" t="s">
        <v>31</v>
      </c>
      <c r="J94" s="52">
        <v>2023</v>
      </c>
      <c r="K94" s="52" t="s">
        <v>24</v>
      </c>
      <c r="L94" s="53" t="s">
        <v>71</v>
      </c>
      <c r="M94" s="54">
        <v>45200</v>
      </c>
      <c r="N94" s="52" t="s">
        <v>34</v>
      </c>
      <c r="O94" s="55">
        <v>28.9</v>
      </c>
      <c r="P94" s="52">
        <v>153</v>
      </c>
      <c r="Q94" s="56">
        <v>0.2</v>
      </c>
      <c r="R94" s="55">
        <f>+Table13[[#This Row],[Price per Unit]]*Table13[[#This Row],[Units Sold]]</f>
        <v>4421.7</v>
      </c>
      <c r="S94" s="52" t="s">
        <v>61</v>
      </c>
      <c r="T94" s="66">
        <f>+Table13[[#This Row],[Price per Unit]]*Table13[[#This Row],[Units Sold]]-Table13[[#This Row],[Price per Unit]]*Table13[[#This Row],[Units Sold]]*Table13[[#This Row],[Discount %]]</f>
        <v>3537.3599999999997</v>
      </c>
      <c r="U94"/>
    </row>
    <row r="95" spans="1:21">
      <c r="A95" s="65">
        <v>2443</v>
      </c>
      <c r="B95" s="52" t="s">
        <v>17</v>
      </c>
      <c r="C95" s="52" t="s">
        <v>18</v>
      </c>
      <c r="D95" s="52" t="s">
        <v>52</v>
      </c>
      <c r="E95" s="52" t="s">
        <v>30</v>
      </c>
      <c r="F95" s="52" t="s">
        <v>60</v>
      </c>
      <c r="G95" s="52">
        <f>+LEN(Table13[[#This Row],[Product Name]])</f>
        <v>15</v>
      </c>
      <c r="H95" s="52" t="s">
        <v>22</v>
      </c>
      <c r="I95" s="52" t="s">
        <v>23</v>
      </c>
      <c r="J95" s="52">
        <v>2023</v>
      </c>
      <c r="K95" s="52" t="s">
        <v>32</v>
      </c>
      <c r="L95" s="53" t="s">
        <v>72</v>
      </c>
      <c r="M95" s="54">
        <v>45078</v>
      </c>
      <c r="N95" s="52" t="s">
        <v>34</v>
      </c>
      <c r="O95" s="55">
        <v>10.08</v>
      </c>
      <c r="P95" s="52">
        <v>164</v>
      </c>
      <c r="Q95" s="56">
        <v>0.11</v>
      </c>
      <c r="R95" s="55">
        <f>+Table13[[#This Row],[Price per Unit]]*Table13[[#This Row],[Units Sold]]</f>
        <v>1653.1200000000001</v>
      </c>
      <c r="S95" s="52" t="s">
        <v>61</v>
      </c>
      <c r="T95" s="66">
        <f>+Table13[[#This Row],[Price per Unit]]*Table13[[#This Row],[Units Sold]]-Table13[[#This Row],[Price per Unit]]*Table13[[#This Row],[Units Sold]]*Table13[[#This Row],[Discount %]]</f>
        <v>1471.2768000000001</v>
      </c>
      <c r="U95"/>
    </row>
    <row r="96" spans="1:21">
      <c r="A96" s="65">
        <v>2456</v>
      </c>
      <c r="B96" s="52" t="s">
        <v>48</v>
      </c>
      <c r="C96" s="52" t="s">
        <v>18</v>
      </c>
      <c r="D96" s="52" t="s">
        <v>54</v>
      </c>
      <c r="E96" s="52" t="s">
        <v>59</v>
      </c>
      <c r="F96" s="52" t="s">
        <v>60</v>
      </c>
      <c r="G96" s="52">
        <f>+LEN(Table13[[#This Row],[Product Name]])</f>
        <v>15</v>
      </c>
      <c r="H96" s="52" t="s">
        <v>22</v>
      </c>
      <c r="I96" s="52" t="s">
        <v>31</v>
      </c>
      <c r="J96" s="52">
        <v>2023</v>
      </c>
      <c r="K96" s="52" t="s">
        <v>24</v>
      </c>
      <c r="L96" s="53" t="s">
        <v>65</v>
      </c>
      <c r="M96" s="54">
        <v>44927</v>
      </c>
      <c r="N96" s="52" t="s">
        <v>69</v>
      </c>
      <c r="O96" s="55">
        <v>47.5</v>
      </c>
      <c r="P96" s="52">
        <v>291</v>
      </c>
      <c r="Q96" s="56">
        <v>0.18</v>
      </c>
      <c r="R96" s="55">
        <f>+Table13[[#This Row],[Price per Unit]]*Table13[[#This Row],[Units Sold]]</f>
        <v>13822.5</v>
      </c>
      <c r="S96" s="52" t="s">
        <v>27</v>
      </c>
      <c r="T96" s="66">
        <f>+Table13[[#This Row],[Price per Unit]]*Table13[[#This Row],[Units Sold]]-Table13[[#This Row],[Price per Unit]]*Table13[[#This Row],[Units Sold]]*Table13[[#This Row],[Discount %]]</f>
        <v>11334.45</v>
      </c>
      <c r="U96"/>
    </row>
    <row r="97" spans="1:21">
      <c r="A97" s="65">
        <v>2460</v>
      </c>
      <c r="B97" s="52" t="s">
        <v>17</v>
      </c>
      <c r="C97" s="52" t="s">
        <v>18</v>
      </c>
      <c r="D97" s="52" t="s">
        <v>19</v>
      </c>
      <c r="E97" s="52" t="s">
        <v>70</v>
      </c>
      <c r="F97" s="52" t="s">
        <v>43</v>
      </c>
      <c r="G97" s="52">
        <f>+LEN(Table13[[#This Row],[Product Name]])</f>
        <v>20</v>
      </c>
      <c r="H97" s="52" t="s">
        <v>57</v>
      </c>
      <c r="I97" s="52" t="s">
        <v>31</v>
      </c>
      <c r="J97" s="52">
        <v>2023</v>
      </c>
      <c r="K97" s="52" t="s">
        <v>45</v>
      </c>
      <c r="L97" s="53" t="s">
        <v>73</v>
      </c>
      <c r="M97" s="54">
        <v>45139</v>
      </c>
      <c r="N97" s="52" t="s">
        <v>66</v>
      </c>
      <c r="O97" s="55">
        <v>38.01</v>
      </c>
      <c r="P97" s="52">
        <v>146</v>
      </c>
      <c r="Q97" s="56">
        <v>0.05</v>
      </c>
      <c r="R97" s="55">
        <f>+Table13[[#This Row],[Price per Unit]]*Table13[[#This Row],[Units Sold]]</f>
        <v>5549.46</v>
      </c>
      <c r="S97" s="52" t="s">
        <v>27</v>
      </c>
      <c r="T97" s="66">
        <f>+Table13[[#This Row],[Price per Unit]]*Table13[[#This Row],[Units Sold]]-Table13[[#This Row],[Price per Unit]]*Table13[[#This Row],[Units Sold]]*Table13[[#This Row],[Discount %]]</f>
        <v>5271.9870000000001</v>
      </c>
      <c r="U97"/>
    </row>
    <row r="98" spans="1:21">
      <c r="A98" s="65">
        <v>2462</v>
      </c>
      <c r="B98" s="52" t="s">
        <v>48</v>
      </c>
      <c r="C98" s="52" t="s">
        <v>18</v>
      </c>
      <c r="D98" s="52" t="s">
        <v>36</v>
      </c>
      <c r="E98" s="52" t="s">
        <v>20</v>
      </c>
      <c r="F98" s="52" t="s">
        <v>43</v>
      </c>
      <c r="G98" s="52">
        <f>+LEN(Table13[[#This Row],[Product Name]])</f>
        <v>20</v>
      </c>
      <c r="H98" s="52" t="s">
        <v>57</v>
      </c>
      <c r="I98" s="52" t="s">
        <v>23</v>
      </c>
      <c r="J98" s="52">
        <v>2024</v>
      </c>
      <c r="K98" s="52" t="s">
        <v>32</v>
      </c>
      <c r="L98" s="53" t="s">
        <v>58</v>
      </c>
      <c r="M98" s="54">
        <v>45566</v>
      </c>
      <c r="N98" s="52" t="s">
        <v>66</v>
      </c>
      <c r="O98" s="55">
        <v>33.799999999999997</v>
      </c>
      <c r="P98" s="52">
        <v>349</v>
      </c>
      <c r="Q98" s="56">
        <v>0.2</v>
      </c>
      <c r="R98" s="55">
        <f>+Table13[[#This Row],[Price per Unit]]*Table13[[#This Row],[Units Sold]]</f>
        <v>11796.199999999999</v>
      </c>
      <c r="S98" s="52" t="s">
        <v>40</v>
      </c>
      <c r="T98" s="66">
        <f>+Table13[[#This Row],[Price per Unit]]*Table13[[#This Row],[Units Sold]]-Table13[[#This Row],[Price per Unit]]*Table13[[#This Row],[Units Sold]]*Table13[[#This Row],[Discount %]]</f>
        <v>9436.9599999999991</v>
      </c>
      <c r="U98"/>
    </row>
    <row r="99" spans="1:21">
      <c r="A99" s="65">
        <v>2463</v>
      </c>
      <c r="B99" s="52" t="s">
        <v>17</v>
      </c>
      <c r="C99" s="52" t="s">
        <v>18</v>
      </c>
      <c r="D99" s="52" t="s">
        <v>19</v>
      </c>
      <c r="E99" s="52" t="s">
        <v>70</v>
      </c>
      <c r="F99" s="52" t="s">
        <v>43</v>
      </c>
      <c r="G99" s="52">
        <f>+LEN(Table13[[#This Row],[Product Name]])</f>
        <v>20</v>
      </c>
      <c r="H99" s="52" t="s">
        <v>44</v>
      </c>
      <c r="I99" s="52" t="s">
        <v>31</v>
      </c>
      <c r="J99" s="52">
        <v>2023</v>
      </c>
      <c r="K99" s="52" t="s">
        <v>45</v>
      </c>
      <c r="L99" s="53" t="s">
        <v>46</v>
      </c>
      <c r="M99" s="54">
        <v>45170</v>
      </c>
      <c r="N99" s="52" t="s">
        <v>39</v>
      </c>
      <c r="O99" s="55">
        <v>45.27</v>
      </c>
      <c r="P99" s="52">
        <v>404</v>
      </c>
      <c r="Q99" s="56">
        <v>0.01</v>
      </c>
      <c r="R99" s="55">
        <f>+Table13[[#This Row],[Price per Unit]]*Table13[[#This Row],[Units Sold]]</f>
        <v>18289.080000000002</v>
      </c>
      <c r="S99" s="52" t="s">
        <v>61</v>
      </c>
      <c r="T99" s="66">
        <f>+Table13[[#This Row],[Price per Unit]]*Table13[[#This Row],[Units Sold]]-Table13[[#This Row],[Price per Unit]]*Table13[[#This Row],[Units Sold]]*Table13[[#This Row],[Discount %]]</f>
        <v>18106.189200000001</v>
      </c>
      <c r="U99"/>
    </row>
    <row r="100" spans="1:21">
      <c r="A100" s="65">
        <v>2464</v>
      </c>
      <c r="B100" s="52" t="s">
        <v>48</v>
      </c>
      <c r="C100" s="52" t="s">
        <v>18</v>
      </c>
      <c r="D100" s="52" t="s">
        <v>19</v>
      </c>
      <c r="E100" s="52" t="s">
        <v>67</v>
      </c>
      <c r="F100" s="52" t="s">
        <v>60</v>
      </c>
      <c r="G100" s="52">
        <f>+LEN(Table13[[#This Row],[Product Name]])</f>
        <v>15</v>
      </c>
      <c r="H100" s="52" t="s">
        <v>22</v>
      </c>
      <c r="I100" s="52" t="s">
        <v>23</v>
      </c>
      <c r="J100" s="52">
        <v>2024</v>
      </c>
      <c r="K100" s="52" t="s">
        <v>24</v>
      </c>
      <c r="L100" s="53" t="s">
        <v>25</v>
      </c>
      <c r="M100" s="54">
        <v>45352</v>
      </c>
      <c r="N100" s="52" t="s">
        <v>69</v>
      </c>
      <c r="O100" s="55">
        <v>51.92</v>
      </c>
      <c r="P100" s="52">
        <v>138</v>
      </c>
      <c r="Q100" s="56">
        <v>0.16</v>
      </c>
      <c r="R100" s="55">
        <f>+Table13[[#This Row],[Price per Unit]]*Table13[[#This Row],[Units Sold]]</f>
        <v>7164.96</v>
      </c>
      <c r="S100" s="52" t="s">
        <v>47</v>
      </c>
      <c r="T100" s="66">
        <f>+Table13[[#This Row],[Price per Unit]]*Table13[[#This Row],[Units Sold]]-Table13[[#This Row],[Price per Unit]]*Table13[[#This Row],[Units Sold]]*Table13[[#This Row],[Discount %]]</f>
        <v>6018.5663999999997</v>
      </c>
      <c r="U100"/>
    </row>
    <row r="101" spans="1:21">
      <c r="A101" s="65">
        <v>2471</v>
      </c>
      <c r="B101" s="52" t="s">
        <v>17</v>
      </c>
      <c r="C101" s="52" t="s">
        <v>18</v>
      </c>
      <c r="D101" s="52" t="s">
        <v>52</v>
      </c>
      <c r="E101" s="52" t="s">
        <v>37</v>
      </c>
      <c r="F101" s="52" t="s">
        <v>21</v>
      </c>
      <c r="G101" s="52">
        <f>+LEN(Table13[[#This Row],[Product Name]])</f>
        <v>16</v>
      </c>
      <c r="H101" s="52" t="s">
        <v>22</v>
      </c>
      <c r="I101" s="52" t="s">
        <v>31</v>
      </c>
      <c r="J101" s="52">
        <v>2024</v>
      </c>
      <c r="K101" s="52" t="s">
        <v>32</v>
      </c>
      <c r="L101" s="53" t="s">
        <v>68</v>
      </c>
      <c r="M101" s="54">
        <v>45627</v>
      </c>
      <c r="N101" s="52" t="s">
        <v>69</v>
      </c>
      <c r="O101" s="55">
        <v>61.41</v>
      </c>
      <c r="P101" s="52">
        <v>359</v>
      </c>
      <c r="Q101" s="56">
        <v>7.0000000000000007E-2</v>
      </c>
      <c r="R101" s="55">
        <f>+Table13[[#This Row],[Price per Unit]]*Table13[[#This Row],[Units Sold]]</f>
        <v>22046.19</v>
      </c>
      <c r="S101" s="52" t="s">
        <v>61</v>
      </c>
      <c r="T101" s="66">
        <f>+Table13[[#This Row],[Price per Unit]]*Table13[[#This Row],[Units Sold]]-Table13[[#This Row],[Price per Unit]]*Table13[[#This Row],[Units Sold]]*Table13[[#This Row],[Discount %]]</f>
        <v>20502.956699999999</v>
      </c>
      <c r="U101"/>
    </row>
    <row r="102" spans="1:21">
      <c r="A102" s="65">
        <v>2486</v>
      </c>
      <c r="B102" s="52" t="s">
        <v>48</v>
      </c>
      <c r="C102" s="52" t="s">
        <v>18</v>
      </c>
      <c r="D102" s="52" t="s">
        <v>19</v>
      </c>
      <c r="E102" s="52" t="s">
        <v>62</v>
      </c>
      <c r="F102" s="52" t="s">
        <v>21</v>
      </c>
      <c r="G102" s="52">
        <f>+LEN(Table13[[#This Row],[Product Name]])</f>
        <v>16</v>
      </c>
      <c r="H102" s="52" t="s">
        <v>22</v>
      </c>
      <c r="I102" s="52" t="s">
        <v>23</v>
      </c>
      <c r="J102" s="52">
        <v>2023</v>
      </c>
      <c r="K102" s="52" t="s">
        <v>32</v>
      </c>
      <c r="L102" s="53" t="s">
        <v>46</v>
      </c>
      <c r="M102" s="54">
        <v>45170</v>
      </c>
      <c r="N102" s="52" t="s">
        <v>34</v>
      </c>
      <c r="O102" s="55">
        <v>62.52</v>
      </c>
      <c r="P102" s="52">
        <v>30</v>
      </c>
      <c r="Q102" s="56">
        <v>0.23</v>
      </c>
      <c r="R102" s="55">
        <f>+Table13[[#This Row],[Price per Unit]]*Table13[[#This Row],[Units Sold]]</f>
        <v>1875.6000000000001</v>
      </c>
      <c r="S102" s="52" t="s">
        <v>27</v>
      </c>
      <c r="T102" s="66">
        <f>+Table13[[#This Row],[Price per Unit]]*Table13[[#This Row],[Units Sold]]-Table13[[#This Row],[Price per Unit]]*Table13[[#This Row],[Units Sold]]*Table13[[#This Row],[Discount %]]</f>
        <v>1444.212</v>
      </c>
      <c r="U102"/>
    </row>
    <row r="103" spans="1:21">
      <c r="A103" s="65">
        <v>2491</v>
      </c>
      <c r="B103" s="52" t="s">
        <v>48</v>
      </c>
      <c r="C103" s="52" t="s">
        <v>18</v>
      </c>
      <c r="D103" s="52" t="s">
        <v>36</v>
      </c>
      <c r="E103" s="52" t="s">
        <v>59</v>
      </c>
      <c r="F103" s="52" t="s">
        <v>43</v>
      </c>
      <c r="G103" s="52">
        <f>+LEN(Table13[[#This Row],[Product Name]])</f>
        <v>20</v>
      </c>
      <c r="H103" s="52" t="s">
        <v>44</v>
      </c>
      <c r="I103" s="52" t="s">
        <v>23</v>
      </c>
      <c r="J103" s="52">
        <v>2023</v>
      </c>
      <c r="K103" s="52" t="s">
        <v>24</v>
      </c>
      <c r="L103" s="53" t="s">
        <v>64</v>
      </c>
      <c r="M103" s="54">
        <v>45108</v>
      </c>
      <c r="N103" s="52" t="s">
        <v>66</v>
      </c>
      <c r="O103" s="55">
        <v>70.3</v>
      </c>
      <c r="P103" s="52">
        <v>460</v>
      </c>
      <c r="Q103" s="56">
        <v>0.28999999999999998</v>
      </c>
      <c r="R103" s="55">
        <f>+Table13[[#This Row],[Price per Unit]]*Table13[[#This Row],[Units Sold]]</f>
        <v>32338</v>
      </c>
      <c r="S103" s="52" t="s">
        <v>56</v>
      </c>
      <c r="T103" s="66">
        <f>+Table13[[#This Row],[Price per Unit]]*Table13[[#This Row],[Units Sold]]-Table13[[#This Row],[Price per Unit]]*Table13[[#This Row],[Units Sold]]*Table13[[#This Row],[Discount %]]</f>
        <v>22959.980000000003</v>
      </c>
      <c r="U103"/>
    </row>
    <row r="104" spans="1:21">
      <c r="A104" s="65">
        <v>2493</v>
      </c>
      <c r="B104" s="52" t="s">
        <v>48</v>
      </c>
      <c r="C104" s="52" t="s">
        <v>18</v>
      </c>
      <c r="D104" s="52" t="s">
        <v>42</v>
      </c>
      <c r="E104" s="52" t="s">
        <v>67</v>
      </c>
      <c r="F104" s="52" t="s">
        <v>60</v>
      </c>
      <c r="G104" s="52">
        <f>+LEN(Table13[[#This Row],[Product Name]])</f>
        <v>15</v>
      </c>
      <c r="H104" s="52" t="s">
        <v>57</v>
      </c>
      <c r="I104" s="52" t="s">
        <v>31</v>
      </c>
      <c r="J104" s="52">
        <v>2023</v>
      </c>
      <c r="K104" s="52" t="s">
        <v>24</v>
      </c>
      <c r="L104" s="53" t="s">
        <v>71</v>
      </c>
      <c r="M104" s="54">
        <v>45200</v>
      </c>
      <c r="N104" s="52" t="s">
        <v>26</v>
      </c>
      <c r="O104" s="55">
        <v>71.7</v>
      </c>
      <c r="P104" s="52">
        <v>169</v>
      </c>
      <c r="Q104" s="56">
        <v>0.12</v>
      </c>
      <c r="R104" s="55">
        <f>+Table13[[#This Row],[Price per Unit]]*Table13[[#This Row],[Units Sold]]</f>
        <v>12117.300000000001</v>
      </c>
      <c r="S104" s="52" t="s">
        <v>27</v>
      </c>
      <c r="T104" s="66">
        <f>+Table13[[#This Row],[Price per Unit]]*Table13[[#This Row],[Units Sold]]-Table13[[#This Row],[Price per Unit]]*Table13[[#This Row],[Units Sold]]*Table13[[#This Row],[Discount %]]</f>
        <v>10663.224000000002</v>
      </c>
      <c r="U104"/>
    </row>
    <row r="105" spans="1:21">
      <c r="A105" s="65">
        <v>2494</v>
      </c>
      <c r="B105" s="52" t="s">
        <v>48</v>
      </c>
      <c r="C105" s="52" t="s">
        <v>18</v>
      </c>
      <c r="D105" s="52" t="s">
        <v>36</v>
      </c>
      <c r="E105" s="52" t="s">
        <v>37</v>
      </c>
      <c r="F105" s="52" t="s">
        <v>60</v>
      </c>
      <c r="G105" s="52">
        <f>+LEN(Table13[[#This Row],[Product Name]])</f>
        <v>15</v>
      </c>
      <c r="H105" s="52" t="s">
        <v>57</v>
      </c>
      <c r="I105" s="52" t="s">
        <v>23</v>
      </c>
      <c r="J105" s="52">
        <v>2024</v>
      </c>
      <c r="K105" s="52" t="s">
        <v>45</v>
      </c>
      <c r="L105" s="53" t="s">
        <v>46</v>
      </c>
      <c r="M105" s="54">
        <v>45536</v>
      </c>
      <c r="N105" s="52" t="s">
        <v>26</v>
      </c>
      <c r="O105" s="55">
        <v>29.3</v>
      </c>
      <c r="P105" s="52">
        <v>363</v>
      </c>
      <c r="Q105" s="56">
        <v>0.25</v>
      </c>
      <c r="R105" s="55">
        <f>+Table13[[#This Row],[Price per Unit]]*Table13[[#This Row],[Units Sold]]</f>
        <v>10635.9</v>
      </c>
      <c r="S105" s="52" t="s">
        <v>27</v>
      </c>
      <c r="T105" s="66">
        <f>+Table13[[#This Row],[Price per Unit]]*Table13[[#This Row],[Units Sold]]-Table13[[#This Row],[Price per Unit]]*Table13[[#This Row],[Units Sold]]*Table13[[#This Row],[Discount %]]</f>
        <v>7976.9249999999993</v>
      </c>
      <c r="U105"/>
    </row>
    <row r="106" spans="1:21">
      <c r="A106" s="65">
        <v>2502</v>
      </c>
      <c r="B106" s="52" t="s">
        <v>17</v>
      </c>
      <c r="C106" s="52" t="s">
        <v>18</v>
      </c>
      <c r="D106" s="52" t="s">
        <v>36</v>
      </c>
      <c r="E106" s="52" t="s">
        <v>62</v>
      </c>
      <c r="F106" s="52" t="s">
        <v>43</v>
      </c>
      <c r="G106" s="52">
        <f>+LEN(Table13[[#This Row],[Product Name]])</f>
        <v>20</v>
      </c>
      <c r="H106" s="52" t="s">
        <v>22</v>
      </c>
      <c r="I106" s="52" t="s">
        <v>31</v>
      </c>
      <c r="J106" s="52">
        <v>2024</v>
      </c>
      <c r="K106" s="52" t="s">
        <v>63</v>
      </c>
      <c r="L106" s="53" t="s">
        <v>64</v>
      </c>
      <c r="M106" s="54">
        <v>45474</v>
      </c>
      <c r="N106" s="52" t="s">
        <v>34</v>
      </c>
      <c r="O106" s="55">
        <v>7.35</v>
      </c>
      <c r="P106" s="52">
        <v>246</v>
      </c>
      <c r="Q106" s="56">
        <v>0.23</v>
      </c>
      <c r="R106" s="55">
        <f>+Table13[[#This Row],[Price per Unit]]*Table13[[#This Row],[Units Sold]]</f>
        <v>1808.1</v>
      </c>
      <c r="S106" s="52" t="s">
        <v>61</v>
      </c>
      <c r="T106" s="66">
        <f>+Table13[[#This Row],[Price per Unit]]*Table13[[#This Row],[Units Sold]]-Table13[[#This Row],[Price per Unit]]*Table13[[#This Row],[Units Sold]]*Table13[[#This Row],[Discount %]]</f>
        <v>1392.2369999999999</v>
      </c>
      <c r="U106"/>
    </row>
    <row r="107" spans="1:21">
      <c r="A107" s="65">
        <v>2507</v>
      </c>
      <c r="B107" s="52" t="s">
        <v>48</v>
      </c>
      <c r="C107" s="52" t="s">
        <v>18</v>
      </c>
      <c r="D107" s="52" t="s">
        <v>54</v>
      </c>
      <c r="E107" s="52" t="s">
        <v>70</v>
      </c>
      <c r="F107" s="52" t="s">
        <v>38</v>
      </c>
      <c r="G107" s="52">
        <f>+LEN(Table13[[#This Row],[Product Name]])</f>
        <v>15</v>
      </c>
      <c r="H107" s="52" t="s">
        <v>22</v>
      </c>
      <c r="I107" s="52" t="s">
        <v>31</v>
      </c>
      <c r="J107" s="52">
        <v>2023</v>
      </c>
      <c r="K107" s="52" t="s">
        <v>63</v>
      </c>
      <c r="L107" s="53" t="s">
        <v>73</v>
      </c>
      <c r="M107" s="54">
        <v>45139</v>
      </c>
      <c r="N107" s="52" t="s">
        <v>69</v>
      </c>
      <c r="O107" s="55">
        <v>33.729999999999997</v>
      </c>
      <c r="P107" s="52">
        <v>301</v>
      </c>
      <c r="Q107" s="56">
        <v>0.15</v>
      </c>
      <c r="R107" s="55">
        <f>+Table13[[#This Row],[Price per Unit]]*Table13[[#This Row],[Units Sold]]</f>
        <v>10152.73</v>
      </c>
      <c r="S107" s="52" t="s">
        <v>61</v>
      </c>
      <c r="T107" s="66">
        <f>+Table13[[#This Row],[Price per Unit]]*Table13[[#This Row],[Units Sold]]-Table13[[#This Row],[Price per Unit]]*Table13[[#This Row],[Units Sold]]*Table13[[#This Row],[Discount %]]</f>
        <v>8629.8204999999998</v>
      </c>
      <c r="U107"/>
    </row>
    <row r="108" spans="1:21">
      <c r="A108" s="65">
        <v>2511</v>
      </c>
      <c r="B108" s="52" t="s">
        <v>48</v>
      </c>
      <c r="C108" s="52" t="s">
        <v>18</v>
      </c>
      <c r="D108" s="52" t="s">
        <v>36</v>
      </c>
      <c r="E108" s="52" t="s">
        <v>67</v>
      </c>
      <c r="F108" s="52" t="s">
        <v>60</v>
      </c>
      <c r="G108" s="52">
        <f>+LEN(Table13[[#This Row],[Product Name]])</f>
        <v>15</v>
      </c>
      <c r="H108" s="52" t="s">
        <v>22</v>
      </c>
      <c r="I108" s="52" t="s">
        <v>23</v>
      </c>
      <c r="J108" s="52">
        <v>2024</v>
      </c>
      <c r="K108" s="52" t="s">
        <v>32</v>
      </c>
      <c r="L108" s="53" t="s">
        <v>72</v>
      </c>
      <c r="M108" s="54">
        <v>45444</v>
      </c>
      <c r="N108" s="52" t="s">
        <v>26</v>
      </c>
      <c r="O108" s="55">
        <v>62</v>
      </c>
      <c r="P108" s="52">
        <v>292</v>
      </c>
      <c r="Q108" s="56">
        <v>0.27</v>
      </c>
      <c r="R108" s="55">
        <f>+Table13[[#This Row],[Price per Unit]]*Table13[[#This Row],[Units Sold]]</f>
        <v>18104</v>
      </c>
      <c r="S108" s="52" t="s">
        <v>27</v>
      </c>
      <c r="T108" s="66">
        <f>+Table13[[#This Row],[Price per Unit]]*Table13[[#This Row],[Units Sold]]-Table13[[#This Row],[Price per Unit]]*Table13[[#This Row],[Units Sold]]*Table13[[#This Row],[Discount %]]</f>
        <v>13215.92</v>
      </c>
      <c r="U108"/>
    </row>
    <row r="109" spans="1:21">
      <c r="A109" s="65">
        <v>2514</v>
      </c>
      <c r="B109" s="52" t="s">
        <v>41</v>
      </c>
      <c r="C109" s="52" t="s">
        <v>18</v>
      </c>
      <c r="D109" s="52" t="s">
        <v>36</v>
      </c>
      <c r="E109" s="52" t="s">
        <v>62</v>
      </c>
      <c r="F109" s="52" t="s">
        <v>21</v>
      </c>
      <c r="G109" s="52">
        <f>+LEN(Table13[[#This Row],[Product Name]])</f>
        <v>16</v>
      </c>
      <c r="H109" s="52" t="s">
        <v>57</v>
      </c>
      <c r="I109" s="52" t="s">
        <v>31</v>
      </c>
      <c r="J109" s="52">
        <v>2024</v>
      </c>
      <c r="K109" s="52" t="s">
        <v>32</v>
      </c>
      <c r="L109" s="53" t="s">
        <v>64</v>
      </c>
      <c r="M109" s="54">
        <v>45474</v>
      </c>
      <c r="N109" s="52" t="s">
        <v>34</v>
      </c>
      <c r="O109" s="55">
        <v>53.52</v>
      </c>
      <c r="P109" s="52">
        <v>135</v>
      </c>
      <c r="Q109" s="56">
        <v>0.16</v>
      </c>
      <c r="R109" s="55">
        <f>+Table13[[#This Row],[Price per Unit]]*Table13[[#This Row],[Units Sold]]</f>
        <v>7225.2000000000007</v>
      </c>
      <c r="S109" s="52" t="s">
        <v>56</v>
      </c>
      <c r="T109" s="66">
        <f>+Table13[[#This Row],[Price per Unit]]*Table13[[#This Row],[Units Sold]]-Table13[[#This Row],[Price per Unit]]*Table13[[#This Row],[Units Sold]]*Table13[[#This Row],[Discount %]]</f>
        <v>6069.1680000000006</v>
      </c>
      <c r="U109"/>
    </row>
    <row r="110" spans="1:21">
      <c r="A110" s="65">
        <v>2516</v>
      </c>
      <c r="B110" s="52" t="s">
        <v>48</v>
      </c>
      <c r="C110" s="52" t="s">
        <v>18</v>
      </c>
      <c r="D110" s="52" t="s">
        <v>19</v>
      </c>
      <c r="E110" s="52" t="s">
        <v>62</v>
      </c>
      <c r="F110" s="52" t="s">
        <v>38</v>
      </c>
      <c r="G110" s="52">
        <f>+LEN(Table13[[#This Row],[Product Name]])</f>
        <v>15</v>
      </c>
      <c r="H110" s="52" t="s">
        <v>22</v>
      </c>
      <c r="I110" s="52" t="s">
        <v>31</v>
      </c>
      <c r="J110" s="52">
        <v>2024</v>
      </c>
      <c r="K110" s="52" t="s">
        <v>32</v>
      </c>
      <c r="L110" s="53" t="s">
        <v>73</v>
      </c>
      <c r="M110" s="54">
        <v>45505</v>
      </c>
      <c r="N110" s="52" t="s">
        <v>34</v>
      </c>
      <c r="O110" s="55">
        <v>48.42</v>
      </c>
      <c r="P110" s="52">
        <v>93</v>
      </c>
      <c r="Q110" s="56">
        <v>0.21</v>
      </c>
      <c r="R110" s="55">
        <f>+Table13[[#This Row],[Price per Unit]]*Table13[[#This Row],[Units Sold]]</f>
        <v>4503.0600000000004</v>
      </c>
      <c r="S110" s="52" t="s">
        <v>61</v>
      </c>
      <c r="T110" s="66">
        <f>+Table13[[#This Row],[Price per Unit]]*Table13[[#This Row],[Units Sold]]-Table13[[#This Row],[Price per Unit]]*Table13[[#This Row],[Units Sold]]*Table13[[#This Row],[Discount %]]</f>
        <v>3557.4174000000003</v>
      </c>
      <c r="U110"/>
    </row>
    <row r="111" spans="1:21">
      <c r="A111" s="65">
        <v>2524</v>
      </c>
      <c r="B111" s="52" t="s">
        <v>48</v>
      </c>
      <c r="C111" s="52" t="s">
        <v>18</v>
      </c>
      <c r="D111" s="52" t="s">
        <v>52</v>
      </c>
      <c r="E111" s="52" t="s">
        <v>37</v>
      </c>
      <c r="F111" s="52" t="s">
        <v>60</v>
      </c>
      <c r="G111" s="52">
        <f>+LEN(Table13[[#This Row],[Product Name]])</f>
        <v>15</v>
      </c>
      <c r="H111" s="52" t="s">
        <v>44</v>
      </c>
      <c r="I111" s="52" t="s">
        <v>23</v>
      </c>
      <c r="J111" s="52">
        <v>2024</v>
      </c>
      <c r="K111" s="52" t="s">
        <v>63</v>
      </c>
      <c r="L111" s="53" t="s">
        <v>46</v>
      </c>
      <c r="M111" s="54">
        <v>45536</v>
      </c>
      <c r="N111" s="52" t="s">
        <v>34</v>
      </c>
      <c r="O111" s="55">
        <v>6.68</v>
      </c>
      <c r="P111" s="52">
        <v>1</v>
      </c>
      <c r="Q111" s="56">
        <v>0.14000000000000001</v>
      </c>
      <c r="R111" s="55">
        <f>+Table13[[#This Row],[Price per Unit]]*Table13[[#This Row],[Units Sold]]</f>
        <v>6.68</v>
      </c>
      <c r="S111" s="52" t="s">
        <v>40</v>
      </c>
      <c r="T111" s="66">
        <f>+Table13[[#This Row],[Price per Unit]]*Table13[[#This Row],[Units Sold]]-Table13[[#This Row],[Price per Unit]]*Table13[[#This Row],[Units Sold]]*Table13[[#This Row],[Discount %]]</f>
        <v>5.7447999999999997</v>
      </c>
      <c r="U111"/>
    </row>
    <row r="112" spans="1:21">
      <c r="A112" s="65">
        <v>2527</v>
      </c>
      <c r="B112" s="52" t="s">
        <v>48</v>
      </c>
      <c r="C112" s="52" t="s">
        <v>18</v>
      </c>
      <c r="D112" s="52" t="s">
        <v>19</v>
      </c>
      <c r="E112" s="52" t="s">
        <v>59</v>
      </c>
      <c r="F112" s="52" t="s">
        <v>43</v>
      </c>
      <c r="G112" s="52">
        <f>+LEN(Table13[[#This Row],[Product Name]])</f>
        <v>20</v>
      </c>
      <c r="H112" s="52" t="s">
        <v>44</v>
      </c>
      <c r="I112" s="52" t="s">
        <v>31</v>
      </c>
      <c r="J112" s="52">
        <v>2024</v>
      </c>
      <c r="K112" s="52" t="s">
        <v>45</v>
      </c>
      <c r="L112" s="53" t="s">
        <v>73</v>
      </c>
      <c r="M112" s="54">
        <v>45505</v>
      </c>
      <c r="N112" s="52" t="s">
        <v>34</v>
      </c>
      <c r="O112" s="55">
        <v>97.43</v>
      </c>
      <c r="P112" s="52">
        <v>269</v>
      </c>
      <c r="Q112" s="56">
        <v>0.04</v>
      </c>
      <c r="R112" s="55">
        <f>+Table13[[#This Row],[Price per Unit]]*Table13[[#This Row],[Units Sold]]</f>
        <v>26208.670000000002</v>
      </c>
      <c r="S112" s="52" t="s">
        <v>61</v>
      </c>
      <c r="T112" s="66">
        <f>+Table13[[#This Row],[Price per Unit]]*Table13[[#This Row],[Units Sold]]-Table13[[#This Row],[Price per Unit]]*Table13[[#This Row],[Units Sold]]*Table13[[#This Row],[Discount %]]</f>
        <v>25160.323200000003</v>
      </c>
      <c r="U112"/>
    </row>
    <row r="113" spans="1:21">
      <c r="A113" s="65">
        <v>2534</v>
      </c>
      <c r="B113" s="52" t="s">
        <v>17</v>
      </c>
      <c r="C113" s="52" t="s">
        <v>18</v>
      </c>
      <c r="D113" s="52" t="s">
        <v>42</v>
      </c>
      <c r="E113" s="52" t="s">
        <v>20</v>
      </c>
      <c r="F113" s="52" t="s">
        <v>43</v>
      </c>
      <c r="G113" s="52">
        <f>+LEN(Table13[[#This Row],[Product Name]])</f>
        <v>20</v>
      </c>
      <c r="H113" s="52" t="s">
        <v>44</v>
      </c>
      <c r="I113" s="52" t="s">
        <v>23</v>
      </c>
      <c r="J113" s="52">
        <v>2024</v>
      </c>
      <c r="K113" s="52" t="s">
        <v>45</v>
      </c>
      <c r="L113" s="53" t="s">
        <v>58</v>
      </c>
      <c r="M113" s="54">
        <v>45566</v>
      </c>
      <c r="N113" s="52" t="s">
        <v>26</v>
      </c>
      <c r="O113" s="55">
        <v>92.4</v>
      </c>
      <c r="P113" s="52">
        <v>161</v>
      </c>
      <c r="Q113" s="56">
        <v>0.22</v>
      </c>
      <c r="R113" s="55">
        <f>+Table13[[#This Row],[Price per Unit]]*Table13[[#This Row],[Units Sold]]</f>
        <v>14876.400000000001</v>
      </c>
      <c r="S113" s="52" t="s">
        <v>61</v>
      </c>
      <c r="T113" s="66">
        <f>+Table13[[#This Row],[Price per Unit]]*Table13[[#This Row],[Units Sold]]-Table13[[#This Row],[Price per Unit]]*Table13[[#This Row],[Units Sold]]*Table13[[#This Row],[Discount %]]</f>
        <v>11603.592000000001</v>
      </c>
      <c r="U113"/>
    </row>
    <row r="114" spans="1:21">
      <c r="A114" s="65">
        <v>2536</v>
      </c>
      <c r="B114" s="52" t="s">
        <v>41</v>
      </c>
      <c r="C114" s="52" t="s">
        <v>18</v>
      </c>
      <c r="D114" s="52" t="s">
        <v>54</v>
      </c>
      <c r="E114" s="52" t="s">
        <v>30</v>
      </c>
      <c r="F114" s="52" t="s">
        <v>38</v>
      </c>
      <c r="G114" s="52">
        <f>+LEN(Table13[[#This Row],[Product Name]])</f>
        <v>15</v>
      </c>
      <c r="H114" s="52" t="s">
        <v>57</v>
      </c>
      <c r="I114" s="52" t="s">
        <v>31</v>
      </c>
      <c r="J114" s="52">
        <v>2024</v>
      </c>
      <c r="K114" s="52" t="s">
        <v>45</v>
      </c>
      <c r="L114" s="53" t="s">
        <v>71</v>
      </c>
      <c r="M114" s="54">
        <v>45566</v>
      </c>
      <c r="N114" s="52" t="s">
        <v>26</v>
      </c>
      <c r="O114" s="55">
        <v>71.41</v>
      </c>
      <c r="P114" s="52">
        <v>166</v>
      </c>
      <c r="Q114" s="56">
        <v>0.14000000000000001</v>
      </c>
      <c r="R114" s="55">
        <f>+Table13[[#This Row],[Price per Unit]]*Table13[[#This Row],[Units Sold]]</f>
        <v>11854.06</v>
      </c>
      <c r="S114" s="52" t="s">
        <v>27</v>
      </c>
      <c r="T114" s="66">
        <f>+Table13[[#This Row],[Price per Unit]]*Table13[[#This Row],[Units Sold]]-Table13[[#This Row],[Price per Unit]]*Table13[[#This Row],[Units Sold]]*Table13[[#This Row],[Discount %]]</f>
        <v>10194.491599999999</v>
      </c>
      <c r="U114"/>
    </row>
    <row r="115" spans="1:21">
      <c r="A115" s="65">
        <v>2537</v>
      </c>
      <c r="B115" s="52" t="s">
        <v>41</v>
      </c>
      <c r="C115" s="52" t="s">
        <v>18</v>
      </c>
      <c r="D115" s="52" t="s">
        <v>29</v>
      </c>
      <c r="E115" s="52" t="s">
        <v>67</v>
      </c>
      <c r="F115" s="52" t="s">
        <v>55</v>
      </c>
      <c r="G115" s="52">
        <f>+LEN(Table13[[#This Row],[Product Name]])</f>
        <v>19</v>
      </c>
      <c r="H115" s="52" t="s">
        <v>57</v>
      </c>
      <c r="I115" s="52" t="s">
        <v>31</v>
      </c>
      <c r="J115" s="52">
        <v>2024</v>
      </c>
      <c r="K115" s="52" t="s">
        <v>45</v>
      </c>
      <c r="L115" s="53" t="s">
        <v>68</v>
      </c>
      <c r="M115" s="54">
        <v>45627</v>
      </c>
      <c r="N115" s="52" t="s">
        <v>69</v>
      </c>
      <c r="O115" s="55">
        <v>17.309999999999999</v>
      </c>
      <c r="P115" s="52">
        <v>447</v>
      </c>
      <c r="Q115" s="56">
        <v>0.28000000000000003</v>
      </c>
      <c r="R115" s="55">
        <f>+Table13[[#This Row],[Price per Unit]]*Table13[[#This Row],[Units Sold]]</f>
        <v>7737.57</v>
      </c>
      <c r="S115" s="52" t="s">
        <v>56</v>
      </c>
      <c r="T115" s="66">
        <f>+Table13[[#This Row],[Price per Unit]]*Table13[[#This Row],[Units Sold]]-Table13[[#This Row],[Price per Unit]]*Table13[[#This Row],[Units Sold]]*Table13[[#This Row],[Discount %]]</f>
        <v>5571.0504000000001</v>
      </c>
      <c r="U115"/>
    </row>
    <row r="116" spans="1:21">
      <c r="A116" s="65">
        <v>2538</v>
      </c>
      <c r="B116" s="52" t="s">
        <v>48</v>
      </c>
      <c r="C116" s="52" t="s">
        <v>18</v>
      </c>
      <c r="D116" s="52" t="s">
        <v>19</v>
      </c>
      <c r="E116" s="52" t="s">
        <v>30</v>
      </c>
      <c r="F116" s="52" t="s">
        <v>38</v>
      </c>
      <c r="G116" s="52">
        <f>+LEN(Table13[[#This Row],[Product Name]])</f>
        <v>15</v>
      </c>
      <c r="H116" s="52" t="s">
        <v>44</v>
      </c>
      <c r="I116" s="52" t="s">
        <v>31</v>
      </c>
      <c r="J116" s="52">
        <v>2024</v>
      </c>
      <c r="K116" s="52" t="s">
        <v>24</v>
      </c>
      <c r="L116" s="53" t="s">
        <v>58</v>
      </c>
      <c r="M116" s="54">
        <v>45566</v>
      </c>
      <c r="N116" s="52" t="s">
        <v>26</v>
      </c>
      <c r="O116" s="55">
        <v>55.22</v>
      </c>
      <c r="P116" s="52">
        <v>182</v>
      </c>
      <c r="Q116" s="56">
        <v>0.23</v>
      </c>
      <c r="R116" s="55">
        <f>+Table13[[#This Row],[Price per Unit]]*Table13[[#This Row],[Units Sold]]</f>
        <v>10050.039999999999</v>
      </c>
      <c r="S116" s="52" t="s">
        <v>47</v>
      </c>
      <c r="T116" s="66">
        <f>+Table13[[#This Row],[Price per Unit]]*Table13[[#This Row],[Units Sold]]-Table13[[#This Row],[Price per Unit]]*Table13[[#This Row],[Units Sold]]*Table13[[#This Row],[Discount %]]</f>
        <v>7738.5307999999986</v>
      </c>
      <c r="U116"/>
    </row>
    <row r="117" spans="1:21">
      <c r="A117" s="65">
        <v>2544</v>
      </c>
      <c r="B117" s="52" t="s">
        <v>17</v>
      </c>
      <c r="C117" s="52" t="s">
        <v>18</v>
      </c>
      <c r="D117" s="52" t="s">
        <v>36</v>
      </c>
      <c r="E117" s="52" t="s">
        <v>70</v>
      </c>
      <c r="F117" s="52" t="s">
        <v>60</v>
      </c>
      <c r="G117" s="52">
        <f>+LEN(Table13[[#This Row],[Product Name]])</f>
        <v>15</v>
      </c>
      <c r="H117" s="52" t="s">
        <v>44</v>
      </c>
      <c r="I117" s="52" t="s">
        <v>31</v>
      </c>
      <c r="J117" s="52">
        <v>2024</v>
      </c>
      <c r="K117" s="52" t="s">
        <v>63</v>
      </c>
      <c r="L117" s="53" t="s">
        <v>25</v>
      </c>
      <c r="M117" s="54">
        <v>45352</v>
      </c>
      <c r="N117" s="52" t="s">
        <v>34</v>
      </c>
      <c r="O117" s="55">
        <v>53.22</v>
      </c>
      <c r="P117" s="52">
        <v>36</v>
      </c>
      <c r="Q117" s="56">
        <v>0.21</v>
      </c>
      <c r="R117" s="55">
        <f>+Table13[[#This Row],[Price per Unit]]*Table13[[#This Row],[Units Sold]]</f>
        <v>1915.92</v>
      </c>
      <c r="S117" s="52" t="s">
        <v>47</v>
      </c>
      <c r="T117" s="66">
        <f>+Table13[[#This Row],[Price per Unit]]*Table13[[#This Row],[Units Sold]]-Table13[[#This Row],[Price per Unit]]*Table13[[#This Row],[Units Sold]]*Table13[[#This Row],[Discount %]]</f>
        <v>1513.5768</v>
      </c>
      <c r="U117"/>
    </row>
    <row r="118" spans="1:21">
      <c r="A118" s="65">
        <v>2545</v>
      </c>
      <c r="B118" s="52" t="s">
        <v>48</v>
      </c>
      <c r="C118" s="52" t="s">
        <v>18</v>
      </c>
      <c r="D118" s="52" t="s">
        <v>29</v>
      </c>
      <c r="E118" s="52" t="s">
        <v>59</v>
      </c>
      <c r="F118" s="52" t="s">
        <v>21</v>
      </c>
      <c r="G118" s="52">
        <f>+LEN(Table13[[#This Row],[Product Name]])</f>
        <v>16</v>
      </c>
      <c r="H118" s="52" t="s">
        <v>44</v>
      </c>
      <c r="I118" s="52" t="s">
        <v>23</v>
      </c>
      <c r="J118" s="52">
        <v>2023</v>
      </c>
      <c r="K118" s="52" t="s">
        <v>24</v>
      </c>
      <c r="L118" s="53" t="s">
        <v>64</v>
      </c>
      <c r="M118" s="54">
        <v>45108</v>
      </c>
      <c r="N118" s="52" t="s">
        <v>34</v>
      </c>
      <c r="O118" s="55">
        <v>88.88</v>
      </c>
      <c r="P118" s="52">
        <v>185</v>
      </c>
      <c r="Q118" s="56">
        <v>0.02</v>
      </c>
      <c r="R118" s="55">
        <f>+Table13[[#This Row],[Price per Unit]]*Table13[[#This Row],[Units Sold]]</f>
        <v>16442.8</v>
      </c>
      <c r="S118" s="52" t="s">
        <v>47</v>
      </c>
      <c r="T118" s="66">
        <f>+Table13[[#This Row],[Price per Unit]]*Table13[[#This Row],[Units Sold]]-Table13[[#This Row],[Price per Unit]]*Table13[[#This Row],[Units Sold]]*Table13[[#This Row],[Discount %]]</f>
        <v>16113.944</v>
      </c>
      <c r="U118"/>
    </row>
    <row r="119" spans="1:21">
      <c r="A119" s="65">
        <v>2551</v>
      </c>
      <c r="B119" s="52" t="s">
        <v>17</v>
      </c>
      <c r="C119" s="52" t="s">
        <v>18</v>
      </c>
      <c r="D119" s="52" t="s">
        <v>29</v>
      </c>
      <c r="E119" s="52" t="s">
        <v>62</v>
      </c>
      <c r="F119" s="52" t="s">
        <v>55</v>
      </c>
      <c r="G119" s="52">
        <f>+LEN(Table13[[#This Row],[Product Name]])</f>
        <v>19</v>
      </c>
      <c r="H119" s="52" t="s">
        <v>44</v>
      </c>
      <c r="I119" s="52" t="s">
        <v>31</v>
      </c>
      <c r="J119" s="52">
        <v>2024</v>
      </c>
      <c r="K119" s="52" t="s">
        <v>32</v>
      </c>
      <c r="L119" s="53" t="s">
        <v>25</v>
      </c>
      <c r="M119" s="54">
        <v>45352</v>
      </c>
      <c r="N119" s="52" t="s">
        <v>34</v>
      </c>
      <c r="O119" s="55">
        <v>67.760000000000005</v>
      </c>
      <c r="P119" s="52">
        <v>318</v>
      </c>
      <c r="Q119" s="56">
        <v>0.25</v>
      </c>
      <c r="R119" s="55">
        <f>+Table13[[#This Row],[Price per Unit]]*Table13[[#This Row],[Units Sold]]</f>
        <v>21547.68</v>
      </c>
      <c r="S119" s="52" t="s">
        <v>47</v>
      </c>
      <c r="T119" s="66">
        <f>+Table13[[#This Row],[Price per Unit]]*Table13[[#This Row],[Units Sold]]-Table13[[#This Row],[Price per Unit]]*Table13[[#This Row],[Units Sold]]*Table13[[#This Row],[Discount %]]</f>
        <v>16160.76</v>
      </c>
      <c r="U119"/>
    </row>
    <row r="120" spans="1:21">
      <c r="A120" s="65">
        <v>2554</v>
      </c>
      <c r="B120" s="52" t="s">
        <v>48</v>
      </c>
      <c r="C120" s="52" t="s">
        <v>18</v>
      </c>
      <c r="D120" s="52" t="s">
        <v>42</v>
      </c>
      <c r="E120" s="52" t="s">
        <v>62</v>
      </c>
      <c r="F120" s="52" t="s">
        <v>38</v>
      </c>
      <c r="G120" s="52">
        <f>+LEN(Table13[[#This Row],[Product Name]])</f>
        <v>15</v>
      </c>
      <c r="H120" s="52" t="s">
        <v>22</v>
      </c>
      <c r="I120" s="52" t="s">
        <v>31</v>
      </c>
      <c r="J120" s="52">
        <v>2024</v>
      </c>
      <c r="K120" s="52" t="s">
        <v>63</v>
      </c>
      <c r="L120" s="53" t="s">
        <v>51</v>
      </c>
      <c r="M120" s="54">
        <v>45383</v>
      </c>
      <c r="N120" s="52" t="s">
        <v>34</v>
      </c>
      <c r="O120" s="55">
        <v>88.84</v>
      </c>
      <c r="P120" s="52">
        <v>468</v>
      </c>
      <c r="Q120" s="56">
        <v>0.28999999999999998</v>
      </c>
      <c r="R120" s="55">
        <f>+Table13[[#This Row],[Price per Unit]]*Table13[[#This Row],[Units Sold]]</f>
        <v>41577.120000000003</v>
      </c>
      <c r="S120" s="52" t="s">
        <v>56</v>
      </c>
      <c r="T120" s="66">
        <f>+Table13[[#This Row],[Price per Unit]]*Table13[[#This Row],[Units Sold]]-Table13[[#This Row],[Price per Unit]]*Table13[[#This Row],[Units Sold]]*Table13[[#This Row],[Discount %]]</f>
        <v>29519.755200000003</v>
      </c>
      <c r="U120"/>
    </row>
    <row r="121" spans="1:21">
      <c r="A121" s="65">
        <v>2555</v>
      </c>
      <c r="B121" s="52" t="s">
        <v>41</v>
      </c>
      <c r="C121" s="52" t="s">
        <v>18</v>
      </c>
      <c r="D121" s="52" t="s">
        <v>36</v>
      </c>
      <c r="E121" s="52" t="s">
        <v>67</v>
      </c>
      <c r="F121" s="52" t="s">
        <v>55</v>
      </c>
      <c r="G121" s="52">
        <f>+LEN(Table13[[#This Row],[Product Name]])</f>
        <v>19</v>
      </c>
      <c r="H121" s="52" t="s">
        <v>22</v>
      </c>
      <c r="I121" s="52" t="s">
        <v>31</v>
      </c>
      <c r="J121" s="52">
        <v>2024</v>
      </c>
      <c r="K121" s="52" t="s">
        <v>45</v>
      </c>
      <c r="L121" s="53" t="s">
        <v>33</v>
      </c>
      <c r="M121" s="54">
        <v>45413</v>
      </c>
      <c r="N121" s="52" t="s">
        <v>39</v>
      </c>
      <c r="O121" s="55">
        <v>34.53</v>
      </c>
      <c r="P121" s="52">
        <v>287</v>
      </c>
      <c r="Q121" s="56">
        <v>0.25</v>
      </c>
      <c r="R121" s="55">
        <f>+Table13[[#This Row],[Price per Unit]]*Table13[[#This Row],[Units Sold]]</f>
        <v>9910.11</v>
      </c>
      <c r="S121" s="52" t="s">
        <v>56</v>
      </c>
      <c r="T121" s="66">
        <f>+Table13[[#This Row],[Price per Unit]]*Table13[[#This Row],[Units Sold]]-Table13[[#This Row],[Price per Unit]]*Table13[[#This Row],[Units Sold]]*Table13[[#This Row],[Discount %]]</f>
        <v>7432.5825000000004</v>
      </c>
      <c r="U121"/>
    </row>
    <row r="122" spans="1:21">
      <c r="A122" s="65">
        <v>2556</v>
      </c>
      <c r="B122" s="52" t="s">
        <v>17</v>
      </c>
      <c r="C122" s="52" t="s">
        <v>18</v>
      </c>
      <c r="D122" s="52" t="s">
        <v>29</v>
      </c>
      <c r="E122" s="52" t="s">
        <v>20</v>
      </c>
      <c r="F122" s="52" t="s">
        <v>38</v>
      </c>
      <c r="G122" s="52">
        <f>+LEN(Table13[[#This Row],[Product Name]])</f>
        <v>15</v>
      </c>
      <c r="H122" s="52" t="s">
        <v>57</v>
      </c>
      <c r="I122" s="52" t="s">
        <v>23</v>
      </c>
      <c r="J122" s="52">
        <v>2023</v>
      </c>
      <c r="K122" s="52" t="s">
        <v>24</v>
      </c>
      <c r="L122" s="53" t="s">
        <v>73</v>
      </c>
      <c r="M122" s="54">
        <v>45139</v>
      </c>
      <c r="N122" s="52" t="s">
        <v>69</v>
      </c>
      <c r="O122" s="55">
        <v>20.65</v>
      </c>
      <c r="P122" s="52">
        <v>112</v>
      </c>
      <c r="Q122" s="56">
        <v>0.23</v>
      </c>
      <c r="R122" s="55">
        <f>+Table13[[#This Row],[Price per Unit]]*Table13[[#This Row],[Units Sold]]</f>
        <v>2312.7999999999997</v>
      </c>
      <c r="S122" s="52" t="s">
        <v>56</v>
      </c>
      <c r="T122" s="66">
        <f>+Table13[[#This Row],[Price per Unit]]*Table13[[#This Row],[Units Sold]]-Table13[[#This Row],[Price per Unit]]*Table13[[#This Row],[Units Sold]]*Table13[[#This Row],[Discount %]]</f>
        <v>1780.8559999999998</v>
      </c>
      <c r="U122"/>
    </row>
    <row r="123" spans="1:21">
      <c r="A123" s="65">
        <v>2561</v>
      </c>
      <c r="B123" s="52" t="s">
        <v>48</v>
      </c>
      <c r="C123" s="52" t="s">
        <v>18</v>
      </c>
      <c r="D123" s="52" t="s">
        <v>36</v>
      </c>
      <c r="E123" s="52" t="s">
        <v>67</v>
      </c>
      <c r="F123" s="52" t="s">
        <v>55</v>
      </c>
      <c r="G123" s="52">
        <f>+LEN(Table13[[#This Row],[Product Name]])</f>
        <v>19</v>
      </c>
      <c r="H123" s="52" t="s">
        <v>44</v>
      </c>
      <c r="I123" s="52" t="s">
        <v>23</v>
      </c>
      <c r="J123" s="52">
        <v>2023</v>
      </c>
      <c r="K123" s="52" t="s">
        <v>32</v>
      </c>
      <c r="L123" s="53" t="s">
        <v>33</v>
      </c>
      <c r="M123" s="54">
        <v>45047</v>
      </c>
      <c r="N123" s="52" t="s">
        <v>34</v>
      </c>
      <c r="O123" s="55">
        <v>19.920000000000002</v>
      </c>
      <c r="P123" s="52">
        <v>380</v>
      </c>
      <c r="Q123" s="56">
        <v>0.03</v>
      </c>
      <c r="R123" s="55">
        <f>+Table13[[#This Row],[Price per Unit]]*Table13[[#This Row],[Units Sold]]</f>
        <v>7569.6</v>
      </c>
      <c r="S123" s="52" t="s">
        <v>61</v>
      </c>
      <c r="T123" s="66">
        <f>+Table13[[#This Row],[Price per Unit]]*Table13[[#This Row],[Units Sold]]-Table13[[#This Row],[Price per Unit]]*Table13[[#This Row],[Units Sold]]*Table13[[#This Row],[Discount %]]</f>
        <v>7342.5120000000006</v>
      </c>
      <c r="U123"/>
    </row>
    <row r="124" spans="1:21">
      <c r="A124" s="65">
        <v>2565</v>
      </c>
      <c r="B124" s="52" t="s">
        <v>48</v>
      </c>
      <c r="C124" s="52" t="s">
        <v>18</v>
      </c>
      <c r="D124" s="52" t="s">
        <v>29</v>
      </c>
      <c r="E124" s="52" t="s">
        <v>37</v>
      </c>
      <c r="F124" s="52" t="s">
        <v>60</v>
      </c>
      <c r="G124" s="52">
        <f>+LEN(Table13[[#This Row],[Product Name]])</f>
        <v>15</v>
      </c>
      <c r="H124" s="52" t="s">
        <v>57</v>
      </c>
      <c r="I124" s="52" t="s">
        <v>31</v>
      </c>
      <c r="J124" s="52">
        <v>2023</v>
      </c>
      <c r="K124" s="52" t="s">
        <v>24</v>
      </c>
      <c r="L124" s="53" t="s">
        <v>68</v>
      </c>
      <c r="M124" s="54">
        <v>45261</v>
      </c>
      <c r="N124" s="52" t="s">
        <v>39</v>
      </c>
      <c r="O124" s="55">
        <v>78.5</v>
      </c>
      <c r="P124" s="52">
        <v>430</v>
      </c>
      <c r="Q124" s="56">
        <v>0.28999999999999998</v>
      </c>
      <c r="R124" s="55">
        <f>+Table13[[#This Row],[Price per Unit]]*Table13[[#This Row],[Units Sold]]</f>
        <v>33755</v>
      </c>
      <c r="S124" s="52" t="s">
        <v>40</v>
      </c>
      <c r="T124" s="66">
        <f>+Table13[[#This Row],[Price per Unit]]*Table13[[#This Row],[Units Sold]]-Table13[[#This Row],[Price per Unit]]*Table13[[#This Row],[Units Sold]]*Table13[[#This Row],[Discount %]]</f>
        <v>23966.050000000003</v>
      </c>
      <c r="U124"/>
    </row>
    <row r="125" spans="1:21">
      <c r="A125" s="65">
        <v>2566</v>
      </c>
      <c r="B125" s="52" t="s">
        <v>48</v>
      </c>
      <c r="C125" s="52" t="s">
        <v>18</v>
      </c>
      <c r="D125" s="52" t="s">
        <v>50</v>
      </c>
      <c r="E125" s="52" t="s">
        <v>67</v>
      </c>
      <c r="F125" s="52" t="s">
        <v>21</v>
      </c>
      <c r="G125" s="52">
        <f>+LEN(Table13[[#This Row],[Product Name]])</f>
        <v>16</v>
      </c>
      <c r="H125" s="52" t="s">
        <v>57</v>
      </c>
      <c r="I125" s="52" t="s">
        <v>23</v>
      </c>
      <c r="J125" s="52">
        <v>2023</v>
      </c>
      <c r="K125" s="52" t="s">
        <v>32</v>
      </c>
      <c r="L125" s="53" t="s">
        <v>51</v>
      </c>
      <c r="M125" s="54">
        <v>45017</v>
      </c>
      <c r="N125" s="52" t="s">
        <v>39</v>
      </c>
      <c r="O125" s="55">
        <v>18.53</v>
      </c>
      <c r="P125" s="52">
        <v>20</v>
      </c>
      <c r="Q125" s="56">
        <v>0.18</v>
      </c>
      <c r="R125" s="55">
        <f>+Table13[[#This Row],[Price per Unit]]*Table13[[#This Row],[Units Sold]]</f>
        <v>370.6</v>
      </c>
      <c r="S125" s="52" t="s">
        <v>27</v>
      </c>
      <c r="T125" s="66">
        <f>+Table13[[#This Row],[Price per Unit]]*Table13[[#This Row],[Units Sold]]-Table13[[#This Row],[Price per Unit]]*Table13[[#This Row],[Units Sold]]*Table13[[#This Row],[Discount %]]</f>
        <v>303.89200000000005</v>
      </c>
      <c r="U125"/>
    </row>
    <row r="126" spans="1:21">
      <c r="A126" s="65">
        <v>2567</v>
      </c>
      <c r="B126" s="52" t="s">
        <v>17</v>
      </c>
      <c r="C126" s="52" t="s">
        <v>18</v>
      </c>
      <c r="D126" s="52" t="s">
        <v>54</v>
      </c>
      <c r="E126" s="52" t="s">
        <v>67</v>
      </c>
      <c r="F126" s="52" t="s">
        <v>43</v>
      </c>
      <c r="G126" s="52">
        <f>+LEN(Table13[[#This Row],[Product Name]])</f>
        <v>20</v>
      </c>
      <c r="H126" s="52" t="s">
        <v>57</v>
      </c>
      <c r="I126" s="52" t="s">
        <v>31</v>
      </c>
      <c r="J126" s="52">
        <v>2024</v>
      </c>
      <c r="K126" s="52" t="s">
        <v>24</v>
      </c>
      <c r="L126" s="53" t="s">
        <v>58</v>
      </c>
      <c r="M126" s="54">
        <v>45566</v>
      </c>
      <c r="N126" s="52" t="s">
        <v>69</v>
      </c>
      <c r="O126" s="55">
        <v>59.4</v>
      </c>
      <c r="P126" s="52">
        <v>187</v>
      </c>
      <c r="Q126" s="56">
        <v>0.28000000000000003</v>
      </c>
      <c r="R126" s="55">
        <f>+Table13[[#This Row],[Price per Unit]]*Table13[[#This Row],[Units Sold]]</f>
        <v>11107.8</v>
      </c>
      <c r="S126" s="52" t="s">
        <v>40</v>
      </c>
      <c r="T126" s="66">
        <f>+Table13[[#This Row],[Price per Unit]]*Table13[[#This Row],[Units Sold]]-Table13[[#This Row],[Price per Unit]]*Table13[[#This Row],[Units Sold]]*Table13[[#This Row],[Discount %]]</f>
        <v>7997.6159999999991</v>
      </c>
      <c r="U126"/>
    </row>
    <row r="127" spans="1:21">
      <c r="A127" s="65">
        <v>2572</v>
      </c>
      <c r="B127" s="52" t="s">
        <v>17</v>
      </c>
      <c r="C127" s="52" t="s">
        <v>18</v>
      </c>
      <c r="D127" s="52" t="s">
        <v>50</v>
      </c>
      <c r="E127" s="52" t="s">
        <v>70</v>
      </c>
      <c r="F127" s="52" t="s">
        <v>55</v>
      </c>
      <c r="G127" s="52">
        <f>+LEN(Table13[[#This Row],[Product Name]])</f>
        <v>19</v>
      </c>
      <c r="H127" s="52" t="s">
        <v>22</v>
      </c>
      <c r="I127" s="52" t="s">
        <v>31</v>
      </c>
      <c r="J127" s="52">
        <v>2023</v>
      </c>
      <c r="K127" s="52" t="s">
        <v>45</v>
      </c>
      <c r="L127" s="53" t="s">
        <v>68</v>
      </c>
      <c r="M127" s="54">
        <v>45261</v>
      </c>
      <c r="N127" s="52" t="s">
        <v>39</v>
      </c>
      <c r="O127" s="55">
        <v>23.22</v>
      </c>
      <c r="P127" s="52">
        <v>204</v>
      </c>
      <c r="Q127" s="56">
        <v>0.03</v>
      </c>
      <c r="R127" s="55">
        <f>+Table13[[#This Row],[Price per Unit]]*Table13[[#This Row],[Units Sold]]</f>
        <v>4736.88</v>
      </c>
      <c r="S127" s="52" t="s">
        <v>56</v>
      </c>
      <c r="T127" s="66">
        <f>+Table13[[#This Row],[Price per Unit]]*Table13[[#This Row],[Units Sold]]-Table13[[#This Row],[Price per Unit]]*Table13[[#This Row],[Units Sold]]*Table13[[#This Row],[Discount %]]</f>
        <v>4594.7736000000004</v>
      </c>
      <c r="U127"/>
    </row>
    <row r="128" spans="1:21">
      <c r="A128" s="65">
        <v>2576</v>
      </c>
      <c r="B128" s="52" t="s">
        <v>41</v>
      </c>
      <c r="C128" s="52" t="s">
        <v>18</v>
      </c>
      <c r="D128" s="52" t="s">
        <v>54</v>
      </c>
      <c r="E128" s="52" t="s">
        <v>67</v>
      </c>
      <c r="F128" s="52" t="s">
        <v>21</v>
      </c>
      <c r="G128" s="52">
        <f>+LEN(Table13[[#This Row],[Product Name]])</f>
        <v>16</v>
      </c>
      <c r="H128" s="52" t="s">
        <v>57</v>
      </c>
      <c r="I128" s="52" t="s">
        <v>31</v>
      </c>
      <c r="J128" s="52">
        <v>2024</v>
      </c>
      <c r="K128" s="52" t="s">
        <v>63</v>
      </c>
      <c r="L128" s="53" t="s">
        <v>33</v>
      </c>
      <c r="M128" s="54">
        <v>45413</v>
      </c>
      <c r="N128" s="52" t="s">
        <v>39</v>
      </c>
      <c r="O128" s="55">
        <v>92.67</v>
      </c>
      <c r="P128" s="52">
        <v>458</v>
      </c>
      <c r="Q128" s="56">
        <v>0.17</v>
      </c>
      <c r="R128" s="55">
        <f>+Table13[[#This Row],[Price per Unit]]*Table13[[#This Row],[Units Sold]]</f>
        <v>42442.86</v>
      </c>
      <c r="S128" s="52" t="s">
        <v>56</v>
      </c>
      <c r="T128" s="66">
        <f>+Table13[[#This Row],[Price per Unit]]*Table13[[#This Row],[Units Sold]]-Table13[[#This Row],[Price per Unit]]*Table13[[#This Row],[Units Sold]]*Table13[[#This Row],[Discount %]]</f>
        <v>35227.573799999998</v>
      </c>
      <c r="U128"/>
    </row>
    <row r="129" spans="1:21">
      <c r="A129" s="65">
        <v>2577</v>
      </c>
      <c r="B129" s="52" t="s">
        <v>17</v>
      </c>
      <c r="C129" s="52" t="s">
        <v>18</v>
      </c>
      <c r="D129" s="52" t="s">
        <v>29</v>
      </c>
      <c r="E129" s="52" t="s">
        <v>67</v>
      </c>
      <c r="F129" s="52" t="s">
        <v>38</v>
      </c>
      <c r="G129" s="52">
        <f>+LEN(Table13[[#This Row],[Product Name]])</f>
        <v>15</v>
      </c>
      <c r="H129" s="52" t="s">
        <v>22</v>
      </c>
      <c r="I129" s="52" t="s">
        <v>23</v>
      </c>
      <c r="J129" s="52">
        <v>2023</v>
      </c>
      <c r="K129" s="52" t="s">
        <v>32</v>
      </c>
      <c r="L129" s="53" t="s">
        <v>58</v>
      </c>
      <c r="M129" s="54">
        <v>45200</v>
      </c>
      <c r="N129" s="52" t="s">
        <v>26</v>
      </c>
      <c r="O129" s="55">
        <v>77.83</v>
      </c>
      <c r="P129" s="52">
        <v>75</v>
      </c>
      <c r="Q129" s="56">
        <v>0.28000000000000003</v>
      </c>
      <c r="R129" s="55">
        <f>+Table13[[#This Row],[Price per Unit]]*Table13[[#This Row],[Units Sold]]</f>
        <v>5837.25</v>
      </c>
      <c r="S129" s="52" t="s">
        <v>47</v>
      </c>
      <c r="T129" s="66">
        <f>+Table13[[#This Row],[Price per Unit]]*Table13[[#This Row],[Units Sold]]-Table13[[#This Row],[Price per Unit]]*Table13[[#This Row],[Units Sold]]*Table13[[#This Row],[Discount %]]</f>
        <v>4202.82</v>
      </c>
      <c r="U129"/>
    </row>
    <row r="130" spans="1:21">
      <c r="A130" s="65">
        <v>2581</v>
      </c>
      <c r="B130" s="52" t="s">
        <v>17</v>
      </c>
      <c r="C130" s="52" t="s">
        <v>18</v>
      </c>
      <c r="D130" s="52" t="s">
        <v>19</v>
      </c>
      <c r="E130" s="52" t="s">
        <v>70</v>
      </c>
      <c r="F130" s="52" t="s">
        <v>43</v>
      </c>
      <c r="G130" s="52">
        <f>+LEN(Table13[[#This Row],[Product Name]])</f>
        <v>20</v>
      </c>
      <c r="H130" s="52" t="s">
        <v>57</v>
      </c>
      <c r="I130" s="52" t="s">
        <v>23</v>
      </c>
      <c r="J130" s="52">
        <v>2023</v>
      </c>
      <c r="K130" s="52" t="s">
        <v>63</v>
      </c>
      <c r="L130" s="53" t="s">
        <v>53</v>
      </c>
      <c r="M130" s="54">
        <v>44927</v>
      </c>
      <c r="N130" s="52" t="s">
        <v>66</v>
      </c>
      <c r="O130" s="55">
        <v>48.15</v>
      </c>
      <c r="P130" s="52">
        <v>390</v>
      </c>
      <c r="Q130" s="56">
        <v>0.22</v>
      </c>
      <c r="R130" s="55">
        <f>+Table13[[#This Row],[Price per Unit]]*Table13[[#This Row],[Units Sold]]</f>
        <v>18778.5</v>
      </c>
      <c r="S130" s="52" t="s">
        <v>61</v>
      </c>
      <c r="T130" s="66">
        <f>+Table13[[#This Row],[Price per Unit]]*Table13[[#This Row],[Units Sold]]-Table13[[#This Row],[Price per Unit]]*Table13[[#This Row],[Units Sold]]*Table13[[#This Row],[Discount %]]</f>
        <v>14647.23</v>
      </c>
      <c r="U130"/>
    </row>
    <row r="131" spans="1:21">
      <c r="A131" s="65">
        <v>2583</v>
      </c>
      <c r="B131" s="52" t="s">
        <v>41</v>
      </c>
      <c r="C131" s="52" t="s">
        <v>18</v>
      </c>
      <c r="D131" s="52" t="s">
        <v>50</v>
      </c>
      <c r="E131" s="52" t="s">
        <v>70</v>
      </c>
      <c r="F131" s="52" t="s">
        <v>55</v>
      </c>
      <c r="G131" s="52">
        <f>+LEN(Table13[[#This Row],[Product Name]])</f>
        <v>19</v>
      </c>
      <c r="H131" s="52" t="s">
        <v>44</v>
      </c>
      <c r="I131" s="52" t="s">
        <v>23</v>
      </c>
      <c r="J131" s="52">
        <v>2023</v>
      </c>
      <c r="K131" s="52" t="s">
        <v>45</v>
      </c>
      <c r="L131" s="53" t="s">
        <v>73</v>
      </c>
      <c r="M131" s="54">
        <v>45139</v>
      </c>
      <c r="N131" s="52" t="s">
        <v>34</v>
      </c>
      <c r="O131" s="55">
        <v>27.49</v>
      </c>
      <c r="P131" s="52">
        <v>9</v>
      </c>
      <c r="Q131" s="56">
        <v>0.27</v>
      </c>
      <c r="R131" s="55">
        <f>+Table13[[#This Row],[Price per Unit]]*Table13[[#This Row],[Units Sold]]</f>
        <v>247.41</v>
      </c>
      <c r="S131" s="52" t="s">
        <v>56</v>
      </c>
      <c r="T131" s="66">
        <f>+Table13[[#This Row],[Price per Unit]]*Table13[[#This Row],[Units Sold]]-Table13[[#This Row],[Price per Unit]]*Table13[[#This Row],[Units Sold]]*Table13[[#This Row],[Discount %]]</f>
        <v>180.60929999999999</v>
      </c>
      <c r="U131"/>
    </row>
    <row r="132" spans="1:21">
      <c r="A132" s="65">
        <v>2588</v>
      </c>
      <c r="B132" s="52" t="s">
        <v>48</v>
      </c>
      <c r="C132" s="52" t="s">
        <v>18</v>
      </c>
      <c r="D132" s="52" t="s">
        <v>42</v>
      </c>
      <c r="E132" s="52" t="s">
        <v>30</v>
      </c>
      <c r="F132" s="52" t="s">
        <v>60</v>
      </c>
      <c r="G132" s="52">
        <f>+LEN(Table13[[#This Row],[Product Name]])</f>
        <v>15</v>
      </c>
      <c r="H132" s="52" t="s">
        <v>44</v>
      </c>
      <c r="I132" s="52" t="s">
        <v>31</v>
      </c>
      <c r="J132" s="52">
        <v>2024</v>
      </c>
      <c r="K132" s="52" t="s">
        <v>24</v>
      </c>
      <c r="L132" s="53" t="s">
        <v>46</v>
      </c>
      <c r="M132" s="54">
        <v>45536</v>
      </c>
      <c r="N132" s="52" t="s">
        <v>66</v>
      </c>
      <c r="O132" s="55">
        <v>88.34</v>
      </c>
      <c r="P132" s="52">
        <v>278</v>
      </c>
      <c r="Q132" s="56">
        <v>0.01</v>
      </c>
      <c r="R132" s="55">
        <f>+Table13[[#This Row],[Price per Unit]]*Table13[[#This Row],[Units Sold]]</f>
        <v>24558.52</v>
      </c>
      <c r="S132" s="52" t="s">
        <v>27</v>
      </c>
      <c r="T132" s="66">
        <f>+Table13[[#This Row],[Price per Unit]]*Table13[[#This Row],[Units Sold]]-Table13[[#This Row],[Price per Unit]]*Table13[[#This Row],[Units Sold]]*Table13[[#This Row],[Discount %]]</f>
        <v>24312.934799999999</v>
      </c>
      <c r="U132"/>
    </row>
    <row r="133" spans="1:21">
      <c r="A133" s="65">
        <v>2590</v>
      </c>
      <c r="B133" s="52" t="s">
        <v>41</v>
      </c>
      <c r="C133" s="52" t="s">
        <v>18</v>
      </c>
      <c r="D133" s="52" t="s">
        <v>36</v>
      </c>
      <c r="E133" s="52" t="s">
        <v>37</v>
      </c>
      <c r="F133" s="52" t="s">
        <v>60</v>
      </c>
      <c r="G133" s="52">
        <f>+LEN(Table13[[#This Row],[Product Name]])</f>
        <v>15</v>
      </c>
      <c r="H133" s="52" t="s">
        <v>57</v>
      </c>
      <c r="I133" s="52" t="s">
        <v>31</v>
      </c>
      <c r="J133" s="52">
        <v>2023</v>
      </c>
      <c r="K133" s="52" t="s">
        <v>45</v>
      </c>
      <c r="L133" s="53" t="s">
        <v>65</v>
      </c>
      <c r="M133" s="54">
        <v>44927</v>
      </c>
      <c r="N133" s="52" t="s">
        <v>66</v>
      </c>
      <c r="O133" s="55">
        <v>66.59</v>
      </c>
      <c r="P133" s="52">
        <v>158</v>
      </c>
      <c r="Q133" s="56">
        <v>0.15</v>
      </c>
      <c r="R133" s="55">
        <f>+Table13[[#This Row],[Price per Unit]]*Table13[[#This Row],[Units Sold]]</f>
        <v>10521.220000000001</v>
      </c>
      <c r="S133" s="52" t="s">
        <v>56</v>
      </c>
      <c r="T133" s="66">
        <f>+Table13[[#This Row],[Price per Unit]]*Table13[[#This Row],[Units Sold]]-Table13[[#This Row],[Price per Unit]]*Table13[[#This Row],[Units Sold]]*Table13[[#This Row],[Discount %]]</f>
        <v>8943.0370000000003</v>
      </c>
      <c r="U133"/>
    </row>
    <row r="134" spans="1:21">
      <c r="A134" s="65">
        <v>2592</v>
      </c>
      <c r="B134" s="52" t="s">
        <v>48</v>
      </c>
      <c r="C134" s="52" t="s">
        <v>18</v>
      </c>
      <c r="D134" s="52" t="s">
        <v>29</v>
      </c>
      <c r="E134" s="52" t="s">
        <v>30</v>
      </c>
      <c r="F134" s="52" t="s">
        <v>21</v>
      </c>
      <c r="G134" s="52">
        <f>+LEN(Table13[[#This Row],[Product Name]])</f>
        <v>16</v>
      </c>
      <c r="H134" s="52" t="s">
        <v>22</v>
      </c>
      <c r="I134" s="52" t="s">
        <v>31</v>
      </c>
      <c r="J134" s="52">
        <v>2023</v>
      </c>
      <c r="K134" s="52" t="s">
        <v>45</v>
      </c>
      <c r="L134" s="53" t="s">
        <v>71</v>
      </c>
      <c r="M134" s="54">
        <v>45200</v>
      </c>
      <c r="N134" s="52" t="s">
        <v>34</v>
      </c>
      <c r="O134" s="55">
        <v>29.06</v>
      </c>
      <c r="P134" s="52">
        <v>477</v>
      </c>
      <c r="Q134" s="56">
        <v>7.0000000000000007E-2</v>
      </c>
      <c r="R134" s="55">
        <f>+Table13[[#This Row],[Price per Unit]]*Table13[[#This Row],[Units Sold]]</f>
        <v>13861.619999999999</v>
      </c>
      <c r="S134" s="52" t="s">
        <v>61</v>
      </c>
      <c r="T134" s="66">
        <f>+Table13[[#This Row],[Price per Unit]]*Table13[[#This Row],[Units Sold]]-Table13[[#This Row],[Price per Unit]]*Table13[[#This Row],[Units Sold]]*Table13[[#This Row],[Discount %]]</f>
        <v>12891.3066</v>
      </c>
      <c r="U134"/>
    </row>
    <row r="135" spans="1:21">
      <c r="A135" s="65">
        <v>2595</v>
      </c>
      <c r="B135" s="52" t="s">
        <v>17</v>
      </c>
      <c r="C135" s="52" t="s">
        <v>18</v>
      </c>
      <c r="D135" s="52" t="s">
        <v>50</v>
      </c>
      <c r="E135" s="52" t="s">
        <v>37</v>
      </c>
      <c r="F135" s="52" t="s">
        <v>60</v>
      </c>
      <c r="G135" s="52">
        <f>+LEN(Table13[[#This Row],[Product Name]])</f>
        <v>15</v>
      </c>
      <c r="H135" s="52" t="s">
        <v>44</v>
      </c>
      <c r="I135" s="52" t="s">
        <v>23</v>
      </c>
      <c r="J135" s="52">
        <v>2023</v>
      </c>
      <c r="K135" s="52" t="s">
        <v>63</v>
      </c>
      <c r="L135" s="53" t="s">
        <v>73</v>
      </c>
      <c r="M135" s="54">
        <v>45139</v>
      </c>
      <c r="N135" s="52" t="s">
        <v>34</v>
      </c>
      <c r="O135" s="55">
        <v>60.19</v>
      </c>
      <c r="P135" s="52">
        <v>323</v>
      </c>
      <c r="Q135" s="56">
        <v>0.26</v>
      </c>
      <c r="R135" s="55">
        <f>+Table13[[#This Row],[Price per Unit]]*Table13[[#This Row],[Units Sold]]</f>
        <v>19441.37</v>
      </c>
      <c r="S135" s="52" t="s">
        <v>56</v>
      </c>
      <c r="T135" s="66">
        <f>+Table13[[#This Row],[Price per Unit]]*Table13[[#This Row],[Units Sold]]-Table13[[#This Row],[Price per Unit]]*Table13[[#This Row],[Units Sold]]*Table13[[#This Row],[Discount %]]</f>
        <v>14386.613799999999</v>
      </c>
      <c r="U135"/>
    </row>
    <row r="136" spans="1:21">
      <c r="A136" s="65">
        <v>2599</v>
      </c>
      <c r="B136" s="52" t="s">
        <v>17</v>
      </c>
      <c r="C136" s="52" t="s">
        <v>18</v>
      </c>
      <c r="D136" s="52" t="s">
        <v>54</v>
      </c>
      <c r="E136" s="52" t="s">
        <v>62</v>
      </c>
      <c r="F136" s="52" t="s">
        <v>60</v>
      </c>
      <c r="G136" s="52">
        <f>+LEN(Table13[[#This Row],[Product Name]])</f>
        <v>15</v>
      </c>
      <c r="H136" s="52" t="s">
        <v>44</v>
      </c>
      <c r="I136" s="52" t="s">
        <v>23</v>
      </c>
      <c r="J136" s="52">
        <v>2023</v>
      </c>
      <c r="K136" s="52" t="s">
        <v>63</v>
      </c>
      <c r="L136" s="53" t="s">
        <v>72</v>
      </c>
      <c r="M136" s="54">
        <v>45078</v>
      </c>
      <c r="N136" s="52" t="s">
        <v>26</v>
      </c>
      <c r="O136" s="55">
        <v>38.5</v>
      </c>
      <c r="P136" s="52">
        <v>404</v>
      </c>
      <c r="Q136" s="56">
        <v>0.02</v>
      </c>
      <c r="R136" s="55">
        <f>+Table13[[#This Row],[Price per Unit]]*Table13[[#This Row],[Units Sold]]</f>
        <v>15554</v>
      </c>
      <c r="S136" s="52" t="s">
        <v>47</v>
      </c>
      <c r="T136" s="66">
        <f>+Table13[[#This Row],[Price per Unit]]*Table13[[#This Row],[Units Sold]]-Table13[[#This Row],[Price per Unit]]*Table13[[#This Row],[Units Sold]]*Table13[[#This Row],[Discount %]]</f>
        <v>15242.92</v>
      </c>
      <c r="U136"/>
    </row>
    <row r="137" spans="1:21">
      <c r="A137" s="65">
        <v>2604</v>
      </c>
      <c r="B137" s="52" t="s">
        <v>48</v>
      </c>
      <c r="C137" s="52" t="s">
        <v>18</v>
      </c>
      <c r="D137" s="52" t="s">
        <v>50</v>
      </c>
      <c r="E137" s="52" t="s">
        <v>62</v>
      </c>
      <c r="F137" s="52" t="s">
        <v>43</v>
      </c>
      <c r="G137" s="52">
        <f>+LEN(Table13[[#This Row],[Product Name]])</f>
        <v>20</v>
      </c>
      <c r="H137" s="52" t="s">
        <v>57</v>
      </c>
      <c r="I137" s="52" t="s">
        <v>31</v>
      </c>
      <c r="J137" s="52">
        <v>2023</v>
      </c>
      <c r="K137" s="52" t="s">
        <v>24</v>
      </c>
      <c r="L137" s="53" t="s">
        <v>68</v>
      </c>
      <c r="M137" s="54">
        <v>45261</v>
      </c>
      <c r="N137" s="52" t="s">
        <v>26</v>
      </c>
      <c r="O137" s="55">
        <v>20.91</v>
      </c>
      <c r="P137" s="52">
        <v>20</v>
      </c>
      <c r="Q137" s="56">
        <v>0.04</v>
      </c>
      <c r="R137" s="55">
        <f>+Table13[[#This Row],[Price per Unit]]*Table13[[#This Row],[Units Sold]]</f>
        <v>418.2</v>
      </c>
      <c r="S137" s="52" t="s">
        <v>40</v>
      </c>
      <c r="T137" s="66">
        <f>+Table13[[#This Row],[Price per Unit]]*Table13[[#This Row],[Units Sold]]-Table13[[#This Row],[Price per Unit]]*Table13[[#This Row],[Units Sold]]*Table13[[#This Row],[Discount %]]</f>
        <v>401.47199999999998</v>
      </c>
      <c r="U137"/>
    </row>
    <row r="138" spans="1:21">
      <c r="A138" s="65">
        <v>2606</v>
      </c>
      <c r="B138" s="52" t="s">
        <v>41</v>
      </c>
      <c r="C138" s="52" t="s">
        <v>18</v>
      </c>
      <c r="D138" s="52" t="s">
        <v>50</v>
      </c>
      <c r="E138" s="52" t="s">
        <v>30</v>
      </c>
      <c r="F138" s="52" t="s">
        <v>38</v>
      </c>
      <c r="G138" s="52">
        <f>+LEN(Table13[[#This Row],[Product Name]])</f>
        <v>15</v>
      </c>
      <c r="H138" s="52" t="s">
        <v>22</v>
      </c>
      <c r="I138" s="52" t="s">
        <v>23</v>
      </c>
      <c r="J138" s="52">
        <v>2023</v>
      </c>
      <c r="K138" s="52" t="s">
        <v>32</v>
      </c>
      <c r="L138" s="53" t="s">
        <v>33</v>
      </c>
      <c r="M138" s="54">
        <v>45047</v>
      </c>
      <c r="N138" s="52" t="s">
        <v>66</v>
      </c>
      <c r="O138" s="55">
        <v>26.7</v>
      </c>
      <c r="P138" s="52">
        <v>294</v>
      </c>
      <c r="Q138" s="56">
        <v>0.13</v>
      </c>
      <c r="R138" s="55">
        <f>+Table13[[#This Row],[Price per Unit]]*Table13[[#This Row],[Units Sold]]</f>
        <v>7849.8</v>
      </c>
      <c r="S138" s="52" t="s">
        <v>61</v>
      </c>
      <c r="T138" s="66">
        <f>+Table13[[#This Row],[Price per Unit]]*Table13[[#This Row],[Units Sold]]-Table13[[#This Row],[Price per Unit]]*Table13[[#This Row],[Units Sold]]*Table13[[#This Row],[Discount %]]</f>
        <v>6829.326</v>
      </c>
      <c r="U138"/>
    </row>
    <row r="139" spans="1:21">
      <c r="A139" s="65">
        <v>2608</v>
      </c>
      <c r="B139" s="52" t="s">
        <v>41</v>
      </c>
      <c r="C139" s="52" t="s">
        <v>18</v>
      </c>
      <c r="D139" s="52" t="s">
        <v>29</v>
      </c>
      <c r="E139" s="52" t="s">
        <v>62</v>
      </c>
      <c r="F139" s="52" t="s">
        <v>55</v>
      </c>
      <c r="G139" s="52">
        <f>+LEN(Table13[[#This Row],[Product Name]])</f>
        <v>19</v>
      </c>
      <c r="H139" s="52" t="s">
        <v>57</v>
      </c>
      <c r="I139" s="52" t="s">
        <v>31</v>
      </c>
      <c r="J139" s="52">
        <v>2024</v>
      </c>
      <c r="K139" s="52" t="s">
        <v>32</v>
      </c>
      <c r="L139" s="53" t="s">
        <v>72</v>
      </c>
      <c r="M139" s="54">
        <v>45444</v>
      </c>
      <c r="N139" s="52" t="s">
        <v>39</v>
      </c>
      <c r="O139" s="55">
        <v>45.9</v>
      </c>
      <c r="P139" s="52">
        <v>410</v>
      </c>
      <c r="Q139" s="56">
        <v>0.01</v>
      </c>
      <c r="R139" s="55">
        <f>+Table13[[#This Row],[Price per Unit]]*Table13[[#This Row],[Units Sold]]</f>
        <v>18819</v>
      </c>
      <c r="S139" s="52" t="s">
        <v>27</v>
      </c>
      <c r="T139" s="66">
        <f>+Table13[[#This Row],[Price per Unit]]*Table13[[#This Row],[Units Sold]]-Table13[[#This Row],[Price per Unit]]*Table13[[#This Row],[Units Sold]]*Table13[[#This Row],[Discount %]]</f>
        <v>18630.810000000001</v>
      </c>
      <c r="U139"/>
    </row>
    <row r="140" spans="1:21">
      <c r="A140" s="65">
        <v>2611</v>
      </c>
      <c r="B140" s="52" t="s">
        <v>48</v>
      </c>
      <c r="C140" s="52" t="s">
        <v>18</v>
      </c>
      <c r="D140" s="52" t="s">
        <v>36</v>
      </c>
      <c r="E140" s="52" t="s">
        <v>67</v>
      </c>
      <c r="F140" s="52" t="s">
        <v>21</v>
      </c>
      <c r="G140" s="52">
        <f>+LEN(Table13[[#This Row],[Product Name]])</f>
        <v>16</v>
      </c>
      <c r="H140" s="52" t="s">
        <v>22</v>
      </c>
      <c r="I140" s="52" t="s">
        <v>23</v>
      </c>
      <c r="J140" s="52">
        <v>2023</v>
      </c>
      <c r="K140" s="52" t="s">
        <v>63</v>
      </c>
      <c r="L140" s="53" t="s">
        <v>72</v>
      </c>
      <c r="M140" s="54">
        <v>45078</v>
      </c>
      <c r="N140" s="52" t="s">
        <v>66</v>
      </c>
      <c r="O140" s="55">
        <v>52.8</v>
      </c>
      <c r="P140" s="52">
        <v>389</v>
      </c>
      <c r="Q140" s="56">
        <v>0.08</v>
      </c>
      <c r="R140" s="55">
        <f>+Table13[[#This Row],[Price per Unit]]*Table13[[#This Row],[Units Sold]]</f>
        <v>20539.199999999997</v>
      </c>
      <c r="S140" s="52" t="s">
        <v>47</v>
      </c>
      <c r="T140" s="66">
        <f>+Table13[[#This Row],[Price per Unit]]*Table13[[#This Row],[Units Sold]]-Table13[[#This Row],[Price per Unit]]*Table13[[#This Row],[Units Sold]]*Table13[[#This Row],[Discount %]]</f>
        <v>18896.063999999998</v>
      </c>
      <c r="U140"/>
    </row>
    <row r="141" spans="1:21">
      <c r="A141" s="65">
        <v>2612</v>
      </c>
      <c r="B141" s="52" t="s">
        <v>48</v>
      </c>
      <c r="C141" s="52" t="s">
        <v>18</v>
      </c>
      <c r="D141" s="52" t="s">
        <v>50</v>
      </c>
      <c r="E141" s="52" t="s">
        <v>37</v>
      </c>
      <c r="F141" s="52" t="s">
        <v>60</v>
      </c>
      <c r="G141" s="52">
        <f>+LEN(Table13[[#This Row],[Product Name]])</f>
        <v>15</v>
      </c>
      <c r="H141" s="52" t="s">
        <v>57</v>
      </c>
      <c r="I141" s="52" t="s">
        <v>23</v>
      </c>
      <c r="J141" s="52">
        <v>2024</v>
      </c>
      <c r="K141" s="52" t="s">
        <v>45</v>
      </c>
      <c r="L141" s="53" t="s">
        <v>53</v>
      </c>
      <c r="M141" s="54">
        <v>45292</v>
      </c>
      <c r="N141" s="52" t="s">
        <v>69</v>
      </c>
      <c r="O141" s="55">
        <v>84.27</v>
      </c>
      <c r="P141" s="52">
        <v>317</v>
      </c>
      <c r="Q141" s="56">
        <v>0.16</v>
      </c>
      <c r="R141" s="55">
        <f>+Table13[[#This Row],[Price per Unit]]*Table13[[#This Row],[Units Sold]]</f>
        <v>26713.59</v>
      </c>
      <c r="S141" s="52" t="s">
        <v>61</v>
      </c>
      <c r="T141" s="66">
        <f>+Table13[[#This Row],[Price per Unit]]*Table13[[#This Row],[Units Sold]]-Table13[[#This Row],[Price per Unit]]*Table13[[#This Row],[Units Sold]]*Table13[[#This Row],[Discount %]]</f>
        <v>22439.4156</v>
      </c>
      <c r="U141"/>
    </row>
    <row r="142" spans="1:21">
      <c r="A142" s="65">
        <v>2614</v>
      </c>
      <c r="B142" s="52" t="s">
        <v>41</v>
      </c>
      <c r="C142" s="52" t="s">
        <v>18</v>
      </c>
      <c r="D142" s="52" t="s">
        <v>50</v>
      </c>
      <c r="E142" s="52" t="s">
        <v>37</v>
      </c>
      <c r="F142" s="52" t="s">
        <v>55</v>
      </c>
      <c r="G142" s="52">
        <f>+LEN(Table13[[#This Row],[Product Name]])</f>
        <v>19</v>
      </c>
      <c r="H142" s="52" t="s">
        <v>57</v>
      </c>
      <c r="I142" s="52" t="s">
        <v>31</v>
      </c>
      <c r="J142" s="52">
        <v>2024</v>
      </c>
      <c r="K142" s="52" t="s">
        <v>45</v>
      </c>
      <c r="L142" s="53" t="s">
        <v>65</v>
      </c>
      <c r="M142" s="54">
        <v>45292</v>
      </c>
      <c r="N142" s="52" t="s">
        <v>34</v>
      </c>
      <c r="O142" s="55">
        <v>58.6</v>
      </c>
      <c r="P142" s="52">
        <v>339</v>
      </c>
      <c r="Q142" s="56">
        <v>0.08</v>
      </c>
      <c r="R142" s="55">
        <f>+Table13[[#This Row],[Price per Unit]]*Table13[[#This Row],[Units Sold]]</f>
        <v>19865.400000000001</v>
      </c>
      <c r="S142" s="52" t="s">
        <v>27</v>
      </c>
      <c r="T142" s="66">
        <f>+Table13[[#This Row],[Price per Unit]]*Table13[[#This Row],[Units Sold]]-Table13[[#This Row],[Price per Unit]]*Table13[[#This Row],[Units Sold]]*Table13[[#This Row],[Discount %]]</f>
        <v>18276.168000000001</v>
      </c>
      <c r="U142"/>
    </row>
    <row r="143" spans="1:21">
      <c r="A143" s="65">
        <v>2618</v>
      </c>
      <c r="B143" s="52" t="s">
        <v>17</v>
      </c>
      <c r="C143" s="52" t="s">
        <v>18</v>
      </c>
      <c r="D143" s="52" t="s">
        <v>19</v>
      </c>
      <c r="E143" s="52" t="s">
        <v>20</v>
      </c>
      <c r="F143" s="52" t="s">
        <v>21</v>
      </c>
      <c r="G143" s="52">
        <f>+LEN(Table13[[#This Row],[Product Name]])</f>
        <v>16</v>
      </c>
      <c r="H143" s="52" t="s">
        <v>22</v>
      </c>
      <c r="I143" s="52" t="s">
        <v>23</v>
      </c>
      <c r="J143" s="52">
        <v>2023</v>
      </c>
      <c r="K143" s="52" t="s">
        <v>32</v>
      </c>
      <c r="L143" s="53" t="s">
        <v>58</v>
      </c>
      <c r="M143" s="54">
        <v>45200</v>
      </c>
      <c r="N143" s="52" t="s">
        <v>69</v>
      </c>
      <c r="O143" s="55">
        <v>92.86</v>
      </c>
      <c r="P143" s="52">
        <v>75</v>
      </c>
      <c r="Q143" s="56">
        <v>0.15</v>
      </c>
      <c r="R143" s="55">
        <f>+Table13[[#This Row],[Price per Unit]]*Table13[[#This Row],[Units Sold]]</f>
        <v>6964.5</v>
      </c>
      <c r="S143" s="52" t="s">
        <v>40</v>
      </c>
      <c r="T143" s="66">
        <f>+Table13[[#This Row],[Price per Unit]]*Table13[[#This Row],[Units Sold]]-Table13[[#This Row],[Price per Unit]]*Table13[[#This Row],[Units Sold]]*Table13[[#This Row],[Discount %]]</f>
        <v>5919.8249999999998</v>
      </c>
      <c r="U143"/>
    </row>
    <row r="144" spans="1:21">
      <c r="A144" s="65">
        <v>2620</v>
      </c>
      <c r="B144" s="52" t="s">
        <v>41</v>
      </c>
      <c r="C144" s="52" t="s">
        <v>18</v>
      </c>
      <c r="D144" s="52" t="s">
        <v>29</v>
      </c>
      <c r="E144" s="52" t="s">
        <v>62</v>
      </c>
      <c r="F144" s="52" t="s">
        <v>38</v>
      </c>
      <c r="G144" s="52">
        <f>+LEN(Table13[[#This Row],[Product Name]])</f>
        <v>15</v>
      </c>
      <c r="H144" s="52" t="s">
        <v>44</v>
      </c>
      <c r="I144" s="52" t="s">
        <v>23</v>
      </c>
      <c r="J144" s="52">
        <v>2023</v>
      </c>
      <c r="K144" s="52" t="s">
        <v>32</v>
      </c>
      <c r="L144" s="53" t="s">
        <v>46</v>
      </c>
      <c r="M144" s="54">
        <v>45170</v>
      </c>
      <c r="N144" s="52" t="s">
        <v>66</v>
      </c>
      <c r="O144" s="55">
        <v>19</v>
      </c>
      <c r="P144" s="52">
        <v>87</v>
      </c>
      <c r="Q144" s="56">
        <v>0.23</v>
      </c>
      <c r="R144" s="55">
        <f>+Table13[[#This Row],[Price per Unit]]*Table13[[#This Row],[Units Sold]]</f>
        <v>1653</v>
      </c>
      <c r="S144" s="52" t="s">
        <v>47</v>
      </c>
      <c r="T144" s="66">
        <f>+Table13[[#This Row],[Price per Unit]]*Table13[[#This Row],[Units Sold]]-Table13[[#This Row],[Price per Unit]]*Table13[[#This Row],[Units Sold]]*Table13[[#This Row],[Discount %]]</f>
        <v>1272.81</v>
      </c>
      <c r="U144"/>
    </row>
    <row r="145" spans="1:21">
      <c r="A145" s="65">
        <v>2631</v>
      </c>
      <c r="B145" s="52" t="s">
        <v>48</v>
      </c>
      <c r="C145" s="52" t="s">
        <v>18</v>
      </c>
      <c r="D145" s="52" t="s">
        <v>52</v>
      </c>
      <c r="E145" s="52" t="s">
        <v>30</v>
      </c>
      <c r="F145" s="52" t="s">
        <v>38</v>
      </c>
      <c r="G145" s="52">
        <f>+LEN(Table13[[#This Row],[Product Name]])</f>
        <v>15</v>
      </c>
      <c r="H145" s="52" t="s">
        <v>44</v>
      </c>
      <c r="I145" s="52" t="s">
        <v>31</v>
      </c>
      <c r="J145" s="52">
        <v>2023</v>
      </c>
      <c r="K145" s="52" t="s">
        <v>24</v>
      </c>
      <c r="L145" s="53" t="s">
        <v>64</v>
      </c>
      <c r="M145" s="54">
        <v>45108</v>
      </c>
      <c r="N145" s="52" t="s">
        <v>66</v>
      </c>
      <c r="O145" s="55">
        <v>77.930000000000007</v>
      </c>
      <c r="P145" s="52">
        <v>142</v>
      </c>
      <c r="Q145" s="56">
        <v>0.26</v>
      </c>
      <c r="R145" s="55">
        <f>+Table13[[#This Row],[Price per Unit]]*Table13[[#This Row],[Units Sold]]</f>
        <v>11066.060000000001</v>
      </c>
      <c r="S145" s="52" t="s">
        <v>61</v>
      </c>
      <c r="T145" s="66">
        <f>+Table13[[#This Row],[Price per Unit]]*Table13[[#This Row],[Units Sold]]-Table13[[#This Row],[Price per Unit]]*Table13[[#This Row],[Units Sold]]*Table13[[#This Row],[Discount %]]</f>
        <v>8188.8844000000008</v>
      </c>
      <c r="U145"/>
    </row>
    <row r="146" spans="1:21">
      <c r="A146" s="65">
        <v>2642</v>
      </c>
      <c r="B146" s="52" t="s">
        <v>41</v>
      </c>
      <c r="C146" s="52" t="s">
        <v>18</v>
      </c>
      <c r="D146" s="52" t="s">
        <v>29</v>
      </c>
      <c r="E146" s="52" t="s">
        <v>67</v>
      </c>
      <c r="F146" s="52" t="s">
        <v>21</v>
      </c>
      <c r="G146" s="52">
        <f>+LEN(Table13[[#This Row],[Product Name]])</f>
        <v>16</v>
      </c>
      <c r="H146" s="52" t="s">
        <v>57</v>
      </c>
      <c r="I146" s="52" t="s">
        <v>23</v>
      </c>
      <c r="J146" s="52">
        <v>2024</v>
      </c>
      <c r="K146" s="52" t="s">
        <v>63</v>
      </c>
      <c r="L146" s="53" t="s">
        <v>68</v>
      </c>
      <c r="M146" s="54">
        <v>45627</v>
      </c>
      <c r="N146" s="52" t="s">
        <v>26</v>
      </c>
      <c r="O146" s="55">
        <v>86.81</v>
      </c>
      <c r="P146" s="52">
        <v>236</v>
      </c>
      <c r="Q146" s="56">
        <v>0.28999999999999998</v>
      </c>
      <c r="R146" s="55">
        <f>+Table13[[#This Row],[Price per Unit]]*Table13[[#This Row],[Units Sold]]</f>
        <v>20487.16</v>
      </c>
      <c r="S146" s="52" t="s">
        <v>27</v>
      </c>
      <c r="T146" s="66">
        <f>+Table13[[#This Row],[Price per Unit]]*Table13[[#This Row],[Units Sold]]-Table13[[#This Row],[Price per Unit]]*Table13[[#This Row],[Units Sold]]*Table13[[#This Row],[Discount %]]</f>
        <v>14545.883600000001</v>
      </c>
      <c r="U146"/>
    </row>
    <row r="147" spans="1:21">
      <c r="A147" s="65">
        <v>2660</v>
      </c>
      <c r="B147" s="52" t="s">
        <v>17</v>
      </c>
      <c r="C147" s="52" t="s">
        <v>18</v>
      </c>
      <c r="D147" s="52" t="s">
        <v>42</v>
      </c>
      <c r="E147" s="52" t="s">
        <v>20</v>
      </c>
      <c r="F147" s="52" t="s">
        <v>55</v>
      </c>
      <c r="G147" s="52">
        <f>+LEN(Table13[[#This Row],[Product Name]])</f>
        <v>19</v>
      </c>
      <c r="H147" s="52" t="s">
        <v>44</v>
      </c>
      <c r="I147" s="52" t="s">
        <v>23</v>
      </c>
      <c r="J147" s="52">
        <v>2024</v>
      </c>
      <c r="K147" s="52" t="s">
        <v>24</v>
      </c>
      <c r="L147" s="53" t="s">
        <v>25</v>
      </c>
      <c r="M147" s="54">
        <v>45352</v>
      </c>
      <c r="N147" s="52" t="s">
        <v>26</v>
      </c>
      <c r="O147" s="55">
        <v>70.13</v>
      </c>
      <c r="P147" s="52">
        <v>384</v>
      </c>
      <c r="Q147" s="56">
        <v>0.2</v>
      </c>
      <c r="R147" s="55">
        <f>+Table13[[#This Row],[Price per Unit]]*Table13[[#This Row],[Units Sold]]</f>
        <v>26929.919999999998</v>
      </c>
      <c r="S147" s="52" t="s">
        <v>40</v>
      </c>
      <c r="T147" s="66">
        <f>+Table13[[#This Row],[Price per Unit]]*Table13[[#This Row],[Units Sold]]-Table13[[#This Row],[Price per Unit]]*Table13[[#This Row],[Units Sold]]*Table13[[#This Row],[Discount %]]</f>
        <v>21543.935999999998</v>
      </c>
      <c r="U147"/>
    </row>
    <row r="148" spans="1:21">
      <c r="A148" s="65">
        <v>2661</v>
      </c>
      <c r="B148" s="52" t="s">
        <v>41</v>
      </c>
      <c r="C148" s="52" t="s">
        <v>18</v>
      </c>
      <c r="D148" s="52" t="s">
        <v>54</v>
      </c>
      <c r="E148" s="52" t="s">
        <v>67</v>
      </c>
      <c r="F148" s="52" t="s">
        <v>60</v>
      </c>
      <c r="G148" s="52">
        <f>+LEN(Table13[[#This Row],[Product Name]])</f>
        <v>15</v>
      </c>
      <c r="H148" s="52" t="s">
        <v>22</v>
      </c>
      <c r="I148" s="52" t="s">
        <v>31</v>
      </c>
      <c r="J148" s="52">
        <v>2023</v>
      </c>
      <c r="K148" s="52" t="s">
        <v>45</v>
      </c>
      <c r="L148" s="53" t="s">
        <v>58</v>
      </c>
      <c r="M148" s="54">
        <v>45200</v>
      </c>
      <c r="N148" s="52" t="s">
        <v>26</v>
      </c>
      <c r="O148" s="55">
        <v>83.62</v>
      </c>
      <c r="P148" s="52">
        <v>499</v>
      </c>
      <c r="Q148" s="56">
        <v>0.11</v>
      </c>
      <c r="R148" s="55">
        <f>+Table13[[#This Row],[Price per Unit]]*Table13[[#This Row],[Units Sold]]</f>
        <v>41726.380000000005</v>
      </c>
      <c r="S148" s="52" t="s">
        <v>27</v>
      </c>
      <c r="T148" s="66">
        <f>+Table13[[#This Row],[Price per Unit]]*Table13[[#This Row],[Units Sold]]-Table13[[#This Row],[Price per Unit]]*Table13[[#This Row],[Units Sold]]*Table13[[#This Row],[Discount %]]</f>
        <v>37136.478200000005</v>
      </c>
      <c r="U148"/>
    </row>
    <row r="149" spans="1:21">
      <c r="A149" s="65">
        <v>2662</v>
      </c>
      <c r="B149" s="52" t="s">
        <v>17</v>
      </c>
      <c r="C149" s="52" t="s">
        <v>18</v>
      </c>
      <c r="D149" s="52" t="s">
        <v>52</v>
      </c>
      <c r="E149" s="52" t="s">
        <v>67</v>
      </c>
      <c r="F149" s="52" t="s">
        <v>43</v>
      </c>
      <c r="G149" s="52">
        <f>+LEN(Table13[[#This Row],[Product Name]])</f>
        <v>20</v>
      </c>
      <c r="H149" s="52" t="s">
        <v>57</v>
      </c>
      <c r="I149" s="52" t="s">
        <v>31</v>
      </c>
      <c r="J149" s="52">
        <v>2023</v>
      </c>
      <c r="K149" s="52" t="s">
        <v>63</v>
      </c>
      <c r="L149" s="53" t="s">
        <v>46</v>
      </c>
      <c r="M149" s="54">
        <v>45170</v>
      </c>
      <c r="N149" s="52" t="s">
        <v>66</v>
      </c>
      <c r="O149" s="55">
        <v>50.24</v>
      </c>
      <c r="P149" s="52">
        <v>486</v>
      </c>
      <c r="Q149" s="56">
        <v>0.23</v>
      </c>
      <c r="R149" s="55">
        <f>+Table13[[#This Row],[Price per Unit]]*Table13[[#This Row],[Units Sold]]</f>
        <v>24416.639999999999</v>
      </c>
      <c r="S149" s="52" t="s">
        <v>40</v>
      </c>
      <c r="T149" s="66">
        <f>+Table13[[#This Row],[Price per Unit]]*Table13[[#This Row],[Units Sold]]-Table13[[#This Row],[Price per Unit]]*Table13[[#This Row],[Units Sold]]*Table13[[#This Row],[Discount %]]</f>
        <v>18800.8128</v>
      </c>
      <c r="U149"/>
    </row>
    <row r="150" spans="1:21">
      <c r="A150" s="65">
        <v>2663</v>
      </c>
      <c r="B150" s="52" t="s">
        <v>17</v>
      </c>
      <c r="C150" s="52" t="s">
        <v>18</v>
      </c>
      <c r="D150" s="52" t="s">
        <v>54</v>
      </c>
      <c r="E150" s="52" t="s">
        <v>67</v>
      </c>
      <c r="F150" s="52" t="s">
        <v>60</v>
      </c>
      <c r="G150" s="52">
        <f>+LEN(Table13[[#This Row],[Product Name]])</f>
        <v>15</v>
      </c>
      <c r="H150" s="52" t="s">
        <v>44</v>
      </c>
      <c r="I150" s="52" t="s">
        <v>23</v>
      </c>
      <c r="J150" s="52">
        <v>2023</v>
      </c>
      <c r="K150" s="52" t="s">
        <v>63</v>
      </c>
      <c r="L150" s="53" t="s">
        <v>64</v>
      </c>
      <c r="M150" s="54">
        <v>45108</v>
      </c>
      <c r="N150" s="52" t="s">
        <v>39</v>
      </c>
      <c r="O150" s="55">
        <v>93.49</v>
      </c>
      <c r="P150" s="52">
        <v>267</v>
      </c>
      <c r="Q150" s="56">
        <v>0.2</v>
      </c>
      <c r="R150" s="55">
        <f>+Table13[[#This Row],[Price per Unit]]*Table13[[#This Row],[Units Sold]]</f>
        <v>24961.829999999998</v>
      </c>
      <c r="S150" s="52" t="s">
        <v>47</v>
      </c>
      <c r="T150" s="66">
        <f>+Table13[[#This Row],[Price per Unit]]*Table13[[#This Row],[Units Sold]]-Table13[[#This Row],[Price per Unit]]*Table13[[#This Row],[Units Sold]]*Table13[[#This Row],[Discount %]]</f>
        <v>19969.464</v>
      </c>
      <c r="U150"/>
    </row>
    <row r="151" spans="1:21">
      <c r="A151" s="65">
        <v>2665</v>
      </c>
      <c r="B151" s="52" t="s">
        <v>48</v>
      </c>
      <c r="C151" s="52" t="s">
        <v>18</v>
      </c>
      <c r="D151" s="52" t="s">
        <v>54</v>
      </c>
      <c r="E151" s="52" t="s">
        <v>67</v>
      </c>
      <c r="F151" s="52" t="s">
        <v>60</v>
      </c>
      <c r="G151" s="52">
        <f>+LEN(Table13[[#This Row],[Product Name]])</f>
        <v>15</v>
      </c>
      <c r="H151" s="52" t="s">
        <v>44</v>
      </c>
      <c r="I151" s="52" t="s">
        <v>31</v>
      </c>
      <c r="J151" s="52">
        <v>2024</v>
      </c>
      <c r="K151" s="52" t="s">
        <v>24</v>
      </c>
      <c r="L151" s="53" t="s">
        <v>25</v>
      </c>
      <c r="M151" s="54">
        <v>45352</v>
      </c>
      <c r="N151" s="52" t="s">
        <v>66</v>
      </c>
      <c r="O151" s="55">
        <v>62.25</v>
      </c>
      <c r="P151" s="52">
        <v>493</v>
      </c>
      <c r="Q151" s="56">
        <v>0.28000000000000003</v>
      </c>
      <c r="R151" s="55">
        <f>+Table13[[#This Row],[Price per Unit]]*Table13[[#This Row],[Units Sold]]</f>
        <v>30689.25</v>
      </c>
      <c r="S151" s="52" t="s">
        <v>56</v>
      </c>
      <c r="T151" s="66">
        <f>+Table13[[#This Row],[Price per Unit]]*Table13[[#This Row],[Units Sold]]-Table13[[#This Row],[Price per Unit]]*Table13[[#This Row],[Units Sold]]*Table13[[#This Row],[Discount %]]</f>
        <v>22096.26</v>
      </c>
      <c r="U151"/>
    </row>
    <row r="152" spans="1:21">
      <c r="A152" s="65">
        <v>2668</v>
      </c>
      <c r="B152" s="52" t="s">
        <v>41</v>
      </c>
      <c r="C152" s="52" t="s">
        <v>18</v>
      </c>
      <c r="D152" s="52" t="s">
        <v>29</v>
      </c>
      <c r="E152" s="52" t="s">
        <v>67</v>
      </c>
      <c r="F152" s="52" t="s">
        <v>21</v>
      </c>
      <c r="G152" s="52">
        <f>+LEN(Table13[[#This Row],[Product Name]])</f>
        <v>16</v>
      </c>
      <c r="H152" s="52" t="s">
        <v>57</v>
      </c>
      <c r="I152" s="52" t="s">
        <v>23</v>
      </c>
      <c r="J152" s="52">
        <v>2023</v>
      </c>
      <c r="K152" s="52" t="s">
        <v>63</v>
      </c>
      <c r="L152" s="53" t="s">
        <v>58</v>
      </c>
      <c r="M152" s="54">
        <v>45200</v>
      </c>
      <c r="N152" s="52" t="s">
        <v>26</v>
      </c>
      <c r="O152" s="55">
        <v>41.01</v>
      </c>
      <c r="P152" s="52">
        <v>81</v>
      </c>
      <c r="Q152" s="56">
        <v>0.28999999999999998</v>
      </c>
      <c r="R152" s="55">
        <f>+Table13[[#This Row],[Price per Unit]]*Table13[[#This Row],[Units Sold]]</f>
        <v>3321.81</v>
      </c>
      <c r="S152" s="52" t="s">
        <v>61</v>
      </c>
      <c r="T152" s="66">
        <f>+Table13[[#This Row],[Price per Unit]]*Table13[[#This Row],[Units Sold]]-Table13[[#This Row],[Price per Unit]]*Table13[[#This Row],[Units Sold]]*Table13[[#This Row],[Discount %]]</f>
        <v>2358.4850999999999</v>
      </c>
      <c r="U152"/>
    </row>
    <row r="153" spans="1:21">
      <c r="A153" s="65">
        <v>2670</v>
      </c>
      <c r="B153" s="52" t="s">
        <v>48</v>
      </c>
      <c r="C153" s="52" t="s">
        <v>18</v>
      </c>
      <c r="D153" s="52" t="s">
        <v>50</v>
      </c>
      <c r="E153" s="52" t="s">
        <v>70</v>
      </c>
      <c r="F153" s="52" t="s">
        <v>38</v>
      </c>
      <c r="G153" s="52">
        <f>+LEN(Table13[[#This Row],[Product Name]])</f>
        <v>15</v>
      </c>
      <c r="H153" s="52" t="s">
        <v>44</v>
      </c>
      <c r="I153" s="52" t="s">
        <v>31</v>
      </c>
      <c r="J153" s="52">
        <v>2024</v>
      </c>
      <c r="K153" s="52" t="s">
        <v>45</v>
      </c>
      <c r="L153" s="53" t="s">
        <v>25</v>
      </c>
      <c r="M153" s="54">
        <v>45352</v>
      </c>
      <c r="N153" s="52" t="s">
        <v>66</v>
      </c>
      <c r="O153" s="55">
        <v>74.11</v>
      </c>
      <c r="P153" s="52">
        <v>45</v>
      </c>
      <c r="Q153" s="56">
        <v>0.04</v>
      </c>
      <c r="R153" s="55">
        <f>+Table13[[#This Row],[Price per Unit]]*Table13[[#This Row],[Units Sold]]</f>
        <v>3334.95</v>
      </c>
      <c r="S153" s="52" t="s">
        <v>27</v>
      </c>
      <c r="T153" s="66">
        <f>+Table13[[#This Row],[Price per Unit]]*Table13[[#This Row],[Units Sold]]-Table13[[#This Row],[Price per Unit]]*Table13[[#This Row],[Units Sold]]*Table13[[#This Row],[Discount %]]</f>
        <v>3201.5519999999997</v>
      </c>
      <c r="U153"/>
    </row>
    <row r="154" spans="1:21">
      <c r="A154" s="65">
        <v>2671</v>
      </c>
      <c r="B154" s="52" t="s">
        <v>17</v>
      </c>
      <c r="C154" s="52" t="s">
        <v>18</v>
      </c>
      <c r="D154" s="52" t="s">
        <v>42</v>
      </c>
      <c r="E154" s="52" t="s">
        <v>70</v>
      </c>
      <c r="F154" s="52" t="s">
        <v>38</v>
      </c>
      <c r="G154" s="52">
        <f>+LEN(Table13[[#This Row],[Product Name]])</f>
        <v>15</v>
      </c>
      <c r="H154" s="52" t="s">
        <v>44</v>
      </c>
      <c r="I154" s="52" t="s">
        <v>23</v>
      </c>
      <c r="J154" s="52">
        <v>2024</v>
      </c>
      <c r="K154" s="52" t="s">
        <v>63</v>
      </c>
      <c r="L154" s="53" t="s">
        <v>58</v>
      </c>
      <c r="M154" s="54">
        <v>45566</v>
      </c>
      <c r="N154" s="52" t="s">
        <v>69</v>
      </c>
      <c r="O154" s="55">
        <v>59.33</v>
      </c>
      <c r="P154" s="52">
        <v>228</v>
      </c>
      <c r="Q154" s="56">
        <v>0.26</v>
      </c>
      <c r="R154" s="55">
        <f>+Table13[[#This Row],[Price per Unit]]*Table13[[#This Row],[Units Sold]]</f>
        <v>13527.24</v>
      </c>
      <c r="S154" s="52" t="s">
        <v>56</v>
      </c>
      <c r="T154" s="66">
        <f>+Table13[[#This Row],[Price per Unit]]*Table13[[#This Row],[Units Sold]]-Table13[[#This Row],[Price per Unit]]*Table13[[#This Row],[Units Sold]]*Table13[[#This Row],[Discount %]]</f>
        <v>10010.157599999999</v>
      </c>
      <c r="U154"/>
    </row>
    <row r="155" spans="1:21">
      <c r="A155" s="65">
        <v>2672</v>
      </c>
      <c r="B155" s="52" t="s">
        <v>41</v>
      </c>
      <c r="C155" s="52" t="s">
        <v>18</v>
      </c>
      <c r="D155" s="52" t="s">
        <v>19</v>
      </c>
      <c r="E155" s="52" t="s">
        <v>37</v>
      </c>
      <c r="F155" s="52" t="s">
        <v>60</v>
      </c>
      <c r="G155" s="52">
        <f>+LEN(Table13[[#This Row],[Product Name]])</f>
        <v>15</v>
      </c>
      <c r="H155" s="52" t="s">
        <v>22</v>
      </c>
      <c r="I155" s="52" t="s">
        <v>23</v>
      </c>
      <c r="J155" s="52">
        <v>2023</v>
      </c>
      <c r="K155" s="52" t="s">
        <v>63</v>
      </c>
      <c r="L155" s="53" t="s">
        <v>65</v>
      </c>
      <c r="M155" s="54">
        <v>44927</v>
      </c>
      <c r="N155" s="52" t="s">
        <v>39</v>
      </c>
      <c r="O155" s="55">
        <v>52.44</v>
      </c>
      <c r="P155" s="52">
        <v>101</v>
      </c>
      <c r="Q155" s="56">
        <v>0.09</v>
      </c>
      <c r="R155" s="55">
        <f>+Table13[[#This Row],[Price per Unit]]*Table13[[#This Row],[Units Sold]]</f>
        <v>5296.44</v>
      </c>
      <c r="S155" s="52" t="s">
        <v>61</v>
      </c>
      <c r="T155" s="66">
        <f>+Table13[[#This Row],[Price per Unit]]*Table13[[#This Row],[Units Sold]]-Table13[[#This Row],[Price per Unit]]*Table13[[#This Row],[Units Sold]]*Table13[[#This Row],[Discount %]]</f>
        <v>4819.7603999999992</v>
      </c>
      <c r="U155"/>
    </row>
    <row r="156" spans="1:21">
      <c r="A156" s="65">
        <v>2674</v>
      </c>
      <c r="B156" s="52" t="s">
        <v>17</v>
      </c>
      <c r="C156" s="52" t="s">
        <v>18</v>
      </c>
      <c r="D156" s="52" t="s">
        <v>19</v>
      </c>
      <c r="E156" s="52" t="s">
        <v>70</v>
      </c>
      <c r="F156" s="52" t="s">
        <v>21</v>
      </c>
      <c r="G156" s="52">
        <f>+LEN(Table13[[#This Row],[Product Name]])</f>
        <v>16</v>
      </c>
      <c r="H156" s="52" t="s">
        <v>57</v>
      </c>
      <c r="I156" s="52" t="s">
        <v>31</v>
      </c>
      <c r="J156" s="52">
        <v>2024</v>
      </c>
      <c r="K156" s="52" t="s">
        <v>45</v>
      </c>
      <c r="L156" s="53" t="s">
        <v>46</v>
      </c>
      <c r="M156" s="54">
        <v>45536</v>
      </c>
      <c r="N156" s="52" t="s">
        <v>26</v>
      </c>
      <c r="O156" s="55">
        <v>84.69</v>
      </c>
      <c r="P156" s="52">
        <v>71</v>
      </c>
      <c r="Q156" s="56">
        <v>0.26</v>
      </c>
      <c r="R156" s="55">
        <f>+Table13[[#This Row],[Price per Unit]]*Table13[[#This Row],[Units Sold]]</f>
        <v>6012.99</v>
      </c>
      <c r="S156" s="52" t="s">
        <v>61</v>
      </c>
      <c r="T156" s="66">
        <f>+Table13[[#This Row],[Price per Unit]]*Table13[[#This Row],[Units Sold]]-Table13[[#This Row],[Price per Unit]]*Table13[[#This Row],[Units Sold]]*Table13[[#This Row],[Discount %]]</f>
        <v>4449.6125999999995</v>
      </c>
      <c r="U156"/>
    </row>
    <row r="157" spans="1:21">
      <c r="A157" s="65">
        <v>2681</v>
      </c>
      <c r="B157" s="52" t="s">
        <v>17</v>
      </c>
      <c r="C157" s="52" t="s">
        <v>18</v>
      </c>
      <c r="D157" s="52" t="s">
        <v>52</v>
      </c>
      <c r="E157" s="52" t="s">
        <v>30</v>
      </c>
      <c r="F157" s="52" t="s">
        <v>21</v>
      </c>
      <c r="G157" s="52">
        <f>+LEN(Table13[[#This Row],[Product Name]])</f>
        <v>16</v>
      </c>
      <c r="H157" s="52" t="s">
        <v>57</v>
      </c>
      <c r="I157" s="52" t="s">
        <v>31</v>
      </c>
      <c r="J157" s="52">
        <v>2023</v>
      </c>
      <c r="K157" s="52" t="s">
        <v>24</v>
      </c>
      <c r="L157" s="53" t="s">
        <v>25</v>
      </c>
      <c r="M157" s="54">
        <v>44986</v>
      </c>
      <c r="N157" s="52" t="s">
        <v>39</v>
      </c>
      <c r="O157" s="55">
        <v>22.72</v>
      </c>
      <c r="P157" s="52">
        <v>334</v>
      </c>
      <c r="Q157" s="56">
        <v>0.03</v>
      </c>
      <c r="R157" s="55">
        <f>+Table13[[#This Row],[Price per Unit]]*Table13[[#This Row],[Units Sold]]</f>
        <v>7588.48</v>
      </c>
      <c r="S157" s="52" t="s">
        <v>56</v>
      </c>
      <c r="T157" s="66">
        <f>+Table13[[#This Row],[Price per Unit]]*Table13[[#This Row],[Units Sold]]-Table13[[#This Row],[Price per Unit]]*Table13[[#This Row],[Units Sold]]*Table13[[#This Row],[Discount %]]</f>
        <v>7360.8255999999992</v>
      </c>
      <c r="U157"/>
    </row>
    <row r="158" spans="1:21">
      <c r="A158" s="65">
        <v>2682</v>
      </c>
      <c r="B158" s="52" t="s">
        <v>41</v>
      </c>
      <c r="C158" s="52" t="s">
        <v>18</v>
      </c>
      <c r="D158" s="52" t="s">
        <v>52</v>
      </c>
      <c r="E158" s="52" t="s">
        <v>67</v>
      </c>
      <c r="F158" s="52" t="s">
        <v>21</v>
      </c>
      <c r="G158" s="52">
        <f>+LEN(Table13[[#This Row],[Product Name]])</f>
        <v>16</v>
      </c>
      <c r="H158" s="52" t="s">
        <v>22</v>
      </c>
      <c r="I158" s="52" t="s">
        <v>31</v>
      </c>
      <c r="J158" s="52">
        <v>2023</v>
      </c>
      <c r="K158" s="52" t="s">
        <v>63</v>
      </c>
      <c r="L158" s="53" t="s">
        <v>58</v>
      </c>
      <c r="M158" s="54">
        <v>45200</v>
      </c>
      <c r="N158" s="52" t="s">
        <v>26</v>
      </c>
      <c r="O158" s="55">
        <v>51.36</v>
      </c>
      <c r="P158" s="52">
        <v>278</v>
      </c>
      <c r="Q158" s="56">
        <v>0.2</v>
      </c>
      <c r="R158" s="55">
        <f>+Table13[[#This Row],[Price per Unit]]*Table13[[#This Row],[Units Sold]]</f>
        <v>14278.08</v>
      </c>
      <c r="S158" s="52" t="s">
        <v>56</v>
      </c>
      <c r="T158" s="66">
        <f>+Table13[[#This Row],[Price per Unit]]*Table13[[#This Row],[Units Sold]]-Table13[[#This Row],[Price per Unit]]*Table13[[#This Row],[Units Sold]]*Table13[[#This Row],[Discount %]]</f>
        <v>11422.464</v>
      </c>
      <c r="U158"/>
    </row>
    <row r="159" spans="1:21">
      <c r="A159" s="65">
        <v>2687</v>
      </c>
      <c r="B159" s="52" t="s">
        <v>17</v>
      </c>
      <c r="C159" s="52" t="s">
        <v>18</v>
      </c>
      <c r="D159" s="52" t="s">
        <v>36</v>
      </c>
      <c r="E159" s="52" t="s">
        <v>20</v>
      </c>
      <c r="F159" s="52" t="s">
        <v>55</v>
      </c>
      <c r="G159" s="52">
        <f>+LEN(Table13[[#This Row],[Product Name]])</f>
        <v>19</v>
      </c>
      <c r="H159" s="52" t="s">
        <v>44</v>
      </c>
      <c r="I159" s="52" t="s">
        <v>31</v>
      </c>
      <c r="J159" s="52">
        <v>2023</v>
      </c>
      <c r="K159" s="52" t="s">
        <v>32</v>
      </c>
      <c r="L159" s="53" t="s">
        <v>53</v>
      </c>
      <c r="M159" s="54">
        <v>44927</v>
      </c>
      <c r="N159" s="52" t="s">
        <v>66</v>
      </c>
      <c r="O159" s="55">
        <v>13.81</v>
      </c>
      <c r="P159" s="52">
        <v>374</v>
      </c>
      <c r="Q159" s="56">
        <v>0.05</v>
      </c>
      <c r="R159" s="55">
        <f>+Table13[[#This Row],[Price per Unit]]*Table13[[#This Row],[Units Sold]]</f>
        <v>5164.9400000000005</v>
      </c>
      <c r="S159" s="52" t="s">
        <v>56</v>
      </c>
      <c r="T159" s="66">
        <f>+Table13[[#This Row],[Price per Unit]]*Table13[[#This Row],[Units Sold]]-Table13[[#This Row],[Price per Unit]]*Table13[[#This Row],[Units Sold]]*Table13[[#This Row],[Discount %]]</f>
        <v>4906.6930000000002</v>
      </c>
      <c r="U159"/>
    </row>
    <row r="160" spans="1:21">
      <c r="A160" s="65">
        <v>2688</v>
      </c>
      <c r="B160" s="52" t="s">
        <v>48</v>
      </c>
      <c r="C160" s="52" t="s">
        <v>18</v>
      </c>
      <c r="D160" s="52" t="s">
        <v>36</v>
      </c>
      <c r="E160" s="52" t="s">
        <v>70</v>
      </c>
      <c r="F160" s="52" t="s">
        <v>21</v>
      </c>
      <c r="G160" s="52">
        <f>+LEN(Table13[[#This Row],[Product Name]])</f>
        <v>16</v>
      </c>
      <c r="H160" s="52" t="s">
        <v>44</v>
      </c>
      <c r="I160" s="52" t="s">
        <v>23</v>
      </c>
      <c r="J160" s="52">
        <v>2023</v>
      </c>
      <c r="K160" s="52" t="s">
        <v>32</v>
      </c>
      <c r="L160" s="53" t="s">
        <v>65</v>
      </c>
      <c r="M160" s="54">
        <v>44927</v>
      </c>
      <c r="N160" s="52" t="s">
        <v>34</v>
      </c>
      <c r="O160" s="55">
        <v>62.16</v>
      </c>
      <c r="P160" s="52">
        <v>54</v>
      </c>
      <c r="Q160" s="56">
        <v>0.02</v>
      </c>
      <c r="R160" s="55">
        <f>+Table13[[#This Row],[Price per Unit]]*Table13[[#This Row],[Units Sold]]</f>
        <v>3356.64</v>
      </c>
      <c r="S160" s="52" t="s">
        <v>56</v>
      </c>
      <c r="T160" s="66">
        <f>+Table13[[#This Row],[Price per Unit]]*Table13[[#This Row],[Units Sold]]-Table13[[#This Row],[Price per Unit]]*Table13[[#This Row],[Units Sold]]*Table13[[#This Row],[Discount %]]</f>
        <v>3289.5072</v>
      </c>
      <c r="U160"/>
    </row>
    <row r="161" spans="1:21">
      <c r="A161" s="65">
        <v>2690</v>
      </c>
      <c r="B161" s="52" t="s">
        <v>17</v>
      </c>
      <c r="C161" s="52" t="s">
        <v>18</v>
      </c>
      <c r="D161" s="52" t="s">
        <v>50</v>
      </c>
      <c r="E161" s="52" t="s">
        <v>59</v>
      </c>
      <c r="F161" s="52" t="s">
        <v>55</v>
      </c>
      <c r="G161" s="52">
        <f>+LEN(Table13[[#This Row],[Product Name]])</f>
        <v>19</v>
      </c>
      <c r="H161" s="52" t="s">
        <v>44</v>
      </c>
      <c r="I161" s="52" t="s">
        <v>23</v>
      </c>
      <c r="J161" s="52">
        <v>2024</v>
      </c>
      <c r="K161" s="52" t="s">
        <v>24</v>
      </c>
      <c r="L161" s="53" t="s">
        <v>65</v>
      </c>
      <c r="M161" s="54">
        <v>45292</v>
      </c>
      <c r="N161" s="52" t="s">
        <v>34</v>
      </c>
      <c r="O161" s="55">
        <v>76.91</v>
      </c>
      <c r="P161" s="52">
        <v>89</v>
      </c>
      <c r="Q161" s="56">
        <v>0.02</v>
      </c>
      <c r="R161" s="55">
        <f>+Table13[[#This Row],[Price per Unit]]*Table13[[#This Row],[Units Sold]]</f>
        <v>6844.99</v>
      </c>
      <c r="S161" s="52" t="s">
        <v>61</v>
      </c>
      <c r="T161" s="66">
        <f>+Table13[[#This Row],[Price per Unit]]*Table13[[#This Row],[Units Sold]]-Table13[[#This Row],[Price per Unit]]*Table13[[#This Row],[Units Sold]]*Table13[[#This Row],[Discount %]]</f>
        <v>6708.0901999999996</v>
      </c>
      <c r="U161"/>
    </row>
    <row r="162" spans="1:21">
      <c r="A162" s="65">
        <v>2693</v>
      </c>
      <c r="B162" s="52" t="s">
        <v>48</v>
      </c>
      <c r="C162" s="52" t="s">
        <v>18</v>
      </c>
      <c r="D162" s="52" t="s">
        <v>19</v>
      </c>
      <c r="E162" s="52" t="s">
        <v>70</v>
      </c>
      <c r="F162" s="52" t="s">
        <v>38</v>
      </c>
      <c r="G162" s="52">
        <f>+LEN(Table13[[#This Row],[Product Name]])</f>
        <v>15</v>
      </c>
      <c r="H162" s="52" t="s">
        <v>57</v>
      </c>
      <c r="I162" s="52" t="s">
        <v>31</v>
      </c>
      <c r="J162" s="52">
        <v>2023</v>
      </c>
      <c r="K162" s="52" t="s">
        <v>24</v>
      </c>
      <c r="L162" s="53" t="s">
        <v>72</v>
      </c>
      <c r="M162" s="54">
        <v>45078</v>
      </c>
      <c r="N162" s="52" t="s">
        <v>39</v>
      </c>
      <c r="O162" s="55">
        <v>48.23</v>
      </c>
      <c r="P162" s="52">
        <v>47</v>
      </c>
      <c r="Q162" s="56">
        <v>0.12</v>
      </c>
      <c r="R162" s="55">
        <f>+Table13[[#This Row],[Price per Unit]]*Table13[[#This Row],[Units Sold]]</f>
        <v>2266.81</v>
      </c>
      <c r="S162" s="52" t="s">
        <v>40</v>
      </c>
      <c r="T162" s="66">
        <f>+Table13[[#This Row],[Price per Unit]]*Table13[[#This Row],[Units Sold]]-Table13[[#This Row],[Price per Unit]]*Table13[[#This Row],[Units Sold]]*Table13[[#This Row],[Discount %]]</f>
        <v>1994.7927999999999</v>
      </c>
      <c r="U162"/>
    </row>
    <row r="163" spans="1:21">
      <c r="A163" s="65">
        <v>2695</v>
      </c>
      <c r="B163" s="52" t="s">
        <v>48</v>
      </c>
      <c r="C163" s="52" t="s">
        <v>18</v>
      </c>
      <c r="D163" s="52" t="s">
        <v>19</v>
      </c>
      <c r="E163" s="52" t="s">
        <v>70</v>
      </c>
      <c r="F163" s="52" t="s">
        <v>60</v>
      </c>
      <c r="G163" s="52">
        <f>+LEN(Table13[[#This Row],[Product Name]])</f>
        <v>15</v>
      </c>
      <c r="H163" s="52" t="s">
        <v>57</v>
      </c>
      <c r="I163" s="52" t="s">
        <v>31</v>
      </c>
      <c r="J163" s="52">
        <v>2023</v>
      </c>
      <c r="K163" s="52" t="s">
        <v>32</v>
      </c>
      <c r="L163" s="53" t="s">
        <v>53</v>
      </c>
      <c r="M163" s="54">
        <v>44927</v>
      </c>
      <c r="N163" s="52" t="s">
        <v>69</v>
      </c>
      <c r="O163" s="55">
        <v>18.350000000000001</v>
      </c>
      <c r="P163" s="52">
        <v>320</v>
      </c>
      <c r="Q163" s="56">
        <v>0.02</v>
      </c>
      <c r="R163" s="55">
        <f>+Table13[[#This Row],[Price per Unit]]*Table13[[#This Row],[Units Sold]]</f>
        <v>5872</v>
      </c>
      <c r="S163" s="52" t="s">
        <v>61</v>
      </c>
      <c r="T163" s="66">
        <f>+Table13[[#This Row],[Price per Unit]]*Table13[[#This Row],[Units Sold]]-Table13[[#This Row],[Price per Unit]]*Table13[[#This Row],[Units Sold]]*Table13[[#This Row],[Discount %]]</f>
        <v>5754.56</v>
      </c>
      <c r="U163"/>
    </row>
    <row r="164" spans="1:21">
      <c r="A164" s="65">
        <v>2708</v>
      </c>
      <c r="B164" s="52" t="s">
        <v>41</v>
      </c>
      <c r="C164" s="52" t="s">
        <v>18</v>
      </c>
      <c r="D164" s="52" t="s">
        <v>19</v>
      </c>
      <c r="E164" s="52" t="s">
        <v>67</v>
      </c>
      <c r="F164" s="52" t="s">
        <v>21</v>
      </c>
      <c r="G164" s="52">
        <f>+LEN(Table13[[#This Row],[Product Name]])</f>
        <v>16</v>
      </c>
      <c r="H164" s="52" t="s">
        <v>44</v>
      </c>
      <c r="I164" s="52" t="s">
        <v>31</v>
      </c>
      <c r="J164" s="52">
        <v>2024</v>
      </c>
      <c r="K164" s="52" t="s">
        <v>32</v>
      </c>
      <c r="L164" s="53" t="s">
        <v>72</v>
      </c>
      <c r="M164" s="54">
        <v>45444</v>
      </c>
      <c r="N164" s="52" t="s">
        <v>39</v>
      </c>
      <c r="O164" s="55">
        <v>21.68</v>
      </c>
      <c r="P164" s="52">
        <v>266</v>
      </c>
      <c r="Q164" s="56">
        <v>0.12</v>
      </c>
      <c r="R164" s="55">
        <f>+Table13[[#This Row],[Price per Unit]]*Table13[[#This Row],[Units Sold]]</f>
        <v>5766.88</v>
      </c>
      <c r="S164" s="52" t="s">
        <v>61</v>
      </c>
      <c r="T164" s="66">
        <f>+Table13[[#This Row],[Price per Unit]]*Table13[[#This Row],[Units Sold]]-Table13[[#This Row],[Price per Unit]]*Table13[[#This Row],[Units Sold]]*Table13[[#This Row],[Discount %]]</f>
        <v>5074.8544000000002</v>
      </c>
      <c r="U164"/>
    </row>
    <row r="165" spans="1:21">
      <c r="A165" s="65">
        <v>2710</v>
      </c>
      <c r="B165" s="52" t="s">
        <v>48</v>
      </c>
      <c r="C165" s="52" t="s">
        <v>18</v>
      </c>
      <c r="D165" s="52" t="s">
        <v>42</v>
      </c>
      <c r="E165" s="52" t="s">
        <v>20</v>
      </c>
      <c r="F165" s="52" t="s">
        <v>21</v>
      </c>
      <c r="G165" s="52">
        <f>+LEN(Table13[[#This Row],[Product Name]])</f>
        <v>16</v>
      </c>
      <c r="H165" s="52" t="s">
        <v>22</v>
      </c>
      <c r="I165" s="52" t="s">
        <v>23</v>
      </c>
      <c r="J165" s="52">
        <v>2024</v>
      </c>
      <c r="K165" s="52" t="s">
        <v>24</v>
      </c>
      <c r="L165" s="53" t="s">
        <v>33</v>
      </c>
      <c r="M165" s="54">
        <v>45413</v>
      </c>
      <c r="N165" s="52" t="s">
        <v>26</v>
      </c>
      <c r="O165" s="55">
        <v>84.91</v>
      </c>
      <c r="P165" s="52">
        <v>304</v>
      </c>
      <c r="Q165" s="56">
        <v>0</v>
      </c>
      <c r="R165" s="55">
        <f>+Table13[[#This Row],[Price per Unit]]*Table13[[#This Row],[Units Sold]]</f>
        <v>25812.639999999999</v>
      </c>
      <c r="S165" s="52" t="s">
        <v>47</v>
      </c>
      <c r="T165" s="66">
        <f>+Table13[[#This Row],[Price per Unit]]*Table13[[#This Row],[Units Sold]]-Table13[[#This Row],[Price per Unit]]*Table13[[#This Row],[Units Sold]]*Table13[[#This Row],[Discount %]]</f>
        <v>25812.639999999999</v>
      </c>
      <c r="U165"/>
    </row>
    <row r="166" spans="1:21">
      <c r="A166" s="65">
        <v>2719</v>
      </c>
      <c r="B166" s="52" t="s">
        <v>17</v>
      </c>
      <c r="C166" s="52" t="s">
        <v>18</v>
      </c>
      <c r="D166" s="52" t="s">
        <v>52</v>
      </c>
      <c r="E166" s="52" t="s">
        <v>20</v>
      </c>
      <c r="F166" s="52" t="s">
        <v>21</v>
      </c>
      <c r="G166" s="52">
        <f>+LEN(Table13[[#This Row],[Product Name]])</f>
        <v>16</v>
      </c>
      <c r="H166" s="52" t="s">
        <v>57</v>
      </c>
      <c r="I166" s="52" t="s">
        <v>23</v>
      </c>
      <c r="J166" s="52">
        <v>2024</v>
      </c>
      <c r="K166" s="52" t="s">
        <v>32</v>
      </c>
      <c r="L166" s="53" t="s">
        <v>51</v>
      </c>
      <c r="M166" s="54">
        <v>45383</v>
      </c>
      <c r="N166" s="52" t="s">
        <v>34</v>
      </c>
      <c r="O166" s="55">
        <v>25.59</v>
      </c>
      <c r="P166" s="52">
        <v>158</v>
      </c>
      <c r="Q166" s="56">
        <v>0.08</v>
      </c>
      <c r="R166" s="55">
        <f>+Table13[[#This Row],[Price per Unit]]*Table13[[#This Row],[Units Sold]]</f>
        <v>4043.22</v>
      </c>
      <c r="S166" s="52" t="s">
        <v>56</v>
      </c>
      <c r="T166" s="66">
        <f>+Table13[[#This Row],[Price per Unit]]*Table13[[#This Row],[Units Sold]]-Table13[[#This Row],[Price per Unit]]*Table13[[#This Row],[Units Sold]]*Table13[[#This Row],[Discount %]]</f>
        <v>3719.7623999999996</v>
      </c>
      <c r="U166"/>
    </row>
    <row r="167" spans="1:21">
      <c r="A167" s="65">
        <v>2720</v>
      </c>
      <c r="B167" s="52" t="s">
        <v>17</v>
      </c>
      <c r="C167" s="52" t="s">
        <v>18</v>
      </c>
      <c r="D167" s="52" t="s">
        <v>42</v>
      </c>
      <c r="E167" s="52" t="s">
        <v>59</v>
      </c>
      <c r="F167" s="52" t="s">
        <v>60</v>
      </c>
      <c r="G167" s="52">
        <f>+LEN(Table13[[#This Row],[Product Name]])</f>
        <v>15</v>
      </c>
      <c r="H167" s="52" t="s">
        <v>22</v>
      </c>
      <c r="I167" s="52" t="s">
        <v>31</v>
      </c>
      <c r="J167" s="52">
        <v>2024</v>
      </c>
      <c r="K167" s="52" t="s">
        <v>45</v>
      </c>
      <c r="L167" s="53" t="s">
        <v>25</v>
      </c>
      <c r="M167" s="54">
        <v>45352</v>
      </c>
      <c r="N167" s="52" t="s">
        <v>69</v>
      </c>
      <c r="O167" s="55">
        <v>22.97</v>
      </c>
      <c r="P167" s="52">
        <v>414</v>
      </c>
      <c r="Q167" s="56">
        <v>0.16</v>
      </c>
      <c r="R167" s="55">
        <f>+Table13[[#This Row],[Price per Unit]]*Table13[[#This Row],[Units Sold]]</f>
        <v>9509.58</v>
      </c>
      <c r="S167" s="52" t="s">
        <v>61</v>
      </c>
      <c r="T167" s="66">
        <f>+Table13[[#This Row],[Price per Unit]]*Table13[[#This Row],[Units Sold]]-Table13[[#This Row],[Price per Unit]]*Table13[[#This Row],[Units Sold]]*Table13[[#This Row],[Discount %]]</f>
        <v>7988.0472</v>
      </c>
      <c r="U167"/>
    </row>
    <row r="168" spans="1:21">
      <c r="A168" s="65">
        <v>2724</v>
      </c>
      <c r="B168" s="52" t="s">
        <v>17</v>
      </c>
      <c r="C168" s="52" t="s">
        <v>18</v>
      </c>
      <c r="D168" s="52" t="s">
        <v>52</v>
      </c>
      <c r="E168" s="52" t="s">
        <v>37</v>
      </c>
      <c r="F168" s="52" t="s">
        <v>43</v>
      </c>
      <c r="G168" s="52">
        <f>+LEN(Table13[[#This Row],[Product Name]])</f>
        <v>20</v>
      </c>
      <c r="H168" s="52" t="s">
        <v>44</v>
      </c>
      <c r="I168" s="52" t="s">
        <v>23</v>
      </c>
      <c r="J168" s="52">
        <v>2023</v>
      </c>
      <c r="K168" s="52" t="s">
        <v>45</v>
      </c>
      <c r="L168" s="53" t="s">
        <v>73</v>
      </c>
      <c r="M168" s="54">
        <v>45139</v>
      </c>
      <c r="N168" s="52" t="s">
        <v>26</v>
      </c>
      <c r="O168" s="55">
        <v>84.11</v>
      </c>
      <c r="P168" s="52">
        <v>86</v>
      </c>
      <c r="Q168" s="56">
        <v>0.06</v>
      </c>
      <c r="R168" s="55">
        <f>+Table13[[#This Row],[Price per Unit]]*Table13[[#This Row],[Units Sold]]</f>
        <v>7233.46</v>
      </c>
      <c r="S168" s="52" t="s">
        <v>27</v>
      </c>
      <c r="T168" s="66">
        <f>+Table13[[#This Row],[Price per Unit]]*Table13[[#This Row],[Units Sold]]-Table13[[#This Row],[Price per Unit]]*Table13[[#This Row],[Units Sold]]*Table13[[#This Row],[Discount %]]</f>
        <v>6799.4524000000001</v>
      </c>
      <c r="U168"/>
    </row>
    <row r="169" spans="1:21">
      <c r="A169" s="65">
        <v>2727</v>
      </c>
      <c r="B169" s="52" t="s">
        <v>41</v>
      </c>
      <c r="C169" s="52" t="s">
        <v>18</v>
      </c>
      <c r="D169" s="52" t="s">
        <v>50</v>
      </c>
      <c r="E169" s="52" t="s">
        <v>30</v>
      </c>
      <c r="F169" s="52" t="s">
        <v>38</v>
      </c>
      <c r="G169" s="52">
        <f>+LEN(Table13[[#This Row],[Product Name]])</f>
        <v>15</v>
      </c>
      <c r="H169" s="52" t="s">
        <v>44</v>
      </c>
      <c r="I169" s="52" t="s">
        <v>31</v>
      </c>
      <c r="J169" s="52">
        <v>2023</v>
      </c>
      <c r="K169" s="52" t="s">
        <v>24</v>
      </c>
      <c r="L169" s="53" t="s">
        <v>72</v>
      </c>
      <c r="M169" s="54">
        <v>45078</v>
      </c>
      <c r="N169" s="52" t="s">
        <v>26</v>
      </c>
      <c r="O169" s="55">
        <v>36.06</v>
      </c>
      <c r="P169" s="52">
        <v>62</v>
      </c>
      <c r="Q169" s="56">
        <v>0.14000000000000001</v>
      </c>
      <c r="R169" s="55">
        <f>+Table13[[#This Row],[Price per Unit]]*Table13[[#This Row],[Units Sold]]</f>
        <v>2235.7200000000003</v>
      </c>
      <c r="S169" s="52" t="s">
        <v>61</v>
      </c>
      <c r="T169" s="66">
        <f>+Table13[[#This Row],[Price per Unit]]*Table13[[#This Row],[Units Sold]]-Table13[[#This Row],[Price per Unit]]*Table13[[#This Row],[Units Sold]]*Table13[[#This Row],[Discount %]]</f>
        <v>1922.7192000000002</v>
      </c>
      <c r="U169"/>
    </row>
    <row r="170" spans="1:21">
      <c r="A170" s="65">
        <v>2738</v>
      </c>
      <c r="B170" s="52" t="s">
        <v>41</v>
      </c>
      <c r="C170" s="52" t="s">
        <v>18</v>
      </c>
      <c r="D170" s="52" t="s">
        <v>54</v>
      </c>
      <c r="E170" s="52" t="s">
        <v>30</v>
      </c>
      <c r="F170" s="52" t="s">
        <v>55</v>
      </c>
      <c r="G170" s="52">
        <f>+LEN(Table13[[#This Row],[Product Name]])</f>
        <v>19</v>
      </c>
      <c r="H170" s="52" t="s">
        <v>22</v>
      </c>
      <c r="I170" s="52" t="s">
        <v>31</v>
      </c>
      <c r="J170" s="52">
        <v>2023</v>
      </c>
      <c r="K170" s="52" t="s">
        <v>63</v>
      </c>
      <c r="L170" s="53" t="s">
        <v>72</v>
      </c>
      <c r="M170" s="54">
        <v>45078</v>
      </c>
      <c r="N170" s="52" t="s">
        <v>66</v>
      </c>
      <c r="O170" s="55">
        <v>45.56</v>
      </c>
      <c r="P170" s="52">
        <v>270</v>
      </c>
      <c r="Q170" s="56">
        <v>0.01</v>
      </c>
      <c r="R170" s="55">
        <f>+Table13[[#This Row],[Price per Unit]]*Table13[[#This Row],[Units Sold]]</f>
        <v>12301.2</v>
      </c>
      <c r="S170" s="52" t="s">
        <v>47</v>
      </c>
      <c r="T170" s="66">
        <f>+Table13[[#This Row],[Price per Unit]]*Table13[[#This Row],[Units Sold]]-Table13[[#This Row],[Price per Unit]]*Table13[[#This Row],[Units Sold]]*Table13[[#This Row],[Discount %]]</f>
        <v>12178.188</v>
      </c>
      <c r="U170"/>
    </row>
    <row r="171" spans="1:21">
      <c r="A171" s="65">
        <v>2741</v>
      </c>
      <c r="B171" s="52" t="s">
        <v>17</v>
      </c>
      <c r="C171" s="52" t="s">
        <v>18</v>
      </c>
      <c r="D171" s="52" t="s">
        <v>42</v>
      </c>
      <c r="E171" s="52" t="s">
        <v>70</v>
      </c>
      <c r="F171" s="52" t="s">
        <v>38</v>
      </c>
      <c r="G171" s="52">
        <f>+LEN(Table13[[#This Row],[Product Name]])</f>
        <v>15</v>
      </c>
      <c r="H171" s="52" t="s">
        <v>22</v>
      </c>
      <c r="I171" s="52" t="s">
        <v>31</v>
      </c>
      <c r="J171" s="52">
        <v>2023</v>
      </c>
      <c r="K171" s="52" t="s">
        <v>45</v>
      </c>
      <c r="L171" s="53" t="s">
        <v>46</v>
      </c>
      <c r="M171" s="54">
        <v>45170</v>
      </c>
      <c r="N171" s="52" t="s">
        <v>66</v>
      </c>
      <c r="O171" s="55">
        <v>26</v>
      </c>
      <c r="P171" s="52">
        <v>103</v>
      </c>
      <c r="Q171" s="56">
        <v>0.14000000000000001</v>
      </c>
      <c r="R171" s="55">
        <f>+Table13[[#This Row],[Price per Unit]]*Table13[[#This Row],[Units Sold]]</f>
        <v>2678</v>
      </c>
      <c r="S171" s="52" t="s">
        <v>47</v>
      </c>
      <c r="T171" s="66">
        <f>+Table13[[#This Row],[Price per Unit]]*Table13[[#This Row],[Units Sold]]-Table13[[#This Row],[Price per Unit]]*Table13[[#This Row],[Units Sold]]*Table13[[#This Row],[Discount %]]</f>
        <v>2303.08</v>
      </c>
      <c r="U171"/>
    </row>
    <row r="172" spans="1:21">
      <c r="A172" s="65">
        <v>2742</v>
      </c>
      <c r="B172" s="52" t="s">
        <v>48</v>
      </c>
      <c r="C172" s="52" t="s">
        <v>18</v>
      </c>
      <c r="D172" s="52" t="s">
        <v>50</v>
      </c>
      <c r="E172" s="52" t="s">
        <v>59</v>
      </c>
      <c r="F172" s="52" t="s">
        <v>55</v>
      </c>
      <c r="G172" s="52">
        <f>+LEN(Table13[[#This Row],[Product Name]])</f>
        <v>19</v>
      </c>
      <c r="H172" s="52" t="s">
        <v>22</v>
      </c>
      <c r="I172" s="52" t="s">
        <v>23</v>
      </c>
      <c r="J172" s="52">
        <v>2023</v>
      </c>
      <c r="K172" s="52" t="s">
        <v>32</v>
      </c>
      <c r="L172" s="53" t="s">
        <v>73</v>
      </c>
      <c r="M172" s="54">
        <v>45139</v>
      </c>
      <c r="N172" s="52" t="s">
        <v>66</v>
      </c>
      <c r="O172" s="55">
        <v>35.1</v>
      </c>
      <c r="P172" s="52">
        <v>33</v>
      </c>
      <c r="Q172" s="56">
        <v>0.1</v>
      </c>
      <c r="R172" s="55">
        <f>+Table13[[#This Row],[Price per Unit]]*Table13[[#This Row],[Units Sold]]</f>
        <v>1158.3</v>
      </c>
      <c r="S172" s="52" t="s">
        <v>61</v>
      </c>
      <c r="T172" s="66">
        <f>+Table13[[#This Row],[Price per Unit]]*Table13[[#This Row],[Units Sold]]-Table13[[#This Row],[Price per Unit]]*Table13[[#This Row],[Units Sold]]*Table13[[#This Row],[Discount %]]</f>
        <v>1042.47</v>
      </c>
      <c r="U172"/>
    </row>
    <row r="173" spans="1:21">
      <c r="A173" s="65">
        <v>2744</v>
      </c>
      <c r="B173" s="52" t="s">
        <v>41</v>
      </c>
      <c r="C173" s="52" t="s">
        <v>18</v>
      </c>
      <c r="D173" s="52" t="s">
        <v>50</v>
      </c>
      <c r="E173" s="52" t="s">
        <v>59</v>
      </c>
      <c r="F173" s="52" t="s">
        <v>21</v>
      </c>
      <c r="G173" s="52">
        <f>+LEN(Table13[[#This Row],[Product Name]])</f>
        <v>16</v>
      </c>
      <c r="H173" s="52" t="s">
        <v>44</v>
      </c>
      <c r="I173" s="52" t="s">
        <v>31</v>
      </c>
      <c r="J173" s="52">
        <v>2023</v>
      </c>
      <c r="K173" s="52" t="s">
        <v>24</v>
      </c>
      <c r="L173" s="53" t="s">
        <v>65</v>
      </c>
      <c r="M173" s="54">
        <v>44927</v>
      </c>
      <c r="N173" s="52" t="s">
        <v>26</v>
      </c>
      <c r="O173" s="55">
        <v>10.91</v>
      </c>
      <c r="P173" s="52">
        <v>414</v>
      </c>
      <c r="Q173" s="56">
        <v>0.26</v>
      </c>
      <c r="R173" s="55">
        <f>+Table13[[#This Row],[Price per Unit]]*Table13[[#This Row],[Units Sold]]</f>
        <v>4516.74</v>
      </c>
      <c r="S173" s="52" t="s">
        <v>47</v>
      </c>
      <c r="T173" s="66">
        <f>+Table13[[#This Row],[Price per Unit]]*Table13[[#This Row],[Units Sold]]-Table13[[#This Row],[Price per Unit]]*Table13[[#This Row],[Units Sold]]*Table13[[#This Row],[Discount %]]</f>
        <v>3342.3876</v>
      </c>
      <c r="U173"/>
    </row>
    <row r="174" spans="1:21">
      <c r="A174" s="65">
        <v>2747</v>
      </c>
      <c r="B174" s="52" t="s">
        <v>48</v>
      </c>
      <c r="C174" s="52" t="s">
        <v>18</v>
      </c>
      <c r="D174" s="52" t="s">
        <v>54</v>
      </c>
      <c r="E174" s="52" t="s">
        <v>30</v>
      </c>
      <c r="F174" s="52" t="s">
        <v>55</v>
      </c>
      <c r="G174" s="52">
        <f>+LEN(Table13[[#This Row],[Product Name]])</f>
        <v>19</v>
      </c>
      <c r="H174" s="52" t="s">
        <v>44</v>
      </c>
      <c r="I174" s="52" t="s">
        <v>31</v>
      </c>
      <c r="J174" s="52">
        <v>2023</v>
      </c>
      <c r="K174" s="52" t="s">
        <v>32</v>
      </c>
      <c r="L174" s="53" t="s">
        <v>71</v>
      </c>
      <c r="M174" s="54">
        <v>45200</v>
      </c>
      <c r="N174" s="52" t="s">
        <v>66</v>
      </c>
      <c r="O174" s="55">
        <v>90.68</v>
      </c>
      <c r="P174" s="52">
        <v>410</v>
      </c>
      <c r="Q174" s="56">
        <v>0.18</v>
      </c>
      <c r="R174" s="55">
        <f>+Table13[[#This Row],[Price per Unit]]*Table13[[#This Row],[Units Sold]]</f>
        <v>37178.800000000003</v>
      </c>
      <c r="S174" s="52" t="s">
        <v>61</v>
      </c>
      <c r="T174" s="66">
        <f>+Table13[[#This Row],[Price per Unit]]*Table13[[#This Row],[Units Sold]]-Table13[[#This Row],[Price per Unit]]*Table13[[#This Row],[Units Sold]]*Table13[[#This Row],[Discount %]]</f>
        <v>30486.616000000002</v>
      </c>
      <c r="U174"/>
    </row>
    <row r="175" spans="1:21">
      <c r="A175" s="65">
        <v>2757</v>
      </c>
      <c r="B175" s="52" t="s">
        <v>17</v>
      </c>
      <c r="C175" s="52" t="s">
        <v>18</v>
      </c>
      <c r="D175" s="52" t="s">
        <v>19</v>
      </c>
      <c r="E175" s="52" t="s">
        <v>59</v>
      </c>
      <c r="F175" s="52" t="s">
        <v>60</v>
      </c>
      <c r="G175" s="52">
        <f>+LEN(Table13[[#This Row],[Product Name]])</f>
        <v>15</v>
      </c>
      <c r="H175" s="52" t="s">
        <v>22</v>
      </c>
      <c r="I175" s="52" t="s">
        <v>31</v>
      </c>
      <c r="J175" s="52">
        <v>2024</v>
      </c>
      <c r="K175" s="52" t="s">
        <v>32</v>
      </c>
      <c r="L175" s="53" t="s">
        <v>25</v>
      </c>
      <c r="M175" s="54">
        <v>45352</v>
      </c>
      <c r="N175" s="52" t="s">
        <v>69</v>
      </c>
      <c r="O175" s="55">
        <v>59.84</v>
      </c>
      <c r="P175" s="52">
        <v>140</v>
      </c>
      <c r="Q175" s="56">
        <v>0.06</v>
      </c>
      <c r="R175" s="55">
        <f>+Table13[[#This Row],[Price per Unit]]*Table13[[#This Row],[Units Sold]]</f>
        <v>8377.6</v>
      </c>
      <c r="S175" s="52" t="s">
        <v>47</v>
      </c>
      <c r="T175" s="66">
        <f>+Table13[[#This Row],[Price per Unit]]*Table13[[#This Row],[Units Sold]]-Table13[[#This Row],[Price per Unit]]*Table13[[#This Row],[Units Sold]]*Table13[[#This Row],[Discount %]]</f>
        <v>7874.9440000000004</v>
      </c>
      <c r="U175"/>
    </row>
    <row r="176" spans="1:21">
      <c r="A176" s="65">
        <v>2759</v>
      </c>
      <c r="B176" s="52" t="s">
        <v>41</v>
      </c>
      <c r="C176" s="52" t="s">
        <v>18</v>
      </c>
      <c r="D176" s="52" t="s">
        <v>19</v>
      </c>
      <c r="E176" s="52" t="s">
        <v>59</v>
      </c>
      <c r="F176" s="52" t="s">
        <v>21</v>
      </c>
      <c r="G176" s="52">
        <f>+LEN(Table13[[#This Row],[Product Name]])</f>
        <v>16</v>
      </c>
      <c r="H176" s="52" t="s">
        <v>57</v>
      </c>
      <c r="I176" s="52" t="s">
        <v>23</v>
      </c>
      <c r="J176" s="52">
        <v>2023</v>
      </c>
      <c r="K176" s="52" t="s">
        <v>63</v>
      </c>
      <c r="L176" s="53" t="s">
        <v>72</v>
      </c>
      <c r="M176" s="54">
        <v>45078</v>
      </c>
      <c r="N176" s="52" t="s">
        <v>39</v>
      </c>
      <c r="O176" s="55">
        <v>92.6</v>
      </c>
      <c r="P176" s="52">
        <v>470</v>
      </c>
      <c r="Q176" s="56">
        <v>0.04</v>
      </c>
      <c r="R176" s="55">
        <f>+Table13[[#This Row],[Price per Unit]]*Table13[[#This Row],[Units Sold]]</f>
        <v>43522</v>
      </c>
      <c r="S176" s="52" t="s">
        <v>40</v>
      </c>
      <c r="T176" s="66">
        <f>+Table13[[#This Row],[Price per Unit]]*Table13[[#This Row],[Units Sold]]-Table13[[#This Row],[Price per Unit]]*Table13[[#This Row],[Units Sold]]*Table13[[#This Row],[Discount %]]</f>
        <v>41781.120000000003</v>
      </c>
      <c r="U176"/>
    </row>
    <row r="177" spans="1:21">
      <c r="A177" s="65">
        <v>2766</v>
      </c>
      <c r="B177" s="52" t="s">
        <v>17</v>
      </c>
      <c r="C177" s="52" t="s">
        <v>18</v>
      </c>
      <c r="D177" s="52" t="s">
        <v>29</v>
      </c>
      <c r="E177" s="52" t="s">
        <v>67</v>
      </c>
      <c r="F177" s="52" t="s">
        <v>60</v>
      </c>
      <c r="G177" s="52">
        <f>+LEN(Table13[[#This Row],[Product Name]])</f>
        <v>15</v>
      </c>
      <c r="H177" s="52" t="s">
        <v>57</v>
      </c>
      <c r="I177" s="52" t="s">
        <v>23</v>
      </c>
      <c r="J177" s="52">
        <v>2024</v>
      </c>
      <c r="K177" s="52" t="s">
        <v>24</v>
      </c>
      <c r="L177" s="53" t="s">
        <v>65</v>
      </c>
      <c r="M177" s="54">
        <v>45292</v>
      </c>
      <c r="N177" s="52" t="s">
        <v>39</v>
      </c>
      <c r="O177" s="55">
        <v>91.56</v>
      </c>
      <c r="P177" s="52">
        <v>412</v>
      </c>
      <c r="Q177" s="56">
        <v>0.15</v>
      </c>
      <c r="R177" s="55">
        <f>+Table13[[#This Row],[Price per Unit]]*Table13[[#This Row],[Units Sold]]</f>
        <v>37722.720000000001</v>
      </c>
      <c r="S177" s="52" t="s">
        <v>47</v>
      </c>
      <c r="T177" s="66">
        <f>+Table13[[#This Row],[Price per Unit]]*Table13[[#This Row],[Units Sold]]-Table13[[#This Row],[Price per Unit]]*Table13[[#This Row],[Units Sold]]*Table13[[#This Row],[Discount %]]</f>
        <v>32064.312000000002</v>
      </c>
      <c r="U177"/>
    </row>
    <row r="178" spans="1:21">
      <c r="A178" s="65">
        <v>2773</v>
      </c>
      <c r="B178" s="52" t="s">
        <v>48</v>
      </c>
      <c r="C178" s="52" t="s">
        <v>18</v>
      </c>
      <c r="D178" s="52" t="s">
        <v>42</v>
      </c>
      <c r="E178" s="52" t="s">
        <v>20</v>
      </c>
      <c r="F178" s="52" t="s">
        <v>55</v>
      </c>
      <c r="G178" s="52">
        <f>+LEN(Table13[[#This Row],[Product Name]])</f>
        <v>19</v>
      </c>
      <c r="H178" s="52" t="s">
        <v>22</v>
      </c>
      <c r="I178" s="52" t="s">
        <v>31</v>
      </c>
      <c r="J178" s="52">
        <v>2024</v>
      </c>
      <c r="K178" s="52" t="s">
        <v>63</v>
      </c>
      <c r="L178" s="53" t="s">
        <v>33</v>
      </c>
      <c r="M178" s="54">
        <v>45413</v>
      </c>
      <c r="N178" s="52" t="s">
        <v>34</v>
      </c>
      <c r="O178" s="55">
        <v>35.54</v>
      </c>
      <c r="P178" s="52">
        <v>216</v>
      </c>
      <c r="Q178" s="56">
        <v>0.12</v>
      </c>
      <c r="R178" s="55">
        <f>+Table13[[#This Row],[Price per Unit]]*Table13[[#This Row],[Units Sold]]</f>
        <v>7676.6399999999994</v>
      </c>
      <c r="S178" s="52" t="s">
        <v>47</v>
      </c>
      <c r="T178" s="66">
        <f>+Table13[[#This Row],[Price per Unit]]*Table13[[#This Row],[Units Sold]]-Table13[[#This Row],[Price per Unit]]*Table13[[#This Row],[Units Sold]]*Table13[[#This Row],[Discount %]]</f>
        <v>6755.4431999999997</v>
      </c>
      <c r="U178"/>
    </row>
    <row r="179" spans="1:21">
      <c r="A179" s="65">
        <v>2774</v>
      </c>
      <c r="B179" s="52" t="s">
        <v>17</v>
      </c>
      <c r="C179" s="52" t="s">
        <v>18</v>
      </c>
      <c r="D179" s="52" t="s">
        <v>50</v>
      </c>
      <c r="E179" s="52" t="s">
        <v>67</v>
      </c>
      <c r="F179" s="52" t="s">
        <v>21</v>
      </c>
      <c r="G179" s="52">
        <f>+LEN(Table13[[#This Row],[Product Name]])</f>
        <v>16</v>
      </c>
      <c r="H179" s="52" t="s">
        <v>22</v>
      </c>
      <c r="I179" s="52" t="s">
        <v>31</v>
      </c>
      <c r="J179" s="52">
        <v>2024</v>
      </c>
      <c r="K179" s="52" t="s">
        <v>24</v>
      </c>
      <c r="L179" s="53" t="s">
        <v>46</v>
      </c>
      <c r="M179" s="54">
        <v>45536</v>
      </c>
      <c r="N179" s="52" t="s">
        <v>69</v>
      </c>
      <c r="O179" s="55">
        <v>39.78</v>
      </c>
      <c r="P179" s="52">
        <v>159</v>
      </c>
      <c r="Q179" s="56">
        <v>0.16</v>
      </c>
      <c r="R179" s="55">
        <f>+Table13[[#This Row],[Price per Unit]]*Table13[[#This Row],[Units Sold]]</f>
        <v>6325.02</v>
      </c>
      <c r="S179" s="52" t="s">
        <v>47</v>
      </c>
      <c r="T179" s="66">
        <f>+Table13[[#This Row],[Price per Unit]]*Table13[[#This Row],[Units Sold]]-Table13[[#This Row],[Price per Unit]]*Table13[[#This Row],[Units Sold]]*Table13[[#This Row],[Discount %]]</f>
        <v>5313.0168000000003</v>
      </c>
      <c r="U179"/>
    </row>
    <row r="180" spans="1:21">
      <c r="A180" s="65">
        <v>2775</v>
      </c>
      <c r="B180" s="52" t="s">
        <v>41</v>
      </c>
      <c r="C180" s="52" t="s">
        <v>18</v>
      </c>
      <c r="D180" s="52" t="s">
        <v>29</v>
      </c>
      <c r="E180" s="52" t="s">
        <v>20</v>
      </c>
      <c r="F180" s="52" t="s">
        <v>38</v>
      </c>
      <c r="G180" s="52">
        <f>+LEN(Table13[[#This Row],[Product Name]])</f>
        <v>15</v>
      </c>
      <c r="H180" s="52" t="s">
        <v>44</v>
      </c>
      <c r="I180" s="52" t="s">
        <v>23</v>
      </c>
      <c r="J180" s="52">
        <v>2023</v>
      </c>
      <c r="K180" s="52" t="s">
        <v>45</v>
      </c>
      <c r="L180" s="53" t="s">
        <v>71</v>
      </c>
      <c r="M180" s="54">
        <v>45200</v>
      </c>
      <c r="N180" s="52" t="s">
        <v>26</v>
      </c>
      <c r="O180" s="55">
        <v>97</v>
      </c>
      <c r="P180" s="52">
        <v>176</v>
      </c>
      <c r="Q180" s="56">
        <v>0.25</v>
      </c>
      <c r="R180" s="55">
        <f>+Table13[[#This Row],[Price per Unit]]*Table13[[#This Row],[Units Sold]]</f>
        <v>17072</v>
      </c>
      <c r="S180" s="52" t="s">
        <v>40</v>
      </c>
      <c r="T180" s="66">
        <f>+Table13[[#This Row],[Price per Unit]]*Table13[[#This Row],[Units Sold]]-Table13[[#This Row],[Price per Unit]]*Table13[[#This Row],[Units Sold]]*Table13[[#This Row],[Discount %]]</f>
        <v>12804</v>
      </c>
      <c r="U180"/>
    </row>
    <row r="181" spans="1:21">
      <c r="A181" s="65">
        <v>2780</v>
      </c>
      <c r="B181" s="52" t="s">
        <v>48</v>
      </c>
      <c r="C181" s="52" t="s">
        <v>18</v>
      </c>
      <c r="D181" s="52" t="s">
        <v>36</v>
      </c>
      <c r="E181" s="52" t="s">
        <v>62</v>
      </c>
      <c r="F181" s="52" t="s">
        <v>43</v>
      </c>
      <c r="G181" s="52">
        <f>+LEN(Table13[[#This Row],[Product Name]])</f>
        <v>20</v>
      </c>
      <c r="H181" s="52" t="s">
        <v>22</v>
      </c>
      <c r="I181" s="52" t="s">
        <v>23</v>
      </c>
      <c r="J181" s="52">
        <v>2023</v>
      </c>
      <c r="K181" s="52" t="s">
        <v>63</v>
      </c>
      <c r="L181" s="53" t="s">
        <v>25</v>
      </c>
      <c r="M181" s="54">
        <v>44986</v>
      </c>
      <c r="N181" s="52" t="s">
        <v>26</v>
      </c>
      <c r="O181" s="55">
        <v>12.23</v>
      </c>
      <c r="P181" s="52">
        <v>383</v>
      </c>
      <c r="Q181" s="56">
        <v>0.25</v>
      </c>
      <c r="R181" s="55">
        <f>+Table13[[#This Row],[Price per Unit]]*Table13[[#This Row],[Units Sold]]</f>
        <v>4684.09</v>
      </c>
      <c r="S181" s="52" t="s">
        <v>27</v>
      </c>
      <c r="T181" s="66">
        <f>+Table13[[#This Row],[Price per Unit]]*Table13[[#This Row],[Units Sold]]-Table13[[#This Row],[Price per Unit]]*Table13[[#This Row],[Units Sold]]*Table13[[#This Row],[Discount %]]</f>
        <v>3513.0675000000001</v>
      </c>
      <c r="U181"/>
    </row>
    <row r="182" spans="1:21">
      <c r="A182" s="65">
        <v>2798</v>
      </c>
      <c r="B182" s="52" t="s">
        <v>41</v>
      </c>
      <c r="C182" s="52" t="s">
        <v>18</v>
      </c>
      <c r="D182" s="52" t="s">
        <v>36</v>
      </c>
      <c r="E182" s="52" t="s">
        <v>62</v>
      </c>
      <c r="F182" s="52" t="s">
        <v>21</v>
      </c>
      <c r="G182" s="52">
        <f>+LEN(Table13[[#This Row],[Product Name]])</f>
        <v>16</v>
      </c>
      <c r="H182" s="52" t="s">
        <v>57</v>
      </c>
      <c r="I182" s="52" t="s">
        <v>23</v>
      </c>
      <c r="J182" s="52">
        <v>2024</v>
      </c>
      <c r="K182" s="52" t="s">
        <v>32</v>
      </c>
      <c r="L182" s="53" t="s">
        <v>73</v>
      </c>
      <c r="M182" s="54">
        <v>45505</v>
      </c>
      <c r="N182" s="52" t="s">
        <v>66</v>
      </c>
      <c r="O182" s="55">
        <v>29.62</v>
      </c>
      <c r="P182" s="52">
        <v>364</v>
      </c>
      <c r="Q182" s="56">
        <v>0.01</v>
      </c>
      <c r="R182" s="55">
        <f>+Table13[[#This Row],[Price per Unit]]*Table13[[#This Row],[Units Sold]]</f>
        <v>10781.68</v>
      </c>
      <c r="S182" s="52" t="s">
        <v>27</v>
      </c>
      <c r="T182" s="66">
        <f>+Table13[[#This Row],[Price per Unit]]*Table13[[#This Row],[Units Sold]]-Table13[[#This Row],[Price per Unit]]*Table13[[#This Row],[Units Sold]]*Table13[[#This Row],[Discount %]]</f>
        <v>10673.8632</v>
      </c>
      <c r="U182"/>
    </row>
    <row r="183" spans="1:21">
      <c r="A183" s="65">
        <v>2806</v>
      </c>
      <c r="B183" s="52" t="s">
        <v>48</v>
      </c>
      <c r="C183" s="52" t="s">
        <v>18</v>
      </c>
      <c r="D183" s="52" t="s">
        <v>50</v>
      </c>
      <c r="E183" s="52" t="s">
        <v>67</v>
      </c>
      <c r="F183" s="52" t="s">
        <v>21</v>
      </c>
      <c r="G183" s="52">
        <f>+LEN(Table13[[#This Row],[Product Name]])</f>
        <v>16</v>
      </c>
      <c r="H183" s="52" t="s">
        <v>57</v>
      </c>
      <c r="I183" s="52" t="s">
        <v>31</v>
      </c>
      <c r="J183" s="52">
        <v>2023</v>
      </c>
      <c r="K183" s="52" t="s">
        <v>45</v>
      </c>
      <c r="L183" s="53" t="s">
        <v>46</v>
      </c>
      <c r="M183" s="54">
        <v>45170</v>
      </c>
      <c r="N183" s="52" t="s">
        <v>34</v>
      </c>
      <c r="O183" s="55">
        <v>89.29</v>
      </c>
      <c r="P183" s="52">
        <v>104</v>
      </c>
      <c r="Q183" s="56">
        <v>0.3</v>
      </c>
      <c r="R183" s="55">
        <f>+Table13[[#This Row],[Price per Unit]]*Table13[[#This Row],[Units Sold]]</f>
        <v>9286.16</v>
      </c>
      <c r="S183" s="52" t="s">
        <v>56</v>
      </c>
      <c r="T183" s="66">
        <f>+Table13[[#This Row],[Price per Unit]]*Table13[[#This Row],[Units Sold]]-Table13[[#This Row],[Price per Unit]]*Table13[[#This Row],[Units Sold]]*Table13[[#This Row],[Discount %]]</f>
        <v>6500.3119999999999</v>
      </c>
      <c r="U183"/>
    </row>
    <row r="184" spans="1:21">
      <c r="A184" s="65">
        <v>2807</v>
      </c>
      <c r="B184" s="52" t="s">
        <v>17</v>
      </c>
      <c r="C184" s="52" t="s">
        <v>18</v>
      </c>
      <c r="D184" s="52" t="s">
        <v>36</v>
      </c>
      <c r="E184" s="52" t="s">
        <v>30</v>
      </c>
      <c r="F184" s="52" t="s">
        <v>21</v>
      </c>
      <c r="G184" s="52">
        <f>+LEN(Table13[[#This Row],[Product Name]])</f>
        <v>16</v>
      </c>
      <c r="H184" s="52" t="s">
        <v>22</v>
      </c>
      <c r="I184" s="52" t="s">
        <v>23</v>
      </c>
      <c r="J184" s="52">
        <v>2023</v>
      </c>
      <c r="K184" s="52" t="s">
        <v>24</v>
      </c>
      <c r="L184" s="53" t="s">
        <v>25</v>
      </c>
      <c r="M184" s="54">
        <v>44986</v>
      </c>
      <c r="N184" s="52" t="s">
        <v>26</v>
      </c>
      <c r="O184" s="55">
        <v>11.44</v>
      </c>
      <c r="P184" s="52">
        <v>125</v>
      </c>
      <c r="Q184" s="56">
        <v>0.24</v>
      </c>
      <c r="R184" s="55">
        <f>+Table13[[#This Row],[Price per Unit]]*Table13[[#This Row],[Units Sold]]</f>
        <v>1430</v>
      </c>
      <c r="S184" s="52" t="s">
        <v>47</v>
      </c>
      <c r="T184" s="66">
        <f>+Table13[[#This Row],[Price per Unit]]*Table13[[#This Row],[Units Sold]]-Table13[[#This Row],[Price per Unit]]*Table13[[#This Row],[Units Sold]]*Table13[[#This Row],[Discount %]]</f>
        <v>1086.8</v>
      </c>
      <c r="U184"/>
    </row>
    <row r="185" spans="1:21">
      <c r="A185" s="65">
        <v>2809</v>
      </c>
      <c r="B185" s="52" t="s">
        <v>17</v>
      </c>
      <c r="C185" s="52" t="s">
        <v>18</v>
      </c>
      <c r="D185" s="52" t="s">
        <v>36</v>
      </c>
      <c r="E185" s="52" t="s">
        <v>62</v>
      </c>
      <c r="F185" s="52" t="s">
        <v>60</v>
      </c>
      <c r="G185" s="52">
        <f>+LEN(Table13[[#This Row],[Product Name]])</f>
        <v>15</v>
      </c>
      <c r="H185" s="52" t="s">
        <v>22</v>
      </c>
      <c r="I185" s="52" t="s">
        <v>31</v>
      </c>
      <c r="J185" s="52">
        <v>2023</v>
      </c>
      <c r="K185" s="52" t="s">
        <v>63</v>
      </c>
      <c r="L185" s="53" t="s">
        <v>33</v>
      </c>
      <c r="M185" s="54">
        <v>45047</v>
      </c>
      <c r="N185" s="52" t="s">
        <v>26</v>
      </c>
      <c r="O185" s="55">
        <v>50.01</v>
      </c>
      <c r="P185" s="52">
        <v>130</v>
      </c>
      <c r="Q185" s="56">
        <v>0.22</v>
      </c>
      <c r="R185" s="55">
        <f>+Table13[[#This Row],[Price per Unit]]*Table13[[#This Row],[Units Sold]]</f>
        <v>6501.3</v>
      </c>
      <c r="S185" s="52" t="s">
        <v>56</v>
      </c>
      <c r="T185" s="66">
        <f>+Table13[[#This Row],[Price per Unit]]*Table13[[#This Row],[Units Sold]]-Table13[[#This Row],[Price per Unit]]*Table13[[#This Row],[Units Sold]]*Table13[[#This Row],[Discount %]]</f>
        <v>5071.0140000000001</v>
      </c>
      <c r="U185"/>
    </row>
    <row r="186" spans="1:21">
      <c r="A186" s="65">
        <v>2812</v>
      </c>
      <c r="B186" s="52" t="s">
        <v>41</v>
      </c>
      <c r="C186" s="52" t="s">
        <v>18</v>
      </c>
      <c r="D186" s="52" t="s">
        <v>19</v>
      </c>
      <c r="E186" s="52" t="s">
        <v>70</v>
      </c>
      <c r="F186" s="52" t="s">
        <v>60</v>
      </c>
      <c r="G186" s="52">
        <f>+LEN(Table13[[#This Row],[Product Name]])</f>
        <v>15</v>
      </c>
      <c r="H186" s="52" t="s">
        <v>44</v>
      </c>
      <c r="I186" s="52" t="s">
        <v>31</v>
      </c>
      <c r="J186" s="52">
        <v>2024</v>
      </c>
      <c r="K186" s="52" t="s">
        <v>63</v>
      </c>
      <c r="L186" s="53" t="s">
        <v>71</v>
      </c>
      <c r="M186" s="54">
        <v>45566</v>
      </c>
      <c r="N186" s="52" t="s">
        <v>69</v>
      </c>
      <c r="O186" s="55">
        <v>5.92</v>
      </c>
      <c r="P186" s="52">
        <v>213</v>
      </c>
      <c r="Q186" s="56">
        <v>0.22</v>
      </c>
      <c r="R186" s="55">
        <f>+Table13[[#This Row],[Price per Unit]]*Table13[[#This Row],[Units Sold]]</f>
        <v>1260.96</v>
      </c>
      <c r="S186" s="52" t="s">
        <v>61</v>
      </c>
      <c r="T186" s="66">
        <f>+Table13[[#This Row],[Price per Unit]]*Table13[[#This Row],[Units Sold]]-Table13[[#This Row],[Price per Unit]]*Table13[[#This Row],[Units Sold]]*Table13[[#This Row],[Discount %]]</f>
        <v>983.54880000000003</v>
      </c>
      <c r="U186"/>
    </row>
    <row r="187" spans="1:21">
      <c r="A187" s="65">
        <v>2816</v>
      </c>
      <c r="B187" s="52" t="s">
        <v>48</v>
      </c>
      <c r="C187" s="52" t="s">
        <v>18</v>
      </c>
      <c r="D187" s="52" t="s">
        <v>54</v>
      </c>
      <c r="E187" s="52" t="s">
        <v>67</v>
      </c>
      <c r="F187" s="52" t="s">
        <v>55</v>
      </c>
      <c r="G187" s="52">
        <f>+LEN(Table13[[#This Row],[Product Name]])</f>
        <v>19</v>
      </c>
      <c r="H187" s="52" t="s">
        <v>22</v>
      </c>
      <c r="I187" s="52" t="s">
        <v>31</v>
      </c>
      <c r="J187" s="52">
        <v>2024</v>
      </c>
      <c r="K187" s="52" t="s">
        <v>32</v>
      </c>
      <c r="L187" s="53" t="s">
        <v>72</v>
      </c>
      <c r="M187" s="54">
        <v>45444</v>
      </c>
      <c r="N187" s="52" t="s">
        <v>39</v>
      </c>
      <c r="O187" s="55">
        <v>14.47</v>
      </c>
      <c r="P187" s="52">
        <v>310</v>
      </c>
      <c r="Q187" s="56">
        <v>0.15</v>
      </c>
      <c r="R187" s="55">
        <f>+Table13[[#This Row],[Price per Unit]]*Table13[[#This Row],[Units Sold]]</f>
        <v>4485.7</v>
      </c>
      <c r="S187" s="52" t="s">
        <v>47</v>
      </c>
      <c r="T187" s="66">
        <f>+Table13[[#This Row],[Price per Unit]]*Table13[[#This Row],[Units Sold]]-Table13[[#This Row],[Price per Unit]]*Table13[[#This Row],[Units Sold]]*Table13[[#This Row],[Discount %]]</f>
        <v>3812.8449999999998</v>
      </c>
      <c r="U187"/>
    </row>
    <row r="188" spans="1:21">
      <c r="A188" s="65">
        <v>2818</v>
      </c>
      <c r="B188" s="52" t="s">
        <v>17</v>
      </c>
      <c r="C188" s="52" t="s">
        <v>18</v>
      </c>
      <c r="D188" s="52" t="s">
        <v>42</v>
      </c>
      <c r="E188" s="52" t="s">
        <v>59</v>
      </c>
      <c r="F188" s="52" t="s">
        <v>43</v>
      </c>
      <c r="G188" s="52">
        <f>+LEN(Table13[[#This Row],[Product Name]])</f>
        <v>20</v>
      </c>
      <c r="H188" s="52" t="s">
        <v>57</v>
      </c>
      <c r="I188" s="52" t="s">
        <v>31</v>
      </c>
      <c r="J188" s="52">
        <v>2023</v>
      </c>
      <c r="K188" s="52" t="s">
        <v>32</v>
      </c>
      <c r="L188" s="53" t="s">
        <v>53</v>
      </c>
      <c r="M188" s="54">
        <v>44927</v>
      </c>
      <c r="N188" s="52" t="s">
        <v>39</v>
      </c>
      <c r="O188" s="55">
        <v>81</v>
      </c>
      <c r="P188" s="52">
        <v>314</v>
      </c>
      <c r="Q188" s="56">
        <v>0.28000000000000003</v>
      </c>
      <c r="R188" s="55">
        <f>+Table13[[#This Row],[Price per Unit]]*Table13[[#This Row],[Units Sold]]</f>
        <v>25434</v>
      </c>
      <c r="S188" s="52" t="s">
        <v>40</v>
      </c>
      <c r="T188" s="66">
        <f>+Table13[[#This Row],[Price per Unit]]*Table13[[#This Row],[Units Sold]]-Table13[[#This Row],[Price per Unit]]*Table13[[#This Row],[Units Sold]]*Table13[[#This Row],[Discount %]]</f>
        <v>18312.48</v>
      </c>
      <c r="U188"/>
    </row>
    <row r="189" spans="1:21">
      <c r="A189" s="65">
        <v>2819</v>
      </c>
      <c r="B189" s="52" t="s">
        <v>17</v>
      </c>
      <c r="C189" s="52" t="s">
        <v>18</v>
      </c>
      <c r="D189" s="52" t="s">
        <v>19</v>
      </c>
      <c r="E189" s="52" t="s">
        <v>59</v>
      </c>
      <c r="F189" s="52" t="s">
        <v>55</v>
      </c>
      <c r="G189" s="52">
        <f>+LEN(Table13[[#This Row],[Product Name]])</f>
        <v>19</v>
      </c>
      <c r="H189" s="52" t="s">
        <v>44</v>
      </c>
      <c r="I189" s="52" t="s">
        <v>31</v>
      </c>
      <c r="J189" s="52">
        <v>2023</v>
      </c>
      <c r="K189" s="52" t="s">
        <v>32</v>
      </c>
      <c r="L189" s="53" t="s">
        <v>71</v>
      </c>
      <c r="M189" s="54">
        <v>45200</v>
      </c>
      <c r="N189" s="52" t="s">
        <v>34</v>
      </c>
      <c r="O189" s="55">
        <v>50.37</v>
      </c>
      <c r="P189" s="52">
        <v>377</v>
      </c>
      <c r="Q189" s="56">
        <v>0.09</v>
      </c>
      <c r="R189" s="55">
        <f>+Table13[[#This Row],[Price per Unit]]*Table13[[#This Row],[Units Sold]]</f>
        <v>18989.489999999998</v>
      </c>
      <c r="S189" s="52" t="s">
        <v>47</v>
      </c>
      <c r="T189" s="66">
        <f>+Table13[[#This Row],[Price per Unit]]*Table13[[#This Row],[Units Sold]]-Table13[[#This Row],[Price per Unit]]*Table13[[#This Row],[Units Sold]]*Table13[[#This Row],[Discount %]]</f>
        <v>17280.435899999997</v>
      </c>
      <c r="U189"/>
    </row>
    <row r="190" spans="1:21">
      <c r="A190" s="65">
        <v>2822</v>
      </c>
      <c r="B190" s="52" t="s">
        <v>17</v>
      </c>
      <c r="C190" s="52" t="s">
        <v>18</v>
      </c>
      <c r="D190" s="52" t="s">
        <v>50</v>
      </c>
      <c r="E190" s="52" t="s">
        <v>20</v>
      </c>
      <c r="F190" s="52" t="s">
        <v>43</v>
      </c>
      <c r="G190" s="52">
        <f>+LEN(Table13[[#This Row],[Product Name]])</f>
        <v>20</v>
      </c>
      <c r="H190" s="52" t="s">
        <v>57</v>
      </c>
      <c r="I190" s="52" t="s">
        <v>23</v>
      </c>
      <c r="J190" s="52">
        <v>2023</v>
      </c>
      <c r="K190" s="52" t="s">
        <v>63</v>
      </c>
      <c r="L190" s="53" t="s">
        <v>72</v>
      </c>
      <c r="M190" s="54">
        <v>45078</v>
      </c>
      <c r="N190" s="52" t="s">
        <v>69</v>
      </c>
      <c r="O190" s="55">
        <v>88.65</v>
      </c>
      <c r="P190" s="52">
        <v>482</v>
      </c>
      <c r="Q190" s="56">
        <v>0.02</v>
      </c>
      <c r="R190" s="55">
        <f>+Table13[[#This Row],[Price per Unit]]*Table13[[#This Row],[Units Sold]]</f>
        <v>42729.3</v>
      </c>
      <c r="S190" s="52" t="s">
        <v>61</v>
      </c>
      <c r="T190" s="66">
        <f>+Table13[[#This Row],[Price per Unit]]*Table13[[#This Row],[Units Sold]]-Table13[[#This Row],[Price per Unit]]*Table13[[#This Row],[Units Sold]]*Table13[[#This Row],[Discount %]]</f>
        <v>41874.714</v>
      </c>
      <c r="U190"/>
    </row>
    <row r="191" spans="1:21">
      <c r="A191" s="65">
        <v>2825</v>
      </c>
      <c r="B191" s="52" t="s">
        <v>17</v>
      </c>
      <c r="C191" s="52" t="s">
        <v>18</v>
      </c>
      <c r="D191" s="52" t="s">
        <v>36</v>
      </c>
      <c r="E191" s="52" t="s">
        <v>30</v>
      </c>
      <c r="F191" s="52" t="s">
        <v>60</v>
      </c>
      <c r="G191" s="52">
        <f>+LEN(Table13[[#This Row],[Product Name]])</f>
        <v>15</v>
      </c>
      <c r="H191" s="52" t="s">
        <v>22</v>
      </c>
      <c r="I191" s="52" t="s">
        <v>31</v>
      </c>
      <c r="J191" s="52">
        <v>2024</v>
      </c>
      <c r="K191" s="52" t="s">
        <v>24</v>
      </c>
      <c r="L191" s="53" t="s">
        <v>33</v>
      </c>
      <c r="M191" s="54">
        <v>45413</v>
      </c>
      <c r="N191" s="52" t="s">
        <v>66</v>
      </c>
      <c r="O191" s="55">
        <v>6.56</v>
      </c>
      <c r="P191" s="52">
        <v>223</v>
      </c>
      <c r="Q191" s="56">
        <v>0.26</v>
      </c>
      <c r="R191" s="55">
        <f>+Table13[[#This Row],[Price per Unit]]*Table13[[#This Row],[Units Sold]]</f>
        <v>1462.8799999999999</v>
      </c>
      <c r="S191" s="52" t="s">
        <v>47</v>
      </c>
      <c r="T191" s="66">
        <f>+Table13[[#This Row],[Price per Unit]]*Table13[[#This Row],[Units Sold]]-Table13[[#This Row],[Price per Unit]]*Table13[[#This Row],[Units Sold]]*Table13[[#This Row],[Discount %]]</f>
        <v>1082.5311999999999</v>
      </c>
      <c r="U191"/>
    </row>
    <row r="192" spans="1:21">
      <c r="A192" s="65">
        <v>2832</v>
      </c>
      <c r="B192" s="52" t="s">
        <v>41</v>
      </c>
      <c r="C192" s="52" t="s">
        <v>18</v>
      </c>
      <c r="D192" s="52" t="s">
        <v>52</v>
      </c>
      <c r="E192" s="52" t="s">
        <v>59</v>
      </c>
      <c r="F192" s="52" t="s">
        <v>38</v>
      </c>
      <c r="G192" s="52">
        <f>+LEN(Table13[[#This Row],[Product Name]])</f>
        <v>15</v>
      </c>
      <c r="H192" s="52" t="s">
        <v>44</v>
      </c>
      <c r="I192" s="52" t="s">
        <v>23</v>
      </c>
      <c r="J192" s="52">
        <v>2023</v>
      </c>
      <c r="K192" s="52" t="s">
        <v>45</v>
      </c>
      <c r="L192" s="53" t="s">
        <v>58</v>
      </c>
      <c r="M192" s="54">
        <v>45200</v>
      </c>
      <c r="N192" s="52" t="s">
        <v>39</v>
      </c>
      <c r="O192" s="55">
        <v>33.01</v>
      </c>
      <c r="P192" s="52">
        <v>151</v>
      </c>
      <c r="Q192" s="56">
        <v>0.21</v>
      </c>
      <c r="R192" s="55">
        <f>+Table13[[#This Row],[Price per Unit]]*Table13[[#This Row],[Units Sold]]</f>
        <v>4984.5099999999993</v>
      </c>
      <c r="S192" s="52" t="s">
        <v>47</v>
      </c>
      <c r="T192" s="66">
        <f>+Table13[[#This Row],[Price per Unit]]*Table13[[#This Row],[Units Sold]]-Table13[[#This Row],[Price per Unit]]*Table13[[#This Row],[Units Sold]]*Table13[[#This Row],[Discount %]]</f>
        <v>3937.7628999999997</v>
      </c>
      <c r="U192"/>
    </row>
    <row r="193" spans="1:21">
      <c r="A193" s="65">
        <v>2835</v>
      </c>
      <c r="B193" s="52" t="s">
        <v>41</v>
      </c>
      <c r="C193" s="52" t="s">
        <v>18</v>
      </c>
      <c r="D193" s="52" t="s">
        <v>50</v>
      </c>
      <c r="E193" s="52" t="s">
        <v>37</v>
      </c>
      <c r="F193" s="52" t="s">
        <v>43</v>
      </c>
      <c r="G193" s="52">
        <f>+LEN(Table13[[#This Row],[Product Name]])</f>
        <v>20</v>
      </c>
      <c r="H193" s="52" t="s">
        <v>22</v>
      </c>
      <c r="I193" s="52" t="s">
        <v>31</v>
      </c>
      <c r="J193" s="52">
        <v>2024</v>
      </c>
      <c r="K193" s="52" t="s">
        <v>63</v>
      </c>
      <c r="L193" s="53" t="s">
        <v>71</v>
      </c>
      <c r="M193" s="54">
        <v>45566</v>
      </c>
      <c r="N193" s="52" t="s">
        <v>39</v>
      </c>
      <c r="O193" s="55">
        <v>54.36</v>
      </c>
      <c r="P193" s="52">
        <v>161</v>
      </c>
      <c r="Q193" s="56">
        <v>0.3</v>
      </c>
      <c r="R193" s="55">
        <f>+Table13[[#This Row],[Price per Unit]]*Table13[[#This Row],[Units Sold]]</f>
        <v>8751.9599999999991</v>
      </c>
      <c r="S193" s="52" t="s">
        <v>27</v>
      </c>
      <c r="T193" s="66">
        <f>+Table13[[#This Row],[Price per Unit]]*Table13[[#This Row],[Units Sold]]-Table13[[#This Row],[Price per Unit]]*Table13[[#This Row],[Units Sold]]*Table13[[#This Row],[Discount %]]</f>
        <v>6126.3719999999994</v>
      </c>
      <c r="U193"/>
    </row>
    <row r="194" spans="1:21">
      <c r="A194" s="65">
        <v>2840</v>
      </c>
      <c r="B194" s="52" t="s">
        <v>41</v>
      </c>
      <c r="C194" s="52" t="s">
        <v>18</v>
      </c>
      <c r="D194" s="52" t="s">
        <v>54</v>
      </c>
      <c r="E194" s="52" t="s">
        <v>59</v>
      </c>
      <c r="F194" s="52" t="s">
        <v>38</v>
      </c>
      <c r="G194" s="52">
        <f>+LEN(Table13[[#This Row],[Product Name]])</f>
        <v>15</v>
      </c>
      <c r="H194" s="52" t="s">
        <v>57</v>
      </c>
      <c r="I194" s="52" t="s">
        <v>23</v>
      </c>
      <c r="J194" s="52">
        <v>2024</v>
      </c>
      <c r="K194" s="52" t="s">
        <v>45</v>
      </c>
      <c r="L194" s="53" t="s">
        <v>73</v>
      </c>
      <c r="M194" s="54">
        <v>45505</v>
      </c>
      <c r="N194" s="52" t="s">
        <v>69</v>
      </c>
      <c r="O194" s="55">
        <v>58.05</v>
      </c>
      <c r="P194" s="52">
        <v>207</v>
      </c>
      <c r="Q194" s="56">
        <v>0.09</v>
      </c>
      <c r="R194" s="55">
        <f>+Table13[[#This Row],[Price per Unit]]*Table13[[#This Row],[Units Sold]]</f>
        <v>12016.349999999999</v>
      </c>
      <c r="S194" s="52" t="s">
        <v>27</v>
      </c>
      <c r="T194" s="66">
        <f>+Table13[[#This Row],[Price per Unit]]*Table13[[#This Row],[Units Sold]]-Table13[[#This Row],[Price per Unit]]*Table13[[#This Row],[Units Sold]]*Table13[[#This Row],[Discount %]]</f>
        <v>10934.878499999999</v>
      </c>
      <c r="U194"/>
    </row>
    <row r="195" spans="1:21">
      <c r="A195" s="65">
        <v>2842</v>
      </c>
      <c r="B195" s="52" t="s">
        <v>41</v>
      </c>
      <c r="C195" s="52" t="s">
        <v>18</v>
      </c>
      <c r="D195" s="52" t="s">
        <v>52</v>
      </c>
      <c r="E195" s="52" t="s">
        <v>30</v>
      </c>
      <c r="F195" s="52" t="s">
        <v>55</v>
      </c>
      <c r="G195" s="52">
        <f>+LEN(Table13[[#This Row],[Product Name]])</f>
        <v>19</v>
      </c>
      <c r="H195" s="52" t="s">
        <v>22</v>
      </c>
      <c r="I195" s="52" t="s">
        <v>31</v>
      </c>
      <c r="J195" s="52">
        <v>2023</v>
      </c>
      <c r="K195" s="52" t="s">
        <v>24</v>
      </c>
      <c r="L195" s="53" t="s">
        <v>33</v>
      </c>
      <c r="M195" s="54">
        <v>45047</v>
      </c>
      <c r="N195" s="52" t="s">
        <v>39</v>
      </c>
      <c r="O195" s="55">
        <v>33.229999999999997</v>
      </c>
      <c r="P195" s="52">
        <v>338</v>
      </c>
      <c r="Q195" s="56">
        <v>0.24</v>
      </c>
      <c r="R195" s="55">
        <f>+Table13[[#This Row],[Price per Unit]]*Table13[[#This Row],[Units Sold]]</f>
        <v>11231.74</v>
      </c>
      <c r="S195" s="52" t="s">
        <v>27</v>
      </c>
      <c r="T195" s="66">
        <f>+Table13[[#This Row],[Price per Unit]]*Table13[[#This Row],[Units Sold]]-Table13[[#This Row],[Price per Unit]]*Table13[[#This Row],[Units Sold]]*Table13[[#This Row],[Discount %]]</f>
        <v>8536.1224000000002</v>
      </c>
      <c r="U195"/>
    </row>
    <row r="196" spans="1:21">
      <c r="A196" s="65">
        <v>2843</v>
      </c>
      <c r="B196" s="52" t="s">
        <v>48</v>
      </c>
      <c r="C196" s="52" t="s">
        <v>18</v>
      </c>
      <c r="D196" s="52" t="s">
        <v>36</v>
      </c>
      <c r="E196" s="52" t="s">
        <v>62</v>
      </c>
      <c r="F196" s="52" t="s">
        <v>43</v>
      </c>
      <c r="G196" s="52">
        <f>+LEN(Table13[[#This Row],[Product Name]])</f>
        <v>20</v>
      </c>
      <c r="H196" s="52" t="s">
        <v>57</v>
      </c>
      <c r="I196" s="52" t="s">
        <v>31</v>
      </c>
      <c r="J196" s="52">
        <v>2023</v>
      </c>
      <c r="K196" s="52" t="s">
        <v>32</v>
      </c>
      <c r="L196" s="53" t="s">
        <v>58</v>
      </c>
      <c r="M196" s="54">
        <v>45200</v>
      </c>
      <c r="N196" s="52" t="s">
        <v>39</v>
      </c>
      <c r="O196" s="55">
        <v>66.94</v>
      </c>
      <c r="P196" s="52">
        <v>253</v>
      </c>
      <c r="Q196" s="56">
        <v>0.24</v>
      </c>
      <c r="R196" s="55">
        <f>+Table13[[#This Row],[Price per Unit]]*Table13[[#This Row],[Units Sold]]</f>
        <v>16935.82</v>
      </c>
      <c r="S196" s="52" t="s">
        <v>27</v>
      </c>
      <c r="T196" s="66">
        <f>+Table13[[#This Row],[Price per Unit]]*Table13[[#This Row],[Units Sold]]-Table13[[#This Row],[Price per Unit]]*Table13[[#This Row],[Units Sold]]*Table13[[#This Row],[Discount %]]</f>
        <v>12871.2232</v>
      </c>
      <c r="U196"/>
    </row>
    <row r="197" spans="1:21">
      <c r="A197" s="65">
        <v>2844</v>
      </c>
      <c r="B197" s="52" t="s">
        <v>41</v>
      </c>
      <c r="C197" s="52" t="s">
        <v>18</v>
      </c>
      <c r="D197" s="52" t="s">
        <v>52</v>
      </c>
      <c r="E197" s="52" t="s">
        <v>30</v>
      </c>
      <c r="F197" s="52" t="s">
        <v>43</v>
      </c>
      <c r="G197" s="52">
        <f>+LEN(Table13[[#This Row],[Product Name]])</f>
        <v>20</v>
      </c>
      <c r="H197" s="52" t="s">
        <v>44</v>
      </c>
      <c r="I197" s="52" t="s">
        <v>23</v>
      </c>
      <c r="J197" s="52">
        <v>2024</v>
      </c>
      <c r="K197" s="52" t="s">
        <v>63</v>
      </c>
      <c r="L197" s="53" t="s">
        <v>25</v>
      </c>
      <c r="M197" s="54">
        <v>45352</v>
      </c>
      <c r="N197" s="52" t="s">
        <v>34</v>
      </c>
      <c r="O197" s="55">
        <v>14.38</v>
      </c>
      <c r="P197" s="52">
        <v>297</v>
      </c>
      <c r="Q197" s="56">
        <v>0.03</v>
      </c>
      <c r="R197" s="55">
        <f>+Table13[[#This Row],[Price per Unit]]*Table13[[#This Row],[Units Sold]]</f>
        <v>4270.8600000000006</v>
      </c>
      <c r="S197" s="52" t="s">
        <v>27</v>
      </c>
      <c r="T197" s="66">
        <f>+Table13[[#This Row],[Price per Unit]]*Table13[[#This Row],[Units Sold]]-Table13[[#This Row],[Price per Unit]]*Table13[[#This Row],[Units Sold]]*Table13[[#This Row],[Discount %]]</f>
        <v>4142.7342000000008</v>
      </c>
      <c r="U197"/>
    </row>
    <row r="198" spans="1:21">
      <c r="A198" s="65">
        <v>2847</v>
      </c>
      <c r="B198" s="52" t="s">
        <v>48</v>
      </c>
      <c r="C198" s="52" t="s">
        <v>18</v>
      </c>
      <c r="D198" s="52" t="s">
        <v>50</v>
      </c>
      <c r="E198" s="52" t="s">
        <v>20</v>
      </c>
      <c r="F198" s="52" t="s">
        <v>38</v>
      </c>
      <c r="G198" s="52">
        <f>+LEN(Table13[[#This Row],[Product Name]])</f>
        <v>15</v>
      </c>
      <c r="H198" s="52" t="s">
        <v>57</v>
      </c>
      <c r="I198" s="52" t="s">
        <v>31</v>
      </c>
      <c r="J198" s="52">
        <v>2024</v>
      </c>
      <c r="K198" s="52" t="s">
        <v>32</v>
      </c>
      <c r="L198" s="53" t="s">
        <v>68</v>
      </c>
      <c r="M198" s="54">
        <v>45627</v>
      </c>
      <c r="N198" s="52" t="s">
        <v>34</v>
      </c>
      <c r="O198" s="55">
        <v>68.709999999999994</v>
      </c>
      <c r="P198" s="52">
        <v>186</v>
      </c>
      <c r="Q198" s="56">
        <v>0.28999999999999998</v>
      </c>
      <c r="R198" s="55">
        <f>+Table13[[#This Row],[Price per Unit]]*Table13[[#This Row],[Units Sold]]</f>
        <v>12780.06</v>
      </c>
      <c r="S198" s="52" t="s">
        <v>56</v>
      </c>
      <c r="T198" s="66">
        <f>+Table13[[#This Row],[Price per Unit]]*Table13[[#This Row],[Units Sold]]-Table13[[#This Row],[Price per Unit]]*Table13[[#This Row],[Units Sold]]*Table13[[#This Row],[Discount %]]</f>
        <v>9073.8425999999999</v>
      </c>
      <c r="U198"/>
    </row>
    <row r="199" spans="1:21">
      <c r="A199" s="65">
        <v>2848</v>
      </c>
      <c r="B199" s="52" t="s">
        <v>48</v>
      </c>
      <c r="C199" s="52" t="s">
        <v>18</v>
      </c>
      <c r="D199" s="52" t="s">
        <v>54</v>
      </c>
      <c r="E199" s="52" t="s">
        <v>70</v>
      </c>
      <c r="F199" s="52" t="s">
        <v>55</v>
      </c>
      <c r="G199" s="52">
        <f>+LEN(Table13[[#This Row],[Product Name]])</f>
        <v>19</v>
      </c>
      <c r="H199" s="52" t="s">
        <v>44</v>
      </c>
      <c r="I199" s="52" t="s">
        <v>23</v>
      </c>
      <c r="J199" s="52">
        <v>2024</v>
      </c>
      <c r="K199" s="52" t="s">
        <v>63</v>
      </c>
      <c r="L199" s="53" t="s">
        <v>53</v>
      </c>
      <c r="M199" s="54">
        <v>45292</v>
      </c>
      <c r="N199" s="52" t="s">
        <v>69</v>
      </c>
      <c r="O199" s="55">
        <v>74.83</v>
      </c>
      <c r="P199" s="52">
        <v>122</v>
      </c>
      <c r="Q199" s="56">
        <v>0.17</v>
      </c>
      <c r="R199" s="55">
        <f>+Table13[[#This Row],[Price per Unit]]*Table13[[#This Row],[Units Sold]]</f>
        <v>9129.26</v>
      </c>
      <c r="S199" s="52" t="s">
        <v>27</v>
      </c>
      <c r="T199" s="66">
        <f>+Table13[[#This Row],[Price per Unit]]*Table13[[#This Row],[Units Sold]]-Table13[[#This Row],[Price per Unit]]*Table13[[#This Row],[Units Sold]]*Table13[[#This Row],[Discount %]]</f>
        <v>7577.2857999999997</v>
      </c>
      <c r="U199"/>
    </row>
    <row r="200" spans="1:21">
      <c r="A200" s="65">
        <v>2851</v>
      </c>
      <c r="B200" s="52" t="s">
        <v>41</v>
      </c>
      <c r="C200" s="52" t="s">
        <v>18</v>
      </c>
      <c r="D200" s="52" t="s">
        <v>29</v>
      </c>
      <c r="E200" s="52" t="s">
        <v>30</v>
      </c>
      <c r="F200" s="52" t="s">
        <v>60</v>
      </c>
      <c r="G200" s="52">
        <f>+LEN(Table13[[#This Row],[Product Name]])</f>
        <v>15</v>
      </c>
      <c r="H200" s="52" t="s">
        <v>57</v>
      </c>
      <c r="I200" s="52" t="s">
        <v>31</v>
      </c>
      <c r="J200" s="52">
        <v>2024</v>
      </c>
      <c r="K200" s="52" t="s">
        <v>32</v>
      </c>
      <c r="L200" s="53" t="s">
        <v>46</v>
      </c>
      <c r="M200" s="54">
        <v>45536</v>
      </c>
      <c r="N200" s="52" t="s">
        <v>26</v>
      </c>
      <c r="O200" s="55">
        <v>42.04</v>
      </c>
      <c r="P200" s="52">
        <v>99</v>
      </c>
      <c r="Q200" s="56">
        <v>0.28000000000000003</v>
      </c>
      <c r="R200" s="55">
        <f>+Table13[[#This Row],[Price per Unit]]*Table13[[#This Row],[Units Sold]]</f>
        <v>4161.96</v>
      </c>
      <c r="S200" s="52" t="s">
        <v>47</v>
      </c>
      <c r="T200" s="66">
        <f>+Table13[[#This Row],[Price per Unit]]*Table13[[#This Row],[Units Sold]]-Table13[[#This Row],[Price per Unit]]*Table13[[#This Row],[Units Sold]]*Table13[[#This Row],[Discount %]]</f>
        <v>2996.6111999999998</v>
      </c>
      <c r="U200"/>
    </row>
    <row r="201" spans="1:21">
      <c r="A201" s="65">
        <v>2856</v>
      </c>
      <c r="B201" s="52" t="s">
        <v>48</v>
      </c>
      <c r="C201" s="52" t="s">
        <v>18</v>
      </c>
      <c r="D201" s="52" t="s">
        <v>19</v>
      </c>
      <c r="E201" s="52" t="s">
        <v>62</v>
      </c>
      <c r="F201" s="52" t="s">
        <v>38</v>
      </c>
      <c r="G201" s="52">
        <f>+LEN(Table13[[#This Row],[Product Name]])</f>
        <v>15</v>
      </c>
      <c r="H201" s="52" t="s">
        <v>57</v>
      </c>
      <c r="I201" s="52" t="s">
        <v>23</v>
      </c>
      <c r="J201" s="52">
        <v>2023</v>
      </c>
      <c r="K201" s="52" t="s">
        <v>24</v>
      </c>
      <c r="L201" s="53" t="s">
        <v>72</v>
      </c>
      <c r="M201" s="54">
        <v>45078</v>
      </c>
      <c r="N201" s="52" t="s">
        <v>26</v>
      </c>
      <c r="O201" s="55">
        <v>56.82</v>
      </c>
      <c r="P201" s="52">
        <v>205</v>
      </c>
      <c r="Q201" s="56">
        <v>0.06</v>
      </c>
      <c r="R201" s="55">
        <f>+Table13[[#This Row],[Price per Unit]]*Table13[[#This Row],[Units Sold]]</f>
        <v>11648.1</v>
      </c>
      <c r="S201" s="52" t="s">
        <v>47</v>
      </c>
      <c r="T201" s="66">
        <f>+Table13[[#This Row],[Price per Unit]]*Table13[[#This Row],[Units Sold]]-Table13[[#This Row],[Price per Unit]]*Table13[[#This Row],[Units Sold]]*Table13[[#This Row],[Discount %]]</f>
        <v>10949.214</v>
      </c>
      <c r="U201"/>
    </row>
    <row r="202" spans="1:21">
      <c r="A202" s="65">
        <v>2860</v>
      </c>
      <c r="B202" s="52" t="s">
        <v>17</v>
      </c>
      <c r="C202" s="52" t="s">
        <v>18</v>
      </c>
      <c r="D202" s="52" t="s">
        <v>36</v>
      </c>
      <c r="E202" s="52" t="s">
        <v>20</v>
      </c>
      <c r="F202" s="52" t="s">
        <v>60</v>
      </c>
      <c r="G202" s="52">
        <f>+LEN(Table13[[#This Row],[Product Name]])</f>
        <v>15</v>
      </c>
      <c r="H202" s="52" t="s">
        <v>44</v>
      </c>
      <c r="I202" s="52" t="s">
        <v>23</v>
      </c>
      <c r="J202" s="52">
        <v>2024</v>
      </c>
      <c r="K202" s="52" t="s">
        <v>45</v>
      </c>
      <c r="L202" s="53" t="s">
        <v>68</v>
      </c>
      <c r="M202" s="54">
        <v>45627</v>
      </c>
      <c r="N202" s="52" t="s">
        <v>69</v>
      </c>
      <c r="O202" s="55">
        <v>77.52</v>
      </c>
      <c r="P202" s="52">
        <v>109</v>
      </c>
      <c r="Q202" s="56">
        <v>0.16</v>
      </c>
      <c r="R202" s="55">
        <f>+Table13[[#This Row],[Price per Unit]]*Table13[[#This Row],[Units Sold]]</f>
        <v>8449.68</v>
      </c>
      <c r="S202" s="52" t="s">
        <v>40</v>
      </c>
      <c r="T202" s="66">
        <f>+Table13[[#This Row],[Price per Unit]]*Table13[[#This Row],[Units Sold]]-Table13[[#This Row],[Price per Unit]]*Table13[[#This Row],[Units Sold]]*Table13[[#This Row],[Discount %]]</f>
        <v>7097.7312000000002</v>
      </c>
      <c r="U202"/>
    </row>
    <row r="203" spans="1:21">
      <c r="A203" s="65">
        <v>2862</v>
      </c>
      <c r="B203" s="52" t="s">
        <v>48</v>
      </c>
      <c r="C203" s="52" t="s">
        <v>18</v>
      </c>
      <c r="D203" s="52" t="s">
        <v>52</v>
      </c>
      <c r="E203" s="52" t="s">
        <v>62</v>
      </c>
      <c r="F203" s="52" t="s">
        <v>55</v>
      </c>
      <c r="G203" s="52">
        <f>+LEN(Table13[[#This Row],[Product Name]])</f>
        <v>19</v>
      </c>
      <c r="H203" s="52" t="s">
        <v>57</v>
      </c>
      <c r="I203" s="52" t="s">
        <v>31</v>
      </c>
      <c r="J203" s="52">
        <v>2023</v>
      </c>
      <c r="K203" s="52" t="s">
        <v>45</v>
      </c>
      <c r="L203" s="53" t="s">
        <v>71</v>
      </c>
      <c r="M203" s="54">
        <v>45200</v>
      </c>
      <c r="N203" s="52" t="s">
        <v>66</v>
      </c>
      <c r="O203" s="55">
        <v>42.37</v>
      </c>
      <c r="P203" s="52">
        <v>366</v>
      </c>
      <c r="Q203" s="56">
        <v>0.27</v>
      </c>
      <c r="R203" s="55">
        <f>+Table13[[#This Row],[Price per Unit]]*Table13[[#This Row],[Units Sold]]</f>
        <v>15507.419999999998</v>
      </c>
      <c r="S203" s="52" t="s">
        <v>27</v>
      </c>
      <c r="T203" s="66">
        <f>+Table13[[#This Row],[Price per Unit]]*Table13[[#This Row],[Units Sold]]-Table13[[#This Row],[Price per Unit]]*Table13[[#This Row],[Units Sold]]*Table13[[#This Row],[Discount %]]</f>
        <v>11320.416599999999</v>
      </c>
      <c r="U203"/>
    </row>
    <row r="204" spans="1:21">
      <c r="A204" s="65">
        <v>2864</v>
      </c>
      <c r="B204" s="52" t="s">
        <v>41</v>
      </c>
      <c r="C204" s="52" t="s">
        <v>18</v>
      </c>
      <c r="D204" s="52" t="s">
        <v>54</v>
      </c>
      <c r="E204" s="52" t="s">
        <v>62</v>
      </c>
      <c r="F204" s="52" t="s">
        <v>21</v>
      </c>
      <c r="G204" s="52">
        <f>+LEN(Table13[[#This Row],[Product Name]])</f>
        <v>16</v>
      </c>
      <c r="H204" s="52" t="s">
        <v>57</v>
      </c>
      <c r="I204" s="52" t="s">
        <v>31</v>
      </c>
      <c r="J204" s="52">
        <v>2024</v>
      </c>
      <c r="K204" s="52" t="s">
        <v>45</v>
      </c>
      <c r="L204" s="53" t="s">
        <v>64</v>
      </c>
      <c r="M204" s="54">
        <v>45474</v>
      </c>
      <c r="N204" s="52" t="s">
        <v>39</v>
      </c>
      <c r="O204" s="55">
        <v>13.43</v>
      </c>
      <c r="P204" s="52">
        <v>172</v>
      </c>
      <c r="Q204" s="56">
        <v>0.18</v>
      </c>
      <c r="R204" s="55">
        <f>+Table13[[#This Row],[Price per Unit]]*Table13[[#This Row],[Units Sold]]</f>
        <v>2309.96</v>
      </c>
      <c r="S204" s="52" t="s">
        <v>56</v>
      </c>
      <c r="T204" s="66">
        <f>+Table13[[#This Row],[Price per Unit]]*Table13[[#This Row],[Units Sold]]-Table13[[#This Row],[Price per Unit]]*Table13[[#This Row],[Units Sold]]*Table13[[#This Row],[Discount %]]</f>
        <v>1894.1672000000001</v>
      </c>
      <c r="U204"/>
    </row>
    <row r="205" spans="1:21">
      <c r="A205" s="65">
        <v>2877</v>
      </c>
      <c r="B205" s="52" t="s">
        <v>48</v>
      </c>
      <c r="C205" s="52" t="s">
        <v>18</v>
      </c>
      <c r="D205" s="52" t="s">
        <v>52</v>
      </c>
      <c r="E205" s="52" t="s">
        <v>20</v>
      </c>
      <c r="F205" s="52" t="s">
        <v>38</v>
      </c>
      <c r="G205" s="52">
        <f>+LEN(Table13[[#This Row],[Product Name]])</f>
        <v>15</v>
      </c>
      <c r="H205" s="52" t="s">
        <v>44</v>
      </c>
      <c r="I205" s="52" t="s">
        <v>23</v>
      </c>
      <c r="J205" s="52">
        <v>2024</v>
      </c>
      <c r="K205" s="52" t="s">
        <v>63</v>
      </c>
      <c r="L205" s="53" t="s">
        <v>72</v>
      </c>
      <c r="M205" s="54">
        <v>45444</v>
      </c>
      <c r="N205" s="52" t="s">
        <v>26</v>
      </c>
      <c r="O205" s="55">
        <v>85.07</v>
      </c>
      <c r="P205" s="52">
        <v>308</v>
      </c>
      <c r="Q205" s="56">
        <v>0.17</v>
      </c>
      <c r="R205" s="55">
        <f>+Table13[[#This Row],[Price per Unit]]*Table13[[#This Row],[Units Sold]]</f>
        <v>26201.559999999998</v>
      </c>
      <c r="S205" s="52" t="s">
        <v>40</v>
      </c>
      <c r="T205" s="66">
        <f>+Table13[[#This Row],[Price per Unit]]*Table13[[#This Row],[Units Sold]]-Table13[[#This Row],[Price per Unit]]*Table13[[#This Row],[Units Sold]]*Table13[[#This Row],[Discount %]]</f>
        <v>21747.294799999996</v>
      </c>
      <c r="U205"/>
    </row>
    <row r="206" spans="1:21">
      <c r="A206" s="65">
        <v>2880</v>
      </c>
      <c r="B206" s="52" t="s">
        <v>17</v>
      </c>
      <c r="C206" s="52" t="s">
        <v>18</v>
      </c>
      <c r="D206" s="52" t="s">
        <v>29</v>
      </c>
      <c r="E206" s="52" t="s">
        <v>59</v>
      </c>
      <c r="F206" s="52" t="s">
        <v>38</v>
      </c>
      <c r="G206" s="52">
        <f>+LEN(Table13[[#This Row],[Product Name]])</f>
        <v>15</v>
      </c>
      <c r="H206" s="52" t="s">
        <v>57</v>
      </c>
      <c r="I206" s="52" t="s">
        <v>31</v>
      </c>
      <c r="J206" s="52">
        <v>2024</v>
      </c>
      <c r="K206" s="52" t="s">
        <v>45</v>
      </c>
      <c r="L206" s="53" t="s">
        <v>65</v>
      </c>
      <c r="M206" s="54">
        <v>45292</v>
      </c>
      <c r="N206" s="52" t="s">
        <v>34</v>
      </c>
      <c r="O206" s="55">
        <v>65.44</v>
      </c>
      <c r="P206" s="52">
        <v>219</v>
      </c>
      <c r="Q206" s="56">
        <v>0.12</v>
      </c>
      <c r="R206" s="55">
        <f>+Table13[[#This Row],[Price per Unit]]*Table13[[#This Row],[Units Sold]]</f>
        <v>14331.359999999999</v>
      </c>
      <c r="S206" s="52" t="s">
        <v>40</v>
      </c>
      <c r="T206" s="66">
        <f>+Table13[[#This Row],[Price per Unit]]*Table13[[#This Row],[Units Sold]]-Table13[[#This Row],[Price per Unit]]*Table13[[#This Row],[Units Sold]]*Table13[[#This Row],[Discount %]]</f>
        <v>12611.596799999999</v>
      </c>
      <c r="U206"/>
    </row>
    <row r="207" spans="1:21">
      <c r="A207" s="65">
        <v>2892</v>
      </c>
      <c r="B207" s="52" t="s">
        <v>48</v>
      </c>
      <c r="C207" s="52" t="s">
        <v>18</v>
      </c>
      <c r="D207" s="52" t="s">
        <v>36</v>
      </c>
      <c r="E207" s="52" t="s">
        <v>67</v>
      </c>
      <c r="F207" s="52" t="s">
        <v>60</v>
      </c>
      <c r="G207" s="52">
        <f>+LEN(Table13[[#This Row],[Product Name]])</f>
        <v>15</v>
      </c>
      <c r="H207" s="52" t="s">
        <v>22</v>
      </c>
      <c r="I207" s="52" t="s">
        <v>31</v>
      </c>
      <c r="J207" s="52">
        <v>2023</v>
      </c>
      <c r="K207" s="52" t="s">
        <v>63</v>
      </c>
      <c r="L207" s="53" t="s">
        <v>64</v>
      </c>
      <c r="M207" s="54">
        <v>45108</v>
      </c>
      <c r="N207" s="52" t="s">
        <v>66</v>
      </c>
      <c r="O207" s="55">
        <v>93.3</v>
      </c>
      <c r="P207" s="52">
        <v>487</v>
      </c>
      <c r="Q207" s="56">
        <v>0.05</v>
      </c>
      <c r="R207" s="55">
        <f>+Table13[[#This Row],[Price per Unit]]*Table13[[#This Row],[Units Sold]]</f>
        <v>45437.1</v>
      </c>
      <c r="S207" s="52" t="s">
        <v>27</v>
      </c>
      <c r="T207" s="66">
        <f>+Table13[[#This Row],[Price per Unit]]*Table13[[#This Row],[Units Sold]]-Table13[[#This Row],[Price per Unit]]*Table13[[#This Row],[Units Sold]]*Table13[[#This Row],[Discount %]]</f>
        <v>43165.244999999995</v>
      </c>
      <c r="U207"/>
    </row>
    <row r="208" spans="1:21">
      <c r="A208" s="65">
        <v>2893</v>
      </c>
      <c r="B208" s="52" t="s">
        <v>41</v>
      </c>
      <c r="C208" s="52" t="s">
        <v>18</v>
      </c>
      <c r="D208" s="52" t="s">
        <v>52</v>
      </c>
      <c r="E208" s="52" t="s">
        <v>30</v>
      </c>
      <c r="F208" s="52" t="s">
        <v>60</v>
      </c>
      <c r="G208" s="52">
        <f>+LEN(Table13[[#This Row],[Product Name]])</f>
        <v>15</v>
      </c>
      <c r="H208" s="52" t="s">
        <v>22</v>
      </c>
      <c r="I208" s="52" t="s">
        <v>23</v>
      </c>
      <c r="J208" s="52">
        <v>2023</v>
      </c>
      <c r="K208" s="52" t="s">
        <v>45</v>
      </c>
      <c r="L208" s="53" t="s">
        <v>65</v>
      </c>
      <c r="M208" s="54">
        <v>44927</v>
      </c>
      <c r="N208" s="52" t="s">
        <v>26</v>
      </c>
      <c r="O208" s="55">
        <v>72.430000000000007</v>
      </c>
      <c r="P208" s="52">
        <v>90</v>
      </c>
      <c r="Q208" s="56">
        <v>0.03</v>
      </c>
      <c r="R208" s="55">
        <f>+Table13[[#This Row],[Price per Unit]]*Table13[[#This Row],[Units Sold]]</f>
        <v>6518.7000000000007</v>
      </c>
      <c r="S208" s="52" t="s">
        <v>61</v>
      </c>
      <c r="T208" s="66">
        <f>+Table13[[#This Row],[Price per Unit]]*Table13[[#This Row],[Units Sold]]-Table13[[#This Row],[Price per Unit]]*Table13[[#This Row],[Units Sold]]*Table13[[#This Row],[Discount %]]</f>
        <v>6323.139000000001</v>
      </c>
      <c r="U208"/>
    </row>
    <row r="209" spans="1:21">
      <c r="A209" s="65">
        <v>2895</v>
      </c>
      <c r="B209" s="52" t="s">
        <v>41</v>
      </c>
      <c r="C209" s="52" t="s">
        <v>18</v>
      </c>
      <c r="D209" s="52" t="s">
        <v>19</v>
      </c>
      <c r="E209" s="52" t="s">
        <v>67</v>
      </c>
      <c r="F209" s="52" t="s">
        <v>60</v>
      </c>
      <c r="G209" s="52">
        <f>+LEN(Table13[[#This Row],[Product Name]])</f>
        <v>15</v>
      </c>
      <c r="H209" s="52" t="s">
        <v>22</v>
      </c>
      <c r="I209" s="52" t="s">
        <v>31</v>
      </c>
      <c r="J209" s="52">
        <v>2023</v>
      </c>
      <c r="K209" s="52" t="s">
        <v>32</v>
      </c>
      <c r="L209" s="53" t="s">
        <v>51</v>
      </c>
      <c r="M209" s="54">
        <v>45017</v>
      </c>
      <c r="N209" s="52" t="s">
        <v>26</v>
      </c>
      <c r="O209" s="55">
        <v>45.64</v>
      </c>
      <c r="P209" s="52">
        <v>495</v>
      </c>
      <c r="Q209" s="56">
        <v>0.08</v>
      </c>
      <c r="R209" s="55">
        <f>+Table13[[#This Row],[Price per Unit]]*Table13[[#This Row],[Units Sold]]</f>
        <v>22591.8</v>
      </c>
      <c r="S209" s="52" t="s">
        <v>40</v>
      </c>
      <c r="T209" s="66">
        <f>+Table13[[#This Row],[Price per Unit]]*Table13[[#This Row],[Units Sold]]-Table13[[#This Row],[Price per Unit]]*Table13[[#This Row],[Units Sold]]*Table13[[#This Row],[Discount %]]</f>
        <v>20784.455999999998</v>
      </c>
      <c r="U209"/>
    </row>
    <row r="210" spans="1:21">
      <c r="A210" s="65">
        <v>2897</v>
      </c>
      <c r="B210" s="52" t="s">
        <v>17</v>
      </c>
      <c r="C210" s="52" t="s">
        <v>18</v>
      </c>
      <c r="D210" s="52" t="s">
        <v>19</v>
      </c>
      <c r="E210" s="52" t="s">
        <v>30</v>
      </c>
      <c r="F210" s="52" t="s">
        <v>43</v>
      </c>
      <c r="G210" s="52">
        <f>+LEN(Table13[[#This Row],[Product Name]])</f>
        <v>20</v>
      </c>
      <c r="H210" s="52" t="s">
        <v>22</v>
      </c>
      <c r="I210" s="52" t="s">
        <v>23</v>
      </c>
      <c r="J210" s="52">
        <v>2023</v>
      </c>
      <c r="K210" s="52" t="s">
        <v>32</v>
      </c>
      <c r="L210" s="53" t="s">
        <v>72</v>
      </c>
      <c r="M210" s="54">
        <v>45078</v>
      </c>
      <c r="N210" s="52" t="s">
        <v>34</v>
      </c>
      <c r="O210" s="55">
        <v>81.45</v>
      </c>
      <c r="P210" s="52">
        <v>61</v>
      </c>
      <c r="Q210" s="56">
        <v>0.25</v>
      </c>
      <c r="R210" s="55">
        <f>+Table13[[#This Row],[Price per Unit]]*Table13[[#This Row],[Units Sold]]</f>
        <v>4968.45</v>
      </c>
      <c r="S210" s="52" t="s">
        <v>61</v>
      </c>
      <c r="T210" s="66">
        <f>+Table13[[#This Row],[Price per Unit]]*Table13[[#This Row],[Units Sold]]-Table13[[#This Row],[Price per Unit]]*Table13[[#This Row],[Units Sold]]*Table13[[#This Row],[Discount %]]</f>
        <v>3726.3374999999996</v>
      </c>
      <c r="U210"/>
    </row>
    <row r="211" spans="1:21">
      <c r="A211" s="65">
        <v>2898</v>
      </c>
      <c r="B211" s="52" t="s">
        <v>41</v>
      </c>
      <c r="C211" s="52" t="s">
        <v>18</v>
      </c>
      <c r="D211" s="52" t="s">
        <v>52</v>
      </c>
      <c r="E211" s="52" t="s">
        <v>37</v>
      </c>
      <c r="F211" s="52" t="s">
        <v>43</v>
      </c>
      <c r="G211" s="52">
        <f>+LEN(Table13[[#This Row],[Product Name]])</f>
        <v>20</v>
      </c>
      <c r="H211" s="52" t="s">
        <v>57</v>
      </c>
      <c r="I211" s="52" t="s">
        <v>31</v>
      </c>
      <c r="J211" s="52">
        <v>2023</v>
      </c>
      <c r="K211" s="52" t="s">
        <v>32</v>
      </c>
      <c r="L211" s="53" t="s">
        <v>64</v>
      </c>
      <c r="M211" s="54">
        <v>45108</v>
      </c>
      <c r="N211" s="52" t="s">
        <v>34</v>
      </c>
      <c r="O211" s="55">
        <v>93.06</v>
      </c>
      <c r="P211" s="52">
        <v>416</v>
      </c>
      <c r="Q211" s="56">
        <v>0.27</v>
      </c>
      <c r="R211" s="55">
        <f>+Table13[[#This Row],[Price per Unit]]*Table13[[#This Row],[Units Sold]]</f>
        <v>38712.959999999999</v>
      </c>
      <c r="S211" s="52" t="s">
        <v>61</v>
      </c>
      <c r="T211" s="66">
        <f>+Table13[[#This Row],[Price per Unit]]*Table13[[#This Row],[Units Sold]]-Table13[[#This Row],[Price per Unit]]*Table13[[#This Row],[Units Sold]]*Table13[[#This Row],[Discount %]]</f>
        <v>28260.460800000001</v>
      </c>
      <c r="U211"/>
    </row>
    <row r="212" spans="1:21">
      <c r="A212" s="65">
        <v>2901</v>
      </c>
      <c r="B212" s="52" t="s">
        <v>41</v>
      </c>
      <c r="C212" s="52" t="s">
        <v>18</v>
      </c>
      <c r="D212" s="52" t="s">
        <v>42</v>
      </c>
      <c r="E212" s="52" t="s">
        <v>62</v>
      </c>
      <c r="F212" s="52" t="s">
        <v>38</v>
      </c>
      <c r="G212" s="52">
        <f>+LEN(Table13[[#This Row],[Product Name]])</f>
        <v>15</v>
      </c>
      <c r="H212" s="52" t="s">
        <v>22</v>
      </c>
      <c r="I212" s="52" t="s">
        <v>31</v>
      </c>
      <c r="J212" s="52">
        <v>2023</v>
      </c>
      <c r="K212" s="52" t="s">
        <v>32</v>
      </c>
      <c r="L212" s="53" t="s">
        <v>53</v>
      </c>
      <c r="M212" s="54">
        <v>44927</v>
      </c>
      <c r="N212" s="52" t="s">
        <v>69</v>
      </c>
      <c r="O212" s="55">
        <v>69.61</v>
      </c>
      <c r="P212" s="52">
        <v>207</v>
      </c>
      <c r="Q212" s="56">
        <v>0.02</v>
      </c>
      <c r="R212" s="55">
        <f>+Table13[[#This Row],[Price per Unit]]*Table13[[#This Row],[Units Sold]]</f>
        <v>14409.27</v>
      </c>
      <c r="S212" s="52" t="s">
        <v>47</v>
      </c>
      <c r="T212" s="66">
        <f>+Table13[[#This Row],[Price per Unit]]*Table13[[#This Row],[Units Sold]]-Table13[[#This Row],[Price per Unit]]*Table13[[#This Row],[Units Sold]]*Table13[[#This Row],[Discount %]]</f>
        <v>14121.0846</v>
      </c>
      <c r="U212"/>
    </row>
    <row r="213" spans="1:21">
      <c r="A213" s="65">
        <v>2906</v>
      </c>
      <c r="B213" s="52" t="s">
        <v>48</v>
      </c>
      <c r="C213" s="52" t="s">
        <v>18</v>
      </c>
      <c r="D213" s="52" t="s">
        <v>36</v>
      </c>
      <c r="E213" s="52" t="s">
        <v>37</v>
      </c>
      <c r="F213" s="52" t="s">
        <v>55</v>
      </c>
      <c r="G213" s="52">
        <f>+LEN(Table13[[#This Row],[Product Name]])</f>
        <v>19</v>
      </c>
      <c r="H213" s="52" t="s">
        <v>44</v>
      </c>
      <c r="I213" s="52" t="s">
        <v>31</v>
      </c>
      <c r="J213" s="52">
        <v>2023</v>
      </c>
      <c r="K213" s="52" t="s">
        <v>45</v>
      </c>
      <c r="L213" s="53" t="s">
        <v>53</v>
      </c>
      <c r="M213" s="54">
        <v>44927</v>
      </c>
      <c r="N213" s="52" t="s">
        <v>34</v>
      </c>
      <c r="O213" s="55">
        <v>34.200000000000003</v>
      </c>
      <c r="P213" s="52">
        <v>80</v>
      </c>
      <c r="Q213" s="56">
        <v>0.08</v>
      </c>
      <c r="R213" s="55">
        <f>+Table13[[#This Row],[Price per Unit]]*Table13[[#This Row],[Units Sold]]</f>
        <v>2736</v>
      </c>
      <c r="S213" s="52" t="s">
        <v>47</v>
      </c>
      <c r="T213" s="66">
        <f>+Table13[[#This Row],[Price per Unit]]*Table13[[#This Row],[Units Sold]]-Table13[[#This Row],[Price per Unit]]*Table13[[#This Row],[Units Sold]]*Table13[[#This Row],[Discount %]]</f>
        <v>2517.12</v>
      </c>
      <c r="U213"/>
    </row>
    <row r="214" spans="1:21">
      <c r="A214" s="65">
        <v>2909</v>
      </c>
      <c r="B214" s="52" t="s">
        <v>17</v>
      </c>
      <c r="C214" s="52" t="s">
        <v>18</v>
      </c>
      <c r="D214" s="52" t="s">
        <v>54</v>
      </c>
      <c r="E214" s="52" t="s">
        <v>59</v>
      </c>
      <c r="F214" s="52" t="s">
        <v>21</v>
      </c>
      <c r="G214" s="52">
        <f>+LEN(Table13[[#This Row],[Product Name]])</f>
        <v>16</v>
      </c>
      <c r="H214" s="52" t="s">
        <v>22</v>
      </c>
      <c r="I214" s="52" t="s">
        <v>23</v>
      </c>
      <c r="J214" s="52">
        <v>2023</v>
      </c>
      <c r="K214" s="52" t="s">
        <v>45</v>
      </c>
      <c r="L214" s="53" t="s">
        <v>73</v>
      </c>
      <c r="M214" s="54">
        <v>45139</v>
      </c>
      <c r="N214" s="52" t="s">
        <v>26</v>
      </c>
      <c r="O214" s="55">
        <v>66.11</v>
      </c>
      <c r="P214" s="52">
        <v>78</v>
      </c>
      <c r="Q214" s="56">
        <v>0.12</v>
      </c>
      <c r="R214" s="55">
        <f>+Table13[[#This Row],[Price per Unit]]*Table13[[#This Row],[Units Sold]]</f>
        <v>5156.58</v>
      </c>
      <c r="S214" s="52" t="s">
        <v>61</v>
      </c>
      <c r="T214" s="66">
        <f>+Table13[[#This Row],[Price per Unit]]*Table13[[#This Row],[Units Sold]]-Table13[[#This Row],[Price per Unit]]*Table13[[#This Row],[Units Sold]]*Table13[[#This Row],[Discount %]]</f>
        <v>4537.7903999999999</v>
      </c>
      <c r="U214"/>
    </row>
    <row r="215" spans="1:21">
      <c r="A215" s="65">
        <v>2910</v>
      </c>
      <c r="B215" s="52" t="s">
        <v>41</v>
      </c>
      <c r="C215" s="52" t="s">
        <v>18</v>
      </c>
      <c r="D215" s="52" t="s">
        <v>52</v>
      </c>
      <c r="E215" s="52" t="s">
        <v>37</v>
      </c>
      <c r="F215" s="52" t="s">
        <v>38</v>
      </c>
      <c r="G215" s="52">
        <f>+LEN(Table13[[#This Row],[Product Name]])</f>
        <v>15</v>
      </c>
      <c r="H215" s="52" t="s">
        <v>44</v>
      </c>
      <c r="I215" s="52" t="s">
        <v>31</v>
      </c>
      <c r="J215" s="52">
        <v>2024</v>
      </c>
      <c r="K215" s="52" t="s">
        <v>45</v>
      </c>
      <c r="L215" s="53" t="s">
        <v>25</v>
      </c>
      <c r="M215" s="54">
        <v>45352</v>
      </c>
      <c r="N215" s="52" t="s">
        <v>69</v>
      </c>
      <c r="O215" s="55">
        <v>54.1</v>
      </c>
      <c r="P215" s="52">
        <v>315</v>
      </c>
      <c r="Q215" s="56">
        <v>0.1</v>
      </c>
      <c r="R215" s="55">
        <f>+Table13[[#This Row],[Price per Unit]]*Table13[[#This Row],[Units Sold]]</f>
        <v>17041.5</v>
      </c>
      <c r="S215" s="52" t="s">
        <v>27</v>
      </c>
      <c r="T215" s="66">
        <f>+Table13[[#This Row],[Price per Unit]]*Table13[[#This Row],[Units Sold]]-Table13[[#This Row],[Price per Unit]]*Table13[[#This Row],[Units Sold]]*Table13[[#This Row],[Discount %]]</f>
        <v>15337.35</v>
      </c>
      <c r="U215"/>
    </row>
    <row r="216" spans="1:21">
      <c r="A216" s="65">
        <v>2911</v>
      </c>
      <c r="B216" s="52" t="s">
        <v>17</v>
      </c>
      <c r="C216" s="52" t="s">
        <v>18</v>
      </c>
      <c r="D216" s="52" t="s">
        <v>36</v>
      </c>
      <c r="E216" s="52" t="s">
        <v>59</v>
      </c>
      <c r="F216" s="52" t="s">
        <v>38</v>
      </c>
      <c r="G216" s="52">
        <f>+LEN(Table13[[#This Row],[Product Name]])</f>
        <v>15</v>
      </c>
      <c r="H216" s="52" t="s">
        <v>22</v>
      </c>
      <c r="I216" s="52" t="s">
        <v>31</v>
      </c>
      <c r="J216" s="52">
        <v>2024</v>
      </c>
      <c r="K216" s="52" t="s">
        <v>32</v>
      </c>
      <c r="L216" s="53" t="s">
        <v>72</v>
      </c>
      <c r="M216" s="54">
        <v>45444</v>
      </c>
      <c r="N216" s="52" t="s">
        <v>66</v>
      </c>
      <c r="O216" s="55">
        <v>99.01</v>
      </c>
      <c r="P216" s="52">
        <v>89</v>
      </c>
      <c r="Q216" s="56">
        <v>0.13</v>
      </c>
      <c r="R216" s="55">
        <f>+Table13[[#This Row],[Price per Unit]]*Table13[[#This Row],[Units Sold]]</f>
        <v>8811.8900000000012</v>
      </c>
      <c r="S216" s="52" t="s">
        <v>61</v>
      </c>
      <c r="T216" s="66">
        <f>+Table13[[#This Row],[Price per Unit]]*Table13[[#This Row],[Units Sold]]-Table13[[#This Row],[Price per Unit]]*Table13[[#This Row],[Units Sold]]*Table13[[#This Row],[Discount %]]</f>
        <v>7666.3443000000007</v>
      </c>
      <c r="U216"/>
    </row>
    <row r="217" spans="1:21">
      <c r="A217" s="65">
        <v>2918</v>
      </c>
      <c r="B217" s="52" t="s">
        <v>17</v>
      </c>
      <c r="C217" s="52" t="s">
        <v>18</v>
      </c>
      <c r="D217" s="52" t="s">
        <v>29</v>
      </c>
      <c r="E217" s="52" t="s">
        <v>70</v>
      </c>
      <c r="F217" s="52" t="s">
        <v>60</v>
      </c>
      <c r="G217" s="52">
        <f>+LEN(Table13[[#This Row],[Product Name]])</f>
        <v>15</v>
      </c>
      <c r="H217" s="52" t="s">
        <v>22</v>
      </c>
      <c r="I217" s="52" t="s">
        <v>23</v>
      </c>
      <c r="J217" s="52">
        <v>2024</v>
      </c>
      <c r="K217" s="52" t="s">
        <v>45</v>
      </c>
      <c r="L217" s="53" t="s">
        <v>73</v>
      </c>
      <c r="M217" s="54">
        <v>45505</v>
      </c>
      <c r="N217" s="52" t="s">
        <v>26</v>
      </c>
      <c r="O217" s="55">
        <v>82.48</v>
      </c>
      <c r="P217" s="52">
        <v>420</v>
      </c>
      <c r="Q217" s="56">
        <v>0.28000000000000003</v>
      </c>
      <c r="R217" s="55">
        <f>+Table13[[#This Row],[Price per Unit]]*Table13[[#This Row],[Units Sold]]</f>
        <v>34641.599999999999</v>
      </c>
      <c r="S217" s="52" t="s">
        <v>61</v>
      </c>
      <c r="T217" s="66">
        <f>+Table13[[#This Row],[Price per Unit]]*Table13[[#This Row],[Units Sold]]-Table13[[#This Row],[Price per Unit]]*Table13[[#This Row],[Units Sold]]*Table13[[#This Row],[Discount %]]</f>
        <v>24941.951999999997</v>
      </c>
      <c r="U217"/>
    </row>
    <row r="218" spans="1:21">
      <c r="A218" s="65">
        <v>2919</v>
      </c>
      <c r="B218" s="52" t="s">
        <v>41</v>
      </c>
      <c r="C218" s="52" t="s">
        <v>18</v>
      </c>
      <c r="D218" s="52" t="s">
        <v>19</v>
      </c>
      <c r="E218" s="52" t="s">
        <v>67</v>
      </c>
      <c r="F218" s="52" t="s">
        <v>21</v>
      </c>
      <c r="G218" s="52">
        <f>+LEN(Table13[[#This Row],[Product Name]])</f>
        <v>16</v>
      </c>
      <c r="H218" s="52" t="s">
        <v>44</v>
      </c>
      <c r="I218" s="52" t="s">
        <v>31</v>
      </c>
      <c r="J218" s="52">
        <v>2023</v>
      </c>
      <c r="K218" s="52" t="s">
        <v>24</v>
      </c>
      <c r="L218" s="53" t="s">
        <v>65</v>
      </c>
      <c r="M218" s="54">
        <v>44927</v>
      </c>
      <c r="N218" s="52" t="s">
        <v>34</v>
      </c>
      <c r="O218" s="55">
        <v>63.98</v>
      </c>
      <c r="P218" s="52">
        <v>82</v>
      </c>
      <c r="Q218" s="56">
        <v>0.03</v>
      </c>
      <c r="R218" s="55">
        <f>+Table13[[#This Row],[Price per Unit]]*Table13[[#This Row],[Units Sold]]</f>
        <v>5246.36</v>
      </c>
      <c r="S218" s="52" t="s">
        <v>56</v>
      </c>
      <c r="T218" s="66">
        <f>+Table13[[#This Row],[Price per Unit]]*Table13[[#This Row],[Units Sold]]-Table13[[#This Row],[Price per Unit]]*Table13[[#This Row],[Units Sold]]*Table13[[#This Row],[Discount %]]</f>
        <v>5088.9691999999995</v>
      </c>
      <c r="U218"/>
    </row>
    <row r="219" spans="1:21">
      <c r="A219" s="65">
        <v>2920</v>
      </c>
      <c r="B219" s="52" t="s">
        <v>48</v>
      </c>
      <c r="C219" s="52" t="s">
        <v>18</v>
      </c>
      <c r="D219" s="52" t="s">
        <v>42</v>
      </c>
      <c r="E219" s="52" t="s">
        <v>67</v>
      </c>
      <c r="F219" s="52" t="s">
        <v>21</v>
      </c>
      <c r="G219" s="52">
        <f>+LEN(Table13[[#This Row],[Product Name]])</f>
        <v>16</v>
      </c>
      <c r="H219" s="52" t="s">
        <v>22</v>
      </c>
      <c r="I219" s="52" t="s">
        <v>23</v>
      </c>
      <c r="J219" s="52">
        <v>2023</v>
      </c>
      <c r="K219" s="52" t="s">
        <v>45</v>
      </c>
      <c r="L219" s="53" t="s">
        <v>72</v>
      </c>
      <c r="M219" s="54">
        <v>45078</v>
      </c>
      <c r="N219" s="52" t="s">
        <v>66</v>
      </c>
      <c r="O219" s="55">
        <v>25.72</v>
      </c>
      <c r="P219" s="52">
        <v>364</v>
      </c>
      <c r="Q219" s="56">
        <v>0.26</v>
      </c>
      <c r="R219" s="55">
        <f>+Table13[[#This Row],[Price per Unit]]*Table13[[#This Row],[Units Sold]]</f>
        <v>9362.08</v>
      </c>
      <c r="S219" s="52" t="s">
        <v>27</v>
      </c>
      <c r="T219" s="66">
        <f>+Table13[[#This Row],[Price per Unit]]*Table13[[#This Row],[Units Sold]]-Table13[[#This Row],[Price per Unit]]*Table13[[#This Row],[Units Sold]]*Table13[[#This Row],[Discount %]]</f>
        <v>6927.9391999999998</v>
      </c>
      <c r="U219"/>
    </row>
    <row r="220" spans="1:21">
      <c r="A220" s="65">
        <v>2923</v>
      </c>
      <c r="B220" s="52" t="s">
        <v>48</v>
      </c>
      <c r="C220" s="52" t="s">
        <v>18</v>
      </c>
      <c r="D220" s="52" t="s">
        <v>19</v>
      </c>
      <c r="E220" s="52" t="s">
        <v>37</v>
      </c>
      <c r="F220" s="52" t="s">
        <v>21</v>
      </c>
      <c r="G220" s="52">
        <f>+LEN(Table13[[#This Row],[Product Name]])</f>
        <v>16</v>
      </c>
      <c r="H220" s="52" t="s">
        <v>22</v>
      </c>
      <c r="I220" s="52" t="s">
        <v>23</v>
      </c>
      <c r="J220" s="52">
        <v>2024</v>
      </c>
      <c r="K220" s="52" t="s">
        <v>32</v>
      </c>
      <c r="L220" s="53" t="s">
        <v>65</v>
      </c>
      <c r="M220" s="54">
        <v>45292</v>
      </c>
      <c r="N220" s="52" t="s">
        <v>39</v>
      </c>
      <c r="O220" s="55">
        <v>19.62</v>
      </c>
      <c r="P220" s="52">
        <v>480</v>
      </c>
      <c r="Q220" s="56">
        <v>0.16</v>
      </c>
      <c r="R220" s="55">
        <f>+Table13[[#This Row],[Price per Unit]]*Table13[[#This Row],[Units Sold]]</f>
        <v>9417.6</v>
      </c>
      <c r="S220" s="52" t="s">
        <v>40</v>
      </c>
      <c r="T220" s="66">
        <f>+Table13[[#This Row],[Price per Unit]]*Table13[[#This Row],[Units Sold]]-Table13[[#This Row],[Price per Unit]]*Table13[[#This Row],[Units Sold]]*Table13[[#This Row],[Discount %]]</f>
        <v>7910.7840000000006</v>
      </c>
      <c r="U220"/>
    </row>
    <row r="221" spans="1:21">
      <c r="A221" s="65">
        <v>2935</v>
      </c>
      <c r="B221" s="52" t="s">
        <v>41</v>
      </c>
      <c r="C221" s="52" t="s">
        <v>18</v>
      </c>
      <c r="D221" s="52" t="s">
        <v>19</v>
      </c>
      <c r="E221" s="52" t="s">
        <v>70</v>
      </c>
      <c r="F221" s="52" t="s">
        <v>43</v>
      </c>
      <c r="G221" s="52">
        <f>+LEN(Table13[[#This Row],[Product Name]])</f>
        <v>20</v>
      </c>
      <c r="H221" s="52" t="s">
        <v>57</v>
      </c>
      <c r="I221" s="52" t="s">
        <v>23</v>
      </c>
      <c r="J221" s="52">
        <v>2023</v>
      </c>
      <c r="K221" s="52" t="s">
        <v>63</v>
      </c>
      <c r="L221" s="53" t="s">
        <v>64</v>
      </c>
      <c r="M221" s="54">
        <v>45108</v>
      </c>
      <c r="N221" s="52" t="s">
        <v>26</v>
      </c>
      <c r="O221" s="55">
        <v>56.45</v>
      </c>
      <c r="P221" s="52">
        <v>104</v>
      </c>
      <c r="Q221" s="56">
        <v>0.11</v>
      </c>
      <c r="R221" s="55">
        <f>+Table13[[#This Row],[Price per Unit]]*Table13[[#This Row],[Units Sold]]</f>
        <v>5870.8</v>
      </c>
      <c r="S221" s="52" t="s">
        <v>40</v>
      </c>
      <c r="T221" s="66">
        <f>+Table13[[#This Row],[Price per Unit]]*Table13[[#This Row],[Units Sold]]-Table13[[#This Row],[Price per Unit]]*Table13[[#This Row],[Units Sold]]*Table13[[#This Row],[Discount %]]</f>
        <v>5225.0120000000006</v>
      </c>
      <c r="U221"/>
    </row>
    <row r="222" spans="1:21">
      <c r="A222" s="65">
        <v>2937</v>
      </c>
      <c r="B222" s="52" t="s">
        <v>17</v>
      </c>
      <c r="C222" s="52" t="s">
        <v>18</v>
      </c>
      <c r="D222" s="52" t="s">
        <v>29</v>
      </c>
      <c r="E222" s="52" t="s">
        <v>30</v>
      </c>
      <c r="F222" s="52" t="s">
        <v>55</v>
      </c>
      <c r="G222" s="52">
        <f>+LEN(Table13[[#This Row],[Product Name]])</f>
        <v>19</v>
      </c>
      <c r="H222" s="52" t="s">
        <v>57</v>
      </c>
      <c r="I222" s="52" t="s">
        <v>23</v>
      </c>
      <c r="J222" s="52">
        <v>2024</v>
      </c>
      <c r="K222" s="52" t="s">
        <v>63</v>
      </c>
      <c r="L222" s="53" t="s">
        <v>25</v>
      </c>
      <c r="M222" s="54">
        <v>45352</v>
      </c>
      <c r="N222" s="52" t="s">
        <v>39</v>
      </c>
      <c r="O222" s="55">
        <v>27.96</v>
      </c>
      <c r="P222" s="52">
        <v>489</v>
      </c>
      <c r="Q222" s="56">
        <v>0.02</v>
      </c>
      <c r="R222" s="55">
        <f>+Table13[[#This Row],[Price per Unit]]*Table13[[#This Row],[Units Sold]]</f>
        <v>13672.44</v>
      </c>
      <c r="S222" s="52" t="s">
        <v>56</v>
      </c>
      <c r="T222" s="66">
        <f>+Table13[[#This Row],[Price per Unit]]*Table13[[#This Row],[Units Sold]]-Table13[[#This Row],[Price per Unit]]*Table13[[#This Row],[Units Sold]]*Table13[[#This Row],[Discount %]]</f>
        <v>13398.9912</v>
      </c>
      <c r="U222"/>
    </row>
    <row r="223" spans="1:21">
      <c r="A223" s="65">
        <v>2946</v>
      </c>
      <c r="B223" s="52" t="s">
        <v>41</v>
      </c>
      <c r="C223" s="52" t="s">
        <v>18</v>
      </c>
      <c r="D223" s="52" t="s">
        <v>36</v>
      </c>
      <c r="E223" s="52" t="s">
        <v>59</v>
      </c>
      <c r="F223" s="52" t="s">
        <v>55</v>
      </c>
      <c r="G223" s="52">
        <f>+LEN(Table13[[#This Row],[Product Name]])</f>
        <v>19</v>
      </c>
      <c r="H223" s="52" t="s">
        <v>57</v>
      </c>
      <c r="I223" s="52" t="s">
        <v>31</v>
      </c>
      <c r="J223" s="52">
        <v>2023</v>
      </c>
      <c r="K223" s="52" t="s">
        <v>63</v>
      </c>
      <c r="L223" s="53" t="s">
        <v>68</v>
      </c>
      <c r="M223" s="54">
        <v>45261</v>
      </c>
      <c r="N223" s="52" t="s">
        <v>34</v>
      </c>
      <c r="O223" s="55">
        <v>56.81</v>
      </c>
      <c r="P223" s="52">
        <v>365</v>
      </c>
      <c r="Q223" s="56">
        <v>0.2</v>
      </c>
      <c r="R223" s="55">
        <f>+Table13[[#This Row],[Price per Unit]]*Table13[[#This Row],[Units Sold]]</f>
        <v>20735.650000000001</v>
      </c>
      <c r="S223" s="52" t="s">
        <v>47</v>
      </c>
      <c r="T223" s="66">
        <f>+Table13[[#This Row],[Price per Unit]]*Table13[[#This Row],[Units Sold]]-Table13[[#This Row],[Price per Unit]]*Table13[[#This Row],[Units Sold]]*Table13[[#This Row],[Discount %]]</f>
        <v>16588.52</v>
      </c>
      <c r="U223"/>
    </row>
    <row r="224" spans="1:21">
      <c r="A224" s="65">
        <v>2959</v>
      </c>
      <c r="B224" s="52" t="s">
        <v>17</v>
      </c>
      <c r="C224" s="52" t="s">
        <v>18</v>
      </c>
      <c r="D224" s="52" t="s">
        <v>50</v>
      </c>
      <c r="E224" s="52" t="s">
        <v>30</v>
      </c>
      <c r="F224" s="52" t="s">
        <v>43</v>
      </c>
      <c r="G224" s="52">
        <f>+LEN(Table13[[#This Row],[Product Name]])</f>
        <v>20</v>
      </c>
      <c r="H224" s="52" t="s">
        <v>57</v>
      </c>
      <c r="I224" s="52" t="s">
        <v>23</v>
      </c>
      <c r="J224" s="52">
        <v>2024</v>
      </c>
      <c r="K224" s="52" t="s">
        <v>24</v>
      </c>
      <c r="L224" s="53" t="s">
        <v>64</v>
      </c>
      <c r="M224" s="54">
        <v>45474</v>
      </c>
      <c r="N224" s="52" t="s">
        <v>26</v>
      </c>
      <c r="O224" s="55">
        <v>8.02</v>
      </c>
      <c r="P224" s="52">
        <v>54</v>
      </c>
      <c r="Q224" s="56">
        <v>0.26</v>
      </c>
      <c r="R224" s="55">
        <f>+Table13[[#This Row],[Price per Unit]]*Table13[[#This Row],[Units Sold]]</f>
        <v>433.08</v>
      </c>
      <c r="S224" s="52" t="s">
        <v>61</v>
      </c>
      <c r="T224" s="66">
        <f>+Table13[[#This Row],[Price per Unit]]*Table13[[#This Row],[Units Sold]]-Table13[[#This Row],[Price per Unit]]*Table13[[#This Row],[Units Sold]]*Table13[[#This Row],[Discount %]]</f>
        <v>320.47919999999999</v>
      </c>
      <c r="U224"/>
    </row>
    <row r="225" spans="1:21">
      <c r="A225" s="65">
        <v>2962</v>
      </c>
      <c r="B225" s="52" t="s">
        <v>48</v>
      </c>
      <c r="C225" s="52" t="s">
        <v>18</v>
      </c>
      <c r="D225" s="52" t="s">
        <v>19</v>
      </c>
      <c r="E225" s="52" t="s">
        <v>67</v>
      </c>
      <c r="F225" s="52" t="s">
        <v>55</v>
      </c>
      <c r="G225" s="52">
        <f>+LEN(Table13[[#This Row],[Product Name]])</f>
        <v>19</v>
      </c>
      <c r="H225" s="52" t="s">
        <v>44</v>
      </c>
      <c r="I225" s="52" t="s">
        <v>31</v>
      </c>
      <c r="J225" s="52">
        <v>2023</v>
      </c>
      <c r="K225" s="52" t="s">
        <v>32</v>
      </c>
      <c r="L225" s="53" t="s">
        <v>53</v>
      </c>
      <c r="M225" s="54">
        <v>44927</v>
      </c>
      <c r="N225" s="52" t="s">
        <v>34</v>
      </c>
      <c r="O225" s="55">
        <v>81.44</v>
      </c>
      <c r="P225" s="52">
        <v>28</v>
      </c>
      <c r="Q225" s="56">
        <v>0.24</v>
      </c>
      <c r="R225" s="55">
        <f>+Table13[[#This Row],[Price per Unit]]*Table13[[#This Row],[Units Sold]]</f>
        <v>2280.3199999999997</v>
      </c>
      <c r="S225" s="52" t="s">
        <v>27</v>
      </c>
      <c r="T225" s="66">
        <f>+Table13[[#This Row],[Price per Unit]]*Table13[[#This Row],[Units Sold]]-Table13[[#This Row],[Price per Unit]]*Table13[[#This Row],[Units Sold]]*Table13[[#This Row],[Discount %]]</f>
        <v>1733.0431999999998</v>
      </c>
      <c r="U225"/>
    </row>
    <row r="226" spans="1:21">
      <c r="A226" s="65">
        <v>2974</v>
      </c>
      <c r="B226" s="52" t="s">
        <v>41</v>
      </c>
      <c r="C226" s="52" t="s">
        <v>18</v>
      </c>
      <c r="D226" s="52" t="s">
        <v>19</v>
      </c>
      <c r="E226" s="52" t="s">
        <v>59</v>
      </c>
      <c r="F226" s="52" t="s">
        <v>55</v>
      </c>
      <c r="G226" s="52">
        <f>+LEN(Table13[[#This Row],[Product Name]])</f>
        <v>19</v>
      </c>
      <c r="H226" s="52" t="s">
        <v>44</v>
      </c>
      <c r="I226" s="52" t="s">
        <v>31</v>
      </c>
      <c r="J226" s="52">
        <v>2023</v>
      </c>
      <c r="K226" s="52" t="s">
        <v>45</v>
      </c>
      <c r="L226" s="53" t="s">
        <v>53</v>
      </c>
      <c r="M226" s="54">
        <v>44927</v>
      </c>
      <c r="N226" s="52" t="s">
        <v>26</v>
      </c>
      <c r="O226" s="55">
        <v>27.19</v>
      </c>
      <c r="P226" s="52">
        <v>453</v>
      </c>
      <c r="Q226" s="56">
        <v>0.1</v>
      </c>
      <c r="R226" s="55">
        <f>+Table13[[#This Row],[Price per Unit]]*Table13[[#This Row],[Units Sold]]</f>
        <v>12317.07</v>
      </c>
      <c r="S226" s="52" t="s">
        <v>27</v>
      </c>
      <c r="T226" s="66">
        <f>+Table13[[#This Row],[Price per Unit]]*Table13[[#This Row],[Units Sold]]-Table13[[#This Row],[Price per Unit]]*Table13[[#This Row],[Units Sold]]*Table13[[#This Row],[Discount %]]</f>
        <v>11085.362999999999</v>
      </c>
      <c r="U226"/>
    </row>
    <row r="227" spans="1:21">
      <c r="A227" s="65">
        <v>2981</v>
      </c>
      <c r="B227" s="52" t="s">
        <v>48</v>
      </c>
      <c r="C227" s="52" t="s">
        <v>18</v>
      </c>
      <c r="D227" s="52" t="s">
        <v>50</v>
      </c>
      <c r="E227" s="52" t="s">
        <v>70</v>
      </c>
      <c r="F227" s="52" t="s">
        <v>55</v>
      </c>
      <c r="G227" s="52">
        <f>+LEN(Table13[[#This Row],[Product Name]])</f>
        <v>19</v>
      </c>
      <c r="H227" s="52" t="s">
        <v>57</v>
      </c>
      <c r="I227" s="52" t="s">
        <v>23</v>
      </c>
      <c r="J227" s="52">
        <v>2024</v>
      </c>
      <c r="K227" s="52" t="s">
        <v>32</v>
      </c>
      <c r="L227" s="53" t="s">
        <v>64</v>
      </c>
      <c r="M227" s="54">
        <v>45474</v>
      </c>
      <c r="N227" s="52" t="s">
        <v>34</v>
      </c>
      <c r="O227" s="55">
        <v>9.83</v>
      </c>
      <c r="P227" s="52">
        <v>25</v>
      </c>
      <c r="Q227" s="56">
        <v>0.01</v>
      </c>
      <c r="R227" s="55">
        <f>+Table13[[#This Row],[Price per Unit]]*Table13[[#This Row],[Units Sold]]</f>
        <v>245.75</v>
      </c>
      <c r="S227" s="52" t="s">
        <v>27</v>
      </c>
      <c r="T227" s="66">
        <f>+Table13[[#This Row],[Price per Unit]]*Table13[[#This Row],[Units Sold]]-Table13[[#This Row],[Price per Unit]]*Table13[[#This Row],[Units Sold]]*Table13[[#This Row],[Discount %]]</f>
        <v>243.29249999999999</v>
      </c>
      <c r="U227"/>
    </row>
    <row r="228" spans="1:21">
      <c r="A228" s="65">
        <v>2993</v>
      </c>
      <c r="B228" s="52" t="s">
        <v>17</v>
      </c>
      <c r="C228" s="52" t="s">
        <v>18</v>
      </c>
      <c r="D228" s="52" t="s">
        <v>19</v>
      </c>
      <c r="E228" s="52" t="s">
        <v>67</v>
      </c>
      <c r="F228" s="52" t="s">
        <v>43</v>
      </c>
      <c r="G228" s="52">
        <f>+LEN(Table13[[#This Row],[Product Name]])</f>
        <v>20</v>
      </c>
      <c r="H228" s="52" t="s">
        <v>44</v>
      </c>
      <c r="I228" s="52" t="s">
        <v>23</v>
      </c>
      <c r="J228" s="52">
        <v>2023</v>
      </c>
      <c r="K228" s="52" t="s">
        <v>63</v>
      </c>
      <c r="L228" s="53" t="s">
        <v>33</v>
      </c>
      <c r="M228" s="54">
        <v>45047</v>
      </c>
      <c r="N228" s="52" t="s">
        <v>66</v>
      </c>
      <c r="O228" s="55">
        <v>50.59</v>
      </c>
      <c r="P228" s="52">
        <v>60</v>
      </c>
      <c r="Q228" s="56">
        <v>0.02</v>
      </c>
      <c r="R228" s="55">
        <f>+Table13[[#This Row],[Price per Unit]]*Table13[[#This Row],[Units Sold]]</f>
        <v>3035.4</v>
      </c>
      <c r="S228" s="52" t="s">
        <v>40</v>
      </c>
      <c r="T228" s="66">
        <f>+Table13[[#This Row],[Price per Unit]]*Table13[[#This Row],[Units Sold]]-Table13[[#This Row],[Price per Unit]]*Table13[[#This Row],[Units Sold]]*Table13[[#This Row],[Discount %]]</f>
        <v>2974.692</v>
      </c>
      <c r="U228"/>
    </row>
    <row r="229" spans="1:21">
      <c r="A229" s="65">
        <v>2995</v>
      </c>
      <c r="B229" s="52" t="s">
        <v>48</v>
      </c>
      <c r="C229" s="52" t="s">
        <v>18</v>
      </c>
      <c r="D229" s="52" t="s">
        <v>19</v>
      </c>
      <c r="E229" s="52" t="s">
        <v>62</v>
      </c>
      <c r="F229" s="52" t="s">
        <v>55</v>
      </c>
      <c r="G229" s="52">
        <f>+LEN(Table13[[#This Row],[Product Name]])</f>
        <v>19</v>
      </c>
      <c r="H229" s="52" t="s">
        <v>44</v>
      </c>
      <c r="I229" s="52" t="s">
        <v>23</v>
      </c>
      <c r="J229" s="52">
        <v>2023</v>
      </c>
      <c r="K229" s="52" t="s">
        <v>24</v>
      </c>
      <c r="L229" s="53" t="s">
        <v>64</v>
      </c>
      <c r="M229" s="54">
        <v>45108</v>
      </c>
      <c r="N229" s="52" t="s">
        <v>34</v>
      </c>
      <c r="O229" s="55">
        <v>38.29</v>
      </c>
      <c r="P229" s="52">
        <v>273</v>
      </c>
      <c r="Q229" s="56">
        <v>0.24</v>
      </c>
      <c r="R229" s="55">
        <f>+Table13[[#This Row],[Price per Unit]]*Table13[[#This Row],[Units Sold]]</f>
        <v>10453.17</v>
      </c>
      <c r="S229" s="52" t="s">
        <v>61</v>
      </c>
      <c r="T229" s="66">
        <f>+Table13[[#This Row],[Price per Unit]]*Table13[[#This Row],[Units Sold]]-Table13[[#This Row],[Price per Unit]]*Table13[[#This Row],[Units Sold]]*Table13[[#This Row],[Discount %]]</f>
        <v>7944.4092000000001</v>
      </c>
      <c r="U229"/>
    </row>
    <row r="230" spans="1:21">
      <c r="A230" s="65">
        <v>2997</v>
      </c>
      <c r="B230" s="52" t="s">
        <v>17</v>
      </c>
      <c r="C230" s="52" t="s">
        <v>18</v>
      </c>
      <c r="D230" s="52" t="s">
        <v>42</v>
      </c>
      <c r="E230" s="52" t="s">
        <v>59</v>
      </c>
      <c r="F230" s="52" t="s">
        <v>55</v>
      </c>
      <c r="G230" s="52">
        <f>+LEN(Table13[[#This Row],[Product Name]])</f>
        <v>19</v>
      </c>
      <c r="H230" s="52" t="s">
        <v>22</v>
      </c>
      <c r="I230" s="52" t="s">
        <v>31</v>
      </c>
      <c r="J230" s="52">
        <v>2024</v>
      </c>
      <c r="K230" s="52" t="s">
        <v>63</v>
      </c>
      <c r="L230" s="53" t="s">
        <v>53</v>
      </c>
      <c r="M230" s="54">
        <v>45292</v>
      </c>
      <c r="N230" s="52" t="s">
        <v>66</v>
      </c>
      <c r="O230" s="55">
        <v>61.86</v>
      </c>
      <c r="P230" s="52">
        <v>105</v>
      </c>
      <c r="Q230" s="56">
        <v>0.22</v>
      </c>
      <c r="R230" s="55">
        <f>+Table13[[#This Row],[Price per Unit]]*Table13[[#This Row],[Units Sold]]</f>
        <v>6495.3</v>
      </c>
      <c r="S230" s="52" t="s">
        <v>40</v>
      </c>
      <c r="T230" s="66">
        <f>+Table13[[#This Row],[Price per Unit]]*Table13[[#This Row],[Units Sold]]-Table13[[#This Row],[Price per Unit]]*Table13[[#This Row],[Units Sold]]*Table13[[#This Row],[Discount %]]</f>
        <v>5066.3339999999998</v>
      </c>
      <c r="U230"/>
    </row>
    <row r="231" spans="1:21">
      <c r="A231" s="65">
        <v>3007</v>
      </c>
      <c r="B231" s="52" t="s">
        <v>48</v>
      </c>
      <c r="C231" s="52" t="s">
        <v>18</v>
      </c>
      <c r="D231" s="52" t="s">
        <v>54</v>
      </c>
      <c r="E231" s="52" t="s">
        <v>70</v>
      </c>
      <c r="F231" s="52" t="s">
        <v>38</v>
      </c>
      <c r="G231" s="52">
        <f>+LEN(Table13[[#This Row],[Product Name]])</f>
        <v>15</v>
      </c>
      <c r="H231" s="52" t="s">
        <v>22</v>
      </c>
      <c r="I231" s="52" t="s">
        <v>23</v>
      </c>
      <c r="J231" s="52">
        <v>2024</v>
      </c>
      <c r="K231" s="52" t="s">
        <v>24</v>
      </c>
      <c r="L231" s="53" t="s">
        <v>65</v>
      </c>
      <c r="M231" s="54">
        <v>45292</v>
      </c>
      <c r="N231" s="52" t="s">
        <v>34</v>
      </c>
      <c r="O231" s="55">
        <v>25.83</v>
      </c>
      <c r="P231" s="52">
        <v>350</v>
      </c>
      <c r="Q231" s="56">
        <v>0.24</v>
      </c>
      <c r="R231" s="55">
        <f>+Table13[[#This Row],[Price per Unit]]*Table13[[#This Row],[Units Sold]]</f>
        <v>9040.5</v>
      </c>
      <c r="S231" s="52" t="s">
        <v>27</v>
      </c>
      <c r="T231" s="66">
        <f>+Table13[[#This Row],[Price per Unit]]*Table13[[#This Row],[Units Sold]]-Table13[[#This Row],[Price per Unit]]*Table13[[#This Row],[Units Sold]]*Table13[[#This Row],[Discount %]]</f>
        <v>6870.7800000000007</v>
      </c>
      <c r="U231"/>
    </row>
    <row r="232" spans="1:21">
      <c r="A232" s="65">
        <v>3010</v>
      </c>
      <c r="B232" s="52" t="s">
        <v>17</v>
      </c>
      <c r="C232" s="52" t="s">
        <v>18</v>
      </c>
      <c r="D232" s="52" t="s">
        <v>36</v>
      </c>
      <c r="E232" s="52" t="s">
        <v>59</v>
      </c>
      <c r="F232" s="52" t="s">
        <v>60</v>
      </c>
      <c r="G232" s="52">
        <f>+LEN(Table13[[#This Row],[Product Name]])</f>
        <v>15</v>
      </c>
      <c r="H232" s="52" t="s">
        <v>44</v>
      </c>
      <c r="I232" s="52" t="s">
        <v>23</v>
      </c>
      <c r="J232" s="52">
        <v>2024</v>
      </c>
      <c r="K232" s="52" t="s">
        <v>45</v>
      </c>
      <c r="L232" s="53" t="s">
        <v>73</v>
      </c>
      <c r="M232" s="54">
        <v>45505</v>
      </c>
      <c r="N232" s="52" t="s">
        <v>66</v>
      </c>
      <c r="O232" s="55">
        <v>28.4</v>
      </c>
      <c r="P232" s="52">
        <v>322</v>
      </c>
      <c r="Q232" s="56">
        <v>0.14000000000000001</v>
      </c>
      <c r="R232" s="55">
        <f>+Table13[[#This Row],[Price per Unit]]*Table13[[#This Row],[Units Sold]]</f>
        <v>9144.7999999999993</v>
      </c>
      <c r="S232" s="52" t="s">
        <v>27</v>
      </c>
      <c r="T232" s="66">
        <f>+Table13[[#This Row],[Price per Unit]]*Table13[[#This Row],[Units Sold]]-Table13[[#This Row],[Price per Unit]]*Table13[[#This Row],[Units Sold]]*Table13[[#This Row],[Discount %]]</f>
        <v>7864.5279999999993</v>
      </c>
      <c r="U232"/>
    </row>
    <row r="233" spans="1:21">
      <c r="A233" s="65">
        <v>3012</v>
      </c>
      <c r="B233" s="52" t="s">
        <v>17</v>
      </c>
      <c r="C233" s="52" t="s">
        <v>18</v>
      </c>
      <c r="D233" s="52" t="s">
        <v>19</v>
      </c>
      <c r="E233" s="52" t="s">
        <v>20</v>
      </c>
      <c r="F233" s="52" t="s">
        <v>38</v>
      </c>
      <c r="G233" s="52">
        <f>+LEN(Table13[[#This Row],[Product Name]])</f>
        <v>15</v>
      </c>
      <c r="H233" s="52" t="s">
        <v>57</v>
      </c>
      <c r="I233" s="52" t="s">
        <v>31</v>
      </c>
      <c r="J233" s="52">
        <v>2023</v>
      </c>
      <c r="K233" s="52" t="s">
        <v>32</v>
      </c>
      <c r="L233" s="53" t="s">
        <v>58</v>
      </c>
      <c r="M233" s="54">
        <v>45200</v>
      </c>
      <c r="N233" s="52" t="s">
        <v>34</v>
      </c>
      <c r="O233" s="55">
        <v>58.8</v>
      </c>
      <c r="P233" s="52">
        <v>246</v>
      </c>
      <c r="Q233" s="56">
        <v>0.28999999999999998</v>
      </c>
      <c r="R233" s="55">
        <f>+Table13[[#This Row],[Price per Unit]]*Table13[[#This Row],[Units Sold]]</f>
        <v>14464.8</v>
      </c>
      <c r="S233" s="52" t="s">
        <v>27</v>
      </c>
      <c r="T233" s="66">
        <f>+Table13[[#This Row],[Price per Unit]]*Table13[[#This Row],[Units Sold]]-Table13[[#This Row],[Price per Unit]]*Table13[[#This Row],[Units Sold]]*Table13[[#This Row],[Discount %]]</f>
        <v>10270.008</v>
      </c>
      <c r="U233"/>
    </row>
    <row r="234" spans="1:21">
      <c r="A234" s="65">
        <v>3014</v>
      </c>
      <c r="B234" s="52" t="s">
        <v>48</v>
      </c>
      <c r="C234" s="52" t="s">
        <v>18</v>
      </c>
      <c r="D234" s="52" t="s">
        <v>19</v>
      </c>
      <c r="E234" s="52" t="s">
        <v>59</v>
      </c>
      <c r="F234" s="52" t="s">
        <v>43</v>
      </c>
      <c r="G234" s="52">
        <f>+LEN(Table13[[#This Row],[Product Name]])</f>
        <v>20</v>
      </c>
      <c r="H234" s="52" t="s">
        <v>57</v>
      </c>
      <c r="I234" s="52" t="s">
        <v>31</v>
      </c>
      <c r="J234" s="52">
        <v>2023</v>
      </c>
      <c r="K234" s="52" t="s">
        <v>63</v>
      </c>
      <c r="L234" s="53" t="s">
        <v>51</v>
      </c>
      <c r="M234" s="54">
        <v>45017</v>
      </c>
      <c r="N234" s="52" t="s">
        <v>39</v>
      </c>
      <c r="O234" s="55">
        <v>35.22</v>
      </c>
      <c r="P234" s="52">
        <v>40</v>
      </c>
      <c r="Q234" s="56">
        <v>0.13</v>
      </c>
      <c r="R234" s="55">
        <f>+Table13[[#This Row],[Price per Unit]]*Table13[[#This Row],[Units Sold]]</f>
        <v>1408.8</v>
      </c>
      <c r="S234" s="52" t="s">
        <v>47</v>
      </c>
      <c r="T234" s="66">
        <f>+Table13[[#This Row],[Price per Unit]]*Table13[[#This Row],[Units Sold]]-Table13[[#This Row],[Price per Unit]]*Table13[[#This Row],[Units Sold]]*Table13[[#This Row],[Discount %]]</f>
        <v>1225.6559999999999</v>
      </c>
      <c r="U234"/>
    </row>
    <row r="235" spans="1:21">
      <c r="A235" s="65">
        <v>3016</v>
      </c>
      <c r="B235" s="52" t="s">
        <v>48</v>
      </c>
      <c r="C235" s="52" t="s">
        <v>18</v>
      </c>
      <c r="D235" s="52" t="s">
        <v>52</v>
      </c>
      <c r="E235" s="52" t="s">
        <v>20</v>
      </c>
      <c r="F235" s="52" t="s">
        <v>43</v>
      </c>
      <c r="G235" s="52">
        <f>+LEN(Table13[[#This Row],[Product Name]])</f>
        <v>20</v>
      </c>
      <c r="H235" s="52" t="s">
        <v>57</v>
      </c>
      <c r="I235" s="52" t="s">
        <v>23</v>
      </c>
      <c r="J235" s="52">
        <v>2024</v>
      </c>
      <c r="K235" s="52" t="s">
        <v>63</v>
      </c>
      <c r="L235" s="53" t="s">
        <v>51</v>
      </c>
      <c r="M235" s="54">
        <v>45383</v>
      </c>
      <c r="N235" s="52" t="s">
        <v>34</v>
      </c>
      <c r="O235" s="55">
        <v>80.040000000000006</v>
      </c>
      <c r="P235" s="52">
        <v>101</v>
      </c>
      <c r="Q235" s="56">
        <v>0.09</v>
      </c>
      <c r="R235" s="55">
        <f>+Table13[[#This Row],[Price per Unit]]*Table13[[#This Row],[Units Sold]]</f>
        <v>8084.0400000000009</v>
      </c>
      <c r="S235" s="52" t="s">
        <v>47</v>
      </c>
      <c r="T235" s="66">
        <f>+Table13[[#This Row],[Price per Unit]]*Table13[[#This Row],[Units Sold]]-Table13[[#This Row],[Price per Unit]]*Table13[[#This Row],[Units Sold]]*Table13[[#This Row],[Discount %]]</f>
        <v>7356.4764000000005</v>
      </c>
      <c r="U235"/>
    </row>
    <row r="236" spans="1:21">
      <c r="A236" s="65">
        <v>3017</v>
      </c>
      <c r="B236" s="52" t="s">
        <v>48</v>
      </c>
      <c r="C236" s="52" t="s">
        <v>18</v>
      </c>
      <c r="D236" s="52" t="s">
        <v>29</v>
      </c>
      <c r="E236" s="52" t="s">
        <v>30</v>
      </c>
      <c r="F236" s="52" t="s">
        <v>55</v>
      </c>
      <c r="G236" s="52">
        <f>+LEN(Table13[[#This Row],[Product Name]])</f>
        <v>19</v>
      </c>
      <c r="H236" s="52" t="s">
        <v>57</v>
      </c>
      <c r="I236" s="52" t="s">
        <v>23</v>
      </c>
      <c r="J236" s="52">
        <v>2024</v>
      </c>
      <c r="K236" s="52" t="s">
        <v>32</v>
      </c>
      <c r="L236" s="53" t="s">
        <v>33</v>
      </c>
      <c r="M236" s="54">
        <v>45413</v>
      </c>
      <c r="N236" s="52" t="s">
        <v>34</v>
      </c>
      <c r="O236" s="55">
        <v>20.29</v>
      </c>
      <c r="P236" s="52">
        <v>328</v>
      </c>
      <c r="Q236" s="56">
        <v>0.02</v>
      </c>
      <c r="R236" s="55">
        <f>+Table13[[#This Row],[Price per Unit]]*Table13[[#This Row],[Units Sold]]</f>
        <v>6655.12</v>
      </c>
      <c r="S236" s="52" t="s">
        <v>27</v>
      </c>
      <c r="T236" s="66">
        <f>+Table13[[#This Row],[Price per Unit]]*Table13[[#This Row],[Units Sold]]-Table13[[#This Row],[Price per Unit]]*Table13[[#This Row],[Units Sold]]*Table13[[#This Row],[Discount %]]</f>
        <v>6522.0176000000001</v>
      </c>
      <c r="U236"/>
    </row>
    <row r="237" spans="1:21">
      <c r="A237" s="65">
        <v>3019</v>
      </c>
      <c r="B237" s="52" t="s">
        <v>17</v>
      </c>
      <c r="C237" s="52" t="s">
        <v>18</v>
      </c>
      <c r="D237" s="52" t="s">
        <v>29</v>
      </c>
      <c r="E237" s="52" t="s">
        <v>30</v>
      </c>
      <c r="F237" s="52" t="s">
        <v>55</v>
      </c>
      <c r="G237" s="52">
        <f>+LEN(Table13[[#This Row],[Product Name]])</f>
        <v>19</v>
      </c>
      <c r="H237" s="52" t="s">
        <v>44</v>
      </c>
      <c r="I237" s="52" t="s">
        <v>23</v>
      </c>
      <c r="J237" s="52">
        <v>2023</v>
      </c>
      <c r="K237" s="52" t="s">
        <v>45</v>
      </c>
      <c r="L237" s="53" t="s">
        <v>58</v>
      </c>
      <c r="M237" s="54">
        <v>45200</v>
      </c>
      <c r="N237" s="52" t="s">
        <v>66</v>
      </c>
      <c r="O237" s="55">
        <v>59.89</v>
      </c>
      <c r="P237" s="52">
        <v>41</v>
      </c>
      <c r="Q237" s="56">
        <v>0.22</v>
      </c>
      <c r="R237" s="55">
        <f>+Table13[[#This Row],[Price per Unit]]*Table13[[#This Row],[Units Sold]]</f>
        <v>2455.4900000000002</v>
      </c>
      <c r="S237" s="52" t="s">
        <v>40</v>
      </c>
      <c r="T237" s="66">
        <f>+Table13[[#This Row],[Price per Unit]]*Table13[[#This Row],[Units Sold]]-Table13[[#This Row],[Price per Unit]]*Table13[[#This Row],[Units Sold]]*Table13[[#This Row],[Discount %]]</f>
        <v>1915.2822000000001</v>
      </c>
      <c r="U237"/>
    </row>
    <row r="238" spans="1:21">
      <c r="A238" s="65">
        <v>3022</v>
      </c>
      <c r="B238" s="52" t="s">
        <v>17</v>
      </c>
      <c r="C238" s="52" t="s">
        <v>18</v>
      </c>
      <c r="D238" s="52" t="s">
        <v>50</v>
      </c>
      <c r="E238" s="52" t="s">
        <v>62</v>
      </c>
      <c r="F238" s="52" t="s">
        <v>55</v>
      </c>
      <c r="G238" s="52">
        <f>+LEN(Table13[[#This Row],[Product Name]])</f>
        <v>19</v>
      </c>
      <c r="H238" s="52" t="s">
        <v>44</v>
      </c>
      <c r="I238" s="52" t="s">
        <v>31</v>
      </c>
      <c r="J238" s="52">
        <v>2023</v>
      </c>
      <c r="K238" s="52" t="s">
        <v>24</v>
      </c>
      <c r="L238" s="53" t="s">
        <v>68</v>
      </c>
      <c r="M238" s="54">
        <v>45261</v>
      </c>
      <c r="N238" s="52" t="s">
        <v>69</v>
      </c>
      <c r="O238" s="55">
        <v>29.66</v>
      </c>
      <c r="P238" s="52">
        <v>48</v>
      </c>
      <c r="Q238" s="56">
        <v>0.18</v>
      </c>
      <c r="R238" s="55">
        <f>+Table13[[#This Row],[Price per Unit]]*Table13[[#This Row],[Units Sold]]</f>
        <v>1423.68</v>
      </c>
      <c r="S238" s="52" t="s">
        <v>56</v>
      </c>
      <c r="T238" s="66">
        <f>+Table13[[#This Row],[Price per Unit]]*Table13[[#This Row],[Units Sold]]-Table13[[#This Row],[Price per Unit]]*Table13[[#This Row],[Units Sold]]*Table13[[#This Row],[Discount %]]</f>
        <v>1167.4176</v>
      </c>
      <c r="U238"/>
    </row>
    <row r="239" spans="1:21">
      <c r="A239" s="65">
        <v>3026</v>
      </c>
      <c r="B239" s="52" t="s">
        <v>17</v>
      </c>
      <c r="C239" s="52" t="s">
        <v>18</v>
      </c>
      <c r="D239" s="52" t="s">
        <v>29</v>
      </c>
      <c r="E239" s="52" t="s">
        <v>30</v>
      </c>
      <c r="F239" s="52" t="s">
        <v>43</v>
      </c>
      <c r="G239" s="52">
        <f>+LEN(Table13[[#This Row],[Product Name]])</f>
        <v>20</v>
      </c>
      <c r="H239" s="52" t="s">
        <v>22</v>
      </c>
      <c r="I239" s="52" t="s">
        <v>31</v>
      </c>
      <c r="J239" s="52">
        <v>2024</v>
      </c>
      <c r="K239" s="52" t="s">
        <v>63</v>
      </c>
      <c r="L239" s="53" t="s">
        <v>72</v>
      </c>
      <c r="M239" s="54">
        <v>45444</v>
      </c>
      <c r="N239" s="52" t="s">
        <v>66</v>
      </c>
      <c r="O239" s="55">
        <v>6.44</v>
      </c>
      <c r="P239" s="52">
        <v>172</v>
      </c>
      <c r="Q239" s="56">
        <v>7.0000000000000007E-2</v>
      </c>
      <c r="R239" s="55">
        <f>+Table13[[#This Row],[Price per Unit]]*Table13[[#This Row],[Units Sold]]</f>
        <v>1107.68</v>
      </c>
      <c r="S239" s="52" t="s">
        <v>47</v>
      </c>
      <c r="T239" s="66">
        <f>+Table13[[#This Row],[Price per Unit]]*Table13[[#This Row],[Units Sold]]-Table13[[#This Row],[Price per Unit]]*Table13[[#This Row],[Units Sold]]*Table13[[#This Row],[Discount %]]</f>
        <v>1030.1424</v>
      </c>
      <c r="U239"/>
    </row>
    <row r="240" spans="1:21">
      <c r="A240" s="65">
        <v>3032</v>
      </c>
      <c r="B240" s="52" t="s">
        <v>41</v>
      </c>
      <c r="C240" s="52" t="s">
        <v>18</v>
      </c>
      <c r="D240" s="52" t="s">
        <v>54</v>
      </c>
      <c r="E240" s="52" t="s">
        <v>70</v>
      </c>
      <c r="F240" s="52" t="s">
        <v>43</v>
      </c>
      <c r="G240" s="52">
        <f>+LEN(Table13[[#This Row],[Product Name]])</f>
        <v>20</v>
      </c>
      <c r="H240" s="52" t="s">
        <v>22</v>
      </c>
      <c r="I240" s="52" t="s">
        <v>23</v>
      </c>
      <c r="J240" s="52">
        <v>2024</v>
      </c>
      <c r="K240" s="52" t="s">
        <v>45</v>
      </c>
      <c r="L240" s="53" t="s">
        <v>72</v>
      </c>
      <c r="M240" s="54">
        <v>45444</v>
      </c>
      <c r="N240" s="52" t="s">
        <v>39</v>
      </c>
      <c r="O240" s="55">
        <v>38.659999999999997</v>
      </c>
      <c r="P240" s="52">
        <v>466</v>
      </c>
      <c r="Q240" s="56">
        <v>0.11</v>
      </c>
      <c r="R240" s="55">
        <f>+Table13[[#This Row],[Price per Unit]]*Table13[[#This Row],[Units Sold]]</f>
        <v>18015.559999999998</v>
      </c>
      <c r="S240" s="52" t="s">
        <v>27</v>
      </c>
      <c r="T240" s="66">
        <f>+Table13[[#This Row],[Price per Unit]]*Table13[[#This Row],[Units Sold]]-Table13[[#This Row],[Price per Unit]]*Table13[[#This Row],[Units Sold]]*Table13[[#This Row],[Discount %]]</f>
        <v>16033.848399999997</v>
      </c>
      <c r="U240"/>
    </row>
    <row r="241" spans="1:21">
      <c r="A241" s="65">
        <v>3037</v>
      </c>
      <c r="B241" s="52" t="s">
        <v>41</v>
      </c>
      <c r="C241" s="52" t="s">
        <v>18</v>
      </c>
      <c r="D241" s="52" t="s">
        <v>50</v>
      </c>
      <c r="E241" s="52" t="s">
        <v>62</v>
      </c>
      <c r="F241" s="52" t="s">
        <v>21</v>
      </c>
      <c r="G241" s="52">
        <f>+LEN(Table13[[#This Row],[Product Name]])</f>
        <v>16</v>
      </c>
      <c r="H241" s="52" t="s">
        <v>44</v>
      </c>
      <c r="I241" s="52" t="s">
        <v>23</v>
      </c>
      <c r="J241" s="52">
        <v>2024</v>
      </c>
      <c r="K241" s="52" t="s">
        <v>63</v>
      </c>
      <c r="L241" s="53" t="s">
        <v>72</v>
      </c>
      <c r="M241" s="54">
        <v>45444</v>
      </c>
      <c r="N241" s="52" t="s">
        <v>34</v>
      </c>
      <c r="O241" s="55">
        <v>33.99</v>
      </c>
      <c r="P241" s="52">
        <v>323</v>
      </c>
      <c r="Q241" s="56">
        <v>0.27</v>
      </c>
      <c r="R241" s="55">
        <f>+Table13[[#This Row],[Price per Unit]]*Table13[[#This Row],[Units Sold]]</f>
        <v>10978.77</v>
      </c>
      <c r="S241" s="52" t="s">
        <v>61</v>
      </c>
      <c r="T241" s="66">
        <f>+Table13[[#This Row],[Price per Unit]]*Table13[[#This Row],[Units Sold]]-Table13[[#This Row],[Price per Unit]]*Table13[[#This Row],[Units Sold]]*Table13[[#This Row],[Discount %]]</f>
        <v>8014.5020999999997</v>
      </c>
      <c r="U241"/>
    </row>
    <row r="242" spans="1:21">
      <c r="A242" s="65">
        <v>3040</v>
      </c>
      <c r="B242" s="52" t="s">
        <v>41</v>
      </c>
      <c r="C242" s="52" t="s">
        <v>18</v>
      </c>
      <c r="D242" s="52" t="s">
        <v>19</v>
      </c>
      <c r="E242" s="52" t="s">
        <v>20</v>
      </c>
      <c r="F242" s="52" t="s">
        <v>21</v>
      </c>
      <c r="G242" s="52">
        <f>+LEN(Table13[[#This Row],[Product Name]])</f>
        <v>16</v>
      </c>
      <c r="H242" s="52" t="s">
        <v>22</v>
      </c>
      <c r="I242" s="52" t="s">
        <v>23</v>
      </c>
      <c r="J242" s="52">
        <v>2024</v>
      </c>
      <c r="K242" s="52" t="s">
        <v>63</v>
      </c>
      <c r="L242" s="53" t="s">
        <v>73</v>
      </c>
      <c r="M242" s="54">
        <v>45505</v>
      </c>
      <c r="N242" s="52" t="s">
        <v>26</v>
      </c>
      <c r="O242" s="55">
        <v>39.47</v>
      </c>
      <c r="P242" s="52">
        <v>374</v>
      </c>
      <c r="Q242" s="56">
        <v>0.05</v>
      </c>
      <c r="R242" s="55">
        <f>+Table13[[#This Row],[Price per Unit]]*Table13[[#This Row],[Units Sold]]</f>
        <v>14761.779999999999</v>
      </c>
      <c r="S242" s="52" t="s">
        <v>40</v>
      </c>
      <c r="T242" s="66">
        <f>+Table13[[#This Row],[Price per Unit]]*Table13[[#This Row],[Units Sold]]-Table13[[#This Row],[Price per Unit]]*Table13[[#This Row],[Units Sold]]*Table13[[#This Row],[Discount %]]</f>
        <v>14023.690999999999</v>
      </c>
      <c r="U242"/>
    </row>
    <row r="243" spans="1:21">
      <c r="A243" s="65">
        <v>3041</v>
      </c>
      <c r="B243" s="52" t="s">
        <v>41</v>
      </c>
      <c r="C243" s="52" t="s">
        <v>18</v>
      </c>
      <c r="D243" s="52" t="s">
        <v>42</v>
      </c>
      <c r="E243" s="52" t="s">
        <v>20</v>
      </c>
      <c r="F243" s="52" t="s">
        <v>21</v>
      </c>
      <c r="G243" s="52">
        <f>+LEN(Table13[[#This Row],[Product Name]])</f>
        <v>16</v>
      </c>
      <c r="H243" s="52" t="s">
        <v>57</v>
      </c>
      <c r="I243" s="52" t="s">
        <v>31</v>
      </c>
      <c r="J243" s="52">
        <v>2023</v>
      </c>
      <c r="K243" s="52" t="s">
        <v>63</v>
      </c>
      <c r="L243" s="53" t="s">
        <v>64</v>
      </c>
      <c r="M243" s="54">
        <v>45108</v>
      </c>
      <c r="N243" s="52" t="s">
        <v>66</v>
      </c>
      <c r="O243" s="55">
        <v>50.38</v>
      </c>
      <c r="P243" s="52">
        <v>422</v>
      </c>
      <c r="Q243" s="56">
        <v>0.01</v>
      </c>
      <c r="R243" s="55">
        <f>+Table13[[#This Row],[Price per Unit]]*Table13[[#This Row],[Units Sold]]</f>
        <v>21260.36</v>
      </c>
      <c r="S243" s="52" t="s">
        <v>40</v>
      </c>
      <c r="T243" s="66">
        <f>+Table13[[#This Row],[Price per Unit]]*Table13[[#This Row],[Units Sold]]-Table13[[#This Row],[Price per Unit]]*Table13[[#This Row],[Units Sold]]*Table13[[#This Row],[Discount %]]</f>
        <v>21047.756400000002</v>
      </c>
      <c r="U243"/>
    </row>
    <row r="244" spans="1:21">
      <c r="A244" s="65">
        <v>3043</v>
      </c>
      <c r="B244" s="52" t="s">
        <v>48</v>
      </c>
      <c r="C244" s="52" t="s">
        <v>18</v>
      </c>
      <c r="D244" s="52" t="s">
        <v>42</v>
      </c>
      <c r="E244" s="52" t="s">
        <v>59</v>
      </c>
      <c r="F244" s="52" t="s">
        <v>38</v>
      </c>
      <c r="G244" s="52">
        <f>+LEN(Table13[[#This Row],[Product Name]])</f>
        <v>15</v>
      </c>
      <c r="H244" s="52" t="s">
        <v>22</v>
      </c>
      <c r="I244" s="52" t="s">
        <v>31</v>
      </c>
      <c r="J244" s="52">
        <v>2023</v>
      </c>
      <c r="K244" s="52" t="s">
        <v>45</v>
      </c>
      <c r="L244" s="53" t="s">
        <v>64</v>
      </c>
      <c r="M244" s="54">
        <v>45108</v>
      </c>
      <c r="N244" s="52" t="s">
        <v>39</v>
      </c>
      <c r="O244" s="55">
        <v>22.14</v>
      </c>
      <c r="P244" s="52">
        <v>365</v>
      </c>
      <c r="Q244" s="56">
        <v>0.05</v>
      </c>
      <c r="R244" s="55">
        <f>+Table13[[#This Row],[Price per Unit]]*Table13[[#This Row],[Units Sold]]</f>
        <v>8081.1</v>
      </c>
      <c r="S244" s="52" t="s">
        <v>61</v>
      </c>
      <c r="T244" s="66">
        <f>+Table13[[#This Row],[Price per Unit]]*Table13[[#This Row],[Units Sold]]-Table13[[#This Row],[Price per Unit]]*Table13[[#This Row],[Units Sold]]*Table13[[#This Row],[Discount %]]</f>
        <v>7677.0450000000001</v>
      </c>
      <c r="U244"/>
    </row>
    <row r="245" spans="1:21">
      <c r="A245" s="65">
        <v>3045</v>
      </c>
      <c r="B245" s="52" t="s">
        <v>41</v>
      </c>
      <c r="C245" s="52" t="s">
        <v>18</v>
      </c>
      <c r="D245" s="52" t="s">
        <v>29</v>
      </c>
      <c r="E245" s="52" t="s">
        <v>59</v>
      </c>
      <c r="F245" s="52" t="s">
        <v>43</v>
      </c>
      <c r="G245" s="52">
        <f>+LEN(Table13[[#This Row],[Product Name]])</f>
        <v>20</v>
      </c>
      <c r="H245" s="52" t="s">
        <v>57</v>
      </c>
      <c r="I245" s="52" t="s">
        <v>23</v>
      </c>
      <c r="J245" s="52">
        <v>2023</v>
      </c>
      <c r="K245" s="52" t="s">
        <v>24</v>
      </c>
      <c r="L245" s="53" t="s">
        <v>33</v>
      </c>
      <c r="M245" s="54">
        <v>45047</v>
      </c>
      <c r="N245" s="52" t="s">
        <v>39</v>
      </c>
      <c r="O245" s="55">
        <v>27.67</v>
      </c>
      <c r="P245" s="52">
        <v>92</v>
      </c>
      <c r="Q245" s="56">
        <v>0.17</v>
      </c>
      <c r="R245" s="55">
        <f>+Table13[[#This Row],[Price per Unit]]*Table13[[#This Row],[Units Sold]]</f>
        <v>2545.6400000000003</v>
      </c>
      <c r="S245" s="52" t="s">
        <v>61</v>
      </c>
      <c r="T245" s="66">
        <f>+Table13[[#This Row],[Price per Unit]]*Table13[[#This Row],[Units Sold]]-Table13[[#This Row],[Price per Unit]]*Table13[[#This Row],[Units Sold]]*Table13[[#This Row],[Discount %]]</f>
        <v>2112.8812000000003</v>
      </c>
      <c r="U245"/>
    </row>
    <row r="246" spans="1:21">
      <c r="A246" s="65">
        <v>3048</v>
      </c>
      <c r="B246" s="52" t="s">
        <v>41</v>
      </c>
      <c r="C246" s="52" t="s">
        <v>18</v>
      </c>
      <c r="D246" s="52" t="s">
        <v>36</v>
      </c>
      <c r="E246" s="52" t="s">
        <v>30</v>
      </c>
      <c r="F246" s="52" t="s">
        <v>38</v>
      </c>
      <c r="G246" s="52">
        <f>+LEN(Table13[[#This Row],[Product Name]])</f>
        <v>15</v>
      </c>
      <c r="H246" s="52" t="s">
        <v>22</v>
      </c>
      <c r="I246" s="52" t="s">
        <v>23</v>
      </c>
      <c r="J246" s="52">
        <v>2023</v>
      </c>
      <c r="K246" s="52" t="s">
        <v>32</v>
      </c>
      <c r="L246" s="53" t="s">
        <v>71</v>
      </c>
      <c r="M246" s="54">
        <v>45200</v>
      </c>
      <c r="N246" s="52" t="s">
        <v>26</v>
      </c>
      <c r="O246" s="55">
        <v>18.239999999999998</v>
      </c>
      <c r="P246" s="52">
        <v>385</v>
      </c>
      <c r="Q246" s="56">
        <v>0.15</v>
      </c>
      <c r="R246" s="55">
        <f>+Table13[[#This Row],[Price per Unit]]*Table13[[#This Row],[Units Sold]]</f>
        <v>7022.4</v>
      </c>
      <c r="S246" s="52" t="s">
        <v>56</v>
      </c>
      <c r="T246" s="66">
        <f>+Table13[[#This Row],[Price per Unit]]*Table13[[#This Row],[Units Sold]]-Table13[[#This Row],[Price per Unit]]*Table13[[#This Row],[Units Sold]]*Table13[[#This Row],[Discount %]]</f>
        <v>5969.04</v>
      </c>
      <c r="U246"/>
    </row>
    <row r="247" spans="1:21">
      <c r="A247" s="65">
        <v>3049</v>
      </c>
      <c r="B247" s="52" t="s">
        <v>17</v>
      </c>
      <c r="C247" s="52" t="s">
        <v>18</v>
      </c>
      <c r="D247" s="52" t="s">
        <v>50</v>
      </c>
      <c r="E247" s="52" t="s">
        <v>67</v>
      </c>
      <c r="F247" s="52" t="s">
        <v>43</v>
      </c>
      <c r="G247" s="52">
        <f>+LEN(Table13[[#This Row],[Product Name]])</f>
        <v>20</v>
      </c>
      <c r="H247" s="52" t="s">
        <v>44</v>
      </c>
      <c r="I247" s="52" t="s">
        <v>31</v>
      </c>
      <c r="J247" s="52">
        <v>2024</v>
      </c>
      <c r="K247" s="52" t="s">
        <v>45</v>
      </c>
      <c r="L247" s="53" t="s">
        <v>65</v>
      </c>
      <c r="M247" s="54">
        <v>45292</v>
      </c>
      <c r="N247" s="52" t="s">
        <v>26</v>
      </c>
      <c r="O247" s="55">
        <v>16.86</v>
      </c>
      <c r="P247" s="52">
        <v>328</v>
      </c>
      <c r="Q247" s="56">
        <v>0.12</v>
      </c>
      <c r="R247" s="55">
        <f>+Table13[[#This Row],[Price per Unit]]*Table13[[#This Row],[Units Sold]]</f>
        <v>5530.08</v>
      </c>
      <c r="S247" s="52" t="s">
        <v>56</v>
      </c>
      <c r="T247" s="66">
        <f>+Table13[[#This Row],[Price per Unit]]*Table13[[#This Row],[Units Sold]]-Table13[[#This Row],[Price per Unit]]*Table13[[#This Row],[Units Sold]]*Table13[[#This Row],[Discount %]]</f>
        <v>4866.4704000000002</v>
      </c>
      <c r="U247"/>
    </row>
    <row r="248" spans="1:21">
      <c r="A248" s="65">
        <v>3056</v>
      </c>
      <c r="B248" s="52" t="s">
        <v>48</v>
      </c>
      <c r="C248" s="52" t="s">
        <v>18</v>
      </c>
      <c r="D248" s="52" t="s">
        <v>50</v>
      </c>
      <c r="E248" s="52" t="s">
        <v>62</v>
      </c>
      <c r="F248" s="52" t="s">
        <v>43</v>
      </c>
      <c r="G248" s="52">
        <f>+LEN(Table13[[#This Row],[Product Name]])</f>
        <v>20</v>
      </c>
      <c r="H248" s="52" t="s">
        <v>57</v>
      </c>
      <c r="I248" s="52" t="s">
        <v>31</v>
      </c>
      <c r="J248" s="52">
        <v>2023</v>
      </c>
      <c r="K248" s="52" t="s">
        <v>63</v>
      </c>
      <c r="L248" s="53" t="s">
        <v>51</v>
      </c>
      <c r="M248" s="54">
        <v>45017</v>
      </c>
      <c r="N248" s="52" t="s">
        <v>26</v>
      </c>
      <c r="O248" s="55">
        <v>34</v>
      </c>
      <c r="P248" s="52">
        <v>487</v>
      </c>
      <c r="Q248" s="56">
        <v>0.3</v>
      </c>
      <c r="R248" s="55">
        <f>+Table13[[#This Row],[Price per Unit]]*Table13[[#This Row],[Units Sold]]</f>
        <v>16558</v>
      </c>
      <c r="S248" s="52" t="s">
        <v>27</v>
      </c>
      <c r="T248" s="66">
        <f>+Table13[[#This Row],[Price per Unit]]*Table13[[#This Row],[Units Sold]]-Table13[[#This Row],[Price per Unit]]*Table13[[#This Row],[Units Sold]]*Table13[[#This Row],[Discount %]]</f>
        <v>11590.6</v>
      </c>
      <c r="U248"/>
    </row>
    <row r="249" spans="1:21">
      <c r="A249" s="65">
        <v>3067</v>
      </c>
      <c r="B249" s="52" t="s">
        <v>48</v>
      </c>
      <c r="C249" s="52" t="s">
        <v>18</v>
      </c>
      <c r="D249" s="52" t="s">
        <v>19</v>
      </c>
      <c r="E249" s="52" t="s">
        <v>59</v>
      </c>
      <c r="F249" s="52" t="s">
        <v>55</v>
      </c>
      <c r="G249" s="52">
        <f>+LEN(Table13[[#This Row],[Product Name]])</f>
        <v>19</v>
      </c>
      <c r="H249" s="52" t="s">
        <v>57</v>
      </c>
      <c r="I249" s="52" t="s">
        <v>31</v>
      </c>
      <c r="J249" s="52">
        <v>2023</v>
      </c>
      <c r="K249" s="52" t="s">
        <v>32</v>
      </c>
      <c r="L249" s="53" t="s">
        <v>53</v>
      </c>
      <c r="M249" s="54">
        <v>44927</v>
      </c>
      <c r="N249" s="52" t="s">
        <v>69</v>
      </c>
      <c r="O249" s="55">
        <v>74.39</v>
      </c>
      <c r="P249" s="52">
        <v>488</v>
      </c>
      <c r="Q249" s="56">
        <v>0.3</v>
      </c>
      <c r="R249" s="55">
        <f>+Table13[[#This Row],[Price per Unit]]*Table13[[#This Row],[Units Sold]]</f>
        <v>36302.32</v>
      </c>
      <c r="S249" s="52" t="s">
        <v>27</v>
      </c>
      <c r="T249" s="66">
        <f>+Table13[[#This Row],[Price per Unit]]*Table13[[#This Row],[Units Sold]]-Table13[[#This Row],[Price per Unit]]*Table13[[#This Row],[Units Sold]]*Table13[[#This Row],[Discount %]]</f>
        <v>25411.624</v>
      </c>
      <c r="U249"/>
    </row>
    <row r="250" spans="1:21">
      <c r="A250" s="65">
        <v>3071</v>
      </c>
      <c r="B250" s="52" t="s">
        <v>41</v>
      </c>
      <c r="C250" s="52" t="s">
        <v>18</v>
      </c>
      <c r="D250" s="52" t="s">
        <v>36</v>
      </c>
      <c r="E250" s="52" t="s">
        <v>62</v>
      </c>
      <c r="F250" s="52" t="s">
        <v>55</v>
      </c>
      <c r="G250" s="52">
        <f>+LEN(Table13[[#This Row],[Product Name]])</f>
        <v>19</v>
      </c>
      <c r="H250" s="52" t="s">
        <v>22</v>
      </c>
      <c r="I250" s="52" t="s">
        <v>23</v>
      </c>
      <c r="J250" s="52">
        <v>2023</v>
      </c>
      <c r="K250" s="52" t="s">
        <v>45</v>
      </c>
      <c r="L250" s="53" t="s">
        <v>58</v>
      </c>
      <c r="M250" s="54">
        <v>45200</v>
      </c>
      <c r="N250" s="52" t="s">
        <v>66</v>
      </c>
      <c r="O250" s="55">
        <v>66.7</v>
      </c>
      <c r="P250" s="52">
        <v>279</v>
      </c>
      <c r="Q250" s="56">
        <v>0.05</v>
      </c>
      <c r="R250" s="55">
        <f>+Table13[[#This Row],[Price per Unit]]*Table13[[#This Row],[Units Sold]]</f>
        <v>18609.3</v>
      </c>
      <c r="S250" s="52" t="s">
        <v>47</v>
      </c>
      <c r="T250" s="66">
        <f>+Table13[[#This Row],[Price per Unit]]*Table13[[#This Row],[Units Sold]]-Table13[[#This Row],[Price per Unit]]*Table13[[#This Row],[Units Sold]]*Table13[[#This Row],[Discount %]]</f>
        <v>17678.834999999999</v>
      </c>
      <c r="U250"/>
    </row>
    <row r="251" spans="1:21">
      <c r="A251" s="65">
        <v>3074</v>
      </c>
      <c r="B251" s="52" t="s">
        <v>48</v>
      </c>
      <c r="C251" s="52" t="s">
        <v>18</v>
      </c>
      <c r="D251" s="52" t="s">
        <v>50</v>
      </c>
      <c r="E251" s="52" t="s">
        <v>20</v>
      </c>
      <c r="F251" s="52" t="s">
        <v>43</v>
      </c>
      <c r="G251" s="52">
        <f>+LEN(Table13[[#This Row],[Product Name]])</f>
        <v>20</v>
      </c>
      <c r="H251" s="52" t="s">
        <v>22</v>
      </c>
      <c r="I251" s="52" t="s">
        <v>23</v>
      </c>
      <c r="J251" s="52">
        <v>2024</v>
      </c>
      <c r="K251" s="52" t="s">
        <v>63</v>
      </c>
      <c r="L251" s="53" t="s">
        <v>46</v>
      </c>
      <c r="M251" s="54">
        <v>45536</v>
      </c>
      <c r="N251" s="52" t="s">
        <v>34</v>
      </c>
      <c r="O251" s="55">
        <v>25.45</v>
      </c>
      <c r="P251" s="52">
        <v>222</v>
      </c>
      <c r="Q251" s="56">
        <v>0.26</v>
      </c>
      <c r="R251" s="55">
        <f>+Table13[[#This Row],[Price per Unit]]*Table13[[#This Row],[Units Sold]]</f>
        <v>5649.9</v>
      </c>
      <c r="S251" s="52" t="s">
        <v>40</v>
      </c>
      <c r="T251" s="66">
        <f>+Table13[[#This Row],[Price per Unit]]*Table13[[#This Row],[Units Sold]]-Table13[[#This Row],[Price per Unit]]*Table13[[#This Row],[Units Sold]]*Table13[[#This Row],[Discount %]]</f>
        <v>4180.9259999999995</v>
      </c>
      <c r="U251"/>
    </row>
    <row r="252" spans="1:21">
      <c r="A252" s="65">
        <v>3081</v>
      </c>
      <c r="B252" s="52" t="s">
        <v>17</v>
      </c>
      <c r="C252" s="52" t="s">
        <v>18</v>
      </c>
      <c r="D252" s="52" t="s">
        <v>19</v>
      </c>
      <c r="E252" s="52" t="s">
        <v>62</v>
      </c>
      <c r="F252" s="52" t="s">
        <v>60</v>
      </c>
      <c r="G252" s="52">
        <f>+LEN(Table13[[#This Row],[Product Name]])</f>
        <v>15</v>
      </c>
      <c r="H252" s="52" t="s">
        <v>44</v>
      </c>
      <c r="I252" s="52" t="s">
        <v>31</v>
      </c>
      <c r="J252" s="52">
        <v>2023</v>
      </c>
      <c r="K252" s="52" t="s">
        <v>24</v>
      </c>
      <c r="L252" s="53" t="s">
        <v>72</v>
      </c>
      <c r="M252" s="54">
        <v>45078</v>
      </c>
      <c r="N252" s="52" t="s">
        <v>69</v>
      </c>
      <c r="O252" s="55">
        <v>88.4</v>
      </c>
      <c r="P252" s="52">
        <v>171</v>
      </c>
      <c r="Q252" s="56">
        <v>0.28999999999999998</v>
      </c>
      <c r="R252" s="55">
        <f>+Table13[[#This Row],[Price per Unit]]*Table13[[#This Row],[Units Sold]]</f>
        <v>15116.400000000001</v>
      </c>
      <c r="S252" s="52" t="s">
        <v>47</v>
      </c>
      <c r="T252" s="66">
        <f>+Table13[[#This Row],[Price per Unit]]*Table13[[#This Row],[Units Sold]]-Table13[[#This Row],[Price per Unit]]*Table13[[#This Row],[Units Sold]]*Table13[[#This Row],[Discount %]]</f>
        <v>10732.644</v>
      </c>
      <c r="U252"/>
    </row>
    <row r="253" spans="1:21">
      <c r="A253" s="65">
        <v>3099</v>
      </c>
      <c r="B253" s="52" t="s">
        <v>41</v>
      </c>
      <c r="C253" s="52" t="s">
        <v>18</v>
      </c>
      <c r="D253" s="52" t="s">
        <v>29</v>
      </c>
      <c r="E253" s="52" t="s">
        <v>70</v>
      </c>
      <c r="F253" s="52" t="s">
        <v>21</v>
      </c>
      <c r="G253" s="52">
        <f>+LEN(Table13[[#This Row],[Product Name]])</f>
        <v>16</v>
      </c>
      <c r="H253" s="52" t="s">
        <v>57</v>
      </c>
      <c r="I253" s="52" t="s">
        <v>31</v>
      </c>
      <c r="J253" s="52">
        <v>2024</v>
      </c>
      <c r="K253" s="52" t="s">
        <v>45</v>
      </c>
      <c r="L253" s="53" t="s">
        <v>71</v>
      </c>
      <c r="M253" s="54">
        <v>45566</v>
      </c>
      <c r="N253" s="52" t="s">
        <v>39</v>
      </c>
      <c r="O253" s="55">
        <v>70.8</v>
      </c>
      <c r="P253" s="52">
        <v>330</v>
      </c>
      <c r="Q253" s="56">
        <v>0.17</v>
      </c>
      <c r="R253" s="55">
        <f>+Table13[[#This Row],[Price per Unit]]*Table13[[#This Row],[Units Sold]]</f>
        <v>23364</v>
      </c>
      <c r="S253" s="52" t="s">
        <v>61</v>
      </c>
      <c r="T253" s="66">
        <f>+Table13[[#This Row],[Price per Unit]]*Table13[[#This Row],[Units Sold]]-Table13[[#This Row],[Price per Unit]]*Table13[[#This Row],[Units Sold]]*Table13[[#This Row],[Discount %]]</f>
        <v>19392.12</v>
      </c>
      <c r="U253"/>
    </row>
    <row r="254" spans="1:21">
      <c r="A254" s="65">
        <v>3103</v>
      </c>
      <c r="B254" s="52" t="s">
        <v>41</v>
      </c>
      <c r="C254" s="52" t="s">
        <v>18</v>
      </c>
      <c r="D254" s="52" t="s">
        <v>42</v>
      </c>
      <c r="E254" s="52" t="s">
        <v>37</v>
      </c>
      <c r="F254" s="52" t="s">
        <v>43</v>
      </c>
      <c r="G254" s="52">
        <f>+LEN(Table13[[#This Row],[Product Name]])</f>
        <v>20</v>
      </c>
      <c r="H254" s="52" t="s">
        <v>44</v>
      </c>
      <c r="I254" s="52" t="s">
        <v>31</v>
      </c>
      <c r="J254" s="52">
        <v>2023</v>
      </c>
      <c r="K254" s="52" t="s">
        <v>32</v>
      </c>
      <c r="L254" s="53" t="s">
        <v>46</v>
      </c>
      <c r="M254" s="54">
        <v>45170</v>
      </c>
      <c r="N254" s="52" t="s">
        <v>69</v>
      </c>
      <c r="O254" s="55">
        <v>74.52</v>
      </c>
      <c r="P254" s="52">
        <v>398</v>
      </c>
      <c r="Q254" s="56">
        <v>0.03</v>
      </c>
      <c r="R254" s="55">
        <f>+Table13[[#This Row],[Price per Unit]]*Table13[[#This Row],[Units Sold]]</f>
        <v>29658.959999999999</v>
      </c>
      <c r="S254" s="52" t="s">
        <v>61</v>
      </c>
      <c r="T254" s="66">
        <f>+Table13[[#This Row],[Price per Unit]]*Table13[[#This Row],[Units Sold]]-Table13[[#This Row],[Price per Unit]]*Table13[[#This Row],[Units Sold]]*Table13[[#This Row],[Discount %]]</f>
        <v>28769.191199999997</v>
      </c>
      <c r="U254"/>
    </row>
    <row r="255" spans="1:21">
      <c r="A255" s="65">
        <v>3104</v>
      </c>
      <c r="B255" s="52" t="s">
        <v>41</v>
      </c>
      <c r="C255" s="52" t="s">
        <v>18</v>
      </c>
      <c r="D255" s="52" t="s">
        <v>52</v>
      </c>
      <c r="E255" s="52" t="s">
        <v>70</v>
      </c>
      <c r="F255" s="52" t="s">
        <v>43</v>
      </c>
      <c r="G255" s="52">
        <f>+LEN(Table13[[#This Row],[Product Name]])</f>
        <v>20</v>
      </c>
      <c r="H255" s="52" t="s">
        <v>57</v>
      </c>
      <c r="I255" s="52" t="s">
        <v>31</v>
      </c>
      <c r="J255" s="52">
        <v>2023</v>
      </c>
      <c r="K255" s="52" t="s">
        <v>32</v>
      </c>
      <c r="L255" s="53" t="s">
        <v>53</v>
      </c>
      <c r="M255" s="54">
        <v>44927</v>
      </c>
      <c r="N255" s="52" t="s">
        <v>69</v>
      </c>
      <c r="O255" s="55">
        <v>95.03</v>
      </c>
      <c r="P255" s="52">
        <v>292</v>
      </c>
      <c r="Q255" s="56">
        <v>0.18</v>
      </c>
      <c r="R255" s="55">
        <f>+Table13[[#This Row],[Price per Unit]]*Table13[[#This Row],[Units Sold]]</f>
        <v>27748.760000000002</v>
      </c>
      <c r="S255" s="52" t="s">
        <v>40</v>
      </c>
      <c r="T255" s="66">
        <f>+Table13[[#This Row],[Price per Unit]]*Table13[[#This Row],[Units Sold]]-Table13[[#This Row],[Price per Unit]]*Table13[[#This Row],[Units Sold]]*Table13[[#This Row],[Discount %]]</f>
        <v>22753.983200000002</v>
      </c>
      <c r="U255"/>
    </row>
    <row r="256" spans="1:21">
      <c r="A256" s="65">
        <v>3106</v>
      </c>
      <c r="B256" s="52" t="s">
        <v>17</v>
      </c>
      <c r="C256" s="52" t="s">
        <v>18</v>
      </c>
      <c r="D256" s="52" t="s">
        <v>36</v>
      </c>
      <c r="E256" s="52" t="s">
        <v>59</v>
      </c>
      <c r="F256" s="52" t="s">
        <v>21</v>
      </c>
      <c r="G256" s="52">
        <f>+LEN(Table13[[#This Row],[Product Name]])</f>
        <v>16</v>
      </c>
      <c r="H256" s="52" t="s">
        <v>44</v>
      </c>
      <c r="I256" s="52" t="s">
        <v>23</v>
      </c>
      <c r="J256" s="52">
        <v>2023</v>
      </c>
      <c r="K256" s="52" t="s">
        <v>63</v>
      </c>
      <c r="L256" s="53" t="s">
        <v>73</v>
      </c>
      <c r="M256" s="54">
        <v>45139</v>
      </c>
      <c r="N256" s="52" t="s">
        <v>34</v>
      </c>
      <c r="O256" s="55">
        <v>75.58</v>
      </c>
      <c r="P256" s="52">
        <v>455</v>
      </c>
      <c r="Q256" s="56">
        <v>0.21</v>
      </c>
      <c r="R256" s="55">
        <f>+Table13[[#This Row],[Price per Unit]]*Table13[[#This Row],[Units Sold]]</f>
        <v>34388.9</v>
      </c>
      <c r="S256" s="52" t="s">
        <v>47</v>
      </c>
      <c r="T256" s="66">
        <f>+Table13[[#This Row],[Price per Unit]]*Table13[[#This Row],[Units Sold]]-Table13[[#This Row],[Price per Unit]]*Table13[[#This Row],[Units Sold]]*Table13[[#This Row],[Discount %]]</f>
        <v>27167.231</v>
      </c>
      <c r="U256"/>
    </row>
    <row r="257" spans="1:21">
      <c r="A257" s="65">
        <v>3107</v>
      </c>
      <c r="B257" s="52" t="s">
        <v>48</v>
      </c>
      <c r="C257" s="52" t="s">
        <v>18</v>
      </c>
      <c r="D257" s="52" t="s">
        <v>19</v>
      </c>
      <c r="E257" s="52" t="s">
        <v>20</v>
      </c>
      <c r="F257" s="52" t="s">
        <v>60</v>
      </c>
      <c r="G257" s="52">
        <f>+LEN(Table13[[#This Row],[Product Name]])</f>
        <v>15</v>
      </c>
      <c r="H257" s="52" t="s">
        <v>22</v>
      </c>
      <c r="I257" s="52" t="s">
        <v>31</v>
      </c>
      <c r="J257" s="52">
        <v>2023</v>
      </c>
      <c r="K257" s="52" t="s">
        <v>63</v>
      </c>
      <c r="L257" s="53" t="s">
        <v>51</v>
      </c>
      <c r="M257" s="54">
        <v>45017</v>
      </c>
      <c r="N257" s="52" t="s">
        <v>66</v>
      </c>
      <c r="O257" s="55">
        <v>43.72</v>
      </c>
      <c r="P257" s="52">
        <v>89</v>
      </c>
      <c r="Q257" s="56">
        <v>0.01</v>
      </c>
      <c r="R257" s="55">
        <f>+Table13[[#This Row],[Price per Unit]]*Table13[[#This Row],[Units Sold]]</f>
        <v>3891.08</v>
      </c>
      <c r="S257" s="52" t="s">
        <v>27</v>
      </c>
      <c r="T257" s="66">
        <f>+Table13[[#This Row],[Price per Unit]]*Table13[[#This Row],[Units Sold]]-Table13[[#This Row],[Price per Unit]]*Table13[[#This Row],[Units Sold]]*Table13[[#This Row],[Discount %]]</f>
        <v>3852.1691999999998</v>
      </c>
      <c r="U257"/>
    </row>
    <row r="258" spans="1:21">
      <c r="A258" s="65">
        <v>3113</v>
      </c>
      <c r="B258" s="52" t="s">
        <v>48</v>
      </c>
      <c r="C258" s="52" t="s">
        <v>18</v>
      </c>
      <c r="D258" s="52" t="s">
        <v>50</v>
      </c>
      <c r="E258" s="52" t="s">
        <v>62</v>
      </c>
      <c r="F258" s="52" t="s">
        <v>21</v>
      </c>
      <c r="G258" s="52">
        <f>+LEN(Table13[[#This Row],[Product Name]])</f>
        <v>16</v>
      </c>
      <c r="H258" s="52" t="s">
        <v>44</v>
      </c>
      <c r="I258" s="52" t="s">
        <v>31</v>
      </c>
      <c r="J258" s="52">
        <v>2024</v>
      </c>
      <c r="K258" s="52" t="s">
        <v>45</v>
      </c>
      <c r="L258" s="53" t="s">
        <v>33</v>
      </c>
      <c r="M258" s="54">
        <v>45413</v>
      </c>
      <c r="N258" s="52" t="s">
        <v>39</v>
      </c>
      <c r="O258" s="55">
        <v>5.99</v>
      </c>
      <c r="P258" s="52">
        <v>435</v>
      </c>
      <c r="Q258" s="56">
        <v>0.18</v>
      </c>
      <c r="R258" s="55">
        <f>+Table13[[#This Row],[Price per Unit]]*Table13[[#This Row],[Units Sold]]</f>
        <v>2605.65</v>
      </c>
      <c r="S258" s="52" t="s">
        <v>27</v>
      </c>
      <c r="T258" s="66">
        <f>+Table13[[#This Row],[Price per Unit]]*Table13[[#This Row],[Units Sold]]-Table13[[#This Row],[Price per Unit]]*Table13[[#This Row],[Units Sold]]*Table13[[#This Row],[Discount %]]</f>
        <v>2136.6330000000003</v>
      </c>
      <c r="U258"/>
    </row>
    <row r="259" spans="1:21">
      <c r="A259" s="65">
        <v>3116</v>
      </c>
      <c r="B259" s="52" t="s">
        <v>17</v>
      </c>
      <c r="C259" s="52" t="s">
        <v>18</v>
      </c>
      <c r="D259" s="52" t="s">
        <v>42</v>
      </c>
      <c r="E259" s="52" t="s">
        <v>70</v>
      </c>
      <c r="F259" s="52" t="s">
        <v>60</v>
      </c>
      <c r="G259" s="52">
        <f>+LEN(Table13[[#This Row],[Product Name]])</f>
        <v>15</v>
      </c>
      <c r="H259" s="52" t="s">
        <v>22</v>
      </c>
      <c r="I259" s="52" t="s">
        <v>31</v>
      </c>
      <c r="J259" s="52">
        <v>2023</v>
      </c>
      <c r="K259" s="52" t="s">
        <v>45</v>
      </c>
      <c r="L259" s="53" t="s">
        <v>46</v>
      </c>
      <c r="M259" s="54">
        <v>45170</v>
      </c>
      <c r="N259" s="52" t="s">
        <v>26</v>
      </c>
      <c r="O259" s="55">
        <v>8.94</v>
      </c>
      <c r="P259" s="52">
        <v>171</v>
      </c>
      <c r="Q259" s="56">
        <v>0.27</v>
      </c>
      <c r="R259" s="55">
        <f>+Table13[[#This Row],[Price per Unit]]*Table13[[#This Row],[Units Sold]]</f>
        <v>1528.74</v>
      </c>
      <c r="S259" s="52" t="s">
        <v>61</v>
      </c>
      <c r="T259" s="66">
        <f>+Table13[[#This Row],[Price per Unit]]*Table13[[#This Row],[Units Sold]]-Table13[[#This Row],[Price per Unit]]*Table13[[#This Row],[Units Sold]]*Table13[[#This Row],[Discount %]]</f>
        <v>1115.9802</v>
      </c>
      <c r="U259"/>
    </row>
    <row r="260" spans="1:21">
      <c r="A260" s="65">
        <v>3117</v>
      </c>
      <c r="B260" s="52" t="s">
        <v>41</v>
      </c>
      <c r="C260" s="52" t="s">
        <v>18</v>
      </c>
      <c r="D260" s="52" t="s">
        <v>36</v>
      </c>
      <c r="E260" s="52" t="s">
        <v>70</v>
      </c>
      <c r="F260" s="52" t="s">
        <v>43</v>
      </c>
      <c r="G260" s="52">
        <f>+LEN(Table13[[#This Row],[Product Name]])</f>
        <v>20</v>
      </c>
      <c r="H260" s="52" t="s">
        <v>57</v>
      </c>
      <c r="I260" s="52" t="s">
        <v>23</v>
      </c>
      <c r="J260" s="52">
        <v>2024</v>
      </c>
      <c r="K260" s="52" t="s">
        <v>32</v>
      </c>
      <c r="L260" s="53" t="s">
        <v>33</v>
      </c>
      <c r="M260" s="54">
        <v>45413</v>
      </c>
      <c r="N260" s="52" t="s">
        <v>69</v>
      </c>
      <c r="O260" s="55">
        <v>79.989999999999995</v>
      </c>
      <c r="P260" s="52">
        <v>497</v>
      </c>
      <c r="Q260" s="56">
        <v>0.16</v>
      </c>
      <c r="R260" s="55">
        <f>+Table13[[#This Row],[Price per Unit]]*Table13[[#This Row],[Units Sold]]</f>
        <v>39755.03</v>
      </c>
      <c r="S260" s="52" t="s">
        <v>47</v>
      </c>
      <c r="T260" s="66">
        <f>+Table13[[#This Row],[Price per Unit]]*Table13[[#This Row],[Units Sold]]-Table13[[#This Row],[Price per Unit]]*Table13[[#This Row],[Units Sold]]*Table13[[#This Row],[Discount %]]</f>
        <v>33394.225200000001</v>
      </c>
      <c r="U260"/>
    </row>
    <row r="261" spans="1:21">
      <c r="A261" s="65">
        <v>3122</v>
      </c>
      <c r="B261" s="52" t="s">
        <v>41</v>
      </c>
      <c r="C261" s="52" t="s">
        <v>18</v>
      </c>
      <c r="D261" s="52" t="s">
        <v>50</v>
      </c>
      <c r="E261" s="52" t="s">
        <v>37</v>
      </c>
      <c r="F261" s="52" t="s">
        <v>43</v>
      </c>
      <c r="G261" s="52">
        <f>+LEN(Table13[[#This Row],[Product Name]])</f>
        <v>20</v>
      </c>
      <c r="H261" s="52" t="s">
        <v>57</v>
      </c>
      <c r="I261" s="52" t="s">
        <v>23</v>
      </c>
      <c r="J261" s="52">
        <v>2024</v>
      </c>
      <c r="K261" s="52" t="s">
        <v>63</v>
      </c>
      <c r="L261" s="53" t="s">
        <v>51</v>
      </c>
      <c r="M261" s="54">
        <v>45383</v>
      </c>
      <c r="N261" s="52" t="s">
        <v>66</v>
      </c>
      <c r="O261" s="55">
        <v>73.650000000000006</v>
      </c>
      <c r="P261" s="52">
        <v>143</v>
      </c>
      <c r="Q261" s="56">
        <v>0.08</v>
      </c>
      <c r="R261" s="55">
        <f>+Table13[[#This Row],[Price per Unit]]*Table13[[#This Row],[Units Sold]]</f>
        <v>10531.95</v>
      </c>
      <c r="S261" s="52" t="s">
        <v>27</v>
      </c>
      <c r="T261" s="66">
        <f>+Table13[[#This Row],[Price per Unit]]*Table13[[#This Row],[Units Sold]]-Table13[[#This Row],[Price per Unit]]*Table13[[#This Row],[Units Sold]]*Table13[[#This Row],[Discount %]]</f>
        <v>9689.3940000000002</v>
      </c>
      <c r="U261"/>
    </row>
    <row r="262" spans="1:21">
      <c r="A262" s="65">
        <v>3123</v>
      </c>
      <c r="B262" s="52" t="s">
        <v>41</v>
      </c>
      <c r="C262" s="52" t="s">
        <v>18</v>
      </c>
      <c r="D262" s="52" t="s">
        <v>19</v>
      </c>
      <c r="E262" s="52" t="s">
        <v>37</v>
      </c>
      <c r="F262" s="52" t="s">
        <v>38</v>
      </c>
      <c r="G262" s="52">
        <f>+LEN(Table13[[#This Row],[Product Name]])</f>
        <v>15</v>
      </c>
      <c r="H262" s="52" t="s">
        <v>22</v>
      </c>
      <c r="I262" s="52" t="s">
        <v>23</v>
      </c>
      <c r="J262" s="52">
        <v>2023</v>
      </c>
      <c r="K262" s="52" t="s">
        <v>45</v>
      </c>
      <c r="L262" s="53" t="s">
        <v>25</v>
      </c>
      <c r="M262" s="54">
        <v>44986</v>
      </c>
      <c r="N262" s="52" t="s">
        <v>26</v>
      </c>
      <c r="O262" s="55">
        <v>9.6999999999999993</v>
      </c>
      <c r="P262" s="52">
        <v>97</v>
      </c>
      <c r="Q262" s="56">
        <v>0.27</v>
      </c>
      <c r="R262" s="55">
        <f>+Table13[[#This Row],[Price per Unit]]*Table13[[#This Row],[Units Sold]]</f>
        <v>940.9</v>
      </c>
      <c r="S262" s="52" t="s">
        <v>27</v>
      </c>
      <c r="T262" s="66">
        <f>+Table13[[#This Row],[Price per Unit]]*Table13[[#This Row],[Units Sold]]-Table13[[#This Row],[Price per Unit]]*Table13[[#This Row],[Units Sold]]*Table13[[#This Row],[Discount %]]</f>
        <v>686.85699999999997</v>
      </c>
      <c r="U262"/>
    </row>
    <row r="263" spans="1:21">
      <c r="A263" s="65">
        <v>3127</v>
      </c>
      <c r="B263" s="52" t="s">
        <v>48</v>
      </c>
      <c r="C263" s="52" t="s">
        <v>18</v>
      </c>
      <c r="D263" s="52" t="s">
        <v>19</v>
      </c>
      <c r="E263" s="52" t="s">
        <v>67</v>
      </c>
      <c r="F263" s="52" t="s">
        <v>55</v>
      </c>
      <c r="G263" s="52">
        <f>+LEN(Table13[[#This Row],[Product Name]])</f>
        <v>19</v>
      </c>
      <c r="H263" s="52" t="s">
        <v>57</v>
      </c>
      <c r="I263" s="52" t="s">
        <v>31</v>
      </c>
      <c r="J263" s="52">
        <v>2023</v>
      </c>
      <c r="K263" s="52" t="s">
        <v>63</v>
      </c>
      <c r="L263" s="53" t="s">
        <v>73</v>
      </c>
      <c r="M263" s="54">
        <v>45139</v>
      </c>
      <c r="N263" s="52" t="s">
        <v>66</v>
      </c>
      <c r="O263" s="55">
        <v>20.05</v>
      </c>
      <c r="P263" s="52">
        <v>367</v>
      </c>
      <c r="Q263" s="56">
        <v>0.15</v>
      </c>
      <c r="R263" s="55">
        <f>+Table13[[#This Row],[Price per Unit]]*Table13[[#This Row],[Units Sold]]</f>
        <v>7358.35</v>
      </c>
      <c r="S263" s="52" t="s">
        <v>56</v>
      </c>
      <c r="T263" s="66">
        <f>+Table13[[#This Row],[Price per Unit]]*Table13[[#This Row],[Units Sold]]-Table13[[#This Row],[Price per Unit]]*Table13[[#This Row],[Units Sold]]*Table13[[#This Row],[Discount %]]</f>
        <v>6254.5974999999999</v>
      </c>
      <c r="U263"/>
    </row>
    <row r="264" spans="1:21">
      <c r="A264" s="65">
        <v>3129</v>
      </c>
      <c r="B264" s="52" t="s">
        <v>41</v>
      </c>
      <c r="C264" s="52" t="s">
        <v>18</v>
      </c>
      <c r="D264" s="52" t="s">
        <v>50</v>
      </c>
      <c r="E264" s="52" t="s">
        <v>20</v>
      </c>
      <c r="F264" s="52" t="s">
        <v>55</v>
      </c>
      <c r="G264" s="52">
        <f>+LEN(Table13[[#This Row],[Product Name]])</f>
        <v>19</v>
      </c>
      <c r="H264" s="52" t="s">
        <v>57</v>
      </c>
      <c r="I264" s="52" t="s">
        <v>23</v>
      </c>
      <c r="J264" s="52">
        <v>2024</v>
      </c>
      <c r="K264" s="52" t="s">
        <v>32</v>
      </c>
      <c r="L264" s="53" t="s">
        <v>53</v>
      </c>
      <c r="M264" s="54">
        <v>45292</v>
      </c>
      <c r="N264" s="52" t="s">
        <v>26</v>
      </c>
      <c r="O264" s="55">
        <v>35.19</v>
      </c>
      <c r="P264" s="52">
        <v>199</v>
      </c>
      <c r="Q264" s="56">
        <v>0.22</v>
      </c>
      <c r="R264" s="55">
        <f>+Table13[[#This Row],[Price per Unit]]*Table13[[#This Row],[Units Sold]]</f>
        <v>7002.8099999999995</v>
      </c>
      <c r="S264" s="52" t="s">
        <v>47</v>
      </c>
      <c r="T264" s="66">
        <f>+Table13[[#This Row],[Price per Unit]]*Table13[[#This Row],[Units Sold]]-Table13[[#This Row],[Price per Unit]]*Table13[[#This Row],[Units Sold]]*Table13[[#This Row],[Discount %]]</f>
        <v>5462.1917999999996</v>
      </c>
      <c r="U264"/>
    </row>
    <row r="265" spans="1:21">
      <c r="A265" s="65">
        <v>3131</v>
      </c>
      <c r="B265" s="52" t="s">
        <v>41</v>
      </c>
      <c r="C265" s="52" t="s">
        <v>18</v>
      </c>
      <c r="D265" s="52" t="s">
        <v>52</v>
      </c>
      <c r="E265" s="52" t="s">
        <v>37</v>
      </c>
      <c r="F265" s="52" t="s">
        <v>55</v>
      </c>
      <c r="G265" s="52">
        <f>+LEN(Table13[[#This Row],[Product Name]])</f>
        <v>19</v>
      </c>
      <c r="H265" s="52" t="s">
        <v>44</v>
      </c>
      <c r="I265" s="52" t="s">
        <v>31</v>
      </c>
      <c r="J265" s="52">
        <v>2024</v>
      </c>
      <c r="K265" s="52" t="s">
        <v>45</v>
      </c>
      <c r="L265" s="53" t="s">
        <v>33</v>
      </c>
      <c r="M265" s="54">
        <v>45413</v>
      </c>
      <c r="N265" s="52" t="s">
        <v>26</v>
      </c>
      <c r="O265" s="55">
        <v>29.96</v>
      </c>
      <c r="P265" s="52">
        <v>148</v>
      </c>
      <c r="Q265" s="56">
        <v>0.06</v>
      </c>
      <c r="R265" s="55">
        <f>+Table13[[#This Row],[Price per Unit]]*Table13[[#This Row],[Units Sold]]</f>
        <v>4434.08</v>
      </c>
      <c r="S265" s="52" t="s">
        <v>47</v>
      </c>
      <c r="T265" s="66">
        <f>+Table13[[#This Row],[Price per Unit]]*Table13[[#This Row],[Units Sold]]-Table13[[#This Row],[Price per Unit]]*Table13[[#This Row],[Units Sold]]*Table13[[#This Row],[Discount %]]</f>
        <v>4168.0352000000003</v>
      </c>
      <c r="U265"/>
    </row>
    <row r="266" spans="1:21">
      <c r="A266" s="65">
        <v>3132</v>
      </c>
      <c r="B266" s="52" t="s">
        <v>17</v>
      </c>
      <c r="C266" s="52" t="s">
        <v>18</v>
      </c>
      <c r="D266" s="52" t="s">
        <v>19</v>
      </c>
      <c r="E266" s="52" t="s">
        <v>70</v>
      </c>
      <c r="F266" s="52" t="s">
        <v>60</v>
      </c>
      <c r="G266" s="52">
        <f>+LEN(Table13[[#This Row],[Product Name]])</f>
        <v>15</v>
      </c>
      <c r="H266" s="52" t="s">
        <v>57</v>
      </c>
      <c r="I266" s="52" t="s">
        <v>31</v>
      </c>
      <c r="J266" s="52">
        <v>2024</v>
      </c>
      <c r="K266" s="52" t="s">
        <v>63</v>
      </c>
      <c r="L266" s="53" t="s">
        <v>53</v>
      </c>
      <c r="M266" s="54">
        <v>45292</v>
      </c>
      <c r="N266" s="52" t="s">
        <v>26</v>
      </c>
      <c r="O266" s="55">
        <v>87.55</v>
      </c>
      <c r="P266" s="52">
        <v>416</v>
      </c>
      <c r="Q266" s="56">
        <v>0.18</v>
      </c>
      <c r="R266" s="55">
        <f>+Table13[[#This Row],[Price per Unit]]*Table13[[#This Row],[Units Sold]]</f>
        <v>36420.799999999996</v>
      </c>
      <c r="S266" s="52" t="s">
        <v>47</v>
      </c>
      <c r="T266" s="66">
        <f>+Table13[[#This Row],[Price per Unit]]*Table13[[#This Row],[Units Sold]]-Table13[[#This Row],[Price per Unit]]*Table13[[#This Row],[Units Sold]]*Table13[[#This Row],[Discount %]]</f>
        <v>29865.055999999997</v>
      </c>
      <c r="U266"/>
    </row>
    <row r="267" spans="1:21">
      <c r="A267" s="65">
        <v>3137</v>
      </c>
      <c r="B267" s="52" t="s">
        <v>48</v>
      </c>
      <c r="C267" s="52" t="s">
        <v>18</v>
      </c>
      <c r="D267" s="52" t="s">
        <v>54</v>
      </c>
      <c r="E267" s="52" t="s">
        <v>37</v>
      </c>
      <c r="F267" s="52" t="s">
        <v>38</v>
      </c>
      <c r="G267" s="52">
        <f>+LEN(Table13[[#This Row],[Product Name]])</f>
        <v>15</v>
      </c>
      <c r="H267" s="52" t="s">
        <v>44</v>
      </c>
      <c r="I267" s="52" t="s">
        <v>31</v>
      </c>
      <c r="J267" s="52">
        <v>2024</v>
      </c>
      <c r="K267" s="52" t="s">
        <v>45</v>
      </c>
      <c r="L267" s="53" t="s">
        <v>53</v>
      </c>
      <c r="M267" s="54">
        <v>45292</v>
      </c>
      <c r="N267" s="52" t="s">
        <v>69</v>
      </c>
      <c r="O267" s="55">
        <v>32.25</v>
      </c>
      <c r="P267" s="52">
        <v>286</v>
      </c>
      <c r="Q267" s="56">
        <v>0.19</v>
      </c>
      <c r="R267" s="55">
        <f>+Table13[[#This Row],[Price per Unit]]*Table13[[#This Row],[Units Sold]]</f>
        <v>9223.5</v>
      </c>
      <c r="S267" s="52" t="s">
        <v>27</v>
      </c>
      <c r="T267" s="66">
        <f>+Table13[[#This Row],[Price per Unit]]*Table13[[#This Row],[Units Sold]]-Table13[[#This Row],[Price per Unit]]*Table13[[#This Row],[Units Sold]]*Table13[[#This Row],[Discount %]]</f>
        <v>7471.0349999999999</v>
      </c>
      <c r="U267"/>
    </row>
    <row r="268" spans="1:21">
      <c r="A268" s="65">
        <v>3142</v>
      </c>
      <c r="B268" s="52" t="s">
        <v>41</v>
      </c>
      <c r="C268" s="52" t="s">
        <v>18</v>
      </c>
      <c r="D268" s="52" t="s">
        <v>42</v>
      </c>
      <c r="E268" s="52" t="s">
        <v>67</v>
      </c>
      <c r="F268" s="52" t="s">
        <v>38</v>
      </c>
      <c r="G268" s="52">
        <f>+LEN(Table13[[#This Row],[Product Name]])</f>
        <v>15</v>
      </c>
      <c r="H268" s="52" t="s">
        <v>22</v>
      </c>
      <c r="I268" s="52" t="s">
        <v>31</v>
      </c>
      <c r="J268" s="52">
        <v>2024</v>
      </c>
      <c r="K268" s="52" t="s">
        <v>32</v>
      </c>
      <c r="L268" s="53" t="s">
        <v>73</v>
      </c>
      <c r="M268" s="54">
        <v>45505</v>
      </c>
      <c r="N268" s="52" t="s">
        <v>66</v>
      </c>
      <c r="O268" s="55">
        <v>87.3</v>
      </c>
      <c r="P268" s="52">
        <v>242</v>
      </c>
      <c r="Q268" s="56">
        <v>0.08</v>
      </c>
      <c r="R268" s="55">
        <f>+Table13[[#This Row],[Price per Unit]]*Table13[[#This Row],[Units Sold]]</f>
        <v>21126.6</v>
      </c>
      <c r="S268" s="52" t="s">
        <v>27</v>
      </c>
      <c r="T268" s="66">
        <f>+Table13[[#This Row],[Price per Unit]]*Table13[[#This Row],[Units Sold]]-Table13[[#This Row],[Price per Unit]]*Table13[[#This Row],[Units Sold]]*Table13[[#This Row],[Discount %]]</f>
        <v>19436.471999999998</v>
      </c>
      <c r="U268"/>
    </row>
    <row r="269" spans="1:21">
      <c r="A269" s="65">
        <v>3148</v>
      </c>
      <c r="B269" s="52" t="s">
        <v>48</v>
      </c>
      <c r="C269" s="52" t="s">
        <v>18</v>
      </c>
      <c r="D269" s="52" t="s">
        <v>36</v>
      </c>
      <c r="E269" s="52" t="s">
        <v>67</v>
      </c>
      <c r="F269" s="52" t="s">
        <v>38</v>
      </c>
      <c r="G269" s="52">
        <f>+LEN(Table13[[#This Row],[Product Name]])</f>
        <v>15</v>
      </c>
      <c r="H269" s="52" t="s">
        <v>57</v>
      </c>
      <c r="I269" s="52" t="s">
        <v>31</v>
      </c>
      <c r="J269" s="52">
        <v>2024</v>
      </c>
      <c r="K269" s="52" t="s">
        <v>24</v>
      </c>
      <c r="L269" s="53" t="s">
        <v>58</v>
      </c>
      <c r="M269" s="54">
        <v>45566</v>
      </c>
      <c r="N269" s="52" t="s">
        <v>34</v>
      </c>
      <c r="O269" s="55">
        <v>20.07</v>
      </c>
      <c r="P269" s="52">
        <v>305</v>
      </c>
      <c r="Q269" s="56">
        <v>7.0000000000000007E-2</v>
      </c>
      <c r="R269" s="55">
        <f>+Table13[[#This Row],[Price per Unit]]*Table13[[#This Row],[Units Sold]]</f>
        <v>6121.35</v>
      </c>
      <c r="S269" s="52" t="s">
        <v>61</v>
      </c>
      <c r="T269" s="66">
        <f>+Table13[[#This Row],[Price per Unit]]*Table13[[#This Row],[Units Sold]]-Table13[[#This Row],[Price per Unit]]*Table13[[#This Row],[Units Sold]]*Table13[[#This Row],[Discount %]]</f>
        <v>5692.8555000000006</v>
      </c>
      <c r="U269"/>
    </row>
    <row r="270" spans="1:21">
      <c r="A270" s="65">
        <v>3149</v>
      </c>
      <c r="B270" s="52" t="s">
        <v>17</v>
      </c>
      <c r="C270" s="52" t="s">
        <v>18</v>
      </c>
      <c r="D270" s="52" t="s">
        <v>19</v>
      </c>
      <c r="E270" s="52" t="s">
        <v>62</v>
      </c>
      <c r="F270" s="52" t="s">
        <v>60</v>
      </c>
      <c r="G270" s="52">
        <f>+LEN(Table13[[#This Row],[Product Name]])</f>
        <v>15</v>
      </c>
      <c r="H270" s="52" t="s">
        <v>57</v>
      </c>
      <c r="I270" s="52" t="s">
        <v>31</v>
      </c>
      <c r="J270" s="52">
        <v>2024</v>
      </c>
      <c r="K270" s="52" t="s">
        <v>45</v>
      </c>
      <c r="L270" s="53" t="s">
        <v>25</v>
      </c>
      <c r="M270" s="54">
        <v>45352</v>
      </c>
      <c r="N270" s="52" t="s">
        <v>66</v>
      </c>
      <c r="O270" s="55">
        <v>71.94</v>
      </c>
      <c r="P270" s="52">
        <v>395</v>
      </c>
      <c r="Q270" s="56">
        <v>0.03</v>
      </c>
      <c r="R270" s="55">
        <f>+Table13[[#This Row],[Price per Unit]]*Table13[[#This Row],[Units Sold]]</f>
        <v>28416.3</v>
      </c>
      <c r="S270" s="52" t="s">
        <v>47</v>
      </c>
      <c r="T270" s="66">
        <f>+Table13[[#This Row],[Price per Unit]]*Table13[[#This Row],[Units Sold]]-Table13[[#This Row],[Price per Unit]]*Table13[[#This Row],[Units Sold]]*Table13[[#This Row],[Discount %]]</f>
        <v>27563.810999999998</v>
      </c>
      <c r="U270"/>
    </row>
    <row r="271" spans="1:21">
      <c r="A271" s="65">
        <v>3150</v>
      </c>
      <c r="B271" s="52" t="s">
        <v>17</v>
      </c>
      <c r="C271" s="52" t="s">
        <v>18</v>
      </c>
      <c r="D271" s="52" t="s">
        <v>54</v>
      </c>
      <c r="E271" s="52" t="s">
        <v>70</v>
      </c>
      <c r="F271" s="52" t="s">
        <v>55</v>
      </c>
      <c r="G271" s="52">
        <f>+LEN(Table13[[#This Row],[Product Name]])</f>
        <v>19</v>
      </c>
      <c r="H271" s="52" t="s">
        <v>44</v>
      </c>
      <c r="I271" s="52" t="s">
        <v>31</v>
      </c>
      <c r="J271" s="52">
        <v>2024</v>
      </c>
      <c r="K271" s="52" t="s">
        <v>32</v>
      </c>
      <c r="L271" s="53" t="s">
        <v>73</v>
      </c>
      <c r="M271" s="54">
        <v>45505</v>
      </c>
      <c r="N271" s="52" t="s">
        <v>34</v>
      </c>
      <c r="O271" s="55">
        <v>50.2</v>
      </c>
      <c r="P271" s="52">
        <v>98</v>
      </c>
      <c r="Q271" s="56">
        <v>0.06</v>
      </c>
      <c r="R271" s="55">
        <f>+Table13[[#This Row],[Price per Unit]]*Table13[[#This Row],[Units Sold]]</f>
        <v>4919.6000000000004</v>
      </c>
      <c r="S271" s="52" t="s">
        <v>27</v>
      </c>
      <c r="T271" s="66">
        <f>+Table13[[#This Row],[Price per Unit]]*Table13[[#This Row],[Units Sold]]-Table13[[#This Row],[Price per Unit]]*Table13[[#This Row],[Units Sold]]*Table13[[#This Row],[Discount %]]</f>
        <v>4624.424</v>
      </c>
      <c r="U271"/>
    </row>
    <row r="272" spans="1:21">
      <c r="A272" s="65">
        <v>3151</v>
      </c>
      <c r="B272" s="52" t="s">
        <v>48</v>
      </c>
      <c r="C272" s="52" t="s">
        <v>18</v>
      </c>
      <c r="D272" s="52" t="s">
        <v>19</v>
      </c>
      <c r="E272" s="52" t="s">
        <v>70</v>
      </c>
      <c r="F272" s="52" t="s">
        <v>38</v>
      </c>
      <c r="G272" s="52">
        <f>+LEN(Table13[[#This Row],[Product Name]])</f>
        <v>15</v>
      </c>
      <c r="H272" s="52" t="s">
        <v>22</v>
      </c>
      <c r="I272" s="52" t="s">
        <v>23</v>
      </c>
      <c r="J272" s="52">
        <v>2024</v>
      </c>
      <c r="K272" s="52" t="s">
        <v>32</v>
      </c>
      <c r="L272" s="53" t="s">
        <v>46</v>
      </c>
      <c r="M272" s="54">
        <v>45536</v>
      </c>
      <c r="N272" s="52" t="s">
        <v>26</v>
      </c>
      <c r="O272" s="55">
        <v>8.44</v>
      </c>
      <c r="P272" s="52">
        <v>55</v>
      </c>
      <c r="Q272" s="56">
        <v>0.24</v>
      </c>
      <c r="R272" s="55">
        <f>+Table13[[#This Row],[Price per Unit]]*Table13[[#This Row],[Units Sold]]</f>
        <v>464.2</v>
      </c>
      <c r="S272" s="52" t="s">
        <v>40</v>
      </c>
      <c r="T272" s="66">
        <f>+Table13[[#This Row],[Price per Unit]]*Table13[[#This Row],[Units Sold]]-Table13[[#This Row],[Price per Unit]]*Table13[[#This Row],[Units Sold]]*Table13[[#This Row],[Discount %]]</f>
        <v>352.79200000000003</v>
      </c>
      <c r="U272"/>
    </row>
    <row r="273" spans="1:21">
      <c r="A273" s="65">
        <v>3153</v>
      </c>
      <c r="B273" s="52" t="s">
        <v>48</v>
      </c>
      <c r="C273" s="52" t="s">
        <v>18</v>
      </c>
      <c r="D273" s="52" t="s">
        <v>36</v>
      </c>
      <c r="E273" s="52" t="s">
        <v>59</v>
      </c>
      <c r="F273" s="52" t="s">
        <v>55</v>
      </c>
      <c r="G273" s="52">
        <f>+LEN(Table13[[#This Row],[Product Name]])</f>
        <v>19</v>
      </c>
      <c r="H273" s="52" t="s">
        <v>22</v>
      </c>
      <c r="I273" s="52" t="s">
        <v>31</v>
      </c>
      <c r="J273" s="52">
        <v>2023</v>
      </c>
      <c r="K273" s="52" t="s">
        <v>24</v>
      </c>
      <c r="L273" s="53" t="s">
        <v>58</v>
      </c>
      <c r="M273" s="54">
        <v>45200</v>
      </c>
      <c r="N273" s="52" t="s">
        <v>66</v>
      </c>
      <c r="O273" s="55">
        <v>32.18</v>
      </c>
      <c r="P273" s="52">
        <v>333</v>
      </c>
      <c r="Q273" s="56">
        <v>0.09</v>
      </c>
      <c r="R273" s="55">
        <f>+Table13[[#This Row],[Price per Unit]]*Table13[[#This Row],[Units Sold]]</f>
        <v>10715.94</v>
      </c>
      <c r="S273" s="52" t="s">
        <v>47</v>
      </c>
      <c r="T273" s="66">
        <f>+Table13[[#This Row],[Price per Unit]]*Table13[[#This Row],[Units Sold]]-Table13[[#This Row],[Price per Unit]]*Table13[[#This Row],[Units Sold]]*Table13[[#This Row],[Discount %]]</f>
        <v>9751.5054</v>
      </c>
      <c r="U273"/>
    </row>
    <row r="274" spans="1:21">
      <c r="A274" s="65">
        <v>3161</v>
      </c>
      <c r="B274" s="52" t="s">
        <v>48</v>
      </c>
      <c r="C274" s="52" t="s">
        <v>18</v>
      </c>
      <c r="D274" s="52" t="s">
        <v>36</v>
      </c>
      <c r="E274" s="52" t="s">
        <v>20</v>
      </c>
      <c r="F274" s="52" t="s">
        <v>60</v>
      </c>
      <c r="G274" s="52">
        <f>+LEN(Table13[[#This Row],[Product Name]])</f>
        <v>15</v>
      </c>
      <c r="H274" s="52" t="s">
        <v>57</v>
      </c>
      <c r="I274" s="52" t="s">
        <v>23</v>
      </c>
      <c r="J274" s="52">
        <v>2024</v>
      </c>
      <c r="K274" s="52" t="s">
        <v>45</v>
      </c>
      <c r="L274" s="53" t="s">
        <v>33</v>
      </c>
      <c r="M274" s="54">
        <v>45413</v>
      </c>
      <c r="N274" s="52" t="s">
        <v>69</v>
      </c>
      <c r="O274" s="55">
        <v>62.81</v>
      </c>
      <c r="P274" s="52">
        <v>381</v>
      </c>
      <c r="Q274" s="56">
        <v>0.18</v>
      </c>
      <c r="R274" s="55">
        <f>+Table13[[#This Row],[Price per Unit]]*Table13[[#This Row],[Units Sold]]</f>
        <v>23930.61</v>
      </c>
      <c r="S274" s="52" t="s">
        <v>47</v>
      </c>
      <c r="T274" s="66">
        <f>+Table13[[#This Row],[Price per Unit]]*Table13[[#This Row],[Units Sold]]-Table13[[#This Row],[Price per Unit]]*Table13[[#This Row],[Units Sold]]*Table13[[#This Row],[Discount %]]</f>
        <v>19623.100200000001</v>
      </c>
      <c r="U274"/>
    </row>
    <row r="275" spans="1:21">
      <c r="A275" s="65">
        <v>3164</v>
      </c>
      <c r="B275" s="52" t="s">
        <v>41</v>
      </c>
      <c r="C275" s="52" t="s">
        <v>18</v>
      </c>
      <c r="D275" s="52" t="s">
        <v>29</v>
      </c>
      <c r="E275" s="52" t="s">
        <v>20</v>
      </c>
      <c r="F275" s="52" t="s">
        <v>55</v>
      </c>
      <c r="G275" s="52">
        <f>+LEN(Table13[[#This Row],[Product Name]])</f>
        <v>19</v>
      </c>
      <c r="H275" s="52" t="s">
        <v>57</v>
      </c>
      <c r="I275" s="52" t="s">
        <v>31</v>
      </c>
      <c r="J275" s="52">
        <v>2024</v>
      </c>
      <c r="K275" s="52" t="s">
        <v>63</v>
      </c>
      <c r="L275" s="53" t="s">
        <v>73</v>
      </c>
      <c r="M275" s="54">
        <v>45505</v>
      </c>
      <c r="N275" s="52" t="s">
        <v>39</v>
      </c>
      <c r="O275" s="55">
        <v>73.900000000000006</v>
      </c>
      <c r="P275" s="52">
        <v>479</v>
      </c>
      <c r="Q275" s="56">
        <v>0.06</v>
      </c>
      <c r="R275" s="55">
        <f>+Table13[[#This Row],[Price per Unit]]*Table13[[#This Row],[Units Sold]]</f>
        <v>35398.100000000006</v>
      </c>
      <c r="S275" s="52" t="s">
        <v>47</v>
      </c>
      <c r="T275" s="66">
        <f>+Table13[[#This Row],[Price per Unit]]*Table13[[#This Row],[Units Sold]]-Table13[[#This Row],[Price per Unit]]*Table13[[#This Row],[Units Sold]]*Table13[[#This Row],[Discount %]]</f>
        <v>33274.214000000007</v>
      </c>
      <c r="U275"/>
    </row>
    <row r="276" spans="1:21">
      <c r="A276" s="65">
        <v>3168</v>
      </c>
      <c r="B276" s="52" t="s">
        <v>17</v>
      </c>
      <c r="C276" s="52" t="s">
        <v>18</v>
      </c>
      <c r="D276" s="52" t="s">
        <v>42</v>
      </c>
      <c r="E276" s="52" t="s">
        <v>67</v>
      </c>
      <c r="F276" s="52" t="s">
        <v>55</v>
      </c>
      <c r="G276" s="52">
        <f>+LEN(Table13[[#This Row],[Product Name]])</f>
        <v>19</v>
      </c>
      <c r="H276" s="52" t="s">
        <v>22</v>
      </c>
      <c r="I276" s="52" t="s">
        <v>23</v>
      </c>
      <c r="J276" s="52">
        <v>2024</v>
      </c>
      <c r="K276" s="52" t="s">
        <v>24</v>
      </c>
      <c r="L276" s="53" t="s">
        <v>64</v>
      </c>
      <c r="M276" s="54">
        <v>45474</v>
      </c>
      <c r="N276" s="52" t="s">
        <v>39</v>
      </c>
      <c r="O276" s="55">
        <v>26.35</v>
      </c>
      <c r="P276" s="52">
        <v>116</v>
      </c>
      <c r="Q276" s="56">
        <v>0.04</v>
      </c>
      <c r="R276" s="55">
        <f>+Table13[[#This Row],[Price per Unit]]*Table13[[#This Row],[Units Sold]]</f>
        <v>3056.6000000000004</v>
      </c>
      <c r="S276" s="52" t="s">
        <v>40</v>
      </c>
      <c r="T276" s="66">
        <f>+Table13[[#This Row],[Price per Unit]]*Table13[[#This Row],[Units Sold]]-Table13[[#This Row],[Price per Unit]]*Table13[[#This Row],[Units Sold]]*Table13[[#This Row],[Discount %]]</f>
        <v>2934.3360000000002</v>
      </c>
      <c r="U276"/>
    </row>
    <row r="277" spans="1:21">
      <c r="A277" s="65">
        <v>3174</v>
      </c>
      <c r="B277" s="52" t="s">
        <v>48</v>
      </c>
      <c r="C277" s="52" t="s">
        <v>18</v>
      </c>
      <c r="D277" s="52" t="s">
        <v>54</v>
      </c>
      <c r="E277" s="52" t="s">
        <v>70</v>
      </c>
      <c r="F277" s="52" t="s">
        <v>43</v>
      </c>
      <c r="G277" s="52">
        <f>+LEN(Table13[[#This Row],[Product Name]])</f>
        <v>20</v>
      </c>
      <c r="H277" s="52" t="s">
        <v>57</v>
      </c>
      <c r="I277" s="52" t="s">
        <v>23</v>
      </c>
      <c r="J277" s="52">
        <v>2023</v>
      </c>
      <c r="K277" s="52" t="s">
        <v>24</v>
      </c>
      <c r="L277" s="53" t="s">
        <v>73</v>
      </c>
      <c r="M277" s="54">
        <v>45139</v>
      </c>
      <c r="N277" s="52" t="s">
        <v>26</v>
      </c>
      <c r="O277" s="55">
        <v>16.649999999999999</v>
      </c>
      <c r="P277" s="52">
        <v>45</v>
      </c>
      <c r="Q277" s="56">
        <v>0.15</v>
      </c>
      <c r="R277" s="55">
        <f>+Table13[[#This Row],[Price per Unit]]*Table13[[#This Row],[Units Sold]]</f>
        <v>749.24999999999989</v>
      </c>
      <c r="S277" s="52" t="s">
        <v>61</v>
      </c>
      <c r="T277" s="66">
        <f>+Table13[[#This Row],[Price per Unit]]*Table13[[#This Row],[Units Sold]]-Table13[[#This Row],[Price per Unit]]*Table13[[#This Row],[Units Sold]]*Table13[[#This Row],[Discount %]]</f>
        <v>636.86249999999995</v>
      </c>
      <c r="U277"/>
    </row>
    <row r="278" spans="1:21">
      <c r="A278" s="65">
        <v>3175</v>
      </c>
      <c r="B278" s="52" t="s">
        <v>41</v>
      </c>
      <c r="C278" s="52" t="s">
        <v>18</v>
      </c>
      <c r="D278" s="52" t="s">
        <v>42</v>
      </c>
      <c r="E278" s="52" t="s">
        <v>70</v>
      </c>
      <c r="F278" s="52" t="s">
        <v>43</v>
      </c>
      <c r="G278" s="52">
        <f>+LEN(Table13[[#This Row],[Product Name]])</f>
        <v>20</v>
      </c>
      <c r="H278" s="52" t="s">
        <v>22</v>
      </c>
      <c r="I278" s="52" t="s">
        <v>23</v>
      </c>
      <c r="J278" s="52">
        <v>2024</v>
      </c>
      <c r="K278" s="52" t="s">
        <v>45</v>
      </c>
      <c r="L278" s="53" t="s">
        <v>51</v>
      </c>
      <c r="M278" s="54">
        <v>45383</v>
      </c>
      <c r="N278" s="52" t="s">
        <v>66</v>
      </c>
      <c r="O278" s="55">
        <v>34.619999999999997</v>
      </c>
      <c r="P278" s="52">
        <v>145</v>
      </c>
      <c r="Q278" s="56">
        <v>0.06</v>
      </c>
      <c r="R278" s="55">
        <f>+Table13[[#This Row],[Price per Unit]]*Table13[[#This Row],[Units Sold]]</f>
        <v>5019.8999999999996</v>
      </c>
      <c r="S278" s="52" t="s">
        <v>27</v>
      </c>
      <c r="T278" s="66">
        <f>+Table13[[#This Row],[Price per Unit]]*Table13[[#This Row],[Units Sold]]-Table13[[#This Row],[Price per Unit]]*Table13[[#This Row],[Units Sold]]*Table13[[#This Row],[Discount %]]</f>
        <v>4718.7060000000001</v>
      </c>
      <c r="U278"/>
    </row>
    <row r="279" spans="1:21">
      <c r="A279" s="65">
        <v>3177</v>
      </c>
      <c r="B279" s="52" t="s">
        <v>41</v>
      </c>
      <c r="C279" s="52" t="s">
        <v>18</v>
      </c>
      <c r="D279" s="52" t="s">
        <v>29</v>
      </c>
      <c r="E279" s="52" t="s">
        <v>59</v>
      </c>
      <c r="F279" s="52" t="s">
        <v>55</v>
      </c>
      <c r="G279" s="52">
        <f>+LEN(Table13[[#This Row],[Product Name]])</f>
        <v>19</v>
      </c>
      <c r="H279" s="52" t="s">
        <v>57</v>
      </c>
      <c r="I279" s="52" t="s">
        <v>23</v>
      </c>
      <c r="J279" s="52">
        <v>2024</v>
      </c>
      <c r="K279" s="52" t="s">
        <v>45</v>
      </c>
      <c r="L279" s="53" t="s">
        <v>25</v>
      </c>
      <c r="M279" s="54">
        <v>45352</v>
      </c>
      <c r="N279" s="52" t="s">
        <v>26</v>
      </c>
      <c r="O279" s="55">
        <v>37.51</v>
      </c>
      <c r="P279" s="52">
        <v>118</v>
      </c>
      <c r="Q279" s="56">
        <v>0.22</v>
      </c>
      <c r="R279" s="55">
        <f>+Table13[[#This Row],[Price per Unit]]*Table13[[#This Row],[Units Sold]]</f>
        <v>4426.1799999999994</v>
      </c>
      <c r="S279" s="52" t="s">
        <v>40</v>
      </c>
      <c r="T279" s="66">
        <f>+Table13[[#This Row],[Price per Unit]]*Table13[[#This Row],[Units Sold]]-Table13[[#This Row],[Price per Unit]]*Table13[[#This Row],[Units Sold]]*Table13[[#This Row],[Discount %]]</f>
        <v>3452.4203999999995</v>
      </c>
      <c r="U279"/>
    </row>
    <row r="280" spans="1:21">
      <c r="A280" s="65">
        <v>3179</v>
      </c>
      <c r="B280" s="52" t="s">
        <v>17</v>
      </c>
      <c r="C280" s="52" t="s">
        <v>18</v>
      </c>
      <c r="D280" s="52" t="s">
        <v>42</v>
      </c>
      <c r="E280" s="52" t="s">
        <v>37</v>
      </c>
      <c r="F280" s="52" t="s">
        <v>21</v>
      </c>
      <c r="G280" s="52">
        <f>+LEN(Table13[[#This Row],[Product Name]])</f>
        <v>16</v>
      </c>
      <c r="H280" s="52" t="s">
        <v>57</v>
      </c>
      <c r="I280" s="52" t="s">
        <v>23</v>
      </c>
      <c r="J280" s="52">
        <v>2024</v>
      </c>
      <c r="K280" s="52" t="s">
        <v>32</v>
      </c>
      <c r="L280" s="53" t="s">
        <v>46</v>
      </c>
      <c r="M280" s="54">
        <v>45536</v>
      </c>
      <c r="N280" s="52" t="s">
        <v>34</v>
      </c>
      <c r="O280" s="55">
        <v>53.91</v>
      </c>
      <c r="P280" s="52">
        <v>239</v>
      </c>
      <c r="Q280" s="56">
        <v>0.1</v>
      </c>
      <c r="R280" s="55">
        <f>+Table13[[#This Row],[Price per Unit]]*Table13[[#This Row],[Units Sold]]</f>
        <v>12884.49</v>
      </c>
      <c r="S280" s="52" t="s">
        <v>56</v>
      </c>
      <c r="T280" s="66">
        <f>+Table13[[#This Row],[Price per Unit]]*Table13[[#This Row],[Units Sold]]-Table13[[#This Row],[Price per Unit]]*Table13[[#This Row],[Units Sold]]*Table13[[#This Row],[Discount %]]</f>
        <v>11596.040999999999</v>
      </c>
      <c r="U280"/>
    </row>
    <row r="281" spans="1:21">
      <c r="A281" s="65">
        <v>3180</v>
      </c>
      <c r="B281" s="52" t="s">
        <v>17</v>
      </c>
      <c r="C281" s="52" t="s">
        <v>18</v>
      </c>
      <c r="D281" s="52" t="s">
        <v>52</v>
      </c>
      <c r="E281" s="52" t="s">
        <v>37</v>
      </c>
      <c r="F281" s="52" t="s">
        <v>43</v>
      </c>
      <c r="G281" s="52">
        <f>+LEN(Table13[[#This Row],[Product Name]])</f>
        <v>20</v>
      </c>
      <c r="H281" s="52" t="s">
        <v>57</v>
      </c>
      <c r="I281" s="52" t="s">
        <v>31</v>
      </c>
      <c r="J281" s="52">
        <v>2023</v>
      </c>
      <c r="K281" s="52" t="s">
        <v>32</v>
      </c>
      <c r="L281" s="53" t="s">
        <v>33</v>
      </c>
      <c r="M281" s="54">
        <v>45047</v>
      </c>
      <c r="N281" s="52" t="s">
        <v>69</v>
      </c>
      <c r="O281" s="55">
        <v>58.46</v>
      </c>
      <c r="P281" s="52">
        <v>245</v>
      </c>
      <c r="Q281" s="56">
        <v>0.28000000000000003</v>
      </c>
      <c r="R281" s="55">
        <f>+Table13[[#This Row],[Price per Unit]]*Table13[[#This Row],[Units Sold]]</f>
        <v>14322.7</v>
      </c>
      <c r="S281" s="52" t="s">
        <v>56</v>
      </c>
      <c r="T281" s="66">
        <f>+Table13[[#This Row],[Price per Unit]]*Table13[[#This Row],[Units Sold]]-Table13[[#This Row],[Price per Unit]]*Table13[[#This Row],[Units Sold]]*Table13[[#This Row],[Discount %]]</f>
        <v>10312.344000000001</v>
      </c>
      <c r="U281"/>
    </row>
    <row r="282" spans="1:21">
      <c r="A282" s="65">
        <v>3183</v>
      </c>
      <c r="B282" s="52" t="s">
        <v>17</v>
      </c>
      <c r="C282" s="52" t="s">
        <v>18</v>
      </c>
      <c r="D282" s="52" t="s">
        <v>19</v>
      </c>
      <c r="E282" s="52" t="s">
        <v>67</v>
      </c>
      <c r="F282" s="52" t="s">
        <v>43</v>
      </c>
      <c r="G282" s="52">
        <f>+LEN(Table13[[#This Row],[Product Name]])</f>
        <v>20</v>
      </c>
      <c r="H282" s="52" t="s">
        <v>57</v>
      </c>
      <c r="I282" s="52" t="s">
        <v>23</v>
      </c>
      <c r="J282" s="52">
        <v>2023</v>
      </c>
      <c r="K282" s="52" t="s">
        <v>63</v>
      </c>
      <c r="L282" s="53" t="s">
        <v>51</v>
      </c>
      <c r="M282" s="54">
        <v>45017</v>
      </c>
      <c r="N282" s="52" t="s">
        <v>69</v>
      </c>
      <c r="O282" s="55">
        <v>74.319999999999993</v>
      </c>
      <c r="P282" s="52">
        <v>478</v>
      </c>
      <c r="Q282" s="56">
        <v>0.1</v>
      </c>
      <c r="R282" s="55">
        <f>+Table13[[#This Row],[Price per Unit]]*Table13[[#This Row],[Units Sold]]</f>
        <v>35524.959999999999</v>
      </c>
      <c r="S282" s="52" t="s">
        <v>47</v>
      </c>
      <c r="T282" s="66">
        <f>+Table13[[#This Row],[Price per Unit]]*Table13[[#This Row],[Units Sold]]-Table13[[#This Row],[Price per Unit]]*Table13[[#This Row],[Units Sold]]*Table13[[#This Row],[Discount %]]</f>
        <v>31972.464</v>
      </c>
      <c r="U282"/>
    </row>
    <row r="283" spans="1:21">
      <c r="A283" s="65">
        <v>3185</v>
      </c>
      <c r="B283" s="52" t="s">
        <v>17</v>
      </c>
      <c r="C283" s="52" t="s">
        <v>18</v>
      </c>
      <c r="D283" s="52" t="s">
        <v>29</v>
      </c>
      <c r="E283" s="52" t="s">
        <v>62</v>
      </c>
      <c r="F283" s="52" t="s">
        <v>43</v>
      </c>
      <c r="G283" s="52">
        <f>+LEN(Table13[[#This Row],[Product Name]])</f>
        <v>20</v>
      </c>
      <c r="H283" s="52" t="s">
        <v>44</v>
      </c>
      <c r="I283" s="52" t="s">
        <v>31</v>
      </c>
      <c r="J283" s="52">
        <v>2024</v>
      </c>
      <c r="K283" s="52" t="s">
        <v>63</v>
      </c>
      <c r="L283" s="53" t="s">
        <v>33</v>
      </c>
      <c r="M283" s="54">
        <v>45413</v>
      </c>
      <c r="N283" s="52" t="s">
        <v>26</v>
      </c>
      <c r="O283" s="55">
        <v>67.599999999999994</v>
      </c>
      <c r="P283" s="52">
        <v>4</v>
      </c>
      <c r="Q283" s="56">
        <v>0.02</v>
      </c>
      <c r="R283" s="55">
        <f>+Table13[[#This Row],[Price per Unit]]*Table13[[#This Row],[Units Sold]]</f>
        <v>270.39999999999998</v>
      </c>
      <c r="S283" s="52" t="s">
        <v>61</v>
      </c>
      <c r="T283" s="66">
        <f>+Table13[[#This Row],[Price per Unit]]*Table13[[#This Row],[Units Sold]]-Table13[[#This Row],[Price per Unit]]*Table13[[#This Row],[Units Sold]]*Table13[[#This Row],[Discount %]]</f>
        <v>264.99199999999996</v>
      </c>
      <c r="U283"/>
    </row>
    <row r="284" spans="1:21">
      <c r="A284" s="65">
        <v>3187</v>
      </c>
      <c r="B284" s="52" t="s">
        <v>48</v>
      </c>
      <c r="C284" s="52" t="s">
        <v>18</v>
      </c>
      <c r="D284" s="52" t="s">
        <v>19</v>
      </c>
      <c r="E284" s="52" t="s">
        <v>70</v>
      </c>
      <c r="F284" s="52" t="s">
        <v>21</v>
      </c>
      <c r="G284" s="52">
        <f>+LEN(Table13[[#This Row],[Product Name]])</f>
        <v>16</v>
      </c>
      <c r="H284" s="52" t="s">
        <v>44</v>
      </c>
      <c r="I284" s="52" t="s">
        <v>31</v>
      </c>
      <c r="J284" s="52">
        <v>2024</v>
      </c>
      <c r="K284" s="52" t="s">
        <v>32</v>
      </c>
      <c r="L284" s="53" t="s">
        <v>46</v>
      </c>
      <c r="M284" s="54">
        <v>45536</v>
      </c>
      <c r="N284" s="52" t="s">
        <v>39</v>
      </c>
      <c r="O284" s="55">
        <v>36.54</v>
      </c>
      <c r="P284" s="52">
        <v>2</v>
      </c>
      <c r="Q284" s="56">
        <v>0.28000000000000003</v>
      </c>
      <c r="R284" s="55">
        <f>+Table13[[#This Row],[Price per Unit]]*Table13[[#This Row],[Units Sold]]</f>
        <v>73.08</v>
      </c>
      <c r="S284" s="52" t="s">
        <v>61</v>
      </c>
      <c r="T284" s="66">
        <f>+Table13[[#This Row],[Price per Unit]]*Table13[[#This Row],[Units Sold]]-Table13[[#This Row],[Price per Unit]]*Table13[[#This Row],[Units Sold]]*Table13[[#This Row],[Discount %]]</f>
        <v>52.617599999999996</v>
      </c>
      <c r="U284"/>
    </row>
    <row r="285" spans="1:21">
      <c r="A285" s="65">
        <v>3188</v>
      </c>
      <c r="B285" s="52" t="s">
        <v>17</v>
      </c>
      <c r="C285" s="52" t="s">
        <v>18</v>
      </c>
      <c r="D285" s="52" t="s">
        <v>29</v>
      </c>
      <c r="E285" s="52" t="s">
        <v>37</v>
      </c>
      <c r="F285" s="52" t="s">
        <v>21</v>
      </c>
      <c r="G285" s="52">
        <f>+LEN(Table13[[#This Row],[Product Name]])</f>
        <v>16</v>
      </c>
      <c r="H285" s="52" t="s">
        <v>57</v>
      </c>
      <c r="I285" s="52" t="s">
        <v>23</v>
      </c>
      <c r="J285" s="52">
        <v>2023</v>
      </c>
      <c r="K285" s="52" t="s">
        <v>24</v>
      </c>
      <c r="L285" s="53" t="s">
        <v>53</v>
      </c>
      <c r="M285" s="54">
        <v>44927</v>
      </c>
      <c r="N285" s="52" t="s">
        <v>26</v>
      </c>
      <c r="O285" s="55">
        <v>71.2</v>
      </c>
      <c r="P285" s="52">
        <v>340</v>
      </c>
      <c r="Q285" s="56">
        <v>0.1</v>
      </c>
      <c r="R285" s="55">
        <f>+Table13[[#This Row],[Price per Unit]]*Table13[[#This Row],[Units Sold]]</f>
        <v>24208</v>
      </c>
      <c r="S285" s="52" t="s">
        <v>27</v>
      </c>
      <c r="T285" s="66">
        <f>+Table13[[#This Row],[Price per Unit]]*Table13[[#This Row],[Units Sold]]-Table13[[#This Row],[Price per Unit]]*Table13[[#This Row],[Units Sold]]*Table13[[#This Row],[Discount %]]</f>
        <v>21787.200000000001</v>
      </c>
      <c r="U285"/>
    </row>
    <row r="286" spans="1:21">
      <c r="A286" s="65">
        <v>3189</v>
      </c>
      <c r="B286" s="52" t="s">
        <v>41</v>
      </c>
      <c r="C286" s="52" t="s">
        <v>18</v>
      </c>
      <c r="D286" s="52" t="s">
        <v>50</v>
      </c>
      <c r="E286" s="52" t="s">
        <v>59</v>
      </c>
      <c r="F286" s="52" t="s">
        <v>60</v>
      </c>
      <c r="G286" s="52">
        <f>+LEN(Table13[[#This Row],[Product Name]])</f>
        <v>15</v>
      </c>
      <c r="H286" s="52" t="s">
        <v>57</v>
      </c>
      <c r="I286" s="52" t="s">
        <v>31</v>
      </c>
      <c r="J286" s="52">
        <v>2024</v>
      </c>
      <c r="K286" s="52" t="s">
        <v>24</v>
      </c>
      <c r="L286" s="53" t="s">
        <v>71</v>
      </c>
      <c r="M286" s="54">
        <v>45566</v>
      </c>
      <c r="N286" s="52" t="s">
        <v>66</v>
      </c>
      <c r="O286" s="55">
        <v>15.82</v>
      </c>
      <c r="P286" s="52">
        <v>332</v>
      </c>
      <c r="Q286" s="56">
        <v>0.12</v>
      </c>
      <c r="R286" s="55">
        <f>+Table13[[#This Row],[Price per Unit]]*Table13[[#This Row],[Units Sold]]</f>
        <v>5252.24</v>
      </c>
      <c r="S286" s="52" t="s">
        <v>40</v>
      </c>
      <c r="T286" s="66">
        <f>+Table13[[#This Row],[Price per Unit]]*Table13[[#This Row],[Units Sold]]-Table13[[#This Row],[Price per Unit]]*Table13[[#This Row],[Units Sold]]*Table13[[#This Row],[Discount %]]</f>
        <v>4621.9712</v>
      </c>
      <c r="U286"/>
    </row>
    <row r="287" spans="1:21">
      <c r="A287" s="65">
        <v>3192</v>
      </c>
      <c r="B287" s="52" t="s">
        <v>17</v>
      </c>
      <c r="C287" s="52" t="s">
        <v>18</v>
      </c>
      <c r="D287" s="52" t="s">
        <v>36</v>
      </c>
      <c r="E287" s="52" t="s">
        <v>20</v>
      </c>
      <c r="F287" s="52" t="s">
        <v>60</v>
      </c>
      <c r="G287" s="52">
        <f>+LEN(Table13[[#This Row],[Product Name]])</f>
        <v>15</v>
      </c>
      <c r="H287" s="52" t="s">
        <v>44</v>
      </c>
      <c r="I287" s="52" t="s">
        <v>23</v>
      </c>
      <c r="J287" s="52">
        <v>2023</v>
      </c>
      <c r="K287" s="52" t="s">
        <v>32</v>
      </c>
      <c r="L287" s="53" t="s">
        <v>71</v>
      </c>
      <c r="M287" s="54">
        <v>45200</v>
      </c>
      <c r="N287" s="52" t="s">
        <v>26</v>
      </c>
      <c r="O287" s="55">
        <v>15.85</v>
      </c>
      <c r="P287" s="52">
        <v>365</v>
      </c>
      <c r="Q287" s="56">
        <v>0.16</v>
      </c>
      <c r="R287" s="55">
        <f>+Table13[[#This Row],[Price per Unit]]*Table13[[#This Row],[Units Sold]]</f>
        <v>5785.25</v>
      </c>
      <c r="S287" s="52" t="s">
        <v>56</v>
      </c>
      <c r="T287" s="66">
        <f>+Table13[[#This Row],[Price per Unit]]*Table13[[#This Row],[Units Sold]]-Table13[[#This Row],[Price per Unit]]*Table13[[#This Row],[Units Sold]]*Table13[[#This Row],[Discount %]]</f>
        <v>4859.6099999999997</v>
      </c>
      <c r="U287"/>
    </row>
    <row r="288" spans="1:21">
      <c r="A288" s="65">
        <v>3198</v>
      </c>
      <c r="B288" s="52" t="s">
        <v>41</v>
      </c>
      <c r="C288" s="52" t="s">
        <v>18</v>
      </c>
      <c r="D288" s="52" t="s">
        <v>54</v>
      </c>
      <c r="E288" s="52" t="s">
        <v>37</v>
      </c>
      <c r="F288" s="52" t="s">
        <v>21</v>
      </c>
      <c r="G288" s="52">
        <f>+LEN(Table13[[#This Row],[Product Name]])</f>
        <v>16</v>
      </c>
      <c r="H288" s="52" t="s">
        <v>22</v>
      </c>
      <c r="I288" s="52" t="s">
        <v>31</v>
      </c>
      <c r="J288" s="52">
        <v>2024</v>
      </c>
      <c r="K288" s="52" t="s">
        <v>63</v>
      </c>
      <c r="L288" s="53" t="s">
        <v>53</v>
      </c>
      <c r="M288" s="54">
        <v>45292</v>
      </c>
      <c r="N288" s="52" t="s">
        <v>39</v>
      </c>
      <c r="O288" s="55">
        <v>96.32</v>
      </c>
      <c r="P288" s="52">
        <v>219</v>
      </c>
      <c r="Q288" s="56">
        <v>0.27</v>
      </c>
      <c r="R288" s="55">
        <f>+Table13[[#This Row],[Price per Unit]]*Table13[[#This Row],[Units Sold]]</f>
        <v>21094.079999999998</v>
      </c>
      <c r="S288" s="52" t="s">
        <v>40</v>
      </c>
      <c r="T288" s="66">
        <f>+Table13[[#This Row],[Price per Unit]]*Table13[[#This Row],[Units Sold]]-Table13[[#This Row],[Price per Unit]]*Table13[[#This Row],[Units Sold]]*Table13[[#This Row],[Discount %]]</f>
        <v>15398.678399999997</v>
      </c>
      <c r="U288"/>
    </row>
    <row r="289" spans="1:21">
      <c r="A289" s="65">
        <v>3203</v>
      </c>
      <c r="B289" s="52" t="s">
        <v>48</v>
      </c>
      <c r="C289" s="52" t="s">
        <v>18</v>
      </c>
      <c r="D289" s="52" t="s">
        <v>52</v>
      </c>
      <c r="E289" s="52" t="s">
        <v>30</v>
      </c>
      <c r="F289" s="52" t="s">
        <v>38</v>
      </c>
      <c r="G289" s="52">
        <f>+LEN(Table13[[#This Row],[Product Name]])</f>
        <v>15</v>
      </c>
      <c r="H289" s="52" t="s">
        <v>44</v>
      </c>
      <c r="I289" s="52" t="s">
        <v>23</v>
      </c>
      <c r="J289" s="52">
        <v>2024</v>
      </c>
      <c r="K289" s="52" t="s">
        <v>32</v>
      </c>
      <c r="L289" s="53" t="s">
        <v>25</v>
      </c>
      <c r="M289" s="54">
        <v>45352</v>
      </c>
      <c r="N289" s="52" t="s">
        <v>26</v>
      </c>
      <c r="O289" s="55">
        <v>47.47</v>
      </c>
      <c r="P289" s="52">
        <v>331</v>
      </c>
      <c r="Q289" s="56">
        <v>0.06</v>
      </c>
      <c r="R289" s="55">
        <f>+Table13[[#This Row],[Price per Unit]]*Table13[[#This Row],[Units Sold]]</f>
        <v>15712.57</v>
      </c>
      <c r="S289" s="52" t="s">
        <v>56</v>
      </c>
      <c r="T289" s="66">
        <f>+Table13[[#This Row],[Price per Unit]]*Table13[[#This Row],[Units Sold]]-Table13[[#This Row],[Price per Unit]]*Table13[[#This Row],[Units Sold]]*Table13[[#This Row],[Discount %]]</f>
        <v>14769.8158</v>
      </c>
      <c r="U289"/>
    </row>
    <row r="290" spans="1:21">
      <c r="A290" s="65">
        <v>3206</v>
      </c>
      <c r="B290" s="52" t="s">
        <v>41</v>
      </c>
      <c r="C290" s="52" t="s">
        <v>18</v>
      </c>
      <c r="D290" s="52" t="s">
        <v>54</v>
      </c>
      <c r="E290" s="52" t="s">
        <v>20</v>
      </c>
      <c r="F290" s="52" t="s">
        <v>60</v>
      </c>
      <c r="G290" s="52">
        <f>+LEN(Table13[[#This Row],[Product Name]])</f>
        <v>15</v>
      </c>
      <c r="H290" s="52" t="s">
        <v>57</v>
      </c>
      <c r="I290" s="52" t="s">
        <v>23</v>
      </c>
      <c r="J290" s="52">
        <v>2023</v>
      </c>
      <c r="K290" s="52" t="s">
        <v>24</v>
      </c>
      <c r="L290" s="53" t="s">
        <v>58</v>
      </c>
      <c r="M290" s="54">
        <v>45200</v>
      </c>
      <c r="N290" s="52" t="s">
        <v>26</v>
      </c>
      <c r="O290" s="55">
        <v>56.45</v>
      </c>
      <c r="P290" s="52">
        <v>20</v>
      </c>
      <c r="Q290" s="56">
        <v>0.14000000000000001</v>
      </c>
      <c r="R290" s="55">
        <f>+Table13[[#This Row],[Price per Unit]]*Table13[[#This Row],[Units Sold]]</f>
        <v>1129</v>
      </c>
      <c r="S290" s="52" t="s">
        <v>27</v>
      </c>
      <c r="T290" s="66">
        <f>+Table13[[#This Row],[Price per Unit]]*Table13[[#This Row],[Units Sold]]-Table13[[#This Row],[Price per Unit]]*Table13[[#This Row],[Units Sold]]*Table13[[#This Row],[Discount %]]</f>
        <v>970.94</v>
      </c>
      <c r="U290"/>
    </row>
    <row r="291" spans="1:21">
      <c r="A291" s="65">
        <v>3219</v>
      </c>
      <c r="B291" s="52" t="s">
        <v>48</v>
      </c>
      <c r="C291" s="52" t="s">
        <v>18</v>
      </c>
      <c r="D291" s="52" t="s">
        <v>50</v>
      </c>
      <c r="E291" s="52" t="s">
        <v>62</v>
      </c>
      <c r="F291" s="52" t="s">
        <v>38</v>
      </c>
      <c r="G291" s="52">
        <f>+LEN(Table13[[#This Row],[Product Name]])</f>
        <v>15</v>
      </c>
      <c r="H291" s="52" t="s">
        <v>22</v>
      </c>
      <c r="I291" s="52" t="s">
        <v>23</v>
      </c>
      <c r="J291" s="52">
        <v>2023</v>
      </c>
      <c r="K291" s="52" t="s">
        <v>24</v>
      </c>
      <c r="L291" s="53" t="s">
        <v>65</v>
      </c>
      <c r="M291" s="54">
        <v>44927</v>
      </c>
      <c r="N291" s="52" t="s">
        <v>34</v>
      </c>
      <c r="O291" s="55">
        <v>5.16</v>
      </c>
      <c r="P291" s="52">
        <v>31</v>
      </c>
      <c r="Q291" s="56">
        <v>0.19</v>
      </c>
      <c r="R291" s="55">
        <f>+Table13[[#This Row],[Price per Unit]]*Table13[[#This Row],[Units Sold]]</f>
        <v>159.96</v>
      </c>
      <c r="S291" s="52" t="s">
        <v>56</v>
      </c>
      <c r="T291" s="66">
        <f>+Table13[[#This Row],[Price per Unit]]*Table13[[#This Row],[Units Sold]]-Table13[[#This Row],[Price per Unit]]*Table13[[#This Row],[Units Sold]]*Table13[[#This Row],[Discount %]]</f>
        <v>129.5676</v>
      </c>
      <c r="U291"/>
    </row>
    <row r="292" spans="1:21">
      <c r="A292" s="65">
        <v>3220</v>
      </c>
      <c r="B292" s="52" t="s">
        <v>17</v>
      </c>
      <c r="C292" s="52" t="s">
        <v>18</v>
      </c>
      <c r="D292" s="52" t="s">
        <v>42</v>
      </c>
      <c r="E292" s="52" t="s">
        <v>37</v>
      </c>
      <c r="F292" s="52" t="s">
        <v>21</v>
      </c>
      <c r="G292" s="52">
        <f>+LEN(Table13[[#This Row],[Product Name]])</f>
        <v>16</v>
      </c>
      <c r="H292" s="52" t="s">
        <v>44</v>
      </c>
      <c r="I292" s="52" t="s">
        <v>23</v>
      </c>
      <c r="J292" s="52">
        <v>2023</v>
      </c>
      <c r="K292" s="52" t="s">
        <v>24</v>
      </c>
      <c r="L292" s="53" t="s">
        <v>71</v>
      </c>
      <c r="M292" s="54">
        <v>45200</v>
      </c>
      <c r="N292" s="52" t="s">
        <v>69</v>
      </c>
      <c r="O292" s="55">
        <v>92.79</v>
      </c>
      <c r="P292" s="52">
        <v>240</v>
      </c>
      <c r="Q292" s="56">
        <v>0.04</v>
      </c>
      <c r="R292" s="55">
        <f>+Table13[[#This Row],[Price per Unit]]*Table13[[#This Row],[Units Sold]]</f>
        <v>22269.600000000002</v>
      </c>
      <c r="S292" s="52" t="s">
        <v>47</v>
      </c>
      <c r="T292" s="66">
        <f>+Table13[[#This Row],[Price per Unit]]*Table13[[#This Row],[Units Sold]]-Table13[[#This Row],[Price per Unit]]*Table13[[#This Row],[Units Sold]]*Table13[[#This Row],[Discount %]]</f>
        <v>21378.816000000003</v>
      </c>
      <c r="U292"/>
    </row>
    <row r="293" spans="1:21">
      <c r="A293" s="65">
        <v>3222</v>
      </c>
      <c r="B293" s="52" t="s">
        <v>17</v>
      </c>
      <c r="C293" s="52" t="s">
        <v>18</v>
      </c>
      <c r="D293" s="52" t="s">
        <v>50</v>
      </c>
      <c r="E293" s="52" t="s">
        <v>20</v>
      </c>
      <c r="F293" s="52" t="s">
        <v>55</v>
      </c>
      <c r="G293" s="52">
        <f>+LEN(Table13[[#This Row],[Product Name]])</f>
        <v>19</v>
      </c>
      <c r="H293" s="52" t="s">
        <v>57</v>
      </c>
      <c r="I293" s="52" t="s">
        <v>31</v>
      </c>
      <c r="J293" s="52">
        <v>2023</v>
      </c>
      <c r="K293" s="52" t="s">
        <v>32</v>
      </c>
      <c r="L293" s="53" t="s">
        <v>33</v>
      </c>
      <c r="M293" s="54">
        <v>45047</v>
      </c>
      <c r="N293" s="52" t="s">
        <v>34</v>
      </c>
      <c r="O293" s="55">
        <v>18.59</v>
      </c>
      <c r="P293" s="52">
        <v>218</v>
      </c>
      <c r="Q293" s="56">
        <v>0.15</v>
      </c>
      <c r="R293" s="55">
        <f>+Table13[[#This Row],[Price per Unit]]*Table13[[#This Row],[Units Sold]]</f>
        <v>4052.62</v>
      </c>
      <c r="S293" s="52" t="s">
        <v>27</v>
      </c>
      <c r="T293" s="66">
        <f>+Table13[[#This Row],[Price per Unit]]*Table13[[#This Row],[Units Sold]]-Table13[[#This Row],[Price per Unit]]*Table13[[#This Row],[Units Sold]]*Table13[[#This Row],[Discount %]]</f>
        <v>3444.7269999999999</v>
      </c>
      <c r="U293"/>
    </row>
    <row r="294" spans="1:21">
      <c r="A294" s="65">
        <v>3227</v>
      </c>
      <c r="B294" s="52" t="s">
        <v>48</v>
      </c>
      <c r="C294" s="52" t="s">
        <v>18</v>
      </c>
      <c r="D294" s="52" t="s">
        <v>42</v>
      </c>
      <c r="E294" s="52" t="s">
        <v>67</v>
      </c>
      <c r="F294" s="52" t="s">
        <v>21</v>
      </c>
      <c r="G294" s="52">
        <f>+LEN(Table13[[#This Row],[Product Name]])</f>
        <v>16</v>
      </c>
      <c r="H294" s="52" t="s">
        <v>44</v>
      </c>
      <c r="I294" s="52" t="s">
        <v>23</v>
      </c>
      <c r="J294" s="52">
        <v>2023</v>
      </c>
      <c r="K294" s="52" t="s">
        <v>63</v>
      </c>
      <c r="L294" s="53" t="s">
        <v>58</v>
      </c>
      <c r="M294" s="54">
        <v>45200</v>
      </c>
      <c r="N294" s="52" t="s">
        <v>69</v>
      </c>
      <c r="O294" s="55">
        <v>96.78</v>
      </c>
      <c r="P294" s="52">
        <v>429</v>
      </c>
      <c r="Q294" s="56">
        <v>0.28000000000000003</v>
      </c>
      <c r="R294" s="55">
        <f>+Table13[[#This Row],[Price per Unit]]*Table13[[#This Row],[Units Sold]]</f>
        <v>41518.620000000003</v>
      </c>
      <c r="S294" s="52" t="s">
        <v>61</v>
      </c>
      <c r="T294" s="66">
        <f>+Table13[[#This Row],[Price per Unit]]*Table13[[#This Row],[Units Sold]]-Table13[[#This Row],[Price per Unit]]*Table13[[#This Row],[Units Sold]]*Table13[[#This Row],[Discount %]]</f>
        <v>29893.4064</v>
      </c>
      <c r="U294"/>
    </row>
    <row r="295" spans="1:21">
      <c r="A295" s="65">
        <v>3230</v>
      </c>
      <c r="B295" s="52" t="s">
        <v>17</v>
      </c>
      <c r="C295" s="52" t="s">
        <v>18</v>
      </c>
      <c r="D295" s="52" t="s">
        <v>54</v>
      </c>
      <c r="E295" s="52" t="s">
        <v>59</v>
      </c>
      <c r="F295" s="52" t="s">
        <v>43</v>
      </c>
      <c r="G295" s="52">
        <f>+LEN(Table13[[#This Row],[Product Name]])</f>
        <v>20</v>
      </c>
      <c r="H295" s="52" t="s">
        <v>44</v>
      </c>
      <c r="I295" s="52" t="s">
        <v>23</v>
      </c>
      <c r="J295" s="52">
        <v>2023</v>
      </c>
      <c r="K295" s="52" t="s">
        <v>45</v>
      </c>
      <c r="L295" s="53" t="s">
        <v>72</v>
      </c>
      <c r="M295" s="54">
        <v>45078</v>
      </c>
      <c r="N295" s="52" t="s">
        <v>66</v>
      </c>
      <c r="O295" s="55">
        <v>68.75</v>
      </c>
      <c r="P295" s="52">
        <v>344</v>
      </c>
      <c r="Q295" s="56">
        <v>0.2</v>
      </c>
      <c r="R295" s="55">
        <f>+Table13[[#This Row],[Price per Unit]]*Table13[[#This Row],[Units Sold]]</f>
        <v>23650</v>
      </c>
      <c r="S295" s="52" t="s">
        <v>40</v>
      </c>
      <c r="T295" s="66">
        <f>+Table13[[#This Row],[Price per Unit]]*Table13[[#This Row],[Units Sold]]-Table13[[#This Row],[Price per Unit]]*Table13[[#This Row],[Units Sold]]*Table13[[#This Row],[Discount %]]</f>
        <v>18920</v>
      </c>
      <c r="U295"/>
    </row>
    <row r="296" spans="1:21">
      <c r="A296" s="65">
        <v>3232</v>
      </c>
      <c r="B296" s="52" t="s">
        <v>41</v>
      </c>
      <c r="C296" s="52" t="s">
        <v>18</v>
      </c>
      <c r="D296" s="52" t="s">
        <v>50</v>
      </c>
      <c r="E296" s="52" t="s">
        <v>30</v>
      </c>
      <c r="F296" s="52" t="s">
        <v>43</v>
      </c>
      <c r="G296" s="52">
        <f>+LEN(Table13[[#This Row],[Product Name]])</f>
        <v>20</v>
      </c>
      <c r="H296" s="52" t="s">
        <v>57</v>
      </c>
      <c r="I296" s="52" t="s">
        <v>31</v>
      </c>
      <c r="J296" s="52">
        <v>2023</v>
      </c>
      <c r="K296" s="52" t="s">
        <v>63</v>
      </c>
      <c r="L296" s="53" t="s">
        <v>68</v>
      </c>
      <c r="M296" s="54">
        <v>45261</v>
      </c>
      <c r="N296" s="52" t="s">
        <v>66</v>
      </c>
      <c r="O296" s="55">
        <v>88.36</v>
      </c>
      <c r="P296" s="52">
        <v>403</v>
      </c>
      <c r="Q296" s="56">
        <v>0.02</v>
      </c>
      <c r="R296" s="55">
        <f>+Table13[[#This Row],[Price per Unit]]*Table13[[#This Row],[Units Sold]]</f>
        <v>35609.08</v>
      </c>
      <c r="S296" s="52" t="s">
        <v>47</v>
      </c>
      <c r="T296" s="66">
        <f>+Table13[[#This Row],[Price per Unit]]*Table13[[#This Row],[Units Sold]]-Table13[[#This Row],[Price per Unit]]*Table13[[#This Row],[Units Sold]]*Table13[[#This Row],[Discount %]]</f>
        <v>34896.898399999998</v>
      </c>
      <c r="U296"/>
    </row>
    <row r="297" spans="1:21">
      <c r="A297" s="65">
        <v>3233</v>
      </c>
      <c r="B297" s="52" t="s">
        <v>48</v>
      </c>
      <c r="C297" s="52" t="s">
        <v>18</v>
      </c>
      <c r="D297" s="52" t="s">
        <v>50</v>
      </c>
      <c r="E297" s="52" t="s">
        <v>67</v>
      </c>
      <c r="F297" s="52" t="s">
        <v>60</v>
      </c>
      <c r="G297" s="52">
        <f>+LEN(Table13[[#This Row],[Product Name]])</f>
        <v>15</v>
      </c>
      <c r="H297" s="52" t="s">
        <v>57</v>
      </c>
      <c r="I297" s="52" t="s">
        <v>31</v>
      </c>
      <c r="J297" s="52">
        <v>2024</v>
      </c>
      <c r="K297" s="52" t="s">
        <v>32</v>
      </c>
      <c r="L297" s="53" t="s">
        <v>72</v>
      </c>
      <c r="M297" s="54">
        <v>45444</v>
      </c>
      <c r="N297" s="52" t="s">
        <v>34</v>
      </c>
      <c r="O297" s="55">
        <v>18.73</v>
      </c>
      <c r="P297" s="52">
        <v>357</v>
      </c>
      <c r="Q297" s="56">
        <v>0.26</v>
      </c>
      <c r="R297" s="55">
        <f>+Table13[[#This Row],[Price per Unit]]*Table13[[#This Row],[Units Sold]]</f>
        <v>6686.6100000000006</v>
      </c>
      <c r="S297" s="52" t="s">
        <v>27</v>
      </c>
      <c r="T297" s="66">
        <f>+Table13[[#This Row],[Price per Unit]]*Table13[[#This Row],[Units Sold]]-Table13[[#This Row],[Price per Unit]]*Table13[[#This Row],[Units Sold]]*Table13[[#This Row],[Discount %]]</f>
        <v>4948.0914000000002</v>
      </c>
      <c r="U297"/>
    </row>
    <row r="298" spans="1:21">
      <c r="A298" s="65">
        <v>3238</v>
      </c>
      <c r="B298" s="52" t="s">
        <v>17</v>
      </c>
      <c r="C298" s="52" t="s">
        <v>18</v>
      </c>
      <c r="D298" s="52" t="s">
        <v>36</v>
      </c>
      <c r="E298" s="52" t="s">
        <v>59</v>
      </c>
      <c r="F298" s="52" t="s">
        <v>38</v>
      </c>
      <c r="G298" s="52">
        <f>+LEN(Table13[[#This Row],[Product Name]])</f>
        <v>15</v>
      </c>
      <c r="H298" s="52" t="s">
        <v>44</v>
      </c>
      <c r="I298" s="52" t="s">
        <v>31</v>
      </c>
      <c r="J298" s="52">
        <v>2023</v>
      </c>
      <c r="K298" s="52" t="s">
        <v>32</v>
      </c>
      <c r="L298" s="53" t="s">
        <v>58</v>
      </c>
      <c r="M298" s="54">
        <v>45200</v>
      </c>
      <c r="N298" s="52" t="s">
        <v>26</v>
      </c>
      <c r="O298" s="55">
        <v>88.05</v>
      </c>
      <c r="P298" s="52">
        <v>205</v>
      </c>
      <c r="Q298" s="56">
        <v>0.3</v>
      </c>
      <c r="R298" s="55">
        <f>+Table13[[#This Row],[Price per Unit]]*Table13[[#This Row],[Units Sold]]</f>
        <v>18050.25</v>
      </c>
      <c r="S298" s="52" t="s">
        <v>40</v>
      </c>
      <c r="T298" s="66">
        <f>+Table13[[#This Row],[Price per Unit]]*Table13[[#This Row],[Units Sold]]-Table13[[#This Row],[Price per Unit]]*Table13[[#This Row],[Units Sold]]*Table13[[#This Row],[Discount %]]</f>
        <v>12635.174999999999</v>
      </c>
      <c r="U298"/>
    </row>
    <row r="299" spans="1:21">
      <c r="A299" s="65">
        <v>3239</v>
      </c>
      <c r="B299" s="52" t="s">
        <v>48</v>
      </c>
      <c r="C299" s="52" t="s">
        <v>18</v>
      </c>
      <c r="D299" s="52" t="s">
        <v>36</v>
      </c>
      <c r="E299" s="52" t="s">
        <v>59</v>
      </c>
      <c r="F299" s="52" t="s">
        <v>55</v>
      </c>
      <c r="G299" s="52">
        <f>+LEN(Table13[[#This Row],[Product Name]])</f>
        <v>19</v>
      </c>
      <c r="H299" s="52" t="s">
        <v>44</v>
      </c>
      <c r="I299" s="52" t="s">
        <v>31</v>
      </c>
      <c r="J299" s="52">
        <v>2023</v>
      </c>
      <c r="K299" s="52" t="s">
        <v>45</v>
      </c>
      <c r="L299" s="53" t="s">
        <v>25</v>
      </c>
      <c r="M299" s="54">
        <v>44986</v>
      </c>
      <c r="N299" s="52" t="s">
        <v>69</v>
      </c>
      <c r="O299" s="55">
        <v>36.82</v>
      </c>
      <c r="P299" s="52">
        <v>118</v>
      </c>
      <c r="Q299" s="56">
        <v>0.27</v>
      </c>
      <c r="R299" s="55">
        <f>+Table13[[#This Row],[Price per Unit]]*Table13[[#This Row],[Units Sold]]</f>
        <v>4344.76</v>
      </c>
      <c r="S299" s="52" t="s">
        <v>27</v>
      </c>
      <c r="T299" s="66">
        <f>+Table13[[#This Row],[Price per Unit]]*Table13[[#This Row],[Units Sold]]-Table13[[#This Row],[Price per Unit]]*Table13[[#This Row],[Units Sold]]*Table13[[#This Row],[Discount %]]</f>
        <v>3171.6747999999998</v>
      </c>
      <c r="U299"/>
    </row>
    <row r="300" spans="1:21">
      <c r="A300" s="65">
        <v>3244</v>
      </c>
      <c r="B300" s="52" t="s">
        <v>48</v>
      </c>
      <c r="C300" s="52" t="s">
        <v>18</v>
      </c>
      <c r="D300" s="52" t="s">
        <v>36</v>
      </c>
      <c r="E300" s="52" t="s">
        <v>62</v>
      </c>
      <c r="F300" s="52" t="s">
        <v>38</v>
      </c>
      <c r="G300" s="52">
        <f>+LEN(Table13[[#This Row],[Product Name]])</f>
        <v>15</v>
      </c>
      <c r="H300" s="52" t="s">
        <v>57</v>
      </c>
      <c r="I300" s="52" t="s">
        <v>31</v>
      </c>
      <c r="J300" s="52">
        <v>2023</v>
      </c>
      <c r="K300" s="52" t="s">
        <v>24</v>
      </c>
      <c r="L300" s="53" t="s">
        <v>46</v>
      </c>
      <c r="M300" s="54">
        <v>45170</v>
      </c>
      <c r="N300" s="52" t="s">
        <v>66</v>
      </c>
      <c r="O300" s="55">
        <v>44.67</v>
      </c>
      <c r="P300" s="52">
        <v>185</v>
      </c>
      <c r="Q300" s="56">
        <v>0.08</v>
      </c>
      <c r="R300" s="55">
        <f>+Table13[[#This Row],[Price per Unit]]*Table13[[#This Row],[Units Sold]]</f>
        <v>8263.9500000000007</v>
      </c>
      <c r="S300" s="52" t="s">
        <v>40</v>
      </c>
      <c r="T300" s="66">
        <f>+Table13[[#This Row],[Price per Unit]]*Table13[[#This Row],[Units Sold]]-Table13[[#This Row],[Price per Unit]]*Table13[[#This Row],[Units Sold]]*Table13[[#This Row],[Discount %]]</f>
        <v>7602.8340000000007</v>
      </c>
      <c r="U300"/>
    </row>
    <row r="301" spans="1:21">
      <c r="A301" s="65">
        <v>3248</v>
      </c>
      <c r="B301" s="52" t="s">
        <v>17</v>
      </c>
      <c r="C301" s="52" t="s">
        <v>18</v>
      </c>
      <c r="D301" s="52" t="s">
        <v>52</v>
      </c>
      <c r="E301" s="52" t="s">
        <v>70</v>
      </c>
      <c r="F301" s="52" t="s">
        <v>60</v>
      </c>
      <c r="G301" s="52">
        <f>+LEN(Table13[[#This Row],[Product Name]])</f>
        <v>15</v>
      </c>
      <c r="H301" s="52" t="s">
        <v>44</v>
      </c>
      <c r="I301" s="52" t="s">
        <v>31</v>
      </c>
      <c r="J301" s="52">
        <v>2023</v>
      </c>
      <c r="K301" s="52" t="s">
        <v>32</v>
      </c>
      <c r="L301" s="53" t="s">
        <v>46</v>
      </c>
      <c r="M301" s="54">
        <v>45170</v>
      </c>
      <c r="N301" s="52" t="s">
        <v>39</v>
      </c>
      <c r="O301" s="55">
        <v>75.349999999999994</v>
      </c>
      <c r="P301" s="52">
        <v>470</v>
      </c>
      <c r="Q301" s="56">
        <v>0.25</v>
      </c>
      <c r="R301" s="55">
        <f>+Table13[[#This Row],[Price per Unit]]*Table13[[#This Row],[Units Sold]]</f>
        <v>35414.5</v>
      </c>
      <c r="S301" s="52" t="s">
        <v>40</v>
      </c>
      <c r="T301" s="66">
        <f>+Table13[[#This Row],[Price per Unit]]*Table13[[#This Row],[Units Sold]]-Table13[[#This Row],[Price per Unit]]*Table13[[#This Row],[Units Sold]]*Table13[[#This Row],[Discount %]]</f>
        <v>26560.875</v>
      </c>
      <c r="U301"/>
    </row>
    <row r="302" spans="1:21">
      <c r="A302" s="65">
        <v>3264</v>
      </c>
      <c r="B302" s="52" t="s">
        <v>41</v>
      </c>
      <c r="C302" s="52" t="s">
        <v>18</v>
      </c>
      <c r="D302" s="52" t="s">
        <v>50</v>
      </c>
      <c r="E302" s="52" t="s">
        <v>30</v>
      </c>
      <c r="F302" s="52" t="s">
        <v>60</v>
      </c>
      <c r="G302" s="52">
        <f>+LEN(Table13[[#This Row],[Product Name]])</f>
        <v>15</v>
      </c>
      <c r="H302" s="52" t="s">
        <v>22</v>
      </c>
      <c r="I302" s="52" t="s">
        <v>31</v>
      </c>
      <c r="J302" s="52">
        <v>2024</v>
      </c>
      <c r="K302" s="52" t="s">
        <v>24</v>
      </c>
      <c r="L302" s="53" t="s">
        <v>71</v>
      </c>
      <c r="M302" s="54">
        <v>45566</v>
      </c>
      <c r="N302" s="52" t="s">
        <v>34</v>
      </c>
      <c r="O302" s="55">
        <v>31.31</v>
      </c>
      <c r="P302" s="52">
        <v>44</v>
      </c>
      <c r="Q302" s="56">
        <v>0.2</v>
      </c>
      <c r="R302" s="55">
        <f>+Table13[[#This Row],[Price per Unit]]*Table13[[#This Row],[Units Sold]]</f>
        <v>1377.6399999999999</v>
      </c>
      <c r="S302" s="52" t="s">
        <v>40</v>
      </c>
      <c r="T302" s="66">
        <f>+Table13[[#This Row],[Price per Unit]]*Table13[[#This Row],[Units Sold]]-Table13[[#This Row],[Price per Unit]]*Table13[[#This Row],[Units Sold]]*Table13[[#This Row],[Discount %]]</f>
        <v>1102.1119999999999</v>
      </c>
      <c r="U302"/>
    </row>
    <row r="303" spans="1:21">
      <c r="A303" s="65">
        <v>3270</v>
      </c>
      <c r="B303" s="52" t="s">
        <v>17</v>
      </c>
      <c r="C303" s="52" t="s">
        <v>18</v>
      </c>
      <c r="D303" s="52" t="s">
        <v>29</v>
      </c>
      <c r="E303" s="52" t="s">
        <v>30</v>
      </c>
      <c r="F303" s="52" t="s">
        <v>60</v>
      </c>
      <c r="G303" s="52">
        <f>+LEN(Table13[[#This Row],[Product Name]])</f>
        <v>15</v>
      </c>
      <c r="H303" s="52" t="s">
        <v>22</v>
      </c>
      <c r="I303" s="52" t="s">
        <v>31</v>
      </c>
      <c r="J303" s="52">
        <v>2024</v>
      </c>
      <c r="K303" s="52" t="s">
        <v>45</v>
      </c>
      <c r="L303" s="53" t="s">
        <v>53</v>
      </c>
      <c r="M303" s="54">
        <v>45292</v>
      </c>
      <c r="N303" s="52" t="s">
        <v>39</v>
      </c>
      <c r="O303" s="55">
        <v>52.46</v>
      </c>
      <c r="P303" s="52">
        <v>264</v>
      </c>
      <c r="Q303" s="56">
        <v>0.06</v>
      </c>
      <c r="R303" s="55">
        <f>+Table13[[#This Row],[Price per Unit]]*Table13[[#This Row],[Units Sold]]</f>
        <v>13849.44</v>
      </c>
      <c r="S303" s="52" t="s">
        <v>61</v>
      </c>
      <c r="T303" s="66">
        <f>+Table13[[#This Row],[Price per Unit]]*Table13[[#This Row],[Units Sold]]-Table13[[#This Row],[Price per Unit]]*Table13[[#This Row],[Units Sold]]*Table13[[#This Row],[Discount %]]</f>
        <v>13018.473600000001</v>
      </c>
      <c r="U303"/>
    </row>
    <row r="304" spans="1:21">
      <c r="A304" s="65">
        <v>3272</v>
      </c>
      <c r="B304" s="52" t="s">
        <v>41</v>
      </c>
      <c r="C304" s="52" t="s">
        <v>18</v>
      </c>
      <c r="D304" s="52" t="s">
        <v>50</v>
      </c>
      <c r="E304" s="52" t="s">
        <v>20</v>
      </c>
      <c r="F304" s="52" t="s">
        <v>21</v>
      </c>
      <c r="G304" s="52">
        <f>+LEN(Table13[[#This Row],[Product Name]])</f>
        <v>16</v>
      </c>
      <c r="H304" s="52" t="s">
        <v>57</v>
      </c>
      <c r="I304" s="52" t="s">
        <v>23</v>
      </c>
      <c r="J304" s="52">
        <v>2023</v>
      </c>
      <c r="K304" s="52" t="s">
        <v>45</v>
      </c>
      <c r="L304" s="53" t="s">
        <v>33</v>
      </c>
      <c r="M304" s="54">
        <v>45047</v>
      </c>
      <c r="N304" s="52" t="s">
        <v>66</v>
      </c>
      <c r="O304" s="55">
        <v>99.68</v>
      </c>
      <c r="P304" s="52">
        <v>166</v>
      </c>
      <c r="Q304" s="56">
        <v>0.14000000000000001</v>
      </c>
      <c r="R304" s="55">
        <f>+Table13[[#This Row],[Price per Unit]]*Table13[[#This Row],[Units Sold]]</f>
        <v>16546.88</v>
      </c>
      <c r="S304" s="52" t="s">
        <v>56</v>
      </c>
      <c r="T304" s="66">
        <f>+Table13[[#This Row],[Price per Unit]]*Table13[[#This Row],[Units Sold]]-Table13[[#This Row],[Price per Unit]]*Table13[[#This Row],[Units Sold]]*Table13[[#This Row],[Discount %]]</f>
        <v>14230.316800000001</v>
      </c>
      <c r="U304"/>
    </row>
    <row r="305" spans="1:21">
      <c r="A305" s="65">
        <v>3274</v>
      </c>
      <c r="B305" s="52" t="s">
        <v>17</v>
      </c>
      <c r="C305" s="52" t="s">
        <v>18</v>
      </c>
      <c r="D305" s="52" t="s">
        <v>19</v>
      </c>
      <c r="E305" s="52" t="s">
        <v>59</v>
      </c>
      <c r="F305" s="52" t="s">
        <v>43</v>
      </c>
      <c r="G305" s="52">
        <f>+LEN(Table13[[#This Row],[Product Name]])</f>
        <v>20</v>
      </c>
      <c r="H305" s="52" t="s">
        <v>44</v>
      </c>
      <c r="I305" s="52" t="s">
        <v>31</v>
      </c>
      <c r="J305" s="52">
        <v>2024</v>
      </c>
      <c r="K305" s="52" t="s">
        <v>32</v>
      </c>
      <c r="L305" s="53" t="s">
        <v>33</v>
      </c>
      <c r="M305" s="54">
        <v>45413</v>
      </c>
      <c r="N305" s="52" t="s">
        <v>69</v>
      </c>
      <c r="O305" s="55">
        <v>14.93</v>
      </c>
      <c r="P305" s="52">
        <v>118</v>
      </c>
      <c r="Q305" s="56">
        <v>0.08</v>
      </c>
      <c r="R305" s="55">
        <f>+Table13[[#This Row],[Price per Unit]]*Table13[[#This Row],[Units Sold]]</f>
        <v>1761.74</v>
      </c>
      <c r="S305" s="52" t="s">
        <v>40</v>
      </c>
      <c r="T305" s="66">
        <f>+Table13[[#This Row],[Price per Unit]]*Table13[[#This Row],[Units Sold]]-Table13[[#This Row],[Price per Unit]]*Table13[[#This Row],[Units Sold]]*Table13[[#This Row],[Discount %]]</f>
        <v>1620.8008</v>
      </c>
      <c r="U305"/>
    </row>
    <row r="306" spans="1:21">
      <c r="A306" s="65">
        <v>3280</v>
      </c>
      <c r="B306" s="52" t="s">
        <v>17</v>
      </c>
      <c r="C306" s="52" t="s">
        <v>18</v>
      </c>
      <c r="D306" s="52" t="s">
        <v>19</v>
      </c>
      <c r="E306" s="52" t="s">
        <v>67</v>
      </c>
      <c r="F306" s="52" t="s">
        <v>55</v>
      </c>
      <c r="G306" s="52">
        <f>+LEN(Table13[[#This Row],[Product Name]])</f>
        <v>19</v>
      </c>
      <c r="H306" s="52" t="s">
        <v>57</v>
      </c>
      <c r="I306" s="52" t="s">
        <v>31</v>
      </c>
      <c r="J306" s="52">
        <v>2023</v>
      </c>
      <c r="K306" s="52" t="s">
        <v>45</v>
      </c>
      <c r="L306" s="53" t="s">
        <v>72</v>
      </c>
      <c r="M306" s="54">
        <v>45078</v>
      </c>
      <c r="N306" s="52" t="s">
        <v>39</v>
      </c>
      <c r="O306" s="55">
        <v>24.93</v>
      </c>
      <c r="P306" s="52">
        <v>268</v>
      </c>
      <c r="Q306" s="56">
        <v>0.12</v>
      </c>
      <c r="R306" s="55">
        <f>+Table13[[#This Row],[Price per Unit]]*Table13[[#This Row],[Units Sold]]</f>
        <v>6681.24</v>
      </c>
      <c r="S306" s="52" t="s">
        <v>56</v>
      </c>
      <c r="T306" s="66">
        <f>+Table13[[#This Row],[Price per Unit]]*Table13[[#This Row],[Units Sold]]-Table13[[#This Row],[Price per Unit]]*Table13[[#This Row],[Units Sold]]*Table13[[#This Row],[Discount %]]</f>
        <v>5879.4911999999995</v>
      </c>
      <c r="U306"/>
    </row>
    <row r="307" spans="1:21">
      <c r="A307" s="65">
        <v>3281</v>
      </c>
      <c r="B307" s="52" t="s">
        <v>17</v>
      </c>
      <c r="C307" s="52" t="s">
        <v>18</v>
      </c>
      <c r="D307" s="52" t="s">
        <v>42</v>
      </c>
      <c r="E307" s="52" t="s">
        <v>59</v>
      </c>
      <c r="F307" s="52" t="s">
        <v>38</v>
      </c>
      <c r="G307" s="52">
        <f>+LEN(Table13[[#This Row],[Product Name]])</f>
        <v>15</v>
      </c>
      <c r="H307" s="52" t="s">
        <v>22</v>
      </c>
      <c r="I307" s="52" t="s">
        <v>31</v>
      </c>
      <c r="J307" s="52">
        <v>2024</v>
      </c>
      <c r="K307" s="52" t="s">
        <v>63</v>
      </c>
      <c r="L307" s="53" t="s">
        <v>33</v>
      </c>
      <c r="M307" s="54">
        <v>45413</v>
      </c>
      <c r="N307" s="52" t="s">
        <v>66</v>
      </c>
      <c r="O307" s="55">
        <v>44.54</v>
      </c>
      <c r="P307" s="52">
        <v>235</v>
      </c>
      <c r="Q307" s="56">
        <v>0.09</v>
      </c>
      <c r="R307" s="55">
        <f>+Table13[[#This Row],[Price per Unit]]*Table13[[#This Row],[Units Sold]]</f>
        <v>10466.9</v>
      </c>
      <c r="S307" s="52" t="s">
        <v>40</v>
      </c>
      <c r="T307" s="66">
        <f>+Table13[[#This Row],[Price per Unit]]*Table13[[#This Row],[Units Sold]]-Table13[[#This Row],[Price per Unit]]*Table13[[#This Row],[Units Sold]]*Table13[[#This Row],[Discount %]]</f>
        <v>9524.878999999999</v>
      </c>
      <c r="U307"/>
    </row>
    <row r="308" spans="1:21">
      <c r="A308" s="65">
        <v>3283</v>
      </c>
      <c r="B308" s="52" t="s">
        <v>48</v>
      </c>
      <c r="C308" s="52" t="s">
        <v>18</v>
      </c>
      <c r="D308" s="52" t="s">
        <v>54</v>
      </c>
      <c r="E308" s="52" t="s">
        <v>62</v>
      </c>
      <c r="F308" s="52" t="s">
        <v>38</v>
      </c>
      <c r="G308" s="52">
        <f>+LEN(Table13[[#This Row],[Product Name]])</f>
        <v>15</v>
      </c>
      <c r="H308" s="52" t="s">
        <v>57</v>
      </c>
      <c r="I308" s="52" t="s">
        <v>31</v>
      </c>
      <c r="J308" s="52">
        <v>2023</v>
      </c>
      <c r="K308" s="52" t="s">
        <v>63</v>
      </c>
      <c r="L308" s="53" t="s">
        <v>58</v>
      </c>
      <c r="M308" s="54">
        <v>45200</v>
      </c>
      <c r="N308" s="52" t="s">
        <v>34</v>
      </c>
      <c r="O308" s="55">
        <v>20.94</v>
      </c>
      <c r="P308" s="52">
        <v>462</v>
      </c>
      <c r="Q308" s="56">
        <v>0.22</v>
      </c>
      <c r="R308" s="55">
        <f>+Table13[[#This Row],[Price per Unit]]*Table13[[#This Row],[Units Sold]]</f>
        <v>9674.2800000000007</v>
      </c>
      <c r="S308" s="52" t="s">
        <v>61</v>
      </c>
      <c r="T308" s="66">
        <f>+Table13[[#This Row],[Price per Unit]]*Table13[[#This Row],[Units Sold]]-Table13[[#This Row],[Price per Unit]]*Table13[[#This Row],[Units Sold]]*Table13[[#This Row],[Discount %]]</f>
        <v>7545.9384000000009</v>
      </c>
      <c r="U308"/>
    </row>
    <row r="309" spans="1:21">
      <c r="A309" s="65">
        <v>3284</v>
      </c>
      <c r="B309" s="52" t="s">
        <v>48</v>
      </c>
      <c r="C309" s="52" t="s">
        <v>18</v>
      </c>
      <c r="D309" s="52" t="s">
        <v>19</v>
      </c>
      <c r="E309" s="52" t="s">
        <v>30</v>
      </c>
      <c r="F309" s="52" t="s">
        <v>60</v>
      </c>
      <c r="G309" s="52">
        <f>+LEN(Table13[[#This Row],[Product Name]])</f>
        <v>15</v>
      </c>
      <c r="H309" s="52" t="s">
        <v>57</v>
      </c>
      <c r="I309" s="52" t="s">
        <v>23</v>
      </c>
      <c r="J309" s="52">
        <v>2024</v>
      </c>
      <c r="K309" s="52" t="s">
        <v>32</v>
      </c>
      <c r="L309" s="53" t="s">
        <v>73</v>
      </c>
      <c r="M309" s="54">
        <v>45505</v>
      </c>
      <c r="N309" s="52" t="s">
        <v>69</v>
      </c>
      <c r="O309" s="55">
        <v>61.51</v>
      </c>
      <c r="P309" s="52">
        <v>191</v>
      </c>
      <c r="Q309" s="56">
        <v>0.27</v>
      </c>
      <c r="R309" s="55">
        <f>+Table13[[#This Row],[Price per Unit]]*Table13[[#This Row],[Units Sold]]</f>
        <v>11748.41</v>
      </c>
      <c r="S309" s="52" t="s">
        <v>56</v>
      </c>
      <c r="T309" s="66">
        <f>+Table13[[#This Row],[Price per Unit]]*Table13[[#This Row],[Units Sold]]-Table13[[#This Row],[Price per Unit]]*Table13[[#This Row],[Units Sold]]*Table13[[#This Row],[Discount %]]</f>
        <v>8576.3392999999996</v>
      </c>
      <c r="U309"/>
    </row>
    <row r="310" spans="1:21">
      <c r="A310" s="65">
        <v>3286</v>
      </c>
      <c r="B310" s="52" t="s">
        <v>48</v>
      </c>
      <c r="C310" s="52" t="s">
        <v>18</v>
      </c>
      <c r="D310" s="52" t="s">
        <v>36</v>
      </c>
      <c r="E310" s="52" t="s">
        <v>67</v>
      </c>
      <c r="F310" s="52" t="s">
        <v>60</v>
      </c>
      <c r="G310" s="52">
        <f>+LEN(Table13[[#This Row],[Product Name]])</f>
        <v>15</v>
      </c>
      <c r="H310" s="52" t="s">
        <v>44</v>
      </c>
      <c r="I310" s="52" t="s">
        <v>31</v>
      </c>
      <c r="J310" s="52">
        <v>2023</v>
      </c>
      <c r="K310" s="52" t="s">
        <v>24</v>
      </c>
      <c r="L310" s="53" t="s">
        <v>68</v>
      </c>
      <c r="M310" s="54">
        <v>45261</v>
      </c>
      <c r="N310" s="52" t="s">
        <v>39</v>
      </c>
      <c r="O310" s="55">
        <v>35.659999999999997</v>
      </c>
      <c r="P310" s="52">
        <v>99</v>
      </c>
      <c r="Q310" s="56">
        <v>0.23</v>
      </c>
      <c r="R310" s="55">
        <f>+Table13[[#This Row],[Price per Unit]]*Table13[[#This Row],[Units Sold]]</f>
        <v>3530.3399999999997</v>
      </c>
      <c r="S310" s="52" t="s">
        <v>56</v>
      </c>
      <c r="T310" s="66">
        <f>+Table13[[#This Row],[Price per Unit]]*Table13[[#This Row],[Units Sold]]-Table13[[#This Row],[Price per Unit]]*Table13[[#This Row],[Units Sold]]*Table13[[#This Row],[Discount %]]</f>
        <v>2718.3617999999997</v>
      </c>
      <c r="U310"/>
    </row>
    <row r="311" spans="1:21">
      <c r="A311" s="65">
        <v>3292</v>
      </c>
      <c r="B311" s="52" t="s">
        <v>48</v>
      </c>
      <c r="C311" s="52" t="s">
        <v>18</v>
      </c>
      <c r="D311" s="52" t="s">
        <v>52</v>
      </c>
      <c r="E311" s="52" t="s">
        <v>30</v>
      </c>
      <c r="F311" s="52" t="s">
        <v>43</v>
      </c>
      <c r="G311" s="52">
        <f>+LEN(Table13[[#This Row],[Product Name]])</f>
        <v>20</v>
      </c>
      <c r="H311" s="52" t="s">
        <v>44</v>
      </c>
      <c r="I311" s="52" t="s">
        <v>23</v>
      </c>
      <c r="J311" s="52">
        <v>2023</v>
      </c>
      <c r="K311" s="52" t="s">
        <v>32</v>
      </c>
      <c r="L311" s="53" t="s">
        <v>33</v>
      </c>
      <c r="M311" s="54">
        <v>45047</v>
      </c>
      <c r="N311" s="52" t="s">
        <v>26</v>
      </c>
      <c r="O311" s="55">
        <v>38.28</v>
      </c>
      <c r="P311" s="52">
        <v>107</v>
      </c>
      <c r="Q311" s="56">
        <v>0.22</v>
      </c>
      <c r="R311" s="55">
        <f>+Table13[[#This Row],[Price per Unit]]*Table13[[#This Row],[Units Sold]]</f>
        <v>4095.96</v>
      </c>
      <c r="S311" s="52" t="s">
        <v>61</v>
      </c>
      <c r="T311" s="66">
        <f>+Table13[[#This Row],[Price per Unit]]*Table13[[#This Row],[Units Sold]]-Table13[[#This Row],[Price per Unit]]*Table13[[#This Row],[Units Sold]]*Table13[[#This Row],[Discount %]]</f>
        <v>3194.8487999999998</v>
      </c>
      <c r="U311"/>
    </row>
    <row r="312" spans="1:21">
      <c r="A312" s="65">
        <v>3293</v>
      </c>
      <c r="B312" s="52" t="s">
        <v>17</v>
      </c>
      <c r="C312" s="52" t="s">
        <v>18</v>
      </c>
      <c r="D312" s="52" t="s">
        <v>52</v>
      </c>
      <c r="E312" s="52" t="s">
        <v>67</v>
      </c>
      <c r="F312" s="52" t="s">
        <v>21</v>
      </c>
      <c r="G312" s="52">
        <f>+LEN(Table13[[#This Row],[Product Name]])</f>
        <v>16</v>
      </c>
      <c r="H312" s="52" t="s">
        <v>22</v>
      </c>
      <c r="I312" s="52" t="s">
        <v>31</v>
      </c>
      <c r="J312" s="52">
        <v>2024</v>
      </c>
      <c r="K312" s="52" t="s">
        <v>63</v>
      </c>
      <c r="L312" s="53" t="s">
        <v>51</v>
      </c>
      <c r="M312" s="54">
        <v>45383</v>
      </c>
      <c r="N312" s="52" t="s">
        <v>39</v>
      </c>
      <c r="O312" s="55">
        <v>18.670000000000002</v>
      </c>
      <c r="P312" s="52">
        <v>175</v>
      </c>
      <c r="Q312" s="56">
        <v>0.01</v>
      </c>
      <c r="R312" s="55">
        <f>+Table13[[#This Row],[Price per Unit]]*Table13[[#This Row],[Units Sold]]</f>
        <v>3267.2500000000005</v>
      </c>
      <c r="S312" s="52" t="s">
        <v>61</v>
      </c>
      <c r="T312" s="66">
        <f>+Table13[[#This Row],[Price per Unit]]*Table13[[#This Row],[Units Sold]]-Table13[[#This Row],[Price per Unit]]*Table13[[#This Row],[Units Sold]]*Table13[[#This Row],[Discount %]]</f>
        <v>3234.5775000000003</v>
      </c>
      <c r="U312"/>
    </row>
    <row r="313" spans="1:21">
      <c r="A313" s="65">
        <v>3297</v>
      </c>
      <c r="B313" s="52" t="s">
        <v>41</v>
      </c>
      <c r="C313" s="52" t="s">
        <v>18</v>
      </c>
      <c r="D313" s="52" t="s">
        <v>19</v>
      </c>
      <c r="E313" s="52" t="s">
        <v>30</v>
      </c>
      <c r="F313" s="52" t="s">
        <v>21</v>
      </c>
      <c r="G313" s="52">
        <f>+LEN(Table13[[#This Row],[Product Name]])</f>
        <v>16</v>
      </c>
      <c r="H313" s="52" t="s">
        <v>57</v>
      </c>
      <c r="I313" s="52" t="s">
        <v>23</v>
      </c>
      <c r="J313" s="52">
        <v>2024</v>
      </c>
      <c r="K313" s="52" t="s">
        <v>24</v>
      </c>
      <c r="L313" s="53" t="s">
        <v>46</v>
      </c>
      <c r="M313" s="54">
        <v>45536</v>
      </c>
      <c r="N313" s="52" t="s">
        <v>34</v>
      </c>
      <c r="O313" s="55">
        <v>41.03</v>
      </c>
      <c r="P313" s="52">
        <v>387</v>
      </c>
      <c r="Q313" s="56">
        <v>0.26</v>
      </c>
      <c r="R313" s="55">
        <f>+Table13[[#This Row],[Price per Unit]]*Table13[[#This Row],[Units Sold]]</f>
        <v>15878.61</v>
      </c>
      <c r="S313" s="52" t="s">
        <v>61</v>
      </c>
      <c r="T313" s="66">
        <f>+Table13[[#This Row],[Price per Unit]]*Table13[[#This Row],[Units Sold]]-Table13[[#This Row],[Price per Unit]]*Table13[[#This Row],[Units Sold]]*Table13[[#This Row],[Discount %]]</f>
        <v>11750.171399999999</v>
      </c>
      <c r="U313"/>
    </row>
    <row r="314" spans="1:21">
      <c r="A314" s="65">
        <v>3302</v>
      </c>
      <c r="B314" s="52" t="s">
        <v>17</v>
      </c>
      <c r="C314" s="52" t="s">
        <v>18</v>
      </c>
      <c r="D314" s="52" t="s">
        <v>52</v>
      </c>
      <c r="E314" s="52" t="s">
        <v>37</v>
      </c>
      <c r="F314" s="52" t="s">
        <v>60</v>
      </c>
      <c r="G314" s="52">
        <f>+LEN(Table13[[#This Row],[Product Name]])</f>
        <v>15</v>
      </c>
      <c r="H314" s="52" t="s">
        <v>44</v>
      </c>
      <c r="I314" s="52" t="s">
        <v>23</v>
      </c>
      <c r="J314" s="52">
        <v>2024</v>
      </c>
      <c r="K314" s="52" t="s">
        <v>32</v>
      </c>
      <c r="L314" s="53" t="s">
        <v>58</v>
      </c>
      <c r="M314" s="54">
        <v>45566</v>
      </c>
      <c r="N314" s="52" t="s">
        <v>66</v>
      </c>
      <c r="O314" s="55">
        <v>30.23</v>
      </c>
      <c r="P314" s="52">
        <v>338</v>
      </c>
      <c r="Q314" s="56">
        <v>0.06</v>
      </c>
      <c r="R314" s="55">
        <f>+Table13[[#This Row],[Price per Unit]]*Table13[[#This Row],[Units Sold]]</f>
        <v>10217.74</v>
      </c>
      <c r="S314" s="52" t="s">
        <v>56</v>
      </c>
      <c r="T314" s="66">
        <f>+Table13[[#This Row],[Price per Unit]]*Table13[[#This Row],[Units Sold]]-Table13[[#This Row],[Price per Unit]]*Table13[[#This Row],[Units Sold]]*Table13[[#This Row],[Discount %]]</f>
        <v>9604.6756000000005</v>
      </c>
      <c r="U314"/>
    </row>
    <row r="315" spans="1:21">
      <c r="A315" s="65">
        <v>3304</v>
      </c>
      <c r="B315" s="52" t="s">
        <v>17</v>
      </c>
      <c r="C315" s="52" t="s">
        <v>18</v>
      </c>
      <c r="D315" s="52" t="s">
        <v>52</v>
      </c>
      <c r="E315" s="52" t="s">
        <v>30</v>
      </c>
      <c r="F315" s="52" t="s">
        <v>38</v>
      </c>
      <c r="G315" s="52">
        <f>+LEN(Table13[[#This Row],[Product Name]])</f>
        <v>15</v>
      </c>
      <c r="H315" s="52" t="s">
        <v>22</v>
      </c>
      <c r="I315" s="52" t="s">
        <v>23</v>
      </c>
      <c r="J315" s="52">
        <v>2023</v>
      </c>
      <c r="K315" s="52" t="s">
        <v>63</v>
      </c>
      <c r="L315" s="53" t="s">
        <v>68</v>
      </c>
      <c r="M315" s="54">
        <v>45261</v>
      </c>
      <c r="N315" s="52" t="s">
        <v>34</v>
      </c>
      <c r="O315" s="55">
        <v>69.540000000000006</v>
      </c>
      <c r="P315" s="52">
        <v>327</v>
      </c>
      <c r="Q315" s="56">
        <v>0.02</v>
      </c>
      <c r="R315" s="55">
        <f>+Table13[[#This Row],[Price per Unit]]*Table13[[#This Row],[Units Sold]]</f>
        <v>22739.58</v>
      </c>
      <c r="S315" s="52" t="s">
        <v>47</v>
      </c>
      <c r="T315" s="66">
        <f>+Table13[[#This Row],[Price per Unit]]*Table13[[#This Row],[Units Sold]]-Table13[[#This Row],[Price per Unit]]*Table13[[#This Row],[Units Sold]]*Table13[[#This Row],[Discount %]]</f>
        <v>22284.788400000001</v>
      </c>
      <c r="U315"/>
    </row>
    <row r="316" spans="1:21">
      <c r="A316" s="65">
        <v>3308</v>
      </c>
      <c r="B316" s="52" t="s">
        <v>17</v>
      </c>
      <c r="C316" s="52" t="s">
        <v>18</v>
      </c>
      <c r="D316" s="52" t="s">
        <v>42</v>
      </c>
      <c r="E316" s="52" t="s">
        <v>62</v>
      </c>
      <c r="F316" s="52" t="s">
        <v>55</v>
      </c>
      <c r="G316" s="52">
        <f>+LEN(Table13[[#This Row],[Product Name]])</f>
        <v>19</v>
      </c>
      <c r="H316" s="52" t="s">
        <v>44</v>
      </c>
      <c r="I316" s="52" t="s">
        <v>23</v>
      </c>
      <c r="J316" s="52">
        <v>2023</v>
      </c>
      <c r="K316" s="52" t="s">
        <v>63</v>
      </c>
      <c r="L316" s="53" t="s">
        <v>65</v>
      </c>
      <c r="M316" s="54">
        <v>44927</v>
      </c>
      <c r="N316" s="52" t="s">
        <v>26</v>
      </c>
      <c r="O316" s="55">
        <v>67.47</v>
      </c>
      <c r="P316" s="52">
        <v>147</v>
      </c>
      <c r="Q316" s="56">
        <v>0.22</v>
      </c>
      <c r="R316" s="55">
        <f>+Table13[[#This Row],[Price per Unit]]*Table13[[#This Row],[Units Sold]]</f>
        <v>9918.09</v>
      </c>
      <c r="S316" s="52" t="s">
        <v>27</v>
      </c>
      <c r="T316" s="66">
        <f>+Table13[[#This Row],[Price per Unit]]*Table13[[#This Row],[Units Sold]]-Table13[[#This Row],[Price per Unit]]*Table13[[#This Row],[Units Sold]]*Table13[[#This Row],[Discount %]]</f>
        <v>7736.1102000000001</v>
      </c>
      <c r="U316"/>
    </row>
    <row r="317" spans="1:21">
      <c r="A317" s="65">
        <v>3312</v>
      </c>
      <c r="B317" s="52" t="s">
        <v>48</v>
      </c>
      <c r="C317" s="52" t="s">
        <v>18</v>
      </c>
      <c r="D317" s="52" t="s">
        <v>54</v>
      </c>
      <c r="E317" s="52" t="s">
        <v>67</v>
      </c>
      <c r="F317" s="52" t="s">
        <v>21</v>
      </c>
      <c r="G317" s="52">
        <f>+LEN(Table13[[#This Row],[Product Name]])</f>
        <v>16</v>
      </c>
      <c r="H317" s="52" t="s">
        <v>22</v>
      </c>
      <c r="I317" s="52" t="s">
        <v>23</v>
      </c>
      <c r="J317" s="52">
        <v>2024</v>
      </c>
      <c r="K317" s="52" t="s">
        <v>32</v>
      </c>
      <c r="L317" s="53" t="s">
        <v>72</v>
      </c>
      <c r="M317" s="54">
        <v>45444</v>
      </c>
      <c r="N317" s="52" t="s">
        <v>34</v>
      </c>
      <c r="O317" s="55">
        <v>49.72</v>
      </c>
      <c r="P317" s="52">
        <v>154</v>
      </c>
      <c r="Q317" s="56">
        <v>0.06</v>
      </c>
      <c r="R317" s="55">
        <f>+Table13[[#This Row],[Price per Unit]]*Table13[[#This Row],[Units Sold]]</f>
        <v>7656.88</v>
      </c>
      <c r="S317" s="52" t="s">
        <v>47</v>
      </c>
      <c r="T317" s="66">
        <f>+Table13[[#This Row],[Price per Unit]]*Table13[[#This Row],[Units Sold]]-Table13[[#This Row],[Price per Unit]]*Table13[[#This Row],[Units Sold]]*Table13[[#This Row],[Discount %]]</f>
        <v>7197.4672</v>
      </c>
      <c r="U317"/>
    </row>
    <row r="318" spans="1:21">
      <c r="A318" s="65">
        <v>3318</v>
      </c>
      <c r="B318" s="52" t="s">
        <v>41</v>
      </c>
      <c r="C318" s="52" t="s">
        <v>18</v>
      </c>
      <c r="D318" s="52" t="s">
        <v>50</v>
      </c>
      <c r="E318" s="52" t="s">
        <v>70</v>
      </c>
      <c r="F318" s="52" t="s">
        <v>43</v>
      </c>
      <c r="G318" s="52">
        <f>+LEN(Table13[[#This Row],[Product Name]])</f>
        <v>20</v>
      </c>
      <c r="H318" s="52" t="s">
        <v>57</v>
      </c>
      <c r="I318" s="52" t="s">
        <v>23</v>
      </c>
      <c r="J318" s="52">
        <v>2023</v>
      </c>
      <c r="K318" s="52" t="s">
        <v>63</v>
      </c>
      <c r="L318" s="53" t="s">
        <v>46</v>
      </c>
      <c r="M318" s="54">
        <v>45170</v>
      </c>
      <c r="N318" s="52" t="s">
        <v>39</v>
      </c>
      <c r="O318" s="55">
        <v>64.78</v>
      </c>
      <c r="P318" s="52">
        <v>115</v>
      </c>
      <c r="Q318" s="56">
        <v>0.05</v>
      </c>
      <c r="R318" s="55">
        <f>+Table13[[#This Row],[Price per Unit]]*Table13[[#This Row],[Units Sold]]</f>
        <v>7449.7</v>
      </c>
      <c r="S318" s="52" t="s">
        <v>56</v>
      </c>
      <c r="T318" s="66">
        <f>+Table13[[#This Row],[Price per Unit]]*Table13[[#This Row],[Units Sold]]-Table13[[#This Row],[Price per Unit]]*Table13[[#This Row],[Units Sold]]*Table13[[#This Row],[Discount %]]</f>
        <v>7077.2150000000001</v>
      </c>
      <c r="U318"/>
    </row>
    <row r="319" spans="1:21">
      <c r="A319" s="65">
        <v>3320</v>
      </c>
      <c r="B319" s="52" t="s">
        <v>48</v>
      </c>
      <c r="C319" s="52" t="s">
        <v>18</v>
      </c>
      <c r="D319" s="52" t="s">
        <v>42</v>
      </c>
      <c r="E319" s="52" t="s">
        <v>70</v>
      </c>
      <c r="F319" s="52" t="s">
        <v>38</v>
      </c>
      <c r="G319" s="52">
        <f>+LEN(Table13[[#This Row],[Product Name]])</f>
        <v>15</v>
      </c>
      <c r="H319" s="52" t="s">
        <v>22</v>
      </c>
      <c r="I319" s="52" t="s">
        <v>31</v>
      </c>
      <c r="J319" s="52">
        <v>2023</v>
      </c>
      <c r="K319" s="52" t="s">
        <v>45</v>
      </c>
      <c r="L319" s="53" t="s">
        <v>64</v>
      </c>
      <c r="M319" s="54">
        <v>45108</v>
      </c>
      <c r="N319" s="52" t="s">
        <v>39</v>
      </c>
      <c r="O319" s="55">
        <v>70.680000000000007</v>
      </c>
      <c r="P319" s="52">
        <v>163</v>
      </c>
      <c r="Q319" s="56">
        <v>0.14000000000000001</v>
      </c>
      <c r="R319" s="55">
        <f>+Table13[[#This Row],[Price per Unit]]*Table13[[#This Row],[Units Sold]]</f>
        <v>11520.840000000002</v>
      </c>
      <c r="S319" s="52" t="s">
        <v>61</v>
      </c>
      <c r="T319" s="66">
        <f>+Table13[[#This Row],[Price per Unit]]*Table13[[#This Row],[Units Sold]]-Table13[[#This Row],[Price per Unit]]*Table13[[#This Row],[Units Sold]]*Table13[[#This Row],[Discount %]]</f>
        <v>9907.9224000000013</v>
      </c>
      <c r="U319"/>
    </row>
    <row r="320" spans="1:21">
      <c r="A320" s="65">
        <v>3325</v>
      </c>
      <c r="B320" s="52" t="s">
        <v>48</v>
      </c>
      <c r="C320" s="52" t="s">
        <v>18</v>
      </c>
      <c r="D320" s="52" t="s">
        <v>29</v>
      </c>
      <c r="E320" s="52" t="s">
        <v>67</v>
      </c>
      <c r="F320" s="52" t="s">
        <v>38</v>
      </c>
      <c r="G320" s="52">
        <f>+LEN(Table13[[#This Row],[Product Name]])</f>
        <v>15</v>
      </c>
      <c r="H320" s="52" t="s">
        <v>57</v>
      </c>
      <c r="I320" s="52" t="s">
        <v>31</v>
      </c>
      <c r="J320" s="52">
        <v>2024</v>
      </c>
      <c r="K320" s="52" t="s">
        <v>45</v>
      </c>
      <c r="L320" s="53" t="s">
        <v>53</v>
      </c>
      <c r="M320" s="54">
        <v>45292</v>
      </c>
      <c r="N320" s="52" t="s">
        <v>26</v>
      </c>
      <c r="O320" s="55">
        <v>10.56</v>
      </c>
      <c r="P320" s="52">
        <v>17</v>
      </c>
      <c r="Q320" s="56">
        <v>0.08</v>
      </c>
      <c r="R320" s="55">
        <f>+Table13[[#This Row],[Price per Unit]]*Table13[[#This Row],[Units Sold]]</f>
        <v>179.52</v>
      </c>
      <c r="S320" s="52" t="s">
        <v>61</v>
      </c>
      <c r="T320" s="66">
        <f>+Table13[[#This Row],[Price per Unit]]*Table13[[#This Row],[Units Sold]]-Table13[[#This Row],[Price per Unit]]*Table13[[#This Row],[Units Sold]]*Table13[[#This Row],[Discount %]]</f>
        <v>165.1584</v>
      </c>
      <c r="U320"/>
    </row>
    <row r="321" spans="1:21">
      <c r="A321" s="65">
        <v>3328</v>
      </c>
      <c r="B321" s="52" t="s">
        <v>17</v>
      </c>
      <c r="C321" s="52" t="s">
        <v>18</v>
      </c>
      <c r="D321" s="52" t="s">
        <v>50</v>
      </c>
      <c r="E321" s="52" t="s">
        <v>67</v>
      </c>
      <c r="F321" s="52" t="s">
        <v>38</v>
      </c>
      <c r="G321" s="52">
        <f>+LEN(Table13[[#This Row],[Product Name]])</f>
        <v>15</v>
      </c>
      <c r="H321" s="52" t="s">
        <v>22</v>
      </c>
      <c r="I321" s="52" t="s">
        <v>23</v>
      </c>
      <c r="J321" s="52">
        <v>2024</v>
      </c>
      <c r="K321" s="52" t="s">
        <v>45</v>
      </c>
      <c r="L321" s="53" t="s">
        <v>53</v>
      </c>
      <c r="M321" s="54">
        <v>45292</v>
      </c>
      <c r="N321" s="52" t="s">
        <v>66</v>
      </c>
      <c r="O321" s="55">
        <v>65.92</v>
      </c>
      <c r="P321" s="52">
        <v>97</v>
      </c>
      <c r="Q321" s="56">
        <v>0.13</v>
      </c>
      <c r="R321" s="55">
        <f>+Table13[[#This Row],[Price per Unit]]*Table13[[#This Row],[Units Sold]]</f>
        <v>6394.24</v>
      </c>
      <c r="S321" s="52" t="s">
        <v>27</v>
      </c>
      <c r="T321" s="66">
        <f>+Table13[[#This Row],[Price per Unit]]*Table13[[#This Row],[Units Sold]]-Table13[[#This Row],[Price per Unit]]*Table13[[#This Row],[Units Sold]]*Table13[[#This Row],[Discount %]]</f>
        <v>5562.9888000000001</v>
      </c>
      <c r="U321"/>
    </row>
    <row r="322" spans="1:21">
      <c r="A322" s="65">
        <v>3329</v>
      </c>
      <c r="B322" s="52" t="s">
        <v>41</v>
      </c>
      <c r="C322" s="52" t="s">
        <v>18</v>
      </c>
      <c r="D322" s="52" t="s">
        <v>19</v>
      </c>
      <c r="E322" s="52" t="s">
        <v>20</v>
      </c>
      <c r="F322" s="52" t="s">
        <v>21</v>
      </c>
      <c r="G322" s="52">
        <f>+LEN(Table13[[#This Row],[Product Name]])</f>
        <v>16</v>
      </c>
      <c r="H322" s="52" t="s">
        <v>44</v>
      </c>
      <c r="I322" s="52" t="s">
        <v>23</v>
      </c>
      <c r="J322" s="52">
        <v>2024</v>
      </c>
      <c r="K322" s="52" t="s">
        <v>63</v>
      </c>
      <c r="L322" s="53" t="s">
        <v>64</v>
      </c>
      <c r="M322" s="54">
        <v>45474</v>
      </c>
      <c r="N322" s="52" t="s">
        <v>39</v>
      </c>
      <c r="O322" s="55">
        <v>37.24</v>
      </c>
      <c r="P322" s="52">
        <v>280</v>
      </c>
      <c r="Q322" s="56">
        <v>0.2</v>
      </c>
      <c r="R322" s="55">
        <f>+Table13[[#This Row],[Price per Unit]]*Table13[[#This Row],[Units Sold]]</f>
        <v>10427.200000000001</v>
      </c>
      <c r="S322" s="52" t="s">
        <v>61</v>
      </c>
      <c r="T322" s="66">
        <f>+Table13[[#This Row],[Price per Unit]]*Table13[[#This Row],[Units Sold]]-Table13[[#This Row],[Price per Unit]]*Table13[[#This Row],[Units Sold]]*Table13[[#This Row],[Discount %]]</f>
        <v>8341.76</v>
      </c>
      <c r="U322"/>
    </row>
    <row r="323" spans="1:21">
      <c r="A323" s="65">
        <v>3331</v>
      </c>
      <c r="B323" s="52" t="s">
        <v>48</v>
      </c>
      <c r="C323" s="52" t="s">
        <v>18</v>
      </c>
      <c r="D323" s="52" t="s">
        <v>36</v>
      </c>
      <c r="E323" s="52" t="s">
        <v>67</v>
      </c>
      <c r="F323" s="52" t="s">
        <v>38</v>
      </c>
      <c r="G323" s="52">
        <f>+LEN(Table13[[#This Row],[Product Name]])</f>
        <v>15</v>
      </c>
      <c r="H323" s="52" t="s">
        <v>44</v>
      </c>
      <c r="I323" s="52" t="s">
        <v>23</v>
      </c>
      <c r="J323" s="52">
        <v>2023</v>
      </c>
      <c r="K323" s="52" t="s">
        <v>45</v>
      </c>
      <c r="L323" s="53" t="s">
        <v>46</v>
      </c>
      <c r="M323" s="54">
        <v>45170</v>
      </c>
      <c r="N323" s="52" t="s">
        <v>66</v>
      </c>
      <c r="O323" s="55">
        <v>57.78</v>
      </c>
      <c r="P323" s="52">
        <v>232</v>
      </c>
      <c r="Q323" s="56">
        <v>0.26</v>
      </c>
      <c r="R323" s="55">
        <f>+Table13[[#This Row],[Price per Unit]]*Table13[[#This Row],[Units Sold]]</f>
        <v>13404.960000000001</v>
      </c>
      <c r="S323" s="52" t="s">
        <v>56</v>
      </c>
      <c r="T323" s="66">
        <f>+Table13[[#This Row],[Price per Unit]]*Table13[[#This Row],[Units Sold]]-Table13[[#This Row],[Price per Unit]]*Table13[[#This Row],[Units Sold]]*Table13[[#This Row],[Discount %]]</f>
        <v>9919.6704000000009</v>
      </c>
      <c r="U323"/>
    </row>
    <row r="324" spans="1:21">
      <c r="A324" s="65">
        <v>3337</v>
      </c>
      <c r="B324" s="52" t="s">
        <v>48</v>
      </c>
      <c r="C324" s="52" t="s">
        <v>18</v>
      </c>
      <c r="D324" s="52" t="s">
        <v>52</v>
      </c>
      <c r="E324" s="52" t="s">
        <v>62</v>
      </c>
      <c r="F324" s="52" t="s">
        <v>21</v>
      </c>
      <c r="G324" s="52">
        <f>+LEN(Table13[[#This Row],[Product Name]])</f>
        <v>16</v>
      </c>
      <c r="H324" s="52" t="s">
        <v>22</v>
      </c>
      <c r="I324" s="52" t="s">
        <v>31</v>
      </c>
      <c r="J324" s="52">
        <v>2024</v>
      </c>
      <c r="K324" s="52" t="s">
        <v>63</v>
      </c>
      <c r="L324" s="53" t="s">
        <v>25</v>
      </c>
      <c r="M324" s="54">
        <v>45352</v>
      </c>
      <c r="N324" s="52" t="s">
        <v>26</v>
      </c>
      <c r="O324" s="55">
        <v>86.42</v>
      </c>
      <c r="P324" s="52">
        <v>55</v>
      </c>
      <c r="Q324" s="56">
        <v>0.02</v>
      </c>
      <c r="R324" s="55">
        <f>+Table13[[#This Row],[Price per Unit]]*Table13[[#This Row],[Units Sold]]</f>
        <v>4753.1000000000004</v>
      </c>
      <c r="S324" s="52" t="s">
        <v>61</v>
      </c>
      <c r="T324" s="66">
        <f>+Table13[[#This Row],[Price per Unit]]*Table13[[#This Row],[Units Sold]]-Table13[[#This Row],[Price per Unit]]*Table13[[#This Row],[Units Sold]]*Table13[[#This Row],[Discount %]]</f>
        <v>4658.0380000000005</v>
      </c>
      <c r="U324"/>
    </row>
    <row r="325" spans="1:21">
      <c r="A325" s="65">
        <v>3344</v>
      </c>
      <c r="B325" s="52" t="s">
        <v>41</v>
      </c>
      <c r="C325" s="52" t="s">
        <v>18</v>
      </c>
      <c r="D325" s="52" t="s">
        <v>36</v>
      </c>
      <c r="E325" s="52" t="s">
        <v>70</v>
      </c>
      <c r="F325" s="52" t="s">
        <v>21</v>
      </c>
      <c r="G325" s="52">
        <f>+LEN(Table13[[#This Row],[Product Name]])</f>
        <v>16</v>
      </c>
      <c r="H325" s="52" t="s">
        <v>22</v>
      </c>
      <c r="I325" s="52" t="s">
        <v>31</v>
      </c>
      <c r="J325" s="52">
        <v>2024</v>
      </c>
      <c r="K325" s="52" t="s">
        <v>24</v>
      </c>
      <c r="L325" s="53" t="s">
        <v>58</v>
      </c>
      <c r="M325" s="54">
        <v>45566</v>
      </c>
      <c r="N325" s="52" t="s">
        <v>66</v>
      </c>
      <c r="O325" s="55">
        <v>48.1</v>
      </c>
      <c r="P325" s="52">
        <v>481</v>
      </c>
      <c r="Q325" s="56">
        <v>0.13</v>
      </c>
      <c r="R325" s="55">
        <f>+Table13[[#This Row],[Price per Unit]]*Table13[[#This Row],[Units Sold]]</f>
        <v>23136.100000000002</v>
      </c>
      <c r="S325" s="52" t="s">
        <v>40</v>
      </c>
      <c r="T325" s="66">
        <f>+Table13[[#This Row],[Price per Unit]]*Table13[[#This Row],[Units Sold]]-Table13[[#This Row],[Price per Unit]]*Table13[[#This Row],[Units Sold]]*Table13[[#This Row],[Discount %]]</f>
        <v>20128.407000000003</v>
      </c>
      <c r="U325"/>
    </row>
    <row r="326" spans="1:21">
      <c r="A326" s="65">
        <v>3345</v>
      </c>
      <c r="B326" s="52" t="s">
        <v>41</v>
      </c>
      <c r="C326" s="52" t="s">
        <v>18</v>
      </c>
      <c r="D326" s="52" t="s">
        <v>19</v>
      </c>
      <c r="E326" s="52" t="s">
        <v>67</v>
      </c>
      <c r="F326" s="52" t="s">
        <v>60</v>
      </c>
      <c r="G326" s="52">
        <f>+LEN(Table13[[#This Row],[Product Name]])</f>
        <v>15</v>
      </c>
      <c r="H326" s="52" t="s">
        <v>44</v>
      </c>
      <c r="I326" s="52" t="s">
        <v>31</v>
      </c>
      <c r="J326" s="52">
        <v>2023</v>
      </c>
      <c r="K326" s="52" t="s">
        <v>63</v>
      </c>
      <c r="L326" s="53" t="s">
        <v>68</v>
      </c>
      <c r="M326" s="54">
        <v>45261</v>
      </c>
      <c r="N326" s="52" t="s">
        <v>69</v>
      </c>
      <c r="O326" s="55">
        <v>30.31</v>
      </c>
      <c r="P326" s="52">
        <v>112</v>
      </c>
      <c r="Q326" s="56">
        <v>0.3</v>
      </c>
      <c r="R326" s="55">
        <f>+Table13[[#This Row],[Price per Unit]]*Table13[[#This Row],[Units Sold]]</f>
        <v>3394.72</v>
      </c>
      <c r="S326" s="52" t="s">
        <v>56</v>
      </c>
      <c r="T326" s="66">
        <f>+Table13[[#This Row],[Price per Unit]]*Table13[[#This Row],[Units Sold]]-Table13[[#This Row],[Price per Unit]]*Table13[[#This Row],[Units Sold]]*Table13[[#This Row],[Discount %]]</f>
        <v>2376.3040000000001</v>
      </c>
      <c r="U326"/>
    </row>
    <row r="327" spans="1:21">
      <c r="A327" s="65">
        <v>3349</v>
      </c>
      <c r="B327" s="52" t="s">
        <v>41</v>
      </c>
      <c r="C327" s="52" t="s">
        <v>18</v>
      </c>
      <c r="D327" s="52" t="s">
        <v>52</v>
      </c>
      <c r="E327" s="52" t="s">
        <v>37</v>
      </c>
      <c r="F327" s="52" t="s">
        <v>55</v>
      </c>
      <c r="G327" s="52">
        <f>+LEN(Table13[[#This Row],[Product Name]])</f>
        <v>19</v>
      </c>
      <c r="H327" s="52" t="s">
        <v>22</v>
      </c>
      <c r="I327" s="52" t="s">
        <v>31</v>
      </c>
      <c r="J327" s="52">
        <v>2023</v>
      </c>
      <c r="K327" s="52" t="s">
        <v>45</v>
      </c>
      <c r="L327" s="53" t="s">
        <v>68</v>
      </c>
      <c r="M327" s="54">
        <v>45261</v>
      </c>
      <c r="N327" s="52" t="s">
        <v>34</v>
      </c>
      <c r="O327" s="55">
        <v>54.41</v>
      </c>
      <c r="P327" s="52">
        <v>482</v>
      </c>
      <c r="Q327" s="56">
        <v>7.0000000000000007E-2</v>
      </c>
      <c r="R327" s="55">
        <f>+Table13[[#This Row],[Price per Unit]]*Table13[[#This Row],[Units Sold]]</f>
        <v>26225.62</v>
      </c>
      <c r="S327" s="52" t="s">
        <v>61</v>
      </c>
      <c r="T327" s="66">
        <f>+Table13[[#This Row],[Price per Unit]]*Table13[[#This Row],[Units Sold]]-Table13[[#This Row],[Price per Unit]]*Table13[[#This Row],[Units Sold]]*Table13[[#This Row],[Discount %]]</f>
        <v>24389.8266</v>
      </c>
      <c r="U327"/>
    </row>
    <row r="328" spans="1:21">
      <c r="A328" s="65">
        <v>3350</v>
      </c>
      <c r="B328" s="52" t="s">
        <v>17</v>
      </c>
      <c r="C328" s="52" t="s">
        <v>18</v>
      </c>
      <c r="D328" s="52" t="s">
        <v>42</v>
      </c>
      <c r="E328" s="52" t="s">
        <v>30</v>
      </c>
      <c r="F328" s="52" t="s">
        <v>43</v>
      </c>
      <c r="G328" s="52">
        <f>+LEN(Table13[[#This Row],[Product Name]])</f>
        <v>20</v>
      </c>
      <c r="H328" s="52" t="s">
        <v>44</v>
      </c>
      <c r="I328" s="52" t="s">
        <v>31</v>
      </c>
      <c r="J328" s="52">
        <v>2024</v>
      </c>
      <c r="K328" s="52" t="s">
        <v>32</v>
      </c>
      <c r="L328" s="53" t="s">
        <v>68</v>
      </c>
      <c r="M328" s="54">
        <v>45627</v>
      </c>
      <c r="N328" s="52" t="s">
        <v>66</v>
      </c>
      <c r="O328" s="55">
        <v>28.34</v>
      </c>
      <c r="P328" s="52">
        <v>202</v>
      </c>
      <c r="Q328" s="56">
        <v>0.12</v>
      </c>
      <c r="R328" s="55">
        <f>+Table13[[#This Row],[Price per Unit]]*Table13[[#This Row],[Units Sold]]</f>
        <v>5724.68</v>
      </c>
      <c r="S328" s="52" t="s">
        <v>27</v>
      </c>
      <c r="T328" s="66">
        <f>+Table13[[#This Row],[Price per Unit]]*Table13[[#This Row],[Units Sold]]-Table13[[#This Row],[Price per Unit]]*Table13[[#This Row],[Units Sold]]*Table13[[#This Row],[Discount %]]</f>
        <v>5037.7184000000007</v>
      </c>
      <c r="U328"/>
    </row>
    <row r="329" spans="1:21">
      <c r="A329" s="65">
        <v>3359</v>
      </c>
      <c r="B329" s="52" t="s">
        <v>48</v>
      </c>
      <c r="C329" s="52" t="s">
        <v>18</v>
      </c>
      <c r="D329" s="52" t="s">
        <v>52</v>
      </c>
      <c r="E329" s="52" t="s">
        <v>62</v>
      </c>
      <c r="F329" s="52" t="s">
        <v>43</v>
      </c>
      <c r="G329" s="52">
        <f>+LEN(Table13[[#This Row],[Product Name]])</f>
        <v>20</v>
      </c>
      <c r="H329" s="52" t="s">
        <v>22</v>
      </c>
      <c r="I329" s="52" t="s">
        <v>23</v>
      </c>
      <c r="J329" s="52">
        <v>2023</v>
      </c>
      <c r="K329" s="52" t="s">
        <v>24</v>
      </c>
      <c r="L329" s="53" t="s">
        <v>71</v>
      </c>
      <c r="M329" s="54">
        <v>45200</v>
      </c>
      <c r="N329" s="52" t="s">
        <v>39</v>
      </c>
      <c r="O329" s="55">
        <v>23.43</v>
      </c>
      <c r="P329" s="52">
        <v>324</v>
      </c>
      <c r="Q329" s="56">
        <v>0.15</v>
      </c>
      <c r="R329" s="55">
        <f>+Table13[[#This Row],[Price per Unit]]*Table13[[#This Row],[Units Sold]]</f>
        <v>7591.32</v>
      </c>
      <c r="S329" s="52" t="s">
        <v>61</v>
      </c>
      <c r="T329" s="66">
        <f>+Table13[[#This Row],[Price per Unit]]*Table13[[#This Row],[Units Sold]]-Table13[[#This Row],[Price per Unit]]*Table13[[#This Row],[Units Sold]]*Table13[[#This Row],[Discount %]]</f>
        <v>6452.6219999999994</v>
      </c>
      <c r="U329"/>
    </row>
    <row r="330" spans="1:21">
      <c r="A330" s="65">
        <v>3366</v>
      </c>
      <c r="B330" s="52" t="s">
        <v>17</v>
      </c>
      <c r="C330" s="52" t="s">
        <v>18</v>
      </c>
      <c r="D330" s="52" t="s">
        <v>54</v>
      </c>
      <c r="E330" s="52" t="s">
        <v>30</v>
      </c>
      <c r="F330" s="52" t="s">
        <v>55</v>
      </c>
      <c r="G330" s="52">
        <f>+LEN(Table13[[#This Row],[Product Name]])</f>
        <v>19</v>
      </c>
      <c r="H330" s="52" t="s">
        <v>22</v>
      </c>
      <c r="I330" s="52" t="s">
        <v>23</v>
      </c>
      <c r="J330" s="52">
        <v>2023</v>
      </c>
      <c r="K330" s="52" t="s">
        <v>32</v>
      </c>
      <c r="L330" s="53" t="s">
        <v>64</v>
      </c>
      <c r="M330" s="54">
        <v>45108</v>
      </c>
      <c r="N330" s="52" t="s">
        <v>34</v>
      </c>
      <c r="O330" s="55">
        <v>82.84</v>
      </c>
      <c r="P330" s="52">
        <v>303</v>
      </c>
      <c r="Q330" s="56">
        <v>0</v>
      </c>
      <c r="R330" s="55">
        <f>+Table13[[#This Row],[Price per Unit]]*Table13[[#This Row],[Units Sold]]</f>
        <v>25100.52</v>
      </c>
      <c r="S330" s="52" t="s">
        <v>27</v>
      </c>
      <c r="T330" s="66">
        <f>+Table13[[#This Row],[Price per Unit]]*Table13[[#This Row],[Units Sold]]-Table13[[#This Row],[Price per Unit]]*Table13[[#This Row],[Units Sold]]*Table13[[#This Row],[Discount %]]</f>
        <v>25100.52</v>
      </c>
      <c r="U330"/>
    </row>
    <row r="331" spans="1:21">
      <c r="A331" s="65">
        <v>3368</v>
      </c>
      <c r="B331" s="52" t="s">
        <v>17</v>
      </c>
      <c r="C331" s="52" t="s">
        <v>18</v>
      </c>
      <c r="D331" s="52" t="s">
        <v>36</v>
      </c>
      <c r="E331" s="52" t="s">
        <v>70</v>
      </c>
      <c r="F331" s="52" t="s">
        <v>60</v>
      </c>
      <c r="G331" s="52">
        <f>+LEN(Table13[[#This Row],[Product Name]])</f>
        <v>15</v>
      </c>
      <c r="H331" s="52" t="s">
        <v>22</v>
      </c>
      <c r="I331" s="52" t="s">
        <v>23</v>
      </c>
      <c r="J331" s="52">
        <v>2024</v>
      </c>
      <c r="K331" s="52" t="s">
        <v>32</v>
      </c>
      <c r="L331" s="53" t="s">
        <v>72</v>
      </c>
      <c r="M331" s="54">
        <v>45444</v>
      </c>
      <c r="N331" s="52" t="s">
        <v>34</v>
      </c>
      <c r="O331" s="55">
        <v>29.98</v>
      </c>
      <c r="P331" s="52">
        <v>331</v>
      </c>
      <c r="Q331" s="56">
        <v>0.05</v>
      </c>
      <c r="R331" s="55">
        <f>+Table13[[#This Row],[Price per Unit]]*Table13[[#This Row],[Units Sold]]</f>
        <v>9923.380000000001</v>
      </c>
      <c r="S331" s="52" t="s">
        <v>47</v>
      </c>
      <c r="T331" s="66">
        <f>+Table13[[#This Row],[Price per Unit]]*Table13[[#This Row],[Units Sold]]-Table13[[#This Row],[Price per Unit]]*Table13[[#This Row],[Units Sold]]*Table13[[#This Row],[Discount %]]</f>
        <v>9427.2110000000011</v>
      </c>
      <c r="U331"/>
    </row>
    <row r="332" spans="1:21">
      <c r="A332" s="65">
        <v>3371</v>
      </c>
      <c r="B332" s="52" t="s">
        <v>41</v>
      </c>
      <c r="C332" s="52" t="s">
        <v>18</v>
      </c>
      <c r="D332" s="52" t="s">
        <v>19</v>
      </c>
      <c r="E332" s="52" t="s">
        <v>37</v>
      </c>
      <c r="F332" s="52" t="s">
        <v>21</v>
      </c>
      <c r="G332" s="52">
        <f>+LEN(Table13[[#This Row],[Product Name]])</f>
        <v>16</v>
      </c>
      <c r="H332" s="52" t="s">
        <v>22</v>
      </c>
      <c r="I332" s="52" t="s">
        <v>31</v>
      </c>
      <c r="J332" s="52">
        <v>2023</v>
      </c>
      <c r="K332" s="52" t="s">
        <v>45</v>
      </c>
      <c r="L332" s="53" t="s">
        <v>46</v>
      </c>
      <c r="M332" s="54">
        <v>45170</v>
      </c>
      <c r="N332" s="52" t="s">
        <v>26</v>
      </c>
      <c r="O332" s="55">
        <v>47.22</v>
      </c>
      <c r="P332" s="52">
        <v>46</v>
      </c>
      <c r="Q332" s="56">
        <v>0.23</v>
      </c>
      <c r="R332" s="55">
        <f>+Table13[[#This Row],[Price per Unit]]*Table13[[#This Row],[Units Sold]]</f>
        <v>2172.12</v>
      </c>
      <c r="S332" s="52" t="s">
        <v>27</v>
      </c>
      <c r="T332" s="66">
        <f>+Table13[[#This Row],[Price per Unit]]*Table13[[#This Row],[Units Sold]]-Table13[[#This Row],[Price per Unit]]*Table13[[#This Row],[Units Sold]]*Table13[[#This Row],[Discount %]]</f>
        <v>1672.5323999999998</v>
      </c>
      <c r="U332"/>
    </row>
    <row r="333" spans="1:21">
      <c r="A333" s="65">
        <v>3372</v>
      </c>
      <c r="B333" s="52" t="s">
        <v>17</v>
      </c>
      <c r="C333" s="52" t="s">
        <v>18</v>
      </c>
      <c r="D333" s="52" t="s">
        <v>29</v>
      </c>
      <c r="E333" s="52" t="s">
        <v>30</v>
      </c>
      <c r="F333" s="52" t="s">
        <v>21</v>
      </c>
      <c r="G333" s="52">
        <f>+LEN(Table13[[#This Row],[Product Name]])</f>
        <v>16</v>
      </c>
      <c r="H333" s="52" t="s">
        <v>22</v>
      </c>
      <c r="I333" s="52" t="s">
        <v>31</v>
      </c>
      <c r="J333" s="52">
        <v>2024</v>
      </c>
      <c r="K333" s="52" t="s">
        <v>63</v>
      </c>
      <c r="L333" s="53" t="s">
        <v>33</v>
      </c>
      <c r="M333" s="54">
        <v>45413</v>
      </c>
      <c r="N333" s="52" t="s">
        <v>34</v>
      </c>
      <c r="O333" s="55">
        <v>60.46</v>
      </c>
      <c r="P333" s="52">
        <v>458</v>
      </c>
      <c r="Q333" s="56">
        <v>0</v>
      </c>
      <c r="R333" s="55">
        <f>+Table13[[#This Row],[Price per Unit]]*Table13[[#This Row],[Units Sold]]</f>
        <v>27690.68</v>
      </c>
      <c r="S333" s="52" t="s">
        <v>27</v>
      </c>
      <c r="T333" s="66">
        <f>+Table13[[#This Row],[Price per Unit]]*Table13[[#This Row],[Units Sold]]-Table13[[#This Row],[Price per Unit]]*Table13[[#This Row],[Units Sold]]*Table13[[#This Row],[Discount %]]</f>
        <v>27690.68</v>
      </c>
      <c r="U333"/>
    </row>
    <row r="334" spans="1:21">
      <c r="A334" s="65">
        <v>3374</v>
      </c>
      <c r="B334" s="52" t="s">
        <v>17</v>
      </c>
      <c r="C334" s="52" t="s">
        <v>18</v>
      </c>
      <c r="D334" s="52" t="s">
        <v>50</v>
      </c>
      <c r="E334" s="52" t="s">
        <v>70</v>
      </c>
      <c r="F334" s="52" t="s">
        <v>60</v>
      </c>
      <c r="G334" s="52">
        <f>+LEN(Table13[[#This Row],[Product Name]])</f>
        <v>15</v>
      </c>
      <c r="H334" s="52" t="s">
        <v>22</v>
      </c>
      <c r="I334" s="52" t="s">
        <v>31</v>
      </c>
      <c r="J334" s="52">
        <v>2023</v>
      </c>
      <c r="K334" s="52" t="s">
        <v>45</v>
      </c>
      <c r="L334" s="53" t="s">
        <v>51</v>
      </c>
      <c r="M334" s="54">
        <v>45017</v>
      </c>
      <c r="N334" s="52" t="s">
        <v>66</v>
      </c>
      <c r="O334" s="55">
        <v>22.42</v>
      </c>
      <c r="P334" s="52">
        <v>429</v>
      </c>
      <c r="Q334" s="56">
        <v>0.1</v>
      </c>
      <c r="R334" s="55">
        <f>+Table13[[#This Row],[Price per Unit]]*Table13[[#This Row],[Units Sold]]</f>
        <v>9618.18</v>
      </c>
      <c r="S334" s="52" t="s">
        <v>56</v>
      </c>
      <c r="T334" s="66">
        <f>+Table13[[#This Row],[Price per Unit]]*Table13[[#This Row],[Units Sold]]-Table13[[#This Row],[Price per Unit]]*Table13[[#This Row],[Units Sold]]*Table13[[#This Row],[Discount %]]</f>
        <v>8656.362000000001</v>
      </c>
      <c r="U334"/>
    </row>
    <row r="335" spans="1:21">
      <c r="A335" s="65">
        <v>3386</v>
      </c>
      <c r="B335" s="52" t="s">
        <v>17</v>
      </c>
      <c r="C335" s="52" t="s">
        <v>18</v>
      </c>
      <c r="D335" s="52" t="s">
        <v>50</v>
      </c>
      <c r="E335" s="52" t="s">
        <v>30</v>
      </c>
      <c r="F335" s="52" t="s">
        <v>38</v>
      </c>
      <c r="G335" s="52">
        <f>+LEN(Table13[[#This Row],[Product Name]])</f>
        <v>15</v>
      </c>
      <c r="H335" s="52" t="s">
        <v>22</v>
      </c>
      <c r="I335" s="52" t="s">
        <v>23</v>
      </c>
      <c r="J335" s="52">
        <v>2024</v>
      </c>
      <c r="K335" s="52" t="s">
        <v>45</v>
      </c>
      <c r="L335" s="53" t="s">
        <v>25</v>
      </c>
      <c r="M335" s="54">
        <v>45352</v>
      </c>
      <c r="N335" s="52" t="s">
        <v>34</v>
      </c>
      <c r="O335" s="55">
        <v>36.54</v>
      </c>
      <c r="P335" s="52">
        <v>145</v>
      </c>
      <c r="Q335" s="56">
        <v>0.28999999999999998</v>
      </c>
      <c r="R335" s="55">
        <f>+Table13[[#This Row],[Price per Unit]]*Table13[[#This Row],[Units Sold]]</f>
        <v>5298.3</v>
      </c>
      <c r="S335" s="52" t="s">
        <v>27</v>
      </c>
      <c r="T335" s="66">
        <f>+Table13[[#This Row],[Price per Unit]]*Table13[[#This Row],[Units Sold]]-Table13[[#This Row],[Price per Unit]]*Table13[[#This Row],[Units Sold]]*Table13[[#This Row],[Discount %]]</f>
        <v>3761.7930000000006</v>
      </c>
      <c r="U335"/>
    </row>
    <row r="336" spans="1:21">
      <c r="A336" s="65">
        <v>3390</v>
      </c>
      <c r="B336" s="52" t="s">
        <v>48</v>
      </c>
      <c r="C336" s="52" t="s">
        <v>18</v>
      </c>
      <c r="D336" s="52" t="s">
        <v>54</v>
      </c>
      <c r="E336" s="52" t="s">
        <v>37</v>
      </c>
      <c r="F336" s="52" t="s">
        <v>55</v>
      </c>
      <c r="G336" s="52">
        <f>+LEN(Table13[[#This Row],[Product Name]])</f>
        <v>19</v>
      </c>
      <c r="H336" s="52" t="s">
        <v>44</v>
      </c>
      <c r="I336" s="52" t="s">
        <v>31</v>
      </c>
      <c r="J336" s="52">
        <v>2023</v>
      </c>
      <c r="K336" s="52" t="s">
        <v>45</v>
      </c>
      <c r="L336" s="53" t="s">
        <v>71</v>
      </c>
      <c r="M336" s="54">
        <v>45200</v>
      </c>
      <c r="N336" s="52" t="s">
        <v>39</v>
      </c>
      <c r="O336" s="55">
        <v>40.1</v>
      </c>
      <c r="P336" s="52">
        <v>88</v>
      </c>
      <c r="Q336" s="56">
        <v>0.19</v>
      </c>
      <c r="R336" s="55">
        <f>+Table13[[#This Row],[Price per Unit]]*Table13[[#This Row],[Units Sold]]</f>
        <v>3528.8</v>
      </c>
      <c r="S336" s="52" t="s">
        <v>61</v>
      </c>
      <c r="T336" s="66">
        <f>+Table13[[#This Row],[Price per Unit]]*Table13[[#This Row],[Units Sold]]-Table13[[#This Row],[Price per Unit]]*Table13[[#This Row],[Units Sold]]*Table13[[#This Row],[Discount %]]</f>
        <v>2858.328</v>
      </c>
      <c r="U336"/>
    </row>
    <row r="337" spans="1:21">
      <c r="A337" s="65">
        <v>3392</v>
      </c>
      <c r="B337" s="52" t="s">
        <v>17</v>
      </c>
      <c r="C337" s="52" t="s">
        <v>18</v>
      </c>
      <c r="D337" s="52" t="s">
        <v>19</v>
      </c>
      <c r="E337" s="52" t="s">
        <v>30</v>
      </c>
      <c r="F337" s="52" t="s">
        <v>43</v>
      </c>
      <c r="G337" s="52">
        <f>+LEN(Table13[[#This Row],[Product Name]])</f>
        <v>20</v>
      </c>
      <c r="H337" s="52" t="s">
        <v>57</v>
      </c>
      <c r="I337" s="52" t="s">
        <v>23</v>
      </c>
      <c r="J337" s="52">
        <v>2024</v>
      </c>
      <c r="K337" s="52" t="s">
        <v>24</v>
      </c>
      <c r="L337" s="53" t="s">
        <v>33</v>
      </c>
      <c r="M337" s="54">
        <v>45413</v>
      </c>
      <c r="N337" s="52" t="s">
        <v>34</v>
      </c>
      <c r="O337" s="55">
        <v>23.74</v>
      </c>
      <c r="P337" s="52">
        <v>148</v>
      </c>
      <c r="Q337" s="56">
        <v>0.13</v>
      </c>
      <c r="R337" s="55">
        <f>+Table13[[#This Row],[Price per Unit]]*Table13[[#This Row],[Units Sold]]</f>
        <v>3513.52</v>
      </c>
      <c r="S337" s="52" t="s">
        <v>40</v>
      </c>
      <c r="T337" s="66">
        <f>+Table13[[#This Row],[Price per Unit]]*Table13[[#This Row],[Units Sold]]-Table13[[#This Row],[Price per Unit]]*Table13[[#This Row],[Units Sold]]*Table13[[#This Row],[Discount %]]</f>
        <v>3056.7624000000001</v>
      </c>
      <c r="U337"/>
    </row>
    <row r="338" spans="1:21">
      <c r="A338" s="65">
        <v>3397</v>
      </c>
      <c r="B338" s="52" t="s">
        <v>17</v>
      </c>
      <c r="C338" s="52" t="s">
        <v>18</v>
      </c>
      <c r="D338" s="52" t="s">
        <v>52</v>
      </c>
      <c r="E338" s="52" t="s">
        <v>20</v>
      </c>
      <c r="F338" s="52" t="s">
        <v>21</v>
      </c>
      <c r="G338" s="52">
        <f>+LEN(Table13[[#This Row],[Product Name]])</f>
        <v>16</v>
      </c>
      <c r="H338" s="52" t="s">
        <v>44</v>
      </c>
      <c r="I338" s="52" t="s">
        <v>31</v>
      </c>
      <c r="J338" s="52">
        <v>2024</v>
      </c>
      <c r="K338" s="52" t="s">
        <v>32</v>
      </c>
      <c r="L338" s="53" t="s">
        <v>64</v>
      </c>
      <c r="M338" s="54">
        <v>45474</v>
      </c>
      <c r="N338" s="52" t="s">
        <v>39</v>
      </c>
      <c r="O338" s="55">
        <v>97.91</v>
      </c>
      <c r="P338" s="52">
        <v>449</v>
      </c>
      <c r="Q338" s="56">
        <v>0.28000000000000003</v>
      </c>
      <c r="R338" s="55">
        <f>+Table13[[#This Row],[Price per Unit]]*Table13[[#This Row],[Units Sold]]</f>
        <v>43961.59</v>
      </c>
      <c r="S338" s="52" t="s">
        <v>56</v>
      </c>
      <c r="T338" s="66">
        <f>+Table13[[#This Row],[Price per Unit]]*Table13[[#This Row],[Units Sold]]-Table13[[#This Row],[Price per Unit]]*Table13[[#This Row],[Units Sold]]*Table13[[#This Row],[Discount %]]</f>
        <v>31652.344799999999</v>
      </c>
      <c r="U338"/>
    </row>
    <row r="339" spans="1:21">
      <c r="A339" s="65">
        <v>3399</v>
      </c>
      <c r="B339" s="52" t="s">
        <v>41</v>
      </c>
      <c r="C339" s="52" t="s">
        <v>18</v>
      </c>
      <c r="D339" s="52" t="s">
        <v>29</v>
      </c>
      <c r="E339" s="52" t="s">
        <v>70</v>
      </c>
      <c r="F339" s="52" t="s">
        <v>21</v>
      </c>
      <c r="G339" s="52">
        <f>+LEN(Table13[[#This Row],[Product Name]])</f>
        <v>16</v>
      </c>
      <c r="H339" s="52" t="s">
        <v>44</v>
      </c>
      <c r="I339" s="52" t="s">
        <v>23</v>
      </c>
      <c r="J339" s="52">
        <v>2023</v>
      </c>
      <c r="K339" s="52" t="s">
        <v>32</v>
      </c>
      <c r="L339" s="53" t="s">
        <v>33</v>
      </c>
      <c r="M339" s="54">
        <v>45047</v>
      </c>
      <c r="N339" s="52" t="s">
        <v>66</v>
      </c>
      <c r="O339" s="55">
        <v>87.33</v>
      </c>
      <c r="P339" s="52">
        <v>486</v>
      </c>
      <c r="Q339" s="56">
        <v>0.15</v>
      </c>
      <c r="R339" s="55">
        <f>+Table13[[#This Row],[Price per Unit]]*Table13[[#This Row],[Units Sold]]</f>
        <v>42442.38</v>
      </c>
      <c r="S339" s="52" t="s">
        <v>56</v>
      </c>
      <c r="T339" s="66">
        <f>+Table13[[#This Row],[Price per Unit]]*Table13[[#This Row],[Units Sold]]-Table13[[#This Row],[Price per Unit]]*Table13[[#This Row],[Units Sold]]*Table13[[#This Row],[Discount %]]</f>
        <v>36076.023000000001</v>
      </c>
      <c r="U339"/>
    </row>
    <row r="340" spans="1:21">
      <c r="A340" s="65">
        <v>3403</v>
      </c>
      <c r="B340" s="52" t="s">
        <v>41</v>
      </c>
      <c r="C340" s="52" t="s">
        <v>18</v>
      </c>
      <c r="D340" s="52" t="s">
        <v>29</v>
      </c>
      <c r="E340" s="52" t="s">
        <v>62</v>
      </c>
      <c r="F340" s="52" t="s">
        <v>38</v>
      </c>
      <c r="G340" s="52">
        <f>+LEN(Table13[[#This Row],[Product Name]])</f>
        <v>15</v>
      </c>
      <c r="H340" s="52" t="s">
        <v>57</v>
      </c>
      <c r="I340" s="52" t="s">
        <v>23</v>
      </c>
      <c r="J340" s="52">
        <v>2023</v>
      </c>
      <c r="K340" s="52" t="s">
        <v>32</v>
      </c>
      <c r="L340" s="53" t="s">
        <v>73</v>
      </c>
      <c r="M340" s="54">
        <v>45139</v>
      </c>
      <c r="N340" s="52" t="s">
        <v>66</v>
      </c>
      <c r="O340" s="55">
        <v>98.86</v>
      </c>
      <c r="P340" s="52">
        <v>458</v>
      </c>
      <c r="Q340" s="56">
        <v>0</v>
      </c>
      <c r="R340" s="55">
        <f>+Table13[[#This Row],[Price per Unit]]*Table13[[#This Row],[Units Sold]]</f>
        <v>45277.88</v>
      </c>
      <c r="S340" s="52" t="s">
        <v>61</v>
      </c>
      <c r="T340" s="66">
        <f>+Table13[[#This Row],[Price per Unit]]*Table13[[#This Row],[Units Sold]]-Table13[[#This Row],[Price per Unit]]*Table13[[#This Row],[Units Sold]]*Table13[[#This Row],[Discount %]]</f>
        <v>45277.88</v>
      </c>
      <c r="U340"/>
    </row>
    <row r="341" spans="1:21">
      <c r="A341" s="65">
        <v>3404</v>
      </c>
      <c r="B341" s="52" t="s">
        <v>17</v>
      </c>
      <c r="C341" s="52" t="s">
        <v>18</v>
      </c>
      <c r="D341" s="52" t="s">
        <v>36</v>
      </c>
      <c r="E341" s="52" t="s">
        <v>70</v>
      </c>
      <c r="F341" s="52" t="s">
        <v>55</v>
      </c>
      <c r="G341" s="52">
        <f>+LEN(Table13[[#This Row],[Product Name]])</f>
        <v>19</v>
      </c>
      <c r="H341" s="52" t="s">
        <v>44</v>
      </c>
      <c r="I341" s="52" t="s">
        <v>31</v>
      </c>
      <c r="J341" s="52">
        <v>2024</v>
      </c>
      <c r="K341" s="52" t="s">
        <v>45</v>
      </c>
      <c r="L341" s="53" t="s">
        <v>58</v>
      </c>
      <c r="M341" s="54">
        <v>45566</v>
      </c>
      <c r="N341" s="52" t="s">
        <v>26</v>
      </c>
      <c r="O341" s="55">
        <v>29.85</v>
      </c>
      <c r="P341" s="52">
        <v>71</v>
      </c>
      <c r="Q341" s="56">
        <v>0.19</v>
      </c>
      <c r="R341" s="55">
        <f>+Table13[[#This Row],[Price per Unit]]*Table13[[#This Row],[Units Sold]]</f>
        <v>2119.35</v>
      </c>
      <c r="S341" s="52" t="s">
        <v>27</v>
      </c>
      <c r="T341" s="66">
        <f>+Table13[[#This Row],[Price per Unit]]*Table13[[#This Row],[Units Sold]]-Table13[[#This Row],[Price per Unit]]*Table13[[#This Row],[Units Sold]]*Table13[[#This Row],[Discount %]]</f>
        <v>1716.6734999999999</v>
      </c>
      <c r="U341"/>
    </row>
    <row r="342" spans="1:21">
      <c r="A342" s="65">
        <v>3407</v>
      </c>
      <c r="B342" s="52" t="s">
        <v>17</v>
      </c>
      <c r="C342" s="52" t="s">
        <v>18</v>
      </c>
      <c r="D342" s="52" t="s">
        <v>19</v>
      </c>
      <c r="E342" s="52" t="s">
        <v>62</v>
      </c>
      <c r="F342" s="52" t="s">
        <v>21</v>
      </c>
      <c r="G342" s="52">
        <f>+LEN(Table13[[#This Row],[Product Name]])</f>
        <v>16</v>
      </c>
      <c r="H342" s="52" t="s">
        <v>44</v>
      </c>
      <c r="I342" s="52" t="s">
        <v>31</v>
      </c>
      <c r="J342" s="52">
        <v>2023</v>
      </c>
      <c r="K342" s="52" t="s">
        <v>32</v>
      </c>
      <c r="L342" s="53" t="s">
        <v>64</v>
      </c>
      <c r="M342" s="54">
        <v>45108</v>
      </c>
      <c r="N342" s="52" t="s">
        <v>26</v>
      </c>
      <c r="O342" s="55">
        <v>73.77</v>
      </c>
      <c r="P342" s="52">
        <v>7</v>
      </c>
      <c r="Q342" s="56">
        <v>0.13</v>
      </c>
      <c r="R342" s="55">
        <f>+Table13[[#This Row],[Price per Unit]]*Table13[[#This Row],[Units Sold]]</f>
        <v>516.39</v>
      </c>
      <c r="S342" s="52" t="s">
        <v>27</v>
      </c>
      <c r="T342" s="66">
        <f>+Table13[[#This Row],[Price per Unit]]*Table13[[#This Row],[Units Sold]]-Table13[[#This Row],[Price per Unit]]*Table13[[#This Row],[Units Sold]]*Table13[[#This Row],[Discount %]]</f>
        <v>449.2593</v>
      </c>
      <c r="U342"/>
    </row>
    <row r="343" spans="1:21">
      <c r="A343" s="65">
        <v>3413</v>
      </c>
      <c r="B343" s="52" t="s">
        <v>17</v>
      </c>
      <c r="C343" s="52" t="s">
        <v>18</v>
      </c>
      <c r="D343" s="52" t="s">
        <v>36</v>
      </c>
      <c r="E343" s="52" t="s">
        <v>20</v>
      </c>
      <c r="F343" s="52" t="s">
        <v>38</v>
      </c>
      <c r="G343" s="52">
        <f>+LEN(Table13[[#This Row],[Product Name]])</f>
        <v>15</v>
      </c>
      <c r="H343" s="52" t="s">
        <v>22</v>
      </c>
      <c r="I343" s="52" t="s">
        <v>31</v>
      </c>
      <c r="J343" s="52">
        <v>2023</v>
      </c>
      <c r="K343" s="52" t="s">
        <v>32</v>
      </c>
      <c r="L343" s="53" t="s">
        <v>65</v>
      </c>
      <c r="M343" s="54">
        <v>44927</v>
      </c>
      <c r="N343" s="52" t="s">
        <v>39</v>
      </c>
      <c r="O343" s="55">
        <v>91.05</v>
      </c>
      <c r="P343" s="52">
        <v>347</v>
      </c>
      <c r="Q343" s="56">
        <v>0.05</v>
      </c>
      <c r="R343" s="55">
        <f>+Table13[[#This Row],[Price per Unit]]*Table13[[#This Row],[Units Sold]]</f>
        <v>31594.35</v>
      </c>
      <c r="S343" s="52" t="s">
        <v>56</v>
      </c>
      <c r="T343" s="66">
        <f>+Table13[[#This Row],[Price per Unit]]*Table13[[#This Row],[Units Sold]]-Table13[[#This Row],[Price per Unit]]*Table13[[#This Row],[Units Sold]]*Table13[[#This Row],[Discount %]]</f>
        <v>30014.6325</v>
      </c>
      <c r="U343"/>
    </row>
    <row r="344" spans="1:21">
      <c r="A344" s="65">
        <v>3418</v>
      </c>
      <c r="B344" s="52" t="s">
        <v>17</v>
      </c>
      <c r="C344" s="52" t="s">
        <v>18</v>
      </c>
      <c r="D344" s="52" t="s">
        <v>19</v>
      </c>
      <c r="E344" s="52" t="s">
        <v>59</v>
      </c>
      <c r="F344" s="52" t="s">
        <v>60</v>
      </c>
      <c r="G344" s="52">
        <f>+LEN(Table13[[#This Row],[Product Name]])</f>
        <v>15</v>
      </c>
      <c r="H344" s="52" t="s">
        <v>22</v>
      </c>
      <c r="I344" s="52" t="s">
        <v>31</v>
      </c>
      <c r="J344" s="52">
        <v>2023</v>
      </c>
      <c r="K344" s="52" t="s">
        <v>63</v>
      </c>
      <c r="L344" s="53" t="s">
        <v>65</v>
      </c>
      <c r="M344" s="54">
        <v>44927</v>
      </c>
      <c r="N344" s="52" t="s">
        <v>26</v>
      </c>
      <c r="O344" s="55">
        <v>56.53</v>
      </c>
      <c r="P344" s="52">
        <v>406</v>
      </c>
      <c r="Q344" s="56">
        <v>0.04</v>
      </c>
      <c r="R344" s="55">
        <f>+Table13[[#This Row],[Price per Unit]]*Table13[[#This Row],[Units Sold]]</f>
        <v>22951.18</v>
      </c>
      <c r="S344" s="52" t="s">
        <v>61</v>
      </c>
      <c r="T344" s="66">
        <f>+Table13[[#This Row],[Price per Unit]]*Table13[[#This Row],[Units Sold]]-Table13[[#This Row],[Price per Unit]]*Table13[[#This Row],[Units Sold]]*Table13[[#This Row],[Discount %]]</f>
        <v>22033.132799999999</v>
      </c>
      <c r="U344"/>
    </row>
    <row r="345" spans="1:21">
      <c r="A345" s="65">
        <v>3421</v>
      </c>
      <c r="B345" s="52" t="s">
        <v>41</v>
      </c>
      <c r="C345" s="52" t="s">
        <v>18</v>
      </c>
      <c r="D345" s="52" t="s">
        <v>50</v>
      </c>
      <c r="E345" s="52" t="s">
        <v>67</v>
      </c>
      <c r="F345" s="52" t="s">
        <v>60</v>
      </c>
      <c r="G345" s="52">
        <f>+LEN(Table13[[#This Row],[Product Name]])</f>
        <v>15</v>
      </c>
      <c r="H345" s="52" t="s">
        <v>22</v>
      </c>
      <c r="I345" s="52" t="s">
        <v>23</v>
      </c>
      <c r="J345" s="52">
        <v>2024</v>
      </c>
      <c r="K345" s="52" t="s">
        <v>63</v>
      </c>
      <c r="L345" s="53" t="s">
        <v>51</v>
      </c>
      <c r="M345" s="54">
        <v>45383</v>
      </c>
      <c r="N345" s="52" t="s">
        <v>34</v>
      </c>
      <c r="O345" s="55">
        <v>80.72</v>
      </c>
      <c r="P345" s="52">
        <v>470</v>
      </c>
      <c r="Q345" s="56">
        <v>0.28000000000000003</v>
      </c>
      <c r="R345" s="55">
        <f>+Table13[[#This Row],[Price per Unit]]*Table13[[#This Row],[Units Sold]]</f>
        <v>37938.400000000001</v>
      </c>
      <c r="S345" s="52" t="s">
        <v>56</v>
      </c>
      <c r="T345" s="66">
        <f>+Table13[[#This Row],[Price per Unit]]*Table13[[#This Row],[Units Sold]]-Table13[[#This Row],[Price per Unit]]*Table13[[#This Row],[Units Sold]]*Table13[[#This Row],[Discount %]]</f>
        <v>27315.648000000001</v>
      </c>
      <c r="U345"/>
    </row>
    <row r="346" spans="1:21">
      <c r="A346" s="65">
        <v>3423</v>
      </c>
      <c r="B346" s="52" t="s">
        <v>41</v>
      </c>
      <c r="C346" s="52" t="s">
        <v>18</v>
      </c>
      <c r="D346" s="52" t="s">
        <v>29</v>
      </c>
      <c r="E346" s="52" t="s">
        <v>62</v>
      </c>
      <c r="F346" s="52" t="s">
        <v>38</v>
      </c>
      <c r="G346" s="52">
        <f>+LEN(Table13[[#This Row],[Product Name]])</f>
        <v>15</v>
      </c>
      <c r="H346" s="52" t="s">
        <v>57</v>
      </c>
      <c r="I346" s="52" t="s">
        <v>31</v>
      </c>
      <c r="J346" s="52">
        <v>2024</v>
      </c>
      <c r="K346" s="52" t="s">
        <v>45</v>
      </c>
      <c r="L346" s="53" t="s">
        <v>65</v>
      </c>
      <c r="M346" s="54">
        <v>45292</v>
      </c>
      <c r="N346" s="52" t="s">
        <v>66</v>
      </c>
      <c r="O346" s="55">
        <v>82.37</v>
      </c>
      <c r="P346" s="52">
        <v>104</v>
      </c>
      <c r="Q346" s="56">
        <v>0.19</v>
      </c>
      <c r="R346" s="55">
        <f>+Table13[[#This Row],[Price per Unit]]*Table13[[#This Row],[Units Sold]]</f>
        <v>8566.48</v>
      </c>
      <c r="S346" s="52" t="s">
        <v>61</v>
      </c>
      <c r="T346" s="66">
        <f>+Table13[[#This Row],[Price per Unit]]*Table13[[#This Row],[Units Sold]]-Table13[[#This Row],[Price per Unit]]*Table13[[#This Row],[Units Sold]]*Table13[[#This Row],[Discount %]]</f>
        <v>6938.8487999999998</v>
      </c>
      <c r="U346"/>
    </row>
    <row r="347" spans="1:21">
      <c r="A347" s="65">
        <v>3426</v>
      </c>
      <c r="B347" s="52" t="s">
        <v>41</v>
      </c>
      <c r="C347" s="52" t="s">
        <v>18</v>
      </c>
      <c r="D347" s="52" t="s">
        <v>42</v>
      </c>
      <c r="E347" s="52" t="s">
        <v>20</v>
      </c>
      <c r="F347" s="52" t="s">
        <v>60</v>
      </c>
      <c r="G347" s="52">
        <f>+LEN(Table13[[#This Row],[Product Name]])</f>
        <v>15</v>
      </c>
      <c r="H347" s="52" t="s">
        <v>22</v>
      </c>
      <c r="I347" s="52" t="s">
        <v>23</v>
      </c>
      <c r="J347" s="52">
        <v>2023</v>
      </c>
      <c r="K347" s="52" t="s">
        <v>63</v>
      </c>
      <c r="L347" s="53" t="s">
        <v>25</v>
      </c>
      <c r="M347" s="54">
        <v>44986</v>
      </c>
      <c r="N347" s="52" t="s">
        <v>39</v>
      </c>
      <c r="O347" s="55">
        <v>46.17</v>
      </c>
      <c r="P347" s="52">
        <v>300</v>
      </c>
      <c r="Q347" s="56">
        <v>0.16</v>
      </c>
      <c r="R347" s="55">
        <f>+Table13[[#This Row],[Price per Unit]]*Table13[[#This Row],[Units Sold]]</f>
        <v>13851</v>
      </c>
      <c r="S347" s="52" t="s">
        <v>56</v>
      </c>
      <c r="T347" s="66">
        <f>+Table13[[#This Row],[Price per Unit]]*Table13[[#This Row],[Units Sold]]-Table13[[#This Row],[Price per Unit]]*Table13[[#This Row],[Units Sold]]*Table13[[#This Row],[Discount %]]</f>
        <v>11634.84</v>
      </c>
      <c r="U347"/>
    </row>
    <row r="348" spans="1:21">
      <c r="A348" s="65">
        <v>3429</v>
      </c>
      <c r="B348" s="52" t="s">
        <v>48</v>
      </c>
      <c r="C348" s="52" t="s">
        <v>18</v>
      </c>
      <c r="D348" s="52" t="s">
        <v>54</v>
      </c>
      <c r="E348" s="52" t="s">
        <v>20</v>
      </c>
      <c r="F348" s="52" t="s">
        <v>43</v>
      </c>
      <c r="G348" s="52">
        <f>+LEN(Table13[[#This Row],[Product Name]])</f>
        <v>20</v>
      </c>
      <c r="H348" s="52" t="s">
        <v>22</v>
      </c>
      <c r="I348" s="52" t="s">
        <v>23</v>
      </c>
      <c r="J348" s="52">
        <v>2024</v>
      </c>
      <c r="K348" s="52" t="s">
        <v>24</v>
      </c>
      <c r="L348" s="53" t="s">
        <v>73</v>
      </c>
      <c r="M348" s="54">
        <v>45505</v>
      </c>
      <c r="N348" s="52" t="s">
        <v>26</v>
      </c>
      <c r="O348" s="55">
        <v>93.01</v>
      </c>
      <c r="P348" s="52">
        <v>200</v>
      </c>
      <c r="Q348" s="56">
        <v>0.3</v>
      </c>
      <c r="R348" s="55">
        <f>+Table13[[#This Row],[Price per Unit]]*Table13[[#This Row],[Units Sold]]</f>
        <v>18602</v>
      </c>
      <c r="S348" s="52" t="s">
        <v>61</v>
      </c>
      <c r="T348" s="66">
        <f>+Table13[[#This Row],[Price per Unit]]*Table13[[#This Row],[Units Sold]]-Table13[[#This Row],[Price per Unit]]*Table13[[#This Row],[Units Sold]]*Table13[[#This Row],[Discount %]]</f>
        <v>13021.400000000001</v>
      </c>
      <c r="U348"/>
    </row>
    <row r="349" spans="1:21">
      <c r="A349" s="65">
        <v>3440</v>
      </c>
      <c r="B349" s="52" t="s">
        <v>17</v>
      </c>
      <c r="C349" s="52" t="s">
        <v>18</v>
      </c>
      <c r="D349" s="52" t="s">
        <v>52</v>
      </c>
      <c r="E349" s="52" t="s">
        <v>67</v>
      </c>
      <c r="F349" s="52" t="s">
        <v>38</v>
      </c>
      <c r="G349" s="52">
        <f>+LEN(Table13[[#This Row],[Product Name]])</f>
        <v>15</v>
      </c>
      <c r="H349" s="52" t="s">
        <v>44</v>
      </c>
      <c r="I349" s="52" t="s">
        <v>31</v>
      </c>
      <c r="J349" s="52">
        <v>2024</v>
      </c>
      <c r="K349" s="52" t="s">
        <v>24</v>
      </c>
      <c r="L349" s="53" t="s">
        <v>51</v>
      </c>
      <c r="M349" s="54">
        <v>45383</v>
      </c>
      <c r="N349" s="52" t="s">
        <v>66</v>
      </c>
      <c r="O349" s="55">
        <v>8.1199999999999992</v>
      </c>
      <c r="P349" s="52">
        <v>433</v>
      </c>
      <c r="Q349" s="56">
        <v>0.01</v>
      </c>
      <c r="R349" s="55">
        <f>+Table13[[#This Row],[Price per Unit]]*Table13[[#This Row],[Units Sold]]</f>
        <v>3515.9599999999996</v>
      </c>
      <c r="S349" s="52" t="s">
        <v>61</v>
      </c>
      <c r="T349" s="66">
        <f>+Table13[[#This Row],[Price per Unit]]*Table13[[#This Row],[Units Sold]]-Table13[[#This Row],[Price per Unit]]*Table13[[#This Row],[Units Sold]]*Table13[[#This Row],[Discount %]]</f>
        <v>3480.8003999999996</v>
      </c>
      <c r="U349"/>
    </row>
    <row r="350" spans="1:21">
      <c r="A350" s="65">
        <v>3450</v>
      </c>
      <c r="B350" s="52" t="s">
        <v>41</v>
      </c>
      <c r="C350" s="52" t="s">
        <v>18</v>
      </c>
      <c r="D350" s="52" t="s">
        <v>50</v>
      </c>
      <c r="E350" s="52" t="s">
        <v>70</v>
      </c>
      <c r="F350" s="52" t="s">
        <v>43</v>
      </c>
      <c r="G350" s="52">
        <f>+LEN(Table13[[#This Row],[Product Name]])</f>
        <v>20</v>
      </c>
      <c r="H350" s="52" t="s">
        <v>22</v>
      </c>
      <c r="I350" s="52" t="s">
        <v>31</v>
      </c>
      <c r="J350" s="52">
        <v>2024</v>
      </c>
      <c r="K350" s="52" t="s">
        <v>63</v>
      </c>
      <c r="L350" s="53" t="s">
        <v>58</v>
      </c>
      <c r="M350" s="54">
        <v>45566</v>
      </c>
      <c r="N350" s="52" t="s">
        <v>34</v>
      </c>
      <c r="O350" s="55">
        <v>37.92</v>
      </c>
      <c r="P350" s="52">
        <v>349</v>
      </c>
      <c r="Q350" s="56">
        <v>0.3</v>
      </c>
      <c r="R350" s="55">
        <f>+Table13[[#This Row],[Price per Unit]]*Table13[[#This Row],[Units Sold]]</f>
        <v>13234.08</v>
      </c>
      <c r="S350" s="52" t="s">
        <v>47</v>
      </c>
      <c r="T350" s="66">
        <f>+Table13[[#This Row],[Price per Unit]]*Table13[[#This Row],[Units Sold]]-Table13[[#This Row],[Price per Unit]]*Table13[[#This Row],[Units Sold]]*Table13[[#This Row],[Discount %]]</f>
        <v>9263.8559999999998</v>
      </c>
      <c r="U350"/>
    </row>
    <row r="351" spans="1:21">
      <c r="A351" s="65">
        <v>3457</v>
      </c>
      <c r="B351" s="52" t="s">
        <v>17</v>
      </c>
      <c r="C351" s="52" t="s">
        <v>18</v>
      </c>
      <c r="D351" s="52" t="s">
        <v>29</v>
      </c>
      <c r="E351" s="52" t="s">
        <v>67</v>
      </c>
      <c r="F351" s="52" t="s">
        <v>55</v>
      </c>
      <c r="G351" s="52">
        <f>+LEN(Table13[[#This Row],[Product Name]])</f>
        <v>19</v>
      </c>
      <c r="H351" s="52" t="s">
        <v>44</v>
      </c>
      <c r="I351" s="52" t="s">
        <v>23</v>
      </c>
      <c r="J351" s="52">
        <v>2023</v>
      </c>
      <c r="K351" s="52" t="s">
        <v>63</v>
      </c>
      <c r="L351" s="53" t="s">
        <v>65</v>
      </c>
      <c r="M351" s="54">
        <v>44927</v>
      </c>
      <c r="N351" s="52" t="s">
        <v>39</v>
      </c>
      <c r="O351" s="55">
        <v>96.62</v>
      </c>
      <c r="P351" s="52">
        <v>459</v>
      </c>
      <c r="Q351" s="56">
        <v>0.1</v>
      </c>
      <c r="R351" s="55">
        <f>+Table13[[#This Row],[Price per Unit]]*Table13[[#This Row],[Units Sold]]</f>
        <v>44348.58</v>
      </c>
      <c r="S351" s="52" t="s">
        <v>61</v>
      </c>
      <c r="T351" s="66">
        <f>+Table13[[#This Row],[Price per Unit]]*Table13[[#This Row],[Units Sold]]-Table13[[#This Row],[Price per Unit]]*Table13[[#This Row],[Units Sold]]*Table13[[#This Row],[Discount %]]</f>
        <v>39913.722000000002</v>
      </c>
      <c r="U351"/>
    </row>
    <row r="352" spans="1:21">
      <c r="A352" s="65">
        <v>3461</v>
      </c>
      <c r="B352" s="52" t="s">
        <v>17</v>
      </c>
      <c r="C352" s="52" t="s">
        <v>18</v>
      </c>
      <c r="D352" s="52" t="s">
        <v>52</v>
      </c>
      <c r="E352" s="52" t="s">
        <v>62</v>
      </c>
      <c r="F352" s="52" t="s">
        <v>55</v>
      </c>
      <c r="G352" s="52">
        <f>+LEN(Table13[[#This Row],[Product Name]])</f>
        <v>19</v>
      </c>
      <c r="H352" s="52" t="s">
        <v>57</v>
      </c>
      <c r="I352" s="52" t="s">
        <v>31</v>
      </c>
      <c r="J352" s="52">
        <v>2024</v>
      </c>
      <c r="K352" s="52" t="s">
        <v>24</v>
      </c>
      <c r="L352" s="53" t="s">
        <v>25</v>
      </c>
      <c r="M352" s="54">
        <v>45352</v>
      </c>
      <c r="N352" s="52" t="s">
        <v>66</v>
      </c>
      <c r="O352" s="55">
        <v>63.32</v>
      </c>
      <c r="P352" s="52">
        <v>181</v>
      </c>
      <c r="Q352" s="56">
        <v>7.0000000000000007E-2</v>
      </c>
      <c r="R352" s="55">
        <f>+Table13[[#This Row],[Price per Unit]]*Table13[[#This Row],[Units Sold]]</f>
        <v>11460.92</v>
      </c>
      <c r="S352" s="52" t="s">
        <v>27</v>
      </c>
      <c r="T352" s="66">
        <f>+Table13[[#This Row],[Price per Unit]]*Table13[[#This Row],[Units Sold]]-Table13[[#This Row],[Price per Unit]]*Table13[[#This Row],[Units Sold]]*Table13[[#This Row],[Discount %]]</f>
        <v>10658.6556</v>
      </c>
      <c r="U352"/>
    </row>
    <row r="353" spans="1:21">
      <c r="A353" s="65">
        <v>3465</v>
      </c>
      <c r="B353" s="52" t="s">
        <v>41</v>
      </c>
      <c r="C353" s="52" t="s">
        <v>18</v>
      </c>
      <c r="D353" s="52" t="s">
        <v>42</v>
      </c>
      <c r="E353" s="52" t="s">
        <v>67</v>
      </c>
      <c r="F353" s="52" t="s">
        <v>60</v>
      </c>
      <c r="G353" s="52">
        <f>+LEN(Table13[[#This Row],[Product Name]])</f>
        <v>15</v>
      </c>
      <c r="H353" s="52" t="s">
        <v>57</v>
      </c>
      <c r="I353" s="52" t="s">
        <v>23</v>
      </c>
      <c r="J353" s="52">
        <v>2023</v>
      </c>
      <c r="K353" s="52" t="s">
        <v>32</v>
      </c>
      <c r="L353" s="53" t="s">
        <v>64</v>
      </c>
      <c r="M353" s="54">
        <v>45108</v>
      </c>
      <c r="N353" s="52" t="s">
        <v>39</v>
      </c>
      <c r="O353" s="55">
        <v>20.22</v>
      </c>
      <c r="P353" s="52">
        <v>103</v>
      </c>
      <c r="Q353" s="56">
        <v>0.14000000000000001</v>
      </c>
      <c r="R353" s="55">
        <f>+Table13[[#This Row],[Price per Unit]]*Table13[[#This Row],[Units Sold]]</f>
        <v>2082.66</v>
      </c>
      <c r="S353" s="52" t="s">
        <v>56</v>
      </c>
      <c r="T353" s="66">
        <f>+Table13[[#This Row],[Price per Unit]]*Table13[[#This Row],[Units Sold]]-Table13[[#This Row],[Price per Unit]]*Table13[[#This Row],[Units Sold]]*Table13[[#This Row],[Discount %]]</f>
        <v>1791.0875999999998</v>
      </c>
      <c r="U353"/>
    </row>
    <row r="354" spans="1:21">
      <c r="A354" s="65">
        <v>3468</v>
      </c>
      <c r="B354" s="52" t="s">
        <v>48</v>
      </c>
      <c r="C354" s="52" t="s">
        <v>18</v>
      </c>
      <c r="D354" s="52" t="s">
        <v>52</v>
      </c>
      <c r="E354" s="52" t="s">
        <v>20</v>
      </c>
      <c r="F354" s="52" t="s">
        <v>43</v>
      </c>
      <c r="G354" s="52">
        <f>+LEN(Table13[[#This Row],[Product Name]])</f>
        <v>20</v>
      </c>
      <c r="H354" s="52" t="s">
        <v>57</v>
      </c>
      <c r="I354" s="52" t="s">
        <v>23</v>
      </c>
      <c r="J354" s="52">
        <v>2024</v>
      </c>
      <c r="K354" s="52" t="s">
        <v>45</v>
      </c>
      <c r="L354" s="53" t="s">
        <v>33</v>
      </c>
      <c r="M354" s="54">
        <v>45413</v>
      </c>
      <c r="N354" s="52" t="s">
        <v>66</v>
      </c>
      <c r="O354" s="55">
        <v>19.190000000000001</v>
      </c>
      <c r="P354" s="52">
        <v>450</v>
      </c>
      <c r="Q354" s="56">
        <v>0.15</v>
      </c>
      <c r="R354" s="55">
        <f>+Table13[[#This Row],[Price per Unit]]*Table13[[#This Row],[Units Sold]]</f>
        <v>8635.5</v>
      </c>
      <c r="S354" s="52" t="s">
        <v>27</v>
      </c>
      <c r="T354" s="66">
        <f>+Table13[[#This Row],[Price per Unit]]*Table13[[#This Row],[Units Sold]]-Table13[[#This Row],[Price per Unit]]*Table13[[#This Row],[Units Sold]]*Table13[[#This Row],[Discount %]]</f>
        <v>7340.1750000000002</v>
      </c>
      <c r="U354"/>
    </row>
    <row r="355" spans="1:21">
      <c r="A355" s="65">
        <v>3470</v>
      </c>
      <c r="B355" s="52" t="s">
        <v>48</v>
      </c>
      <c r="C355" s="52" t="s">
        <v>18</v>
      </c>
      <c r="D355" s="52" t="s">
        <v>54</v>
      </c>
      <c r="E355" s="52" t="s">
        <v>62</v>
      </c>
      <c r="F355" s="52" t="s">
        <v>21</v>
      </c>
      <c r="G355" s="52">
        <f>+LEN(Table13[[#This Row],[Product Name]])</f>
        <v>16</v>
      </c>
      <c r="H355" s="52" t="s">
        <v>44</v>
      </c>
      <c r="I355" s="52" t="s">
        <v>31</v>
      </c>
      <c r="J355" s="52">
        <v>2023</v>
      </c>
      <c r="K355" s="52" t="s">
        <v>63</v>
      </c>
      <c r="L355" s="53" t="s">
        <v>64</v>
      </c>
      <c r="M355" s="54">
        <v>45108</v>
      </c>
      <c r="N355" s="52" t="s">
        <v>34</v>
      </c>
      <c r="O355" s="55">
        <v>6.41</v>
      </c>
      <c r="P355" s="52">
        <v>329</v>
      </c>
      <c r="Q355" s="56">
        <v>0.17</v>
      </c>
      <c r="R355" s="55">
        <f>+Table13[[#This Row],[Price per Unit]]*Table13[[#This Row],[Units Sold]]</f>
        <v>2108.89</v>
      </c>
      <c r="S355" s="52" t="s">
        <v>47</v>
      </c>
      <c r="T355" s="66">
        <f>+Table13[[#This Row],[Price per Unit]]*Table13[[#This Row],[Units Sold]]-Table13[[#This Row],[Price per Unit]]*Table13[[#This Row],[Units Sold]]*Table13[[#This Row],[Discount %]]</f>
        <v>1750.3786999999998</v>
      </c>
      <c r="U355"/>
    </row>
    <row r="356" spans="1:21">
      <c r="A356" s="65">
        <v>3471</v>
      </c>
      <c r="B356" s="52" t="s">
        <v>17</v>
      </c>
      <c r="C356" s="52" t="s">
        <v>18</v>
      </c>
      <c r="D356" s="52" t="s">
        <v>19</v>
      </c>
      <c r="E356" s="52" t="s">
        <v>70</v>
      </c>
      <c r="F356" s="52" t="s">
        <v>55</v>
      </c>
      <c r="G356" s="52">
        <f>+LEN(Table13[[#This Row],[Product Name]])</f>
        <v>19</v>
      </c>
      <c r="H356" s="52" t="s">
        <v>44</v>
      </c>
      <c r="I356" s="52" t="s">
        <v>31</v>
      </c>
      <c r="J356" s="52">
        <v>2024</v>
      </c>
      <c r="K356" s="52" t="s">
        <v>24</v>
      </c>
      <c r="L356" s="53" t="s">
        <v>64</v>
      </c>
      <c r="M356" s="54">
        <v>45474</v>
      </c>
      <c r="N356" s="52" t="s">
        <v>26</v>
      </c>
      <c r="O356" s="55">
        <v>54.04</v>
      </c>
      <c r="P356" s="52">
        <v>355</v>
      </c>
      <c r="Q356" s="56">
        <v>0.1</v>
      </c>
      <c r="R356" s="55">
        <f>+Table13[[#This Row],[Price per Unit]]*Table13[[#This Row],[Units Sold]]</f>
        <v>19184.2</v>
      </c>
      <c r="S356" s="52" t="s">
        <v>47</v>
      </c>
      <c r="T356" s="66">
        <f>+Table13[[#This Row],[Price per Unit]]*Table13[[#This Row],[Units Sold]]-Table13[[#This Row],[Price per Unit]]*Table13[[#This Row],[Units Sold]]*Table13[[#This Row],[Discount %]]</f>
        <v>17265.78</v>
      </c>
      <c r="U356"/>
    </row>
    <row r="357" spans="1:21">
      <c r="A357" s="65">
        <v>3473</v>
      </c>
      <c r="B357" s="52" t="s">
        <v>41</v>
      </c>
      <c r="C357" s="52" t="s">
        <v>18</v>
      </c>
      <c r="D357" s="52" t="s">
        <v>54</v>
      </c>
      <c r="E357" s="52" t="s">
        <v>59</v>
      </c>
      <c r="F357" s="52" t="s">
        <v>55</v>
      </c>
      <c r="G357" s="52">
        <f>+LEN(Table13[[#This Row],[Product Name]])</f>
        <v>19</v>
      </c>
      <c r="H357" s="52" t="s">
        <v>22</v>
      </c>
      <c r="I357" s="52" t="s">
        <v>23</v>
      </c>
      <c r="J357" s="52">
        <v>2023</v>
      </c>
      <c r="K357" s="52" t="s">
        <v>32</v>
      </c>
      <c r="L357" s="53" t="s">
        <v>51</v>
      </c>
      <c r="M357" s="54">
        <v>45017</v>
      </c>
      <c r="N357" s="52" t="s">
        <v>39</v>
      </c>
      <c r="O357" s="55">
        <v>59.38</v>
      </c>
      <c r="P357" s="52">
        <v>328</v>
      </c>
      <c r="Q357" s="56">
        <v>0.19</v>
      </c>
      <c r="R357" s="55">
        <f>+Table13[[#This Row],[Price per Unit]]*Table13[[#This Row],[Units Sold]]</f>
        <v>19476.64</v>
      </c>
      <c r="S357" s="52" t="s">
        <v>40</v>
      </c>
      <c r="T357" s="66">
        <f>+Table13[[#This Row],[Price per Unit]]*Table13[[#This Row],[Units Sold]]-Table13[[#This Row],[Price per Unit]]*Table13[[#This Row],[Units Sold]]*Table13[[#This Row],[Discount %]]</f>
        <v>15776.078399999999</v>
      </c>
      <c r="U357"/>
    </row>
    <row r="358" spans="1:21">
      <c r="A358" s="65">
        <v>3482</v>
      </c>
      <c r="B358" s="52" t="s">
        <v>41</v>
      </c>
      <c r="C358" s="52" t="s">
        <v>18</v>
      </c>
      <c r="D358" s="52" t="s">
        <v>50</v>
      </c>
      <c r="E358" s="52" t="s">
        <v>70</v>
      </c>
      <c r="F358" s="52" t="s">
        <v>38</v>
      </c>
      <c r="G358" s="52">
        <f>+LEN(Table13[[#This Row],[Product Name]])</f>
        <v>15</v>
      </c>
      <c r="H358" s="52" t="s">
        <v>44</v>
      </c>
      <c r="I358" s="52" t="s">
        <v>31</v>
      </c>
      <c r="J358" s="52">
        <v>2024</v>
      </c>
      <c r="K358" s="52" t="s">
        <v>45</v>
      </c>
      <c r="L358" s="53" t="s">
        <v>65</v>
      </c>
      <c r="M358" s="54">
        <v>45292</v>
      </c>
      <c r="N358" s="52" t="s">
        <v>26</v>
      </c>
      <c r="O358" s="55">
        <v>97.66</v>
      </c>
      <c r="P358" s="52">
        <v>144</v>
      </c>
      <c r="Q358" s="56">
        <v>0.05</v>
      </c>
      <c r="R358" s="55">
        <f>+Table13[[#This Row],[Price per Unit]]*Table13[[#This Row],[Units Sold]]</f>
        <v>14063.039999999999</v>
      </c>
      <c r="S358" s="52" t="s">
        <v>56</v>
      </c>
      <c r="T358" s="66">
        <f>+Table13[[#This Row],[Price per Unit]]*Table13[[#This Row],[Units Sold]]-Table13[[#This Row],[Price per Unit]]*Table13[[#This Row],[Units Sold]]*Table13[[#This Row],[Discount %]]</f>
        <v>13359.887999999999</v>
      </c>
      <c r="U358"/>
    </row>
    <row r="359" spans="1:21">
      <c r="A359" s="65">
        <v>3484</v>
      </c>
      <c r="B359" s="52" t="s">
        <v>17</v>
      </c>
      <c r="C359" s="52" t="s">
        <v>18</v>
      </c>
      <c r="D359" s="52" t="s">
        <v>54</v>
      </c>
      <c r="E359" s="52" t="s">
        <v>70</v>
      </c>
      <c r="F359" s="52" t="s">
        <v>43</v>
      </c>
      <c r="G359" s="52">
        <f>+LEN(Table13[[#This Row],[Product Name]])</f>
        <v>20</v>
      </c>
      <c r="H359" s="52" t="s">
        <v>57</v>
      </c>
      <c r="I359" s="52" t="s">
        <v>23</v>
      </c>
      <c r="J359" s="52">
        <v>2024</v>
      </c>
      <c r="K359" s="52" t="s">
        <v>24</v>
      </c>
      <c r="L359" s="53" t="s">
        <v>33</v>
      </c>
      <c r="M359" s="54">
        <v>45413</v>
      </c>
      <c r="N359" s="52" t="s">
        <v>69</v>
      </c>
      <c r="O359" s="55">
        <v>24.53</v>
      </c>
      <c r="P359" s="52">
        <v>64</v>
      </c>
      <c r="Q359" s="56">
        <v>0</v>
      </c>
      <c r="R359" s="55">
        <f>+Table13[[#This Row],[Price per Unit]]*Table13[[#This Row],[Units Sold]]</f>
        <v>1569.92</v>
      </c>
      <c r="S359" s="52" t="s">
        <v>61</v>
      </c>
      <c r="T359" s="66">
        <f>+Table13[[#This Row],[Price per Unit]]*Table13[[#This Row],[Units Sold]]-Table13[[#This Row],[Price per Unit]]*Table13[[#This Row],[Units Sold]]*Table13[[#This Row],[Discount %]]</f>
        <v>1569.92</v>
      </c>
      <c r="U359"/>
    </row>
    <row r="360" spans="1:21">
      <c r="A360" s="65">
        <v>3486</v>
      </c>
      <c r="B360" s="52" t="s">
        <v>41</v>
      </c>
      <c r="C360" s="52" t="s">
        <v>18</v>
      </c>
      <c r="D360" s="52" t="s">
        <v>36</v>
      </c>
      <c r="E360" s="52" t="s">
        <v>20</v>
      </c>
      <c r="F360" s="52" t="s">
        <v>38</v>
      </c>
      <c r="G360" s="52">
        <f>+LEN(Table13[[#This Row],[Product Name]])</f>
        <v>15</v>
      </c>
      <c r="H360" s="52" t="s">
        <v>44</v>
      </c>
      <c r="I360" s="52" t="s">
        <v>31</v>
      </c>
      <c r="J360" s="52">
        <v>2023</v>
      </c>
      <c r="K360" s="52" t="s">
        <v>45</v>
      </c>
      <c r="L360" s="53" t="s">
        <v>25</v>
      </c>
      <c r="M360" s="54">
        <v>44986</v>
      </c>
      <c r="N360" s="52" t="s">
        <v>26</v>
      </c>
      <c r="O360" s="55">
        <v>37.31</v>
      </c>
      <c r="P360" s="52">
        <v>338</v>
      </c>
      <c r="Q360" s="56">
        <v>0.23</v>
      </c>
      <c r="R360" s="55">
        <f>+Table13[[#This Row],[Price per Unit]]*Table13[[#This Row],[Units Sold]]</f>
        <v>12610.78</v>
      </c>
      <c r="S360" s="52" t="s">
        <v>61</v>
      </c>
      <c r="T360" s="66">
        <f>+Table13[[#This Row],[Price per Unit]]*Table13[[#This Row],[Units Sold]]-Table13[[#This Row],[Price per Unit]]*Table13[[#This Row],[Units Sold]]*Table13[[#This Row],[Discount %]]</f>
        <v>9710.3006000000005</v>
      </c>
      <c r="U360"/>
    </row>
    <row r="361" spans="1:21">
      <c r="A361" s="65">
        <v>3488</v>
      </c>
      <c r="B361" s="52" t="s">
        <v>17</v>
      </c>
      <c r="C361" s="52" t="s">
        <v>18</v>
      </c>
      <c r="D361" s="52" t="s">
        <v>54</v>
      </c>
      <c r="E361" s="52" t="s">
        <v>30</v>
      </c>
      <c r="F361" s="52" t="s">
        <v>21</v>
      </c>
      <c r="G361" s="52">
        <f>+LEN(Table13[[#This Row],[Product Name]])</f>
        <v>16</v>
      </c>
      <c r="H361" s="52" t="s">
        <v>22</v>
      </c>
      <c r="I361" s="52" t="s">
        <v>23</v>
      </c>
      <c r="J361" s="52">
        <v>2023</v>
      </c>
      <c r="K361" s="52" t="s">
        <v>24</v>
      </c>
      <c r="L361" s="53" t="s">
        <v>64</v>
      </c>
      <c r="M361" s="54">
        <v>45108</v>
      </c>
      <c r="N361" s="52" t="s">
        <v>66</v>
      </c>
      <c r="O361" s="55">
        <v>63.49</v>
      </c>
      <c r="P361" s="52">
        <v>443</v>
      </c>
      <c r="Q361" s="56">
        <v>0</v>
      </c>
      <c r="R361" s="55">
        <f>+Table13[[#This Row],[Price per Unit]]*Table13[[#This Row],[Units Sold]]</f>
        <v>28126.07</v>
      </c>
      <c r="S361" s="52" t="s">
        <v>27</v>
      </c>
      <c r="T361" s="66">
        <f>+Table13[[#This Row],[Price per Unit]]*Table13[[#This Row],[Units Sold]]-Table13[[#This Row],[Price per Unit]]*Table13[[#This Row],[Units Sold]]*Table13[[#This Row],[Discount %]]</f>
        <v>28126.07</v>
      </c>
      <c r="U361"/>
    </row>
    <row r="362" spans="1:21">
      <c r="A362" s="65">
        <v>3489</v>
      </c>
      <c r="B362" s="52" t="s">
        <v>17</v>
      </c>
      <c r="C362" s="52" t="s">
        <v>18</v>
      </c>
      <c r="D362" s="52" t="s">
        <v>54</v>
      </c>
      <c r="E362" s="52" t="s">
        <v>70</v>
      </c>
      <c r="F362" s="52" t="s">
        <v>43</v>
      </c>
      <c r="G362" s="52">
        <f>+LEN(Table13[[#This Row],[Product Name]])</f>
        <v>20</v>
      </c>
      <c r="H362" s="52" t="s">
        <v>22</v>
      </c>
      <c r="I362" s="52" t="s">
        <v>31</v>
      </c>
      <c r="J362" s="52">
        <v>2023</v>
      </c>
      <c r="K362" s="52" t="s">
        <v>45</v>
      </c>
      <c r="L362" s="53" t="s">
        <v>68</v>
      </c>
      <c r="M362" s="54">
        <v>45261</v>
      </c>
      <c r="N362" s="52" t="s">
        <v>34</v>
      </c>
      <c r="O362" s="55">
        <v>8.59</v>
      </c>
      <c r="P362" s="52">
        <v>113</v>
      </c>
      <c r="Q362" s="56">
        <v>0.19</v>
      </c>
      <c r="R362" s="55">
        <f>+Table13[[#This Row],[Price per Unit]]*Table13[[#This Row],[Units Sold]]</f>
        <v>970.67</v>
      </c>
      <c r="S362" s="52" t="s">
        <v>27</v>
      </c>
      <c r="T362" s="66">
        <f>+Table13[[#This Row],[Price per Unit]]*Table13[[#This Row],[Units Sold]]-Table13[[#This Row],[Price per Unit]]*Table13[[#This Row],[Units Sold]]*Table13[[#This Row],[Discount %]]</f>
        <v>786.24270000000001</v>
      </c>
      <c r="U362"/>
    </row>
    <row r="363" spans="1:21">
      <c r="A363" s="65">
        <v>3493</v>
      </c>
      <c r="B363" s="52" t="s">
        <v>41</v>
      </c>
      <c r="C363" s="52" t="s">
        <v>18</v>
      </c>
      <c r="D363" s="52" t="s">
        <v>29</v>
      </c>
      <c r="E363" s="52" t="s">
        <v>20</v>
      </c>
      <c r="F363" s="52" t="s">
        <v>60</v>
      </c>
      <c r="G363" s="52">
        <f>+LEN(Table13[[#This Row],[Product Name]])</f>
        <v>15</v>
      </c>
      <c r="H363" s="52" t="s">
        <v>57</v>
      </c>
      <c r="I363" s="52" t="s">
        <v>23</v>
      </c>
      <c r="J363" s="52">
        <v>2023</v>
      </c>
      <c r="K363" s="52" t="s">
        <v>32</v>
      </c>
      <c r="L363" s="53" t="s">
        <v>53</v>
      </c>
      <c r="M363" s="54">
        <v>44927</v>
      </c>
      <c r="N363" s="52" t="s">
        <v>34</v>
      </c>
      <c r="O363" s="55">
        <v>57.73</v>
      </c>
      <c r="P363" s="52">
        <v>395</v>
      </c>
      <c r="Q363" s="56">
        <v>0.17</v>
      </c>
      <c r="R363" s="55">
        <f>+Table13[[#This Row],[Price per Unit]]*Table13[[#This Row],[Units Sold]]</f>
        <v>22803.35</v>
      </c>
      <c r="S363" s="52" t="s">
        <v>47</v>
      </c>
      <c r="T363" s="66">
        <f>+Table13[[#This Row],[Price per Unit]]*Table13[[#This Row],[Units Sold]]-Table13[[#This Row],[Price per Unit]]*Table13[[#This Row],[Units Sold]]*Table13[[#This Row],[Discount %]]</f>
        <v>18926.780499999997</v>
      </c>
      <c r="U363"/>
    </row>
    <row r="364" spans="1:21">
      <c r="A364" s="65">
        <v>3500</v>
      </c>
      <c r="B364" s="52" t="s">
        <v>48</v>
      </c>
      <c r="C364" s="52" t="s">
        <v>18</v>
      </c>
      <c r="D364" s="52" t="s">
        <v>42</v>
      </c>
      <c r="E364" s="52" t="s">
        <v>70</v>
      </c>
      <c r="F364" s="52" t="s">
        <v>21</v>
      </c>
      <c r="G364" s="52">
        <f>+LEN(Table13[[#This Row],[Product Name]])</f>
        <v>16</v>
      </c>
      <c r="H364" s="52" t="s">
        <v>57</v>
      </c>
      <c r="I364" s="52" t="s">
        <v>31</v>
      </c>
      <c r="J364" s="52">
        <v>2023</v>
      </c>
      <c r="K364" s="52" t="s">
        <v>32</v>
      </c>
      <c r="L364" s="53" t="s">
        <v>46</v>
      </c>
      <c r="M364" s="54">
        <v>45170</v>
      </c>
      <c r="N364" s="52" t="s">
        <v>69</v>
      </c>
      <c r="O364" s="55">
        <v>50.45</v>
      </c>
      <c r="P364" s="52">
        <v>493</v>
      </c>
      <c r="Q364" s="56">
        <v>0.24</v>
      </c>
      <c r="R364" s="55">
        <f>+Table13[[#This Row],[Price per Unit]]*Table13[[#This Row],[Units Sold]]</f>
        <v>24871.850000000002</v>
      </c>
      <c r="S364" s="52" t="s">
        <v>27</v>
      </c>
      <c r="T364" s="66">
        <f>+Table13[[#This Row],[Price per Unit]]*Table13[[#This Row],[Units Sold]]-Table13[[#This Row],[Price per Unit]]*Table13[[#This Row],[Units Sold]]*Table13[[#This Row],[Discount %]]</f>
        <v>18902.606</v>
      </c>
      <c r="U364"/>
    </row>
    <row r="365" spans="1:21">
      <c r="A365" s="65">
        <v>3506</v>
      </c>
      <c r="B365" s="52" t="s">
        <v>41</v>
      </c>
      <c r="C365" s="52" t="s">
        <v>18</v>
      </c>
      <c r="D365" s="52" t="s">
        <v>54</v>
      </c>
      <c r="E365" s="52" t="s">
        <v>62</v>
      </c>
      <c r="F365" s="52" t="s">
        <v>60</v>
      </c>
      <c r="G365" s="52">
        <f>+LEN(Table13[[#This Row],[Product Name]])</f>
        <v>15</v>
      </c>
      <c r="H365" s="52" t="s">
        <v>22</v>
      </c>
      <c r="I365" s="52" t="s">
        <v>31</v>
      </c>
      <c r="J365" s="52">
        <v>2024</v>
      </c>
      <c r="K365" s="52" t="s">
        <v>45</v>
      </c>
      <c r="L365" s="53" t="s">
        <v>25</v>
      </c>
      <c r="M365" s="54">
        <v>45352</v>
      </c>
      <c r="N365" s="52" t="s">
        <v>66</v>
      </c>
      <c r="O365" s="55">
        <v>85.05</v>
      </c>
      <c r="P365" s="52">
        <v>71</v>
      </c>
      <c r="Q365" s="56">
        <v>0.08</v>
      </c>
      <c r="R365" s="55">
        <f>+Table13[[#This Row],[Price per Unit]]*Table13[[#This Row],[Units Sold]]</f>
        <v>6038.55</v>
      </c>
      <c r="S365" s="52" t="s">
        <v>47</v>
      </c>
      <c r="T365" s="66">
        <f>+Table13[[#This Row],[Price per Unit]]*Table13[[#This Row],[Units Sold]]-Table13[[#This Row],[Price per Unit]]*Table13[[#This Row],[Units Sold]]*Table13[[#This Row],[Discount %]]</f>
        <v>5555.4660000000003</v>
      </c>
      <c r="U365"/>
    </row>
    <row r="366" spans="1:21">
      <c r="A366" s="65">
        <v>3507</v>
      </c>
      <c r="B366" s="52" t="s">
        <v>17</v>
      </c>
      <c r="C366" s="52" t="s">
        <v>18</v>
      </c>
      <c r="D366" s="52" t="s">
        <v>42</v>
      </c>
      <c r="E366" s="52" t="s">
        <v>30</v>
      </c>
      <c r="F366" s="52" t="s">
        <v>38</v>
      </c>
      <c r="G366" s="52">
        <f>+LEN(Table13[[#This Row],[Product Name]])</f>
        <v>15</v>
      </c>
      <c r="H366" s="52" t="s">
        <v>57</v>
      </c>
      <c r="I366" s="52" t="s">
        <v>23</v>
      </c>
      <c r="J366" s="52">
        <v>2024</v>
      </c>
      <c r="K366" s="52" t="s">
        <v>24</v>
      </c>
      <c r="L366" s="53" t="s">
        <v>25</v>
      </c>
      <c r="M366" s="54">
        <v>45352</v>
      </c>
      <c r="N366" s="52" t="s">
        <v>66</v>
      </c>
      <c r="O366" s="55">
        <v>91.98</v>
      </c>
      <c r="P366" s="52">
        <v>294</v>
      </c>
      <c r="Q366" s="56">
        <v>0.1</v>
      </c>
      <c r="R366" s="55">
        <f>+Table13[[#This Row],[Price per Unit]]*Table13[[#This Row],[Units Sold]]</f>
        <v>27042.120000000003</v>
      </c>
      <c r="S366" s="52" t="s">
        <v>61</v>
      </c>
      <c r="T366" s="66">
        <f>+Table13[[#This Row],[Price per Unit]]*Table13[[#This Row],[Units Sold]]-Table13[[#This Row],[Price per Unit]]*Table13[[#This Row],[Units Sold]]*Table13[[#This Row],[Discount %]]</f>
        <v>24337.908000000003</v>
      </c>
      <c r="U366"/>
    </row>
    <row r="367" spans="1:21">
      <c r="A367" s="65">
        <v>3513</v>
      </c>
      <c r="B367" s="52" t="s">
        <v>41</v>
      </c>
      <c r="C367" s="52" t="s">
        <v>18</v>
      </c>
      <c r="D367" s="52" t="s">
        <v>54</v>
      </c>
      <c r="E367" s="52" t="s">
        <v>30</v>
      </c>
      <c r="F367" s="52" t="s">
        <v>55</v>
      </c>
      <c r="G367" s="52">
        <f>+LEN(Table13[[#This Row],[Product Name]])</f>
        <v>19</v>
      </c>
      <c r="H367" s="52" t="s">
        <v>57</v>
      </c>
      <c r="I367" s="52" t="s">
        <v>23</v>
      </c>
      <c r="J367" s="52">
        <v>2024</v>
      </c>
      <c r="K367" s="52" t="s">
        <v>45</v>
      </c>
      <c r="L367" s="53" t="s">
        <v>64</v>
      </c>
      <c r="M367" s="54">
        <v>45474</v>
      </c>
      <c r="N367" s="52" t="s">
        <v>26</v>
      </c>
      <c r="O367" s="55">
        <v>99.32</v>
      </c>
      <c r="P367" s="52">
        <v>174</v>
      </c>
      <c r="Q367" s="56">
        <v>0.01</v>
      </c>
      <c r="R367" s="55">
        <f>+Table13[[#This Row],[Price per Unit]]*Table13[[#This Row],[Units Sold]]</f>
        <v>17281.68</v>
      </c>
      <c r="S367" s="52" t="s">
        <v>56</v>
      </c>
      <c r="T367" s="66">
        <f>+Table13[[#This Row],[Price per Unit]]*Table13[[#This Row],[Units Sold]]-Table13[[#This Row],[Price per Unit]]*Table13[[#This Row],[Units Sold]]*Table13[[#This Row],[Discount %]]</f>
        <v>17108.8632</v>
      </c>
      <c r="U367"/>
    </row>
    <row r="368" spans="1:21">
      <c r="A368" s="65">
        <v>3518</v>
      </c>
      <c r="B368" s="52" t="s">
        <v>48</v>
      </c>
      <c r="C368" s="52" t="s">
        <v>18</v>
      </c>
      <c r="D368" s="52" t="s">
        <v>29</v>
      </c>
      <c r="E368" s="52" t="s">
        <v>62</v>
      </c>
      <c r="F368" s="52" t="s">
        <v>60</v>
      </c>
      <c r="G368" s="52">
        <f>+LEN(Table13[[#This Row],[Product Name]])</f>
        <v>15</v>
      </c>
      <c r="H368" s="52" t="s">
        <v>44</v>
      </c>
      <c r="I368" s="52" t="s">
        <v>31</v>
      </c>
      <c r="J368" s="52">
        <v>2024</v>
      </c>
      <c r="K368" s="52" t="s">
        <v>45</v>
      </c>
      <c r="L368" s="53" t="s">
        <v>73</v>
      </c>
      <c r="M368" s="54">
        <v>45505</v>
      </c>
      <c r="N368" s="52" t="s">
        <v>34</v>
      </c>
      <c r="O368" s="55">
        <v>51.75</v>
      </c>
      <c r="P368" s="52">
        <v>85</v>
      </c>
      <c r="Q368" s="56">
        <v>0.16</v>
      </c>
      <c r="R368" s="55">
        <f>+Table13[[#This Row],[Price per Unit]]*Table13[[#This Row],[Units Sold]]</f>
        <v>4398.75</v>
      </c>
      <c r="S368" s="52" t="s">
        <v>27</v>
      </c>
      <c r="T368" s="66">
        <f>+Table13[[#This Row],[Price per Unit]]*Table13[[#This Row],[Units Sold]]-Table13[[#This Row],[Price per Unit]]*Table13[[#This Row],[Units Sold]]*Table13[[#This Row],[Discount %]]</f>
        <v>3694.95</v>
      </c>
      <c r="U368"/>
    </row>
    <row r="369" spans="1:21">
      <c r="A369" s="65">
        <v>3523</v>
      </c>
      <c r="B369" s="52" t="s">
        <v>48</v>
      </c>
      <c r="C369" s="52" t="s">
        <v>18</v>
      </c>
      <c r="D369" s="52" t="s">
        <v>54</v>
      </c>
      <c r="E369" s="52" t="s">
        <v>70</v>
      </c>
      <c r="F369" s="52" t="s">
        <v>38</v>
      </c>
      <c r="G369" s="52">
        <f>+LEN(Table13[[#This Row],[Product Name]])</f>
        <v>15</v>
      </c>
      <c r="H369" s="52" t="s">
        <v>44</v>
      </c>
      <c r="I369" s="52" t="s">
        <v>31</v>
      </c>
      <c r="J369" s="52">
        <v>2024</v>
      </c>
      <c r="K369" s="52" t="s">
        <v>32</v>
      </c>
      <c r="L369" s="53" t="s">
        <v>51</v>
      </c>
      <c r="M369" s="54">
        <v>45383</v>
      </c>
      <c r="N369" s="52" t="s">
        <v>34</v>
      </c>
      <c r="O369" s="55">
        <v>5.4</v>
      </c>
      <c r="P369" s="52">
        <v>172</v>
      </c>
      <c r="Q369" s="56">
        <v>0.22</v>
      </c>
      <c r="R369" s="55">
        <f>+Table13[[#This Row],[Price per Unit]]*Table13[[#This Row],[Units Sold]]</f>
        <v>928.80000000000007</v>
      </c>
      <c r="S369" s="52" t="s">
        <v>27</v>
      </c>
      <c r="T369" s="66">
        <f>+Table13[[#This Row],[Price per Unit]]*Table13[[#This Row],[Units Sold]]-Table13[[#This Row],[Price per Unit]]*Table13[[#This Row],[Units Sold]]*Table13[[#This Row],[Discount %]]</f>
        <v>724.46400000000006</v>
      </c>
      <c r="U369"/>
    </row>
    <row r="370" spans="1:21">
      <c r="A370" s="65">
        <v>3527</v>
      </c>
      <c r="B370" s="52" t="s">
        <v>48</v>
      </c>
      <c r="C370" s="52" t="s">
        <v>18</v>
      </c>
      <c r="D370" s="52" t="s">
        <v>29</v>
      </c>
      <c r="E370" s="52" t="s">
        <v>37</v>
      </c>
      <c r="F370" s="52" t="s">
        <v>43</v>
      </c>
      <c r="G370" s="52">
        <f>+LEN(Table13[[#This Row],[Product Name]])</f>
        <v>20</v>
      </c>
      <c r="H370" s="52" t="s">
        <v>22</v>
      </c>
      <c r="I370" s="52" t="s">
        <v>23</v>
      </c>
      <c r="J370" s="52">
        <v>2024</v>
      </c>
      <c r="K370" s="52" t="s">
        <v>63</v>
      </c>
      <c r="L370" s="53" t="s">
        <v>71</v>
      </c>
      <c r="M370" s="54">
        <v>45566</v>
      </c>
      <c r="N370" s="52" t="s">
        <v>39</v>
      </c>
      <c r="O370" s="55">
        <v>56.5</v>
      </c>
      <c r="P370" s="52">
        <v>295</v>
      </c>
      <c r="Q370" s="56">
        <v>0.28999999999999998</v>
      </c>
      <c r="R370" s="55">
        <f>+Table13[[#This Row],[Price per Unit]]*Table13[[#This Row],[Units Sold]]</f>
        <v>16667.5</v>
      </c>
      <c r="S370" s="52" t="s">
        <v>61</v>
      </c>
      <c r="T370" s="66">
        <f>+Table13[[#This Row],[Price per Unit]]*Table13[[#This Row],[Units Sold]]-Table13[[#This Row],[Price per Unit]]*Table13[[#This Row],[Units Sold]]*Table13[[#This Row],[Discount %]]</f>
        <v>11833.924999999999</v>
      </c>
      <c r="U370"/>
    </row>
    <row r="371" spans="1:21">
      <c r="A371" s="65">
        <v>3528</v>
      </c>
      <c r="B371" s="52" t="s">
        <v>41</v>
      </c>
      <c r="C371" s="52" t="s">
        <v>18</v>
      </c>
      <c r="D371" s="52" t="s">
        <v>54</v>
      </c>
      <c r="E371" s="52" t="s">
        <v>59</v>
      </c>
      <c r="F371" s="52" t="s">
        <v>60</v>
      </c>
      <c r="G371" s="52">
        <f>+LEN(Table13[[#This Row],[Product Name]])</f>
        <v>15</v>
      </c>
      <c r="H371" s="52" t="s">
        <v>44</v>
      </c>
      <c r="I371" s="52" t="s">
        <v>31</v>
      </c>
      <c r="J371" s="52">
        <v>2023</v>
      </c>
      <c r="K371" s="52" t="s">
        <v>32</v>
      </c>
      <c r="L371" s="53" t="s">
        <v>51</v>
      </c>
      <c r="M371" s="54">
        <v>45017</v>
      </c>
      <c r="N371" s="52" t="s">
        <v>69</v>
      </c>
      <c r="O371" s="55">
        <v>7.98</v>
      </c>
      <c r="P371" s="52">
        <v>456</v>
      </c>
      <c r="Q371" s="56">
        <v>0.04</v>
      </c>
      <c r="R371" s="55">
        <f>+Table13[[#This Row],[Price per Unit]]*Table13[[#This Row],[Units Sold]]</f>
        <v>3638.88</v>
      </c>
      <c r="S371" s="52" t="s">
        <v>61</v>
      </c>
      <c r="T371" s="66">
        <f>+Table13[[#This Row],[Price per Unit]]*Table13[[#This Row],[Units Sold]]-Table13[[#This Row],[Price per Unit]]*Table13[[#This Row],[Units Sold]]*Table13[[#This Row],[Discount %]]</f>
        <v>3493.3248000000003</v>
      </c>
      <c r="U371"/>
    </row>
    <row r="372" spans="1:21">
      <c r="A372" s="65">
        <v>3529</v>
      </c>
      <c r="B372" s="52" t="s">
        <v>41</v>
      </c>
      <c r="C372" s="52" t="s">
        <v>18</v>
      </c>
      <c r="D372" s="52" t="s">
        <v>19</v>
      </c>
      <c r="E372" s="52" t="s">
        <v>20</v>
      </c>
      <c r="F372" s="52" t="s">
        <v>38</v>
      </c>
      <c r="G372" s="52">
        <f>+LEN(Table13[[#This Row],[Product Name]])</f>
        <v>15</v>
      </c>
      <c r="H372" s="52" t="s">
        <v>44</v>
      </c>
      <c r="I372" s="52" t="s">
        <v>23</v>
      </c>
      <c r="J372" s="52">
        <v>2024</v>
      </c>
      <c r="K372" s="52" t="s">
        <v>32</v>
      </c>
      <c r="L372" s="53" t="s">
        <v>64</v>
      </c>
      <c r="M372" s="54">
        <v>45474</v>
      </c>
      <c r="N372" s="52" t="s">
        <v>34</v>
      </c>
      <c r="O372" s="55">
        <v>80.67</v>
      </c>
      <c r="P372" s="52">
        <v>127</v>
      </c>
      <c r="Q372" s="56">
        <v>7.0000000000000007E-2</v>
      </c>
      <c r="R372" s="55">
        <f>+Table13[[#This Row],[Price per Unit]]*Table13[[#This Row],[Units Sold]]</f>
        <v>10245.09</v>
      </c>
      <c r="S372" s="52" t="s">
        <v>61</v>
      </c>
      <c r="T372" s="66">
        <f>+Table13[[#This Row],[Price per Unit]]*Table13[[#This Row],[Units Sold]]-Table13[[#This Row],[Price per Unit]]*Table13[[#This Row],[Units Sold]]*Table13[[#This Row],[Discount %]]</f>
        <v>9527.9336999999996</v>
      </c>
      <c r="U372"/>
    </row>
    <row r="373" spans="1:21">
      <c r="A373" s="65">
        <v>3532</v>
      </c>
      <c r="B373" s="52" t="s">
        <v>41</v>
      </c>
      <c r="C373" s="52" t="s">
        <v>18</v>
      </c>
      <c r="D373" s="52" t="s">
        <v>42</v>
      </c>
      <c r="E373" s="52" t="s">
        <v>37</v>
      </c>
      <c r="F373" s="52" t="s">
        <v>60</v>
      </c>
      <c r="G373" s="52">
        <f>+LEN(Table13[[#This Row],[Product Name]])</f>
        <v>15</v>
      </c>
      <c r="H373" s="52" t="s">
        <v>44</v>
      </c>
      <c r="I373" s="52" t="s">
        <v>23</v>
      </c>
      <c r="J373" s="52">
        <v>2023</v>
      </c>
      <c r="K373" s="52" t="s">
        <v>63</v>
      </c>
      <c r="L373" s="53" t="s">
        <v>33</v>
      </c>
      <c r="M373" s="54">
        <v>45047</v>
      </c>
      <c r="N373" s="52" t="s">
        <v>69</v>
      </c>
      <c r="O373" s="55">
        <v>79.349999999999994</v>
      </c>
      <c r="P373" s="52">
        <v>440</v>
      </c>
      <c r="Q373" s="56">
        <v>0.19</v>
      </c>
      <c r="R373" s="55">
        <f>+Table13[[#This Row],[Price per Unit]]*Table13[[#This Row],[Units Sold]]</f>
        <v>34914</v>
      </c>
      <c r="S373" s="52" t="s">
        <v>27</v>
      </c>
      <c r="T373" s="66">
        <f>+Table13[[#This Row],[Price per Unit]]*Table13[[#This Row],[Units Sold]]-Table13[[#This Row],[Price per Unit]]*Table13[[#This Row],[Units Sold]]*Table13[[#This Row],[Discount %]]</f>
        <v>28280.34</v>
      </c>
      <c r="U373"/>
    </row>
    <row r="374" spans="1:21">
      <c r="A374" s="65">
        <v>3533</v>
      </c>
      <c r="B374" s="52" t="s">
        <v>41</v>
      </c>
      <c r="C374" s="52" t="s">
        <v>18</v>
      </c>
      <c r="D374" s="52" t="s">
        <v>29</v>
      </c>
      <c r="E374" s="52" t="s">
        <v>30</v>
      </c>
      <c r="F374" s="52" t="s">
        <v>38</v>
      </c>
      <c r="G374" s="52">
        <f>+LEN(Table13[[#This Row],[Product Name]])</f>
        <v>15</v>
      </c>
      <c r="H374" s="52" t="s">
        <v>44</v>
      </c>
      <c r="I374" s="52" t="s">
        <v>31</v>
      </c>
      <c r="J374" s="52">
        <v>2023</v>
      </c>
      <c r="K374" s="52" t="s">
        <v>63</v>
      </c>
      <c r="L374" s="53" t="s">
        <v>65</v>
      </c>
      <c r="M374" s="54">
        <v>44927</v>
      </c>
      <c r="N374" s="52" t="s">
        <v>26</v>
      </c>
      <c r="O374" s="55">
        <v>47.12</v>
      </c>
      <c r="P374" s="52">
        <v>494</v>
      </c>
      <c r="Q374" s="56">
        <v>7.0000000000000007E-2</v>
      </c>
      <c r="R374" s="55">
        <f>+Table13[[#This Row],[Price per Unit]]*Table13[[#This Row],[Units Sold]]</f>
        <v>23277.279999999999</v>
      </c>
      <c r="S374" s="52" t="s">
        <v>47</v>
      </c>
      <c r="T374" s="66">
        <f>+Table13[[#This Row],[Price per Unit]]*Table13[[#This Row],[Units Sold]]-Table13[[#This Row],[Price per Unit]]*Table13[[#This Row],[Units Sold]]*Table13[[#This Row],[Discount %]]</f>
        <v>21647.8704</v>
      </c>
      <c r="U374"/>
    </row>
    <row r="375" spans="1:21">
      <c r="A375" s="65">
        <v>3538</v>
      </c>
      <c r="B375" s="52" t="s">
        <v>41</v>
      </c>
      <c r="C375" s="52" t="s">
        <v>18</v>
      </c>
      <c r="D375" s="52" t="s">
        <v>19</v>
      </c>
      <c r="E375" s="52" t="s">
        <v>59</v>
      </c>
      <c r="F375" s="52" t="s">
        <v>60</v>
      </c>
      <c r="G375" s="52">
        <f>+LEN(Table13[[#This Row],[Product Name]])</f>
        <v>15</v>
      </c>
      <c r="H375" s="52" t="s">
        <v>22</v>
      </c>
      <c r="I375" s="52" t="s">
        <v>31</v>
      </c>
      <c r="J375" s="52">
        <v>2023</v>
      </c>
      <c r="K375" s="52" t="s">
        <v>32</v>
      </c>
      <c r="L375" s="53" t="s">
        <v>71</v>
      </c>
      <c r="M375" s="54">
        <v>45200</v>
      </c>
      <c r="N375" s="52" t="s">
        <v>26</v>
      </c>
      <c r="O375" s="55">
        <v>27.36</v>
      </c>
      <c r="P375" s="52">
        <v>388</v>
      </c>
      <c r="Q375" s="56">
        <v>0.03</v>
      </c>
      <c r="R375" s="55">
        <f>+Table13[[#This Row],[Price per Unit]]*Table13[[#This Row],[Units Sold]]</f>
        <v>10615.68</v>
      </c>
      <c r="S375" s="52" t="s">
        <v>27</v>
      </c>
      <c r="T375" s="66">
        <f>+Table13[[#This Row],[Price per Unit]]*Table13[[#This Row],[Units Sold]]-Table13[[#This Row],[Price per Unit]]*Table13[[#This Row],[Units Sold]]*Table13[[#This Row],[Discount %]]</f>
        <v>10297.2096</v>
      </c>
      <c r="U375"/>
    </row>
    <row r="376" spans="1:21">
      <c r="A376" s="65">
        <v>3540</v>
      </c>
      <c r="B376" s="52" t="s">
        <v>17</v>
      </c>
      <c r="C376" s="52" t="s">
        <v>18</v>
      </c>
      <c r="D376" s="52" t="s">
        <v>52</v>
      </c>
      <c r="E376" s="52" t="s">
        <v>37</v>
      </c>
      <c r="F376" s="52" t="s">
        <v>55</v>
      </c>
      <c r="G376" s="52">
        <f>+LEN(Table13[[#This Row],[Product Name]])</f>
        <v>19</v>
      </c>
      <c r="H376" s="52" t="s">
        <v>44</v>
      </c>
      <c r="I376" s="52" t="s">
        <v>31</v>
      </c>
      <c r="J376" s="52">
        <v>2023</v>
      </c>
      <c r="K376" s="52" t="s">
        <v>32</v>
      </c>
      <c r="L376" s="53" t="s">
        <v>46</v>
      </c>
      <c r="M376" s="54">
        <v>45170</v>
      </c>
      <c r="N376" s="52" t="s">
        <v>66</v>
      </c>
      <c r="O376" s="55">
        <v>52.97</v>
      </c>
      <c r="P376" s="52">
        <v>61</v>
      </c>
      <c r="Q376" s="56">
        <v>0.03</v>
      </c>
      <c r="R376" s="55">
        <f>+Table13[[#This Row],[Price per Unit]]*Table13[[#This Row],[Units Sold]]</f>
        <v>3231.17</v>
      </c>
      <c r="S376" s="52" t="s">
        <v>56</v>
      </c>
      <c r="T376" s="66">
        <f>+Table13[[#This Row],[Price per Unit]]*Table13[[#This Row],[Units Sold]]-Table13[[#This Row],[Price per Unit]]*Table13[[#This Row],[Units Sold]]*Table13[[#This Row],[Discount %]]</f>
        <v>3134.2348999999999</v>
      </c>
      <c r="U376"/>
    </row>
    <row r="377" spans="1:21">
      <c r="A377" s="65">
        <v>3543</v>
      </c>
      <c r="B377" s="52" t="s">
        <v>41</v>
      </c>
      <c r="C377" s="52" t="s">
        <v>18</v>
      </c>
      <c r="D377" s="52" t="s">
        <v>29</v>
      </c>
      <c r="E377" s="52" t="s">
        <v>20</v>
      </c>
      <c r="F377" s="52" t="s">
        <v>43</v>
      </c>
      <c r="G377" s="52">
        <f>+LEN(Table13[[#This Row],[Product Name]])</f>
        <v>20</v>
      </c>
      <c r="H377" s="52" t="s">
        <v>22</v>
      </c>
      <c r="I377" s="52" t="s">
        <v>23</v>
      </c>
      <c r="J377" s="52">
        <v>2024</v>
      </c>
      <c r="K377" s="52" t="s">
        <v>45</v>
      </c>
      <c r="L377" s="53" t="s">
        <v>53</v>
      </c>
      <c r="M377" s="54">
        <v>45292</v>
      </c>
      <c r="N377" s="52" t="s">
        <v>34</v>
      </c>
      <c r="O377" s="55">
        <v>91.38</v>
      </c>
      <c r="P377" s="52">
        <v>328</v>
      </c>
      <c r="Q377" s="56">
        <v>0</v>
      </c>
      <c r="R377" s="55">
        <f>+Table13[[#This Row],[Price per Unit]]*Table13[[#This Row],[Units Sold]]</f>
        <v>29972.639999999999</v>
      </c>
      <c r="S377" s="52" t="s">
        <v>47</v>
      </c>
      <c r="T377" s="66">
        <f>+Table13[[#This Row],[Price per Unit]]*Table13[[#This Row],[Units Sold]]-Table13[[#This Row],[Price per Unit]]*Table13[[#This Row],[Units Sold]]*Table13[[#This Row],[Discount %]]</f>
        <v>29972.639999999999</v>
      </c>
      <c r="U377"/>
    </row>
    <row r="378" spans="1:21">
      <c r="A378" s="65">
        <v>3546</v>
      </c>
      <c r="B378" s="52" t="s">
        <v>17</v>
      </c>
      <c r="C378" s="52" t="s">
        <v>18</v>
      </c>
      <c r="D378" s="52" t="s">
        <v>54</v>
      </c>
      <c r="E378" s="52" t="s">
        <v>59</v>
      </c>
      <c r="F378" s="52" t="s">
        <v>38</v>
      </c>
      <c r="G378" s="52">
        <f>+LEN(Table13[[#This Row],[Product Name]])</f>
        <v>15</v>
      </c>
      <c r="H378" s="52" t="s">
        <v>22</v>
      </c>
      <c r="I378" s="52" t="s">
        <v>31</v>
      </c>
      <c r="J378" s="52">
        <v>2024</v>
      </c>
      <c r="K378" s="52" t="s">
        <v>32</v>
      </c>
      <c r="L378" s="53" t="s">
        <v>64</v>
      </c>
      <c r="M378" s="54">
        <v>45474</v>
      </c>
      <c r="N378" s="52" t="s">
        <v>39</v>
      </c>
      <c r="O378" s="55">
        <v>48.52</v>
      </c>
      <c r="P378" s="52">
        <v>142</v>
      </c>
      <c r="Q378" s="56">
        <v>0.24</v>
      </c>
      <c r="R378" s="55">
        <f>+Table13[[#This Row],[Price per Unit]]*Table13[[#This Row],[Units Sold]]</f>
        <v>6889.84</v>
      </c>
      <c r="S378" s="52" t="s">
        <v>47</v>
      </c>
      <c r="T378" s="66">
        <f>+Table13[[#This Row],[Price per Unit]]*Table13[[#This Row],[Units Sold]]-Table13[[#This Row],[Price per Unit]]*Table13[[#This Row],[Units Sold]]*Table13[[#This Row],[Discount %]]</f>
        <v>5236.2784000000001</v>
      </c>
      <c r="U378"/>
    </row>
    <row r="379" spans="1:21">
      <c r="A379" s="65">
        <v>3552</v>
      </c>
      <c r="B379" s="52" t="s">
        <v>17</v>
      </c>
      <c r="C379" s="52" t="s">
        <v>18</v>
      </c>
      <c r="D379" s="52" t="s">
        <v>42</v>
      </c>
      <c r="E379" s="52" t="s">
        <v>30</v>
      </c>
      <c r="F379" s="52" t="s">
        <v>60</v>
      </c>
      <c r="G379" s="52">
        <f>+LEN(Table13[[#This Row],[Product Name]])</f>
        <v>15</v>
      </c>
      <c r="H379" s="52" t="s">
        <v>22</v>
      </c>
      <c r="I379" s="52" t="s">
        <v>23</v>
      </c>
      <c r="J379" s="52">
        <v>2023</v>
      </c>
      <c r="K379" s="52" t="s">
        <v>63</v>
      </c>
      <c r="L379" s="53" t="s">
        <v>73</v>
      </c>
      <c r="M379" s="54">
        <v>45139</v>
      </c>
      <c r="N379" s="52" t="s">
        <v>69</v>
      </c>
      <c r="O379" s="55">
        <v>99.46</v>
      </c>
      <c r="P379" s="52">
        <v>243</v>
      </c>
      <c r="Q379" s="56">
        <v>0.25</v>
      </c>
      <c r="R379" s="55">
        <f>+Table13[[#This Row],[Price per Unit]]*Table13[[#This Row],[Units Sold]]</f>
        <v>24168.78</v>
      </c>
      <c r="S379" s="52" t="s">
        <v>47</v>
      </c>
      <c r="T379" s="66">
        <f>+Table13[[#This Row],[Price per Unit]]*Table13[[#This Row],[Units Sold]]-Table13[[#This Row],[Price per Unit]]*Table13[[#This Row],[Units Sold]]*Table13[[#This Row],[Discount %]]</f>
        <v>18126.584999999999</v>
      </c>
      <c r="U379"/>
    </row>
    <row r="380" spans="1:21">
      <c r="A380" s="65">
        <v>3555</v>
      </c>
      <c r="B380" s="52" t="s">
        <v>41</v>
      </c>
      <c r="C380" s="52" t="s">
        <v>18</v>
      </c>
      <c r="D380" s="52" t="s">
        <v>36</v>
      </c>
      <c r="E380" s="52" t="s">
        <v>37</v>
      </c>
      <c r="F380" s="52" t="s">
        <v>55</v>
      </c>
      <c r="G380" s="52">
        <f>+LEN(Table13[[#This Row],[Product Name]])</f>
        <v>19</v>
      </c>
      <c r="H380" s="52" t="s">
        <v>22</v>
      </c>
      <c r="I380" s="52" t="s">
        <v>31</v>
      </c>
      <c r="J380" s="52">
        <v>2024</v>
      </c>
      <c r="K380" s="52" t="s">
        <v>63</v>
      </c>
      <c r="L380" s="53" t="s">
        <v>72</v>
      </c>
      <c r="M380" s="54">
        <v>45444</v>
      </c>
      <c r="N380" s="52" t="s">
        <v>34</v>
      </c>
      <c r="O380" s="55">
        <v>52.04</v>
      </c>
      <c r="P380" s="52">
        <v>341</v>
      </c>
      <c r="Q380" s="56">
        <v>0.13</v>
      </c>
      <c r="R380" s="55">
        <f>+Table13[[#This Row],[Price per Unit]]*Table13[[#This Row],[Units Sold]]</f>
        <v>17745.64</v>
      </c>
      <c r="S380" s="52" t="s">
        <v>40</v>
      </c>
      <c r="T380" s="66">
        <f>+Table13[[#This Row],[Price per Unit]]*Table13[[#This Row],[Units Sold]]-Table13[[#This Row],[Price per Unit]]*Table13[[#This Row],[Units Sold]]*Table13[[#This Row],[Discount %]]</f>
        <v>15438.7068</v>
      </c>
      <c r="U380"/>
    </row>
    <row r="381" spans="1:21">
      <c r="A381" s="65">
        <v>3556</v>
      </c>
      <c r="B381" s="52" t="s">
        <v>17</v>
      </c>
      <c r="C381" s="52" t="s">
        <v>18</v>
      </c>
      <c r="D381" s="52" t="s">
        <v>36</v>
      </c>
      <c r="E381" s="52" t="s">
        <v>67</v>
      </c>
      <c r="F381" s="52" t="s">
        <v>21</v>
      </c>
      <c r="G381" s="52">
        <f>+LEN(Table13[[#This Row],[Product Name]])</f>
        <v>16</v>
      </c>
      <c r="H381" s="52" t="s">
        <v>44</v>
      </c>
      <c r="I381" s="52" t="s">
        <v>31</v>
      </c>
      <c r="J381" s="52">
        <v>2024</v>
      </c>
      <c r="K381" s="52" t="s">
        <v>32</v>
      </c>
      <c r="L381" s="53" t="s">
        <v>71</v>
      </c>
      <c r="M381" s="54">
        <v>45566</v>
      </c>
      <c r="N381" s="52" t="s">
        <v>26</v>
      </c>
      <c r="O381" s="55">
        <v>52.69</v>
      </c>
      <c r="P381" s="52">
        <v>336</v>
      </c>
      <c r="Q381" s="56">
        <v>0.2</v>
      </c>
      <c r="R381" s="55">
        <f>+Table13[[#This Row],[Price per Unit]]*Table13[[#This Row],[Units Sold]]</f>
        <v>17703.84</v>
      </c>
      <c r="S381" s="52" t="s">
        <v>47</v>
      </c>
      <c r="T381" s="66">
        <f>+Table13[[#This Row],[Price per Unit]]*Table13[[#This Row],[Units Sold]]-Table13[[#This Row],[Price per Unit]]*Table13[[#This Row],[Units Sold]]*Table13[[#This Row],[Discount %]]</f>
        <v>14163.072</v>
      </c>
      <c r="U381"/>
    </row>
    <row r="382" spans="1:21">
      <c r="A382" s="65">
        <v>3558</v>
      </c>
      <c r="B382" s="52" t="s">
        <v>48</v>
      </c>
      <c r="C382" s="52" t="s">
        <v>18</v>
      </c>
      <c r="D382" s="52" t="s">
        <v>52</v>
      </c>
      <c r="E382" s="52" t="s">
        <v>20</v>
      </c>
      <c r="F382" s="52" t="s">
        <v>55</v>
      </c>
      <c r="G382" s="52">
        <f>+LEN(Table13[[#This Row],[Product Name]])</f>
        <v>19</v>
      </c>
      <c r="H382" s="52" t="s">
        <v>22</v>
      </c>
      <c r="I382" s="52" t="s">
        <v>23</v>
      </c>
      <c r="J382" s="52">
        <v>2023</v>
      </c>
      <c r="K382" s="52" t="s">
        <v>45</v>
      </c>
      <c r="L382" s="53" t="s">
        <v>51</v>
      </c>
      <c r="M382" s="54">
        <v>45017</v>
      </c>
      <c r="N382" s="52" t="s">
        <v>69</v>
      </c>
      <c r="O382" s="55">
        <v>33.799999999999997</v>
      </c>
      <c r="P382" s="52">
        <v>76</v>
      </c>
      <c r="Q382" s="56">
        <v>0.21</v>
      </c>
      <c r="R382" s="55">
        <f>+Table13[[#This Row],[Price per Unit]]*Table13[[#This Row],[Units Sold]]</f>
        <v>2568.7999999999997</v>
      </c>
      <c r="S382" s="52" t="s">
        <v>47</v>
      </c>
      <c r="T382" s="66">
        <f>+Table13[[#This Row],[Price per Unit]]*Table13[[#This Row],[Units Sold]]-Table13[[#This Row],[Price per Unit]]*Table13[[#This Row],[Units Sold]]*Table13[[#This Row],[Discount %]]</f>
        <v>2029.3519999999999</v>
      </c>
      <c r="U382"/>
    </row>
    <row r="383" spans="1:21">
      <c r="A383" s="65">
        <v>3560</v>
      </c>
      <c r="B383" s="52" t="s">
        <v>17</v>
      </c>
      <c r="C383" s="52" t="s">
        <v>18</v>
      </c>
      <c r="D383" s="52" t="s">
        <v>19</v>
      </c>
      <c r="E383" s="52" t="s">
        <v>62</v>
      </c>
      <c r="F383" s="52" t="s">
        <v>38</v>
      </c>
      <c r="G383" s="52">
        <f>+LEN(Table13[[#This Row],[Product Name]])</f>
        <v>15</v>
      </c>
      <c r="H383" s="52" t="s">
        <v>57</v>
      </c>
      <c r="I383" s="52" t="s">
        <v>23</v>
      </c>
      <c r="J383" s="52">
        <v>2024</v>
      </c>
      <c r="K383" s="52" t="s">
        <v>45</v>
      </c>
      <c r="L383" s="53" t="s">
        <v>64</v>
      </c>
      <c r="M383" s="54">
        <v>45474</v>
      </c>
      <c r="N383" s="52" t="s">
        <v>66</v>
      </c>
      <c r="O383" s="55">
        <v>58.08</v>
      </c>
      <c r="P383" s="52">
        <v>155</v>
      </c>
      <c r="Q383" s="56">
        <v>0.2</v>
      </c>
      <c r="R383" s="55">
        <f>+Table13[[#This Row],[Price per Unit]]*Table13[[#This Row],[Units Sold]]</f>
        <v>9002.4</v>
      </c>
      <c r="S383" s="52" t="s">
        <v>47</v>
      </c>
      <c r="T383" s="66">
        <f>+Table13[[#This Row],[Price per Unit]]*Table13[[#This Row],[Units Sold]]-Table13[[#This Row],[Price per Unit]]*Table13[[#This Row],[Units Sold]]*Table13[[#This Row],[Discount %]]</f>
        <v>7201.92</v>
      </c>
      <c r="U383"/>
    </row>
    <row r="384" spans="1:21">
      <c r="A384" s="65">
        <v>3562</v>
      </c>
      <c r="B384" s="52" t="s">
        <v>48</v>
      </c>
      <c r="C384" s="52" t="s">
        <v>18</v>
      </c>
      <c r="D384" s="52" t="s">
        <v>19</v>
      </c>
      <c r="E384" s="52" t="s">
        <v>37</v>
      </c>
      <c r="F384" s="52" t="s">
        <v>55</v>
      </c>
      <c r="G384" s="52">
        <f>+LEN(Table13[[#This Row],[Product Name]])</f>
        <v>19</v>
      </c>
      <c r="H384" s="52" t="s">
        <v>57</v>
      </c>
      <c r="I384" s="52" t="s">
        <v>31</v>
      </c>
      <c r="J384" s="52">
        <v>2024</v>
      </c>
      <c r="K384" s="52" t="s">
        <v>63</v>
      </c>
      <c r="L384" s="53" t="s">
        <v>72</v>
      </c>
      <c r="M384" s="54">
        <v>45444</v>
      </c>
      <c r="N384" s="52" t="s">
        <v>69</v>
      </c>
      <c r="O384" s="55">
        <v>24.13</v>
      </c>
      <c r="P384" s="52">
        <v>14</v>
      </c>
      <c r="Q384" s="56">
        <v>0.19</v>
      </c>
      <c r="R384" s="55">
        <f>+Table13[[#This Row],[Price per Unit]]*Table13[[#This Row],[Units Sold]]</f>
        <v>337.82</v>
      </c>
      <c r="S384" s="52" t="s">
        <v>47</v>
      </c>
      <c r="T384" s="66">
        <f>+Table13[[#This Row],[Price per Unit]]*Table13[[#This Row],[Units Sold]]-Table13[[#This Row],[Price per Unit]]*Table13[[#This Row],[Units Sold]]*Table13[[#This Row],[Discount %]]</f>
        <v>273.63419999999996</v>
      </c>
      <c r="U384"/>
    </row>
    <row r="385" spans="1:21">
      <c r="A385" s="65">
        <v>3563</v>
      </c>
      <c r="B385" s="52" t="s">
        <v>41</v>
      </c>
      <c r="C385" s="52" t="s">
        <v>18</v>
      </c>
      <c r="D385" s="52" t="s">
        <v>29</v>
      </c>
      <c r="E385" s="52" t="s">
        <v>30</v>
      </c>
      <c r="F385" s="52" t="s">
        <v>55</v>
      </c>
      <c r="G385" s="52">
        <f>+LEN(Table13[[#This Row],[Product Name]])</f>
        <v>19</v>
      </c>
      <c r="H385" s="52" t="s">
        <v>22</v>
      </c>
      <c r="I385" s="52" t="s">
        <v>31</v>
      </c>
      <c r="J385" s="52">
        <v>2023</v>
      </c>
      <c r="K385" s="52" t="s">
        <v>63</v>
      </c>
      <c r="L385" s="53" t="s">
        <v>71</v>
      </c>
      <c r="M385" s="54">
        <v>45200</v>
      </c>
      <c r="N385" s="52" t="s">
        <v>69</v>
      </c>
      <c r="O385" s="55">
        <v>71.709999999999994</v>
      </c>
      <c r="P385" s="52">
        <v>218</v>
      </c>
      <c r="Q385" s="56">
        <v>0.06</v>
      </c>
      <c r="R385" s="55">
        <f>+Table13[[#This Row],[Price per Unit]]*Table13[[#This Row],[Units Sold]]</f>
        <v>15632.779999999999</v>
      </c>
      <c r="S385" s="52" t="s">
        <v>40</v>
      </c>
      <c r="T385" s="66">
        <f>+Table13[[#This Row],[Price per Unit]]*Table13[[#This Row],[Units Sold]]-Table13[[#This Row],[Price per Unit]]*Table13[[#This Row],[Units Sold]]*Table13[[#This Row],[Discount %]]</f>
        <v>14694.813199999999</v>
      </c>
      <c r="U385"/>
    </row>
    <row r="386" spans="1:21">
      <c r="A386" s="65">
        <v>3564</v>
      </c>
      <c r="B386" s="52" t="s">
        <v>41</v>
      </c>
      <c r="C386" s="52" t="s">
        <v>18</v>
      </c>
      <c r="D386" s="52" t="s">
        <v>54</v>
      </c>
      <c r="E386" s="52" t="s">
        <v>62</v>
      </c>
      <c r="F386" s="52" t="s">
        <v>55</v>
      </c>
      <c r="G386" s="52">
        <f>+LEN(Table13[[#This Row],[Product Name]])</f>
        <v>19</v>
      </c>
      <c r="H386" s="52" t="s">
        <v>44</v>
      </c>
      <c r="I386" s="52" t="s">
        <v>31</v>
      </c>
      <c r="J386" s="52">
        <v>2023</v>
      </c>
      <c r="K386" s="52" t="s">
        <v>45</v>
      </c>
      <c r="L386" s="53" t="s">
        <v>33</v>
      </c>
      <c r="M386" s="54">
        <v>45047</v>
      </c>
      <c r="N386" s="52" t="s">
        <v>34</v>
      </c>
      <c r="O386" s="55">
        <v>13.79</v>
      </c>
      <c r="P386" s="52">
        <v>10</v>
      </c>
      <c r="Q386" s="56">
        <v>0.23</v>
      </c>
      <c r="R386" s="55">
        <f>+Table13[[#This Row],[Price per Unit]]*Table13[[#This Row],[Units Sold]]</f>
        <v>137.89999999999998</v>
      </c>
      <c r="S386" s="52" t="s">
        <v>61</v>
      </c>
      <c r="T386" s="66">
        <f>+Table13[[#This Row],[Price per Unit]]*Table13[[#This Row],[Units Sold]]-Table13[[#This Row],[Price per Unit]]*Table13[[#This Row],[Units Sold]]*Table13[[#This Row],[Discount %]]</f>
        <v>106.18299999999998</v>
      </c>
      <c r="U386"/>
    </row>
    <row r="387" spans="1:21">
      <c r="A387" s="65">
        <v>3567</v>
      </c>
      <c r="B387" s="52" t="s">
        <v>48</v>
      </c>
      <c r="C387" s="52" t="s">
        <v>18</v>
      </c>
      <c r="D387" s="52" t="s">
        <v>52</v>
      </c>
      <c r="E387" s="52" t="s">
        <v>70</v>
      </c>
      <c r="F387" s="52" t="s">
        <v>21</v>
      </c>
      <c r="G387" s="52">
        <f>+LEN(Table13[[#This Row],[Product Name]])</f>
        <v>16</v>
      </c>
      <c r="H387" s="52" t="s">
        <v>22</v>
      </c>
      <c r="I387" s="52" t="s">
        <v>31</v>
      </c>
      <c r="J387" s="52">
        <v>2024</v>
      </c>
      <c r="K387" s="52" t="s">
        <v>45</v>
      </c>
      <c r="L387" s="53" t="s">
        <v>25</v>
      </c>
      <c r="M387" s="54">
        <v>45352</v>
      </c>
      <c r="N387" s="52" t="s">
        <v>66</v>
      </c>
      <c r="O387" s="55">
        <v>85.42</v>
      </c>
      <c r="P387" s="52">
        <v>39</v>
      </c>
      <c r="Q387" s="56">
        <v>0.06</v>
      </c>
      <c r="R387" s="55">
        <f>+Table13[[#This Row],[Price per Unit]]*Table13[[#This Row],[Units Sold]]</f>
        <v>3331.38</v>
      </c>
      <c r="S387" s="52" t="s">
        <v>40</v>
      </c>
      <c r="T387" s="66">
        <f>+Table13[[#This Row],[Price per Unit]]*Table13[[#This Row],[Units Sold]]-Table13[[#This Row],[Price per Unit]]*Table13[[#This Row],[Units Sold]]*Table13[[#This Row],[Discount %]]</f>
        <v>3131.4972000000002</v>
      </c>
      <c r="U387"/>
    </row>
    <row r="388" spans="1:21">
      <c r="A388" s="65">
        <v>3571</v>
      </c>
      <c r="B388" s="52" t="s">
        <v>41</v>
      </c>
      <c r="C388" s="52" t="s">
        <v>18</v>
      </c>
      <c r="D388" s="52" t="s">
        <v>54</v>
      </c>
      <c r="E388" s="52" t="s">
        <v>20</v>
      </c>
      <c r="F388" s="52" t="s">
        <v>21</v>
      </c>
      <c r="G388" s="52">
        <f>+LEN(Table13[[#This Row],[Product Name]])</f>
        <v>16</v>
      </c>
      <c r="H388" s="52" t="s">
        <v>22</v>
      </c>
      <c r="I388" s="52" t="s">
        <v>31</v>
      </c>
      <c r="J388" s="52">
        <v>2024</v>
      </c>
      <c r="K388" s="52" t="s">
        <v>45</v>
      </c>
      <c r="L388" s="53" t="s">
        <v>51</v>
      </c>
      <c r="M388" s="54">
        <v>45383</v>
      </c>
      <c r="N388" s="52" t="s">
        <v>69</v>
      </c>
      <c r="O388" s="55">
        <v>7.9</v>
      </c>
      <c r="P388" s="52">
        <v>409</v>
      </c>
      <c r="Q388" s="56">
        <v>0.28000000000000003</v>
      </c>
      <c r="R388" s="55">
        <f>+Table13[[#This Row],[Price per Unit]]*Table13[[#This Row],[Units Sold]]</f>
        <v>3231.1000000000004</v>
      </c>
      <c r="S388" s="52" t="s">
        <v>27</v>
      </c>
      <c r="T388" s="66">
        <f>+Table13[[#This Row],[Price per Unit]]*Table13[[#This Row],[Units Sold]]-Table13[[#This Row],[Price per Unit]]*Table13[[#This Row],[Units Sold]]*Table13[[#This Row],[Discount %]]</f>
        <v>2326.3920000000003</v>
      </c>
      <c r="U388"/>
    </row>
    <row r="389" spans="1:21">
      <c r="A389" s="65">
        <v>3574</v>
      </c>
      <c r="B389" s="52" t="s">
        <v>17</v>
      </c>
      <c r="C389" s="52" t="s">
        <v>18</v>
      </c>
      <c r="D389" s="52" t="s">
        <v>42</v>
      </c>
      <c r="E389" s="52" t="s">
        <v>70</v>
      </c>
      <c r="F389" s="52" t="s">
        <v>55</v>
      </c>
      <c r="G389" s="52">
        <f>+LEN(Table13[[#This Row],[Product Name]])</f>
        <v>19</v>
      </c>
      <c r="H389" s="52" t="s">
        <v>22</v>
      </c>
      <c r="I389" s="52" t="s">
        <v>23</v>
      </c>
      <c r="J389" s="52">
        <v>2023</v>
      </c>
      <c r="K389" s="52" t="s">
        <v>24</v>
      </c>
      <c r="L389" s="53" t="s">
        <v>65</v>
      </c>
      <c r="M389" s="54">
        <v>44927</v>
      </c>
      <c r="N389" s="52" t="s">
        <v>34</v>
      </c>
      <c r="O389" s="55">
        <v>77.489999999999995</v>
      </c>
      <c r="P389" s="52">
        <v>277</v>
      </c>
      <c r="Q389" s="56">
        <v>7.0000000000000007E-2</v>
      </c>
      <c r="R389" s="55">
        <f>+Table13[[#This Row],[Price per Unit]]*Table13[[#This Row],[Units Sold]]</f>
        <v>21464.73</v>
      </c>
      <c r="S389" s="52" t="s">
        <v>27</v>
      </c>
      <c r="T389" s="66">
        <f>+Table13[[#This Row],[Price per Unit]]*Table13[[#This Row],[Units Sold]]-Table13[[#This Row],[Price per Unit]]*Table13[[#This Row],[Units Sold]]*Table13[[#This Row],[Discount %]]</f>
        <v>19962.198899999999</v>
      </c>
      <c r="U389"/>
    </row>
    <row r="390" spans="1:21">
      <c r="A390" s="65">
        <v>3577</v>
      </c>
      <c r="B390" s="52" t="s">
        <v>41</v>
      </c>
      <c r="C390" s="52" t="s">
        <v>18</v>
      </c>
      <c r="D390" s="52" t="s">
        <v>19</v>
      </c>
      <c r="E390" s="52" t="s">
        <v>30</v>
      </c>
      <c r="F390" s="52" t="s">
        <v>55</v>
      </c>
      <c r="G390" s="52">
        <f>+LEN(Table13[[#This Row],[Product Name]])</f>
        <v>19</v>
      </c>
      <c r="H390" s="52" t="s">
        <v>44</v>
      </c>
      <c r="I390" s="52" t="s">
        <v>31</v>
      </c>
      <c r="J390" s="52">
        <v>2023</v>
      </c>
      <c r="K390" s="52" t="s">
        <v>24</v>
      </c>
      <c r="L390" s="53" t="s">
        <v>72</v>
      </c>
      <c r="M390" s="54">
        <v>45078</v>
      </c>
      <c r="N390" s="52" t="s">
        <v>26</v>
      </c>
      <c r="O390" s="55">
        <v>54.12</v>
      </c>
      <c r="P390" s="52">
        <v>271</v>
      </c>
      <c r="Q390" s="56">
        <v>0</v>
      </c>
      <c r="R390" s="55">
        <f>+Table13[[#This Row],[Price per Unit]]*Table13[[#This Row],[Units Sold]]</f>
        <v>14666.519999999999</v>
      </c>
      <c r="S390" s="52" t="s">
        <v>47</v>
      </c>
      <c r="T390" s="66">
        <f>+Table13[[#This Row],[Price per Unit]]*Table13[[#This Row],[Units Sold]]-Table13[[#This Row],[Price per Unit]]*Table13[[#This Row],[Units Sold]]*Table13[[#This Row],[Discount %]]</f>
        <v>14666.519999999999</v>
      </c>
      <c r="U390"/>
    </row>
    <row r="391" spans="1:21">
      <c r="A391" s="65">
        <v>3581</v>
      </c>
      <c r="B391" s="52" t="s">
        <v>17</v>
      </c>
      <c r="C391" s="52" t="s">
        <v>18</v>
      </c>
      <c r="D391" s="52" t="s">
        <v>42</v>
      </c>
      <c r="E391" s="52" t="s">
        <v>20</v>
      </c>
      <c r="F391" s="52" t="s">
        <v>38</v>
      </c>
      <c r="G391" s="52">
        <f>+LEN(Table13[[#This Row],[Product Name]])</f>
        <v>15</v>
      </c>
      <c r="H391" s="52" t="s">
        <v>22</v>
      </c>
      <c r="I391" s="52" t="s">
        <v>23</v>
      </c>
      <c r="J391" s="52">
        <v>2024</v>
      </c>
      <c r="K391" s="52" t="s">
        <v>63</v>
      </c>
      <c r="L391" s="53" t="s">
        <v>51</v>
      </c>
      <c r="M391" s="54">
        <v>45383</v>
      </c>
      <c r="N391" s="52" t="s">
        <v>69</v>
      </c>
      <c r="O391" s="55">
        <v>80.87</v>
      </c>
      <c r="P391" s="52">
        <v>225</v>
      </c>
      <c r="Q391" s="56">
        <v>0.18</v>
      </c>
      <c r="R391" s="55">
        <f>+Table13[[#This Row],[Price per Unit]]*Table13[[#This Row],[Units Sold]]</f>
        <v>18195.75</v>
      </c>
      <c r="S391" s="52" t="s">
        <v>47</v>
      </c>
      <c r="T391" s="66">
        <f>+Table13[[#This Row],[Price per Unit]]*Table13[[#This Row],[Units Sold]]-Table13[[#This Row],[Price per Unit]]*Table13[[#This Row],[Units Sold]]*Table13[[#This Row],[Discount %]]</f>
        <v>14920.514999999999</v>
      </c>
      <c r="U391"/>
    </row>
    <row r="392" spans="1:21">
      <c r="A392" s="65">
        <v>3583</v>
      </c>
      <c r="B392" s="52" t="s">
        <v>48</v>
      </c>
      <c r="C392" s="52" t="s">
        <v>18</v>
      </c>
      <c r="D392" s="52" t="s">
        <v>42</v>
      </c>
      <c r="E392" s="52" t="s">
        <v>59</v>
      </c>
      <c r="F392" s="52" t="s">
        <v>38</v>
      </c>
      <c r="G392" s="52">
        <f>+LEN(Table13[[#This Row],[Product Name]])</f>
        <v>15</v>
      </c>
      <c r="H392" s="52" t="s">
        <v>57</v>
      </c>
      <c r="I392" s="52" t="s">
        <v>23</v>
      </c>
      <c r="J392" s="52">
        <v>2024</v>
      </c>
      <c r="K392" s="52" t="s">
        <v>63</v>
      </c>
      <c r="L392" s="53" t="s">
        <v>73</v>
      </c>
      <c r="M392" s="54">
        <v>45505</v>
      </c>
      <c r="N392" s="52" t="s">
        <v>26</v>
      </c>
      <c r="O392" s="55">
        <v>54.92</v>
      </c>
      <c r="P392" s="52">
        <v>151</v>
      </c>
      <c r="Q392" s="56">
        <v>0.11</v>
      </c>
      <c r="R392" s="55">
        <f>+Table13[[#This Row],[Price per Unit]]*Table13[[#This Row],[Units Sold]]</f>
        <v>8292.92</v>
      </c>
      <c r="S392" s="52" t="s">
        <v>47</v>
      </c>
      <c r="T392" s="66">
        <f>+Table13[[#This Row],[Price per Unit]]*Table13[[#This Row],[Units Sold]]-Table13[[#This Row],[Price per Unit]]*Table13[[#This Row],[Units Sold]]*Table13[[#This Row],[Discount %]]</f>
        <v>7380.6988000000001</v>
      </c>
      <c r="U392"/>
    </row>
    <row r="393" spans="1:21">
      <c r="A393" s="65">
        <v>3590</v>
      </c>
      <c r="B393" s="52" t="s">
        <v>48</v>
      </c>
      <c r="C393" s="52" t="s">
        <v>18</v>
      </c>
      <c r="D393" s="52" t="s">
        <v>19</v>
      </c>
      <c r="E393" s="52" t="s">
        <v>70</v>
      </c>
      <c r="F393" s="52" t="s">
        <v>60</v>
      </c>
      <c r="G393" s="52">
        <f>+LEN(Table13[[#This Row],[Product Name]])</f>
        <v>15</v>
      </c>
      <c r="H393" s="52" t="s">
        <v>22</v>
      </c>
      <c r="I393" s="52" t="s">
        <v>23</v>
      </c>
      <c r="J393" s="52">
        <v>2023</v>
      </c>
      <c r="K393" s="52" t="s">
        <v>63</v>
      </c>
      <c r="L393" s="53" t="s">
        <v>58</v>
      </c>
      <c r="M393" s="54">
        <v>45200</v>
      </c>
      <c r="N393" s="52" t="s">
        <v>26</v>
      </c>
      <c r="O393" s="55">
        <v>45.11</v>
      </c>
      <c r="P393" s="52">
        <v>152</v>
      </c>
      <c r="Q393" s="56">
        <v>0.01</v>
      </c>
      <c r="R393" s="55">
        <f>+Table13[[#This Row],[Price per Unit]]*Table13[[#This Row],[Units Sold]]</f>
        <v>6856.72</v>
      </c>
      <c r="S393" s="52" t="s">
        <v>40</v>
      </c>
      <c r="T393" s="66">
        <f>+Table13[[#This Row],[Price per Unit]]*Table13[[#This Row],[Units Sold]]-Table13[[#This Row],[Price per Unit]]*Table13[[#This Row],[Units Sold]]*Table13[[#This Row],[Discount %]]</f>
        <v>6788.1527999999998</v>
      </c>
      <c r="U393"/>
    </row>
    <row r="394" spans="1:21">
      <c r="A394" s="65">
        <v>3594</v>
      </c>
      <c r="B394" s="52" t="s">
        <v>41</v>
      </c>
      <c r="C394" s="52" t="s">
        <v>18</v>
      </c>
      <c r="D394" s="52" t="s">
        <v>36</v>
      </c>
      <c r="E394" s="52" t="s">
        <v>37</v>
      </c>
      <c r="F394" s="52" t="s">
        <v>38</v>
      </c>
      <c r="G394" s="52">
        <f>+LEN(Table13[[#This Row],[Product Name]])</f>
        <v>15</v>
      </c>
      <c r="H394" s="52" t="s">
        <v>22</v>
      </c>
      <c r="I394" s="52" t="s">
        <v>23</v>
      </c>
      <c r="J394" s="52">
        <v>2023</v>
      </c>
      <c r="K394" s="52" t="s">
        <v>45</v>
      </c>
      <c r="L394" s="53" t="s">
        <v>73</v>
      </c>
      <c r="M394" s="54">
        <v>45139</v>
      </c>
      <c r="N394" s="52" t="s">
        <v>39</v>
      </c>
      <c r="O394" s="55">
        <v>36.93</v>
      </c>
      <c r="P394" s="52">
        <v>377</v>
      </c>
      <c r="Q394" s="56">
        <v>0.13</v>
      </c>
      <c r="R394" s="55">
        <f>+Table13[[#This Row],[Price per Unit]]*Table13[[#This Row],[Units Sold]]</f>
        <v>13922.61</v>
      </c>
      <c r="S394" s="52" t="s">
        <v>40</v>
      </c>
      <c r="T394" s="66">
        <f>+Table13[[#This Row],[Price per Unit]]*Table13[[#This Row],[Units Sold]]-Table13[[#This Row],[Price per Unit]]*Table13[[#This Row],[Units Sold]]*Table13[[#This Row],[Discount %]]</f>
        <v>12112.670700000001</v>
      </c>
      <c r="U394"/>
    </row>
    <row r="395" spans="1:21">
      <c r="A395" s="65">
        <v>3604</v>
      </c>
      <c r="B395" s="52" t="s">
        <v>48</v>
      </c>
      <c r="C395" s="52" t="s">
        <v>18</v>
      </c>
      <c r="D395" s="52" t="s">
        <v>54</v>
      </c>
      <c r="E395" s="52" t="s">
        <v>59</v>
      </c>
      <c r="F395" s="52" t="s">
        <v>21</v>
      </c>
      <c r="G395" s="52">
        <f>+LEN(Table13[[#This Row],[Product Name]])</f>
        <v>16</v>
      </c>
      <c r="H395" s="52" t="s">
        <v>57</v>
      </c>
      <c r="I395" s="52" t="s">
        <v>31</v>
      </c>
      <c r="J395" s="52">
        <v>2023</v>
      </c>
      <c r="K395" s="52" t="s">
        <v>63</v>
      </c>
      <c r="L395" s="53" t="s">
        <v>72</v>
      </c>
      <c r="M395" s="54">
        <v>45078</v>
      </c>
      <c r="N395" s="52" t="s">
        <v>34</v>
      </c>
      <c r="O395" s="55">
        <v>43.31</v>
      </c>
      <c r="P395" s="52">
        <v>369</v>
      </c>
      <c r="Q395" s="56">
        <v>0.28999999999999998</v>
      </c>
      <c r="R395" s="55">
        <f>+Table13[[#This Row],[Price per Unit]]*Table13[[#This Row],[Units Sold]]</f>
        <v>15981.390000000001</v>
      </c>
      <c r="S395" s="52" t="s">
        <v>47</v>
      </c>
      <c r="T395" s="66">
        <f>+Table13[[#This Row],[Price per Unit]]*Table13[[#This Row],[Units Sold]]-Table13[[#This Row],[Price per Unit]]*Table13[[#This Row],[Units Sold]]*Table13[[#This Row],[Discount %]]</f>
        <v>11346.786900000001</v>
      </c>
      <c r="U395"/>
    </row>
    <row r="396" spans="1:21">
      <c r="A396" s="65">
        <v>3616</v>
      </c>
      <c r="B396" s="52" t="s">
        <v>17</v>
      </c>
      <c r="C396" s="52" t="s">
        <v>18</v>
      </c>
      <c r="D396" s="52" t="s">
        <v>29</v>
      </c>
      <c r="E396" s="52" t="s">
        <v>70</v>
      </c>
      <c r="F396" s="52" t="s">
        <v>43</v>
      </c>
      <c r="G396" s="52">
        <f>+LEN(Table13[[#This Row],[Product Name]])</f>
        <v>20</v>
      </c>
      <c r="H396" s="52" t="s">
        <v>57</v>
      </c>
      <c r="I396" s="52" t="s">
        <v>31</v>
      </c>
      <c r="J396" s="52">
        <v>2024</v>
      </c>
      <c r="K396" s="52" t="s">
        <v>63</v>
      </c>
      <c r="L396" s="53" t="s">
        <v>46</v>
      </c>
      <c r="M396" s="54">
        <v>45536</v>
      </c>
      <c r="N396" s="52" t="s">
        <v>34</v>
      </c>
      <c r="O396" s="55">
        <v>12.88</v>
      </c>
      <c r="P396" s="52">
        <v>485</v>
      </c>
      <c r="Q396" s="56">
        <v>0.26</v>
      </c>
      <c r="R396" s="55">
        <f>+Table13[[#This Row],[Price per Unit]]*Table13[[#This Row],[Units Sold]]</f>
        <v>6246.8</v>
      </c>
      <c r="S396" s="52" t="s">
        <v>61</v>
      </c>
      <c r="T396" s="66">
        <f>+Table13[[#This Row],[Price per Unit]]*Table13[[#This Row],[Units Sold]]-Table13[[#This Row],[Price per Unit]]*Table13[[#This Row],[Units Sold]]*Table13[[#This Row],[Discount %]]</f>
        <v>4622.6319999999996</v>
      </c>
      <c r="U396"/>
    </row>
    <row r="397" spans="1:21">
      <c r="A397" s="65">
        <v>3619</v>
      </c>
      <c r="B397" s="52" t="s">
        <v>48</v>
      </c>
      <c r="C397" s="52" t="s">
        <v>18</v>
      </c>
      <c r="D397" s="52" t="s">
        <v>42</v>
      </c>
      <c r="E397" s="52" t="s">
        <v>20</v>
      </c>
      <c r="F397" s="52" t="s">
        <v>43</v>
      </c>
      <c r="G397" s="52">
        <f>+LEN(Table13[[#This Row],[Product Name]])</f>
        <v>20</v>
      </c>
      <c r="H397" s="52" t="s">
        <v>57</v>
      </c>
      <c r="I397" s="52" t="s">
        <v>23</v>
      </c>
      <c r="J397" s="52">
        <v>2024</v>
      </c>
      <c r="K397" s="52" t="s">
        <v>24</v>
      </c>
      <c r="L397" s="53" t="s">
        <v>58</v>
      </c>
      <c r="M397" s="54">
        <v>45566</v>
      </c>
      <c r="N397" s="52" t="s">
        <v>66</v>
      </c>
      <c r="O397" s="55">
        <v>13.11</v>
      </c>
      <c r="P397" s="52">
        <v>190</v>
      </c>
      <c r="Q397" s="56">
        <v>0.17</v>
      </c>
      <c r="R397" s="55">
        <f>+Table13[[#This Row],[Price per Unit]]*Table13[[#This Row],[Units Sold]]</f>
        <v>2490.9</v>
      </c>
      <c r="S397" s="52" t="s">
        <v>61</v>
      </c>
      <c r="T397" s="66">
        <f>+Table13[[#This Row],[Price per Unit]]*Table13[[#This Row],[Units Sold]]-Table13[[#This Row],[Price per Unit]]*Table13[[#This Row],[Units Sold]]*Table13[[#This Row],[Discount %]]</f>
        <v>2067.4470000000001</v>
      </c>
      <c r="U397"/>
    </row>
    <row r="398" spans="1:21">
      <c r="A398" s="65">
        <v>3624</v>
      </c>
      <c r="B398" s="52" t="s">
        <v>48</v>
      </c>
      <c r="C398" s="52" t="s">
        <v>18</v>
      </c>
      <c r="D398" s="52" t="s">
        <v>36</v>
      </c>
      <c r="E398" s="52" t="s">
        <v>62</v>
      </c>
      <c r="F398" s="52" t="s">
        <v>55</v>
      </c>
      <c r="G398" s="52">
        <f>+LEN(Table13[[#This Row],[Product Name]])</f>
        <v>19</v>
      </c>
      <c r="H398" s="52" t="s">
        <v>57</v>
      </c>
      <c r="I398" s="52" t="s">
        <v>23</v>
      </c>
      <c r="J398" s="52">
        <v>2023</v>
      </c>
      <c r="K398" s="52" t="s">
        <v>32</v>
      </c>
      <c r="L398" s="53" t="s">
        <v>68</v>
      </c>
      <c r="M398" s="54">
        <v>45261</v>
      </c>
      <c r="N398" s="52" t="s">
        <v>39</v>
      </c>
      <c r="O398" s="55">
        <v>10.43</v>
      </c>
      <c r="P398" s="52">
        <v>148</v>
      </c>
      <c r="Q398" s="56">
        <v>0.15</v>
      </c>
      <c r="R398" s="55">
        <f>+Table13[[#This Row],[Price per Unit]]*Table13[[#This Row],[Units Sold]]</f>
        <v>1543.6399999999999</v>
      </c>
      <c r="S398" s="52" t="s">
        <v>56</v>
      </c>
      <c r="T398" s="66">
        <f>+Table13[[#This Row],[Price per Unit]]*Table13[[#This Row],[Units Sold]]-Table13[[#This Row],[Price per Unit]]*Table13[[#This Row],[Units Sold]]*Table13[[#This Row],[Discount %]]</f>
        <v>1312.0939999999998</v>
      </c>
      <c r="U398"/>
    </row>
    <row r="399" spans="1:21">
      <c r="A399" s="65">
        <v>3638</v>
      </c>
      <c r="B399" s="52" t="s">
        <v>41</v>
      </c>
      <c r="C399" s="52" t="s">
        <v>18</v>
      </c>
      <c r="D399" s="52" t="s">
        <v>42</v>
      </c>
      <c r="E399" s="52" t="s">
        <v>67</v>
      </c>
      <c r="F399" s="52" t="s">
        <v>21</v>
      </c>
      <c r="G399" s="52">
        <f>+LEN(Table13[[#This Row],[Product Name]])</f>
        <v>16</v>
      </c>
      <c r="H399" s="52" t="s">
        <v>22</v>
      </c>
      <c r="I399" s="52" t="s">
        <v>23</v>
      </c>
      <c r="J399" s="52">
        <v>2024</v>
      </c>
      <c r="K399" s="52" t="s">
        <v>63</v>
      </c>
      <c r="L399" s="53" t="s">
        <v>25</v>
      </c>
      <c r="M399" s="54">
        <v>45352</v>
      </c>
      <c r="N399" s="52" t="s">
        <v>69</v>
      </c>
      <c r="O399" s="55">
        <v>53.75</v>
      </c>
      <c r="P399" s="52">
        <v>477</v>
      </c>
      <c r="Q399" s="56">
        <v>0.01</v>
      </c>
      <c r="R399" s="55">
        <f>+Table13[[#This Row],[Price per Unit]]*Table13[[#This Row],[Units Sold]]</f>
        <v>25638.75</v>
      </c>
      <c r="S399" s="52" t="s">
        <v>56</v>
      </c>
      <c r="T399" s="66">
        <f>+Table13[[#This Row],[Price per Unit]]*Table13[[#This Row],[Units Sold]]-Table13[[#This Row],[Price per Unit]]*Table13[[#This Row],[Units Sold]]*Table13[[#This Row],[Discount %]]</f>
        <v>25382.362499999999</v>
      </c>
      <c r="U399"/>
    </row>
    <row r="400" spans="1:21">
      <c r="A400" s="65">
        <v>3641</v>
      </c>
      <c r="B400" s="52" t="s">
        <v>17</v>
      </c>
      <c r="C400" s="52" t="s">
        <v>18</v>
      </c>
      <c r="D400" s="52" t="s">
        <v>54</v>
      </c>
      <c r="E400" s="52" t="s">
        <v>30</v>
      </c>
      <c r="F400" s="52" t="s">
        <v>43</v>
      </c>
      <c r="G400" s="52">
        <f>+LEN(Table13[[#This Row],[Product Name]])</f>
        <v>20</v>
      </c>
      <c r="H400" s="52" t="s">
        <v>44</v>
      </c>
      <c r="I400" s="52" t="s">
        <v>31</v>
      </c>
      <c r="J400" s="52">
        <v>2024</v>
      </c>
      <c r="K400" s="52" t="s">
        <v>24</v>
      </c>
      <c r="L400" s="53" t="s">
        <v>33</v>
      </c>
      <c r="M400" s="54">
        <v>45413</v>
      </c>
      <c r="N400" s="52" t="s">
        <v>69</v>
      </c>
      <c r="O400" s="55">
        <v>76.61</v>
      </c>
      <c r="P400" s="52">
        <v>149</v>
      </c>
      <c r="Q400" s="56">
        <v>0.15</v>
      </c>
      <c r="R400" s="55">
        <f>+Table13[[#This Row],[Price per Unit]]*Table13[[#This Row],[Units Sold]]</f>
        <v>11414.89</v>
      </c>
      <c r="S400" s="52" t="s">
        <v>61</v>
      </c>
      <c r="T400" s="66">
        <f>+Table13[[#This Row],[Price per Unit]]*Table13[[#This Row],[Units Sold]]-Table13[[#This Row],[Price per Unit]]*Table13[[#This Row],[Units Sold]]*Table13[[#This Row],[Discount %]]</f>
        <v>9702.6564999999991</v>
      </c>
      <c r="U400"/>
    </row>
    <row r="401" spans="1:21">
      <c r="A401" s="65">
        <v>3646</v>
      </c>
      <c r="B401" s="52" t="s">
        <v>48</v>
      </c>
      <c r="C401" s="52" t="s">
        <v>18</v>
      </c>
      <c r="D401" s="52" t="s">
        <v>36</v>
      </c>
      <c r="E401" s="52" t="s">
        <v>62</v>
      </c>
      <c r="F401" s="52" t="s">
        <v>60</v>
      </c>
      <c r="G401" s="52">
        <f>+LEN(Table13[[#This Row],[Product Name]])</f>
        <v>15</v>
      </c>
      <c r="H401" s="52" t="s">
        <v>22</v>
      </c>
      <c r="I401" s="52" t="s">
        <v>31</v>
      </c>
      <c r="J401" s="52">
        <v>2024</v>
      </c>
      <c r="K401" s="52" t="s">
        <v>63</v>
      </c>
      <c r="L401" s="53" t="s">
        <v>71</v>
      </c>
      <c r="M401" s="54">
        <v>45566</v>
      </c>
      <c r="N401" s="52" t="s">
        <v>69</v>
      </c>
      <c r="O401" s="55">
        <v>41.84</v>
      </c>
      <c r="P401" s="52">
        <v>89</v>
      </c>
      <c r="Q401" s="56">
        <v>0.04</v>
      </c>
      <c r="R401" s="55">
        <f>+Table13[[#This Row],[Price per Unit]]*Table13[[#This Row],[Units Sold]]</f>
        <v>3723.76</v>
      </c>
      <c r="S401" s="52" t="s">
        <v>27</v>
      </c>
      <c r="T401" s="66">
        <f>+Table13[[#This Row],[Price per Unit]]*Table13[[#This Row],[Units Sold]]-Table13[[#This Row],[Price per Unit]]*Table13[[#This Row],[Units Sold]]*Table13[[#This Row],[Discount %]]</f>
        <v>3574.8096</v>
      </c>
      <c r="U401"/>
    </row>
    <row r="402" spans="1:21">
      <c r="A402" s="65">
        <v>3647</v>
      </c>
      <c r="B402" s="52" t="s">
        <v>17</v>
      </c>
      <c r="C402" s="52" t="s">
        <v>18</v>
      </c>
      <c r="D402" s="52" t="s">
        <v>36</v>
      </c>
      <c r="E402" s="52" t="s">
        <v>59</v>
      </c>
      <c r="F402" s="52" t="s">
        <v>21</v>
      </c>
      <c r="G402" s="52">
        <f>+LEN(Table13[[#This Row],[Product Name]])</f>
        <v>16</v>
      </c>
      <c r="H402" s="52" t="s">
        <v>44</v>
      </c>
      <c r="I402" s="52" t="s">
        <v>23</v>
      </c>
      <c r="J402" s="52">
        <v>2023</v>
      </c>
      <c r="K402" s="52" t="s">
        <v>32</v>
      </c>
      <c r="L402" s="53" t="s">
        <v>33</v>
      </c>
      <c r="M402" s="54">
        <v>45047</v>
      </c>
      <c r="N402" s="52" t="s">
        <v>26</v>
      </c>
      <c r="O402" s="55">
        <v>52.76</v>
      </c>
      <c r="P402" s="52">
        <v>496</v>
      </c>
      <c r="Q402" s="56">
        <v>0.03</v>
      </c>
      <c r="R402" s="55">
        <f>+Table13[[#This Row],[Price per Unit]]*Table13[[#This Row],[Units Sold]]</f>
        <v>26168.959999999999</v>
      </c>
      <c r="S402" s="52" t="s">
        <v>61</v>
      </c>
      <c r="T402" s="66">
        <f>+Table13[[#This Row],[Price per Unit]]*Table13[[#This Row],[Units Sold]]-Table13[[#This Row],[Price per Unit]]*Table13[[#This Row],[Units Sold]]*Table13[[#This Row],[Discount %]]</f>
        <v>25383.891199999998</v>
      </c>
      <c r="U402"/>
    </row>
    <row r="403" spans="1:21">
      <c r="A403" s="65">
        <v>3649</v>
      </c>
      <c r="B403" s="52" t="s">
        <v>41</v>
      </c>
      <c r="C403" s="52" t="s">
        <v>18</v>
      </c>
      <c r="D403" s="52" t="s">
        <v>52</v>
      </c>
      <c r="E403" s="52" t="s">
        <v>62</v>
      </c>
      <c r="F403" s="52" t="s">
        <v>55</v>
      </c>
      <c r="G403" s="52">
        <f>+LEN(Table13[[#This Row],[Product Name]])</f>
        <v>19</v>
      </c>
      <c r="H403" s="52" t="s">
        <v>22</v>
      </c>
      <c r="I403" s="52" t="s">
        <v>31</v>
      </c>
      <c r="J403" s="52">
        <v>2023</v>
      </c>
      <c r="K403" s="52" t="s">
        <v>45</v>
      </c>
      <c r="L403" s="53" t="s">
        <v>72</v>
      </c>
      <c r="M403" s="54">
        <v>45078</v>
      </c>
      <c r="N403" s="52" t="s">
        <v>26</v>
      </c>
      <c r="O403" s="55">
        <v>73.48</v>
      </c>
      <c r="P403" s="52">
        <v>171</v>
      </c>
      <c r="Q403" s="56">
        <v>0.28000000000000003</v>
      </c>
      <c r="R403" s="55">
        <f>+Table13[[#This Row],[Price per Unit]]*Table13[[#This Row],[Units Sold]]</f>
        <v>12565.08</v>
      </c>
      <c r="S403" s="52" t="s">
        <v>47</v>
      </c>
      <c r="T403" s="66">
        <f>+Table13[[#This Row],[Price per Unit]]*Table13[[#This Row],[Units Sold]]-Table13[[#This Row],[Price per Unit]]*Table13[[#This Row],[Units Sold]]*Table13[[#This Row],[Discount %]]</f>
        <v>9046.8575999999994</v>
      </c>
      <c r="U403"/>
    </row>
    <row r="404" spans="1:21">
      <c r="A404" s="65">
        <v>3660</v>
      </c>
      <c r="B404" s="52" t="s">
        <v>17</v>
      </c>
      <c r="C404" s="52" t="s">
        <v>18</v>
      </c>
      <c r="D404" s="52" t="s">
        <v>52</v>
      </c>
      <c r="E404" s="52" t="s">
        <v>67</v>
      </c>
      <c r="F404" s="52" t="s">
        <v>55</v>
      </c>
      <c r="G404" s="52">
        <f>+LEN(Table13[[#This Row],[Product Name]])</f>
        <v>19</v>
      </c>
      <c r="H404" s="52" t="s">
        <v>44</v>
      </c>
      <c r="I404" s="52" t="s">
        <v>31</v>
      </c>
      <c r="J404" s="52">
        <v>2023</v>
      </c>
      <c r="K404" s="52" t="s">
        <v>63</v>
      </c>
      <c r="L404" s="53" t="s">
        <v>72</v>
      </c>
      <c r="M404" s="54">
        <v>45078</v>
      </c>
      <c r="N404" s="52" t="s">
        <v>34</v>
      </c>
      <c r="O404" s="55">
        <v>43.03</v>
      </c>
      <c r="P404" s="52">
        <v>23</v>
      </c>
      <c r="Q404" s="56">
        <v>0.11</v>
      </c>
      <c r="R404" s="55">
        <f>+Table13[[#This Row],[Price per Unit]]*Table13[[#This Row],[Units Sold]]</f>
        <v>989.69</v>
      </c>
      <c r="S404" s="52" t="s">
        <v>47</v>
      </c>
      <c r="T404" s="66">
        <f>+Table13[[#This Row],[Price per Unit]]*Table13[[#This Row],[Units Sold]]-Table13[[#This Row],[Price per Unit]]*Table13[[#This Row],[Units Sold]]*Table13[[#This Row],[Discount %]]</f>
        <v>880.82410000000004</v>
      </c>
      <c r="U404"/>
    </row>
    <row r="405" spans="1:21">
      <c r="A405" s="65">
        <v>3663</v>
      </c>
      <c r="B405" s="52" t="s">
        <v>17</v>
      </c>
      <c r="C405" s="52" t="s">
        <v>18</v>
      </c>
      <c r="D405" s="52" t="s">
        <v>54</v>
      </c>
      <c r="E405" s="52" t="s">
        <v>67</v>
      </c>
      <c r="F405" s="52" t="s">
        <v>43</v>
      </c>
      <c r="G405" s="52">
        <f>+LEN(Table13[[#This Row],[Product Name]])</f>
        <v>20</v>
      </c>
      <c r="H405" s="52" t="s">
        <v>44</v>
      </c>
      <c r="I405" s="52" t="s">
        <v>31</v>
      </c>
      <c r="J405" s="52">
        <v>2024</v>
      </c>
      <c r="K405" s="52" t="s">
        <v>24</v>
      </c>
      <c r="L405" s="53" t="s">
        <v>72</v>
      </c>
      <c r="M405" s="54">
        <v>45444</v>
      </c>
      <c r="N405" s="52" t="s">
        <v>66</v>
      </c>
      <c r="O405" s="55">
        <v>60.39</v>
      </c>
      <c r="P405" s="52">
        <v>392</v>
      </c>
      <c r="Q405" s="56">
        <v>0.19</v>
      </c>
      <c r="R405" s="55">
        <f>+Table13[[#This Row],[Price per Unit]]*Table13[[#This Row],[Units Sold]]</f>
        <v>23672.880000000001</v>
      </c>
      <c r="S405" s="52" t="s">
        <v>27</v>
      </c>
      <c r="T405" s="66">
        <f>+Table13[[#This Row],[Price per Unit]]*Table13[[#This Row],[Units Sold]]-Table13[[#This Row],[Price per Unit]]*Table13[[#This Row],[Units Sold]]*Table13[[#This Row],[Discount %]]</f>
        <v>19175.032800000001</v>
      </c>
      <c r="U405"/>
    </row>
    <row r="406" spans="1:21">
      <c r="A406" s="65">
        <v>3669</v>
      </c>
      <c r="B406" s="52" t="s">
        <v>48</v>
      </c>
      <c r="C406" s="52" t="s">
        <v>18</v>
      </c>
      <c r="D406" s="52" t="s">
        <v>54</v>
      </c>
      <c r="E406" s="52" t="s">
        <v>30</v>
      </c>
      <c r="F406" s="52" t="s">
        <v>55</v>
      </c>
      <c r="G406" s="52">
        <f>+LEN(Table13[[#This Row],[Product Name]])</f>
        <v>19</v>
      </c>
      <c r="H406" s="52" t="s">
        <v>57</v>
      </c>
      <c r="I406" s="52" t="s">
        <v>31</v>
      </c>
      <c r="J406" s="52">
        <v>2023</v>
      </c>
      <c r="K406" s="52" t="s">
        <v>32</v>
      </c>
      <c r="L406" s="53" t="s">
        <v>58</v>
      </c>
      <c r="M406" s="54">
        <v>45200</v>
      </c>
      <c r="N406" s="52" t="s">
        <v>34</v>
      </c>
      <c r="O406" s="55">
        <v>22.24</v>
      </c>
      <c r="P406" s="52">
        <v>362</v>
      </c>
      <c r="Q406" s="56">
        <v>0.03</v>
      </c>
      <c r="R406" s="55">
        <f>+Table13[[#This Row],[Price per Unit]]*Table13[[#This Row],[Units Sold]]</f>
        <v>8050.8799999999992</v>
      </c>
      <c r="S406" s="52" t="s">
        <v>47</v>
      </c>
      <c r="T406" s="66">
        <f>+Table13[[#This Row],[Price per Unit]]*Table13[[#This Row],[Units Sold]]-Table13[[#This Row],[Price per Unit]]*Table13[[#This Row],[Units Sold]]*Table13[[#This Row],[Discount %]]</f>
        <v>7809.3535999999995</v>
      </c>
      <c r="U406"/>
    </row>
    <row r="407" spans="1:21">
      <c r="A407" s="65">
        <v>3670</v>
      </c>
      <c r="B407" s="52" t="s">
        <v>41</v>
      </c>
      <c r="C407" s="52" t="s">
        <v>18</v>
      </c>
      <c r="D407" s="52" t="s">
        <v>52</v>
      </c>
      <c r="E407" s="52" t="s">
        <v>67</v>
      </c>
      <c r="F407" s="52" t="s">
        <v>38</v>
      </c>
      <c r="G407" s="52">
        <f>+LEN(Table13[[#This Row],[Product Name]])</f>
        <v>15</v>
      </c>
      <c r="H407" s="52" t="s">
        <v>44</v>
      </c>
      <c r="I407" s="52" t="s">
        <v>31</v>
      </c>
      <c r="J407" s="52">
        <v>2024</v>
      </c>
      <c r="K407" s="52" t="s">
        <v>24</v>
      </c>
      <c r="L407" s="53" t="s">
        <v>46</v>
      </c>
      <c r="M407" s="54">
        <v>45536</v>
      </c>
      <c r="N407" s="52" t="s">
        <v>34</v>
      </c>
      <c r="O407" s="55">
        <v>50.22</v>
      </c>
      <c r="P407" s="52">
        <v>462</v>
      </c>
      <c r="Q407" s="56">
        <v>0.03</v>
      </c>
      <c r="R407" s="55">
        <f>+Table13[[#This Row],[Price per Unit]]*Table13[[#This Row],[Units Sold]]</f>
        <v>23201.64</v>
      </c>
      <c r="S407" s="52" t="s">
        <v>56</v>
      </c>
      <c r="T407" s="66">
        <f>+Table13[[#This Row],[Price per Unit]]*Table13[[#This Row],[Units Sold]]-Table13[[#This Row],[Price per Unit]]*Table13[[#This Row],[Units Sold]]*Table13[[#This Row],[Discount %]]</f>
        <v>22505.590799999998</v>
      </c>
      <c r="U407"/>
    </row>
    <row r="408" spans="1:21">
      <c r="A408" s="65">
        <v>3673</v>
      </c>
      <c r="B408" s="52" t="s">
        <v>17</v>
      </c>
      <c r="C408" s="52" t="s">
        <v>18</v>
      </c>
      <c r="D408" s="52" t="s">
        <v>54</v>
      </c>
      <c r="E408" s="52" t="s">
        <v>62</v>
      </c>
      <c r="F408" s="52" t="s">
        <v>60</v>
      </c>
      <c r="G408" s="52">
        <f>+LEN(Table13[[#This Row],[Product Name]])</f>
        <v>15</v>
      </c>
      <c r="H408" s="52" t="s">
        <v>57</v>
      </c>
      <c r="I408" s="52" t="s">
        <v>23</v>
      </c>
      <c r="J408" s="52">
        <v>2024</v>
      </c>
      <c r="K408" s="52" t="s">
        <v>63</v>
      </c>
      <c r="L408" s="53" t="s">
        <v>51</v>
      </c>
      <c r="M408" s="54">
        <v>45383</v>
      </c>
      <c r="N408" s="52" t="s">
        <v>34</v>
      </c>
      <c r="O408" s="55">
        <v>11.33</v>
      </c>
      <c r="P408" s="52">
        <v>392</v>
      </c>
      <c r="Q408" s="56">
        <v>0.2</v>
      </c>
      <c r="R408" s="55">
        <f>+Table13[[#This Row],[Price per Unit]]*Table13[[#This Row],[Units Sold]]</f>
        <v>4441.3599999999997</v>
      </c>
      <c r="S408" s="52" t="s">
        <v>47</v>
      </c>
      <c r="T408" s="66">
        <f>+Table13[[#This Row],[Price per Unit]]*Table13[[#This Row],[Units Sold]]-Table13[[#This Row],[Price per Unit]]*Table13[[#This Row],[Units Sold]]*Table13[[#This Row],[Discount %]]</f>
        <v>3553.0879999999997</v>
      </c>
      <c r="U408"/>
    </row>
    <row r="409" spans="1:21">
      <c r="A409" s="65">
        <v>3676</v>
      </c>
      <c r="B409" s="52" t="s">
        <v>48</v>
      </c>
      <c r="C409" s="52" t="s">
        <v>18</v>
      </c>
      <c r="D409" s="52" t="s">
        <v>36</v>
      </c>
      <c r="E409" s="52" t="s">
        <v>59</v>
      </c>
      <c r="F409" s="52" t="s">
        <v>21</v>
      </c>
      <c r="G409" s="52">
        <f>+LEN(Table13[[#This Row],[Product Name]])</f>
        <v>16</v>
      </c>
      <c r="H409" s="52" t="s">
        <v>57</v>
      </c>
      <c r="I409" s="52" t="s">
        <v>23</v>
      </c>
      <c r="J409" s="52">
        <v>2023</v>
      </c>
      <c r="K409" s="52" t="s">
        <v>32</v>
      </c>
      <c r="L409" s="53" t="s">
        <v>51</v>
      </c>
      <c r="M409" s="54">
        <v>45017</v>
      </c>
      <c r="N409" s="52" t="s">
        <v>66</v>
      </c>
      <c r="O409" s="55">
        <v>81.75</v>
      </c>
      <c r="P409" s="52">
        <v>305</v>
      </c>
      <c r="Q409" s="56">
        <v>0.06</v>
      </c>
      <c r="R409" s="55">
        <f>+Table13[[#This Row],[Price per Unit]]*Table13[[#This Row],[Units Sold]]</f>
        <v>24933.75</v>
      </c>
      <c r="S409" s="52" t="s">
        <v>27</v>
      </c>
      <c r="T409" s="66">
        <f>+Table13[[#This Row],[Price per Unit]]*Table13[[#This Row],[Units Sold]]-Table13[[#This Row],[Price per Unit]]*Table13[[#This Row],[Units Sold]]*Table13[[#This Row],[Discount %]]</f>
        <v>23437.724999999999</v>
      </c>
      <c r="U409"/>
    </row>
    <row r="410" spans="1:21">
      <c r="A410" s="65">
        <v>3683</v>
      </c>
      <c r="B410" s="52" t="s">
        <v>17</v>
      </c>
      <c r="C410" s="52" t="s">
        <v>18</v>
      </c>
      <c r="D410" s="52" t="s">
        <v>50</v>
      </c>
      <c r="E410" s="52" t="s">
        <v>70</v>
      </c>
      <c r="F410" s="52" t="s">
        <v>55</v>
      </c>
      <c r="G410" s="52">
        <f>+LEN(Table13[[#This Row],[Product Name]])</f>
        <v>19</v>
      </c>
      <c r="H410" s="52" t="s">
        <v>44</v>
      </c>
      <c r="I410" s="52" t="s">
        <v>23</v>
      </c>
      <c r="J410" s="52">
        <v>2024</v>
      </c>
      <c r="K410" s="52" t="s">
        <v>24</v>
      </c>
      <c r="L410" s="53" t="s">
        <v>51</v>
      </c>
      <c r="M410" s="54">
        <v>45383</v>
      </c>
      <c r="N410" s="52" t="s">
        <v>34</v>
      </c>
      <c r="O410" s="55">
        <v>12.17</v>
      </c>
      <c r="P410" s="52">
        <v>143</v>
      </c>
      <c r="Q410" s="56">
        <v>0.08</v>
      </c>
      <c r="R410" s="55">
        <f>+Table13[[#This Row],[Price per Unit]]*Table13[[#This Row],[Units Sold]]</f>
        <v>1740.31</v>
      </c>
      <c r="S410" s="52" t="s">
        <v>56</v>
      </c>
      <c r="T410" s="66">
        <f>+Table13[[#This Row],[Price per Unit]]*Table13[[#This Row],[Units Sold]]-Table13[[#This Row],[Price per Unit]]*Table13[[#This Row],[Units Sold]]*Table13[[#This Row],[Discount %]]</f>
        <v>1601.0852</v>
      </c>
      <c r="U410"/>
    </row>
    <row r="411" spans="1:21">
      <c r="A411" s="65">
        <v>3695</v>
      </c>
      <c r="B411" s="52" t="s">
        <v>41</v>
      </c>
      <c r="C411" s="52" t="s">
        <v>18</v>
      </c>
      <c r="D411" s="52" t="s">
        <v>42</v>
      </c>
      <c r="E411" s="52" t="s">
        <v>37</v>
      </c>
      <c r="F411" s="52" t="s">
        <v>43</v>
      </c>
      <c r="G411" s="52">
        <f>+LEN(Table13[[#This Row],[Product Name]])</f>
        <v>20</v>
      </c>
      <c r="H411" s="52" t="s">
        <v>22</v>
      </c>
      <c r="I411" s="52" t="s">
        <v>31</v>
      </c>
      <c r="J411" s="52">
        <v>2024</v>
      </c>
      <c r="K411" s="52" t="s">
        <v>24</v>
      </c>
      <c r="L411" s="53" t="s">
        <v>68</v>
      </c>
      <c r="M411" s="54">
        <v>45627</v>
      </c>
      <c r="N411" s="52" t="s">
        <v>39</v>
      </c>
      <c r="O411" s="55">
        <v>66.989999999999995</v>
      </c>
      <c r="P411" s="52">
        <v>154</v>
      </c>
      <c r="Q411" s="56">
        <v>0.25</v>
      </c>
      <c r="R411" s="55">
        <f>+Table13[[#This Row],[Price per Unit]]*Table13[[#This Row],[Units Sold]]</f>
        <v>10316.459999999999</v>
      </c>
      <c r="S411" s="52" t="s">
        <v>47</v>
      </c>
      <c r="T411" s="66">
        <f>+Table13[[#This Row],[Price per Unit]]*Table13[[#This Row],[Units Sold]]-Table13[[#This Row],[Price per Unit]]*Table13[[#This Row],[Units Sold]]*Table13[[#This Row],[Discount %]]</f>
        <v>7737.3449999999993</v>
      </c>
      <c r="U411"/>
    </row>
    <row r="412" spans="1:21">
      <c r="A412" s="65">
        <v>3702</v>
      </c>
      <c r="B412" s="52" t="s">
        <v>41</v>
      </c>
      <c r="C412" s="52" t="s">
        <v>18</v>
      </c>
      <c r="D412" s="52" t="s">
        <v>54</v>
      </c>
      <c r="E412" s="52" t="s">
        <v>37</v>
      </c>
      <c r="F412" s="52" t="s">
        <v>55</v>
      </c>
      <c r="G412" s="52">
        <f>+LEN(Table13[[#This Row],[Product Name]])</f>
        <v>19</v>
      </c>
      <c r="H412" s="52" t="s">
        <v>44</v>
      </c>
      <c r="I412" s="52" t="s">
        <v>31</v>
      </c>
      <c r="J412" s="52">
        <v>2023</v>
      </c>
      <c r="K412" s="52" t="s">
        <v>45</v>
      </c>
      <c r="L412" s="53" t="s">
        <v>73</v>
      </c>
      <c r="M412" s="54">
        <v>45139</v>
      </c>
      <c r="N412" s="52" t="s">
        <v>39</v>
      </c>
      <c r="O412" s="55">
        <v>51.4</v>
      </c>
      <c r="P412" s="52">
        <v>229</v>
      </c>
      <c r="Q412" s="56">
        <v>0.04</v>
      </c>
      <c r="R412" s="55">
        <f>+Table13[[#This Row],[Price per Unit]]*Table13[[#This Row],[Units Sold]]</f>
        <v>11770.6</v>
      </c>
      <c r="S412" s="52" t="s">
        <v>27</v>
      </c>
      <c r="T412" s="66">
        <f>+Table13[[#This Row],[Price per Unit]]*Table13[[#This Row],[Units Sold]]-Table13[[#This Row],[Price per Unit]]*Table13[[#This Row],[Units Sold]]*Table13[[#This Row],[Discount %]]</f>
        <v>11299.776</v>
      </c>
      <c r="U412"/>
    </row>
    <row r="413" spans="1:21">
      <c r="A413" s="65">
        <v>3705</v>
      </c>
      <c r="B413" s="52" t="s">
        <v>48</v>
      </c>
      <c r="C413" s="52" t="s">
        <v>18</v>
      </c>
      <c r="D413" s="52" t="s">
        <v>52</v>
      </c>
      <c r="E413" s="52" t="s">
        <v>37</v>
      </c>
      <c r="F413" s="52" t="s">
        <v>55</v>
      </c>
      <c r="G413" s="52">
        <f>+LEN(Table13[[#This Row],[Product Name]])</f>
        <v>19</v>
      </c>
      <c r="H413" s="52" t="s">
        <v>57</v>
      </c>
      <c r="I413" s="52" t="s">
        <v>23</v>
      </c>
      <c r="J413" s="52">
        <v>2023</v>
      </c>
      <c r="K413" s="52" t="s">
        <v>32</v>
      </c>
      <c r="L413" s="53" t="s">
        <v>53</v>
      </c>
      <c r="M413" s="54">
        <v>44927</v>
      </c>
      <c r="N413" s="52" t="s">
        <v>34</v>
      </c>
      <c r="O413" s="55">
        <v>15.15</v>
      </c>
      <c r="P413" s="52">
        <v>401</v>
      </c>
      <c r="Q413" s="56">
        <v>0.1</v>
      </c>
      <c r="R413" s="55">
        <f>+Table13[[#This Row],[Price per Unit]]*Table13[[#This Row],[Units Sold]]</f>
        <v>6075.1500000000005</v>
      </c>
      <c r="S413" s="52" t="s">
        <v>40</v>
      </c>
      <c r="T413" s="66">
        <f>+Table13[[#This Row],[Price per Unit]]*Table13[[#This Row],[Units Sold]]-Table13[[#This Row],[Price per Unit]]*Table13[[#This Row],[Units Sold]]*Table13[[#This Row],[Discount %]]</f>
        <v>5467.6350000000002</v>
      </c>
      <c r="U413"/>
    </row>
    <row r="414" spans="1:21">
      <c r="A414" s="65">
        <v>3707</v>
      </c>
      <c r="B414" s="52" t="s">
        <v>48</v>
      </c>
      <c r="C414" s="52" t="s">
        <v>18</v>
      </c>
      <c r="D414" s="52" t="s">
        <v>36</v>
      </c>
      <c r="E414" s="52" t="s">
        <v>59</v>
      </c>
      <c r="F414" s="52" t="s">
        <v>55</v>
      </c>
      <c r="G414" s="52">
        <f>+LEN(Table13[[#This Row],[Product Name]])</f>
        <v>19</v>
      </c>
      <c r="H414" s="52" t="s">
        <v>57</v>
      </c>
      <c r="I414" s="52" t="s">
        <v>23</v>
      </c>
      <c r="J414" s="52">
        <v>2024</v>
      </c>
      <c r="K414" s="52" t="s">
        <v>24</v>
      </c>
      <c r="L414" s="53" t="s">
        <v>72</v>
      </c>
      <c r="M414" s="54">
        <v>45444</v>
      </c>
      <c r="N414" s="52" t="s">
        <v>34</v>
      </c>
      <c r="O414" s="55">
        <v>28.95</v>
      </c>
      <c r="P414" s="52">
        <v>200</v>
      </c>
      <c r="Q414" s="56">
        <v>0.08</v>
      </c>
      <c r="R414" s="55">
        <f>+Table13[[#This Row],[Price per Unit]]*Table13[[#This Row],[Units Sold]]</f>
        <v>5790</v>
      </c>
      <c r="S414" s="52" t="s">
        <v>40</v>
      </c>
      <c r="T414" s="66">
        <f>+Table13[[#This Row],[Price per Unit]]*Table13[[#This Row],[Units Sold]]-Table13[[#This Row],[Price per Unit]]*Table13[[#This Row],[Units Sold]]*Table13[[#This Row],[Discount %]]</f>
        <v>5326.8</v>
      </c>
      <c r="U414"/>
    </row>
    <row r="415" spans="1:21">
      <c r="A415" s="65">
        <v>3711</v>
      </c>
      <c r="B415" s="52" t="s">
        <v>48</v>
      </c>
      <c r="C415" s="52" t="s">
        <v>18</v>
      </c>
      <c r="D415" s="52" t="s">
        <v>50</v>
      </c>
      <c r="E415" s="52" t="s">
        <v>37</v>
      </c>
      <c r="F415" s="52" t="s">
        <v>43</v>
      </c>
      <c r="G415" s="52">
        <f>+LEN(Table13[[#This Row],[Product Name]])</f>
        <v>20</v>
      </c>
      <c r="H415" s="52" t="s">
        <v>44</v>
      </c>
      <c r="I415" s="52" t="s">
        <v>23</v>
      </c>
      <c r="J415" s="52">
        <v>2024</v>
      </c>
      <c r="K415" s="52" t="s">
        <v>32</v>
      </c>
      <c r="L415" s="53" t="s">
        <v>46</v>
      </c>
      <c r="M415" s="54">
        <v>45536</v>
      </c>
      <c r="N415" s="52" t="s">
        <v>39</v>
      </c>
      <c r="O415" s="55">
        <v>65.48</v>
      </c>
      <c r="P415" s="52">
        <v>399</v>
      </c>
      <c r="Q415" s="56">
        <v>0.02</v>
      </c>
      <c r="R415" s="55">
        <f>+Table13[[#This Row],[Price per Unit]]*Table13[[#This Row],[Units Sold]]</f>
        <v>26126.52</v>
      </c>
      <c r="S415" s="52" t="s">
        <v>27</v>
      </c>
      <c r="T415" s="66">
        <f>+Table13[[#This Row],[Price per Unit]]*Table13[[#This Row],[Units Sold]]-Table13[[#This Row],[Price per Unit]]*Table13[[#This Row],[Units Sold]]*Table13[[#This Row],[Discount %]]</f>
        <v>25603.989600000001</v>
      </c>
      <c r="U415"/>
    </row>
    <row r="416" spans="1:21">
      <c r="A416" s="65">
        <v>3715</v>
      </c>
      <c r="B416" s="52" t="s">
        <v>41</v>
      </c>
      <c r="C416" s="52" t="s">
        <v>18</v>
      </c>
      <c r="D416" s="52" t="s">
        <v>52</v>
      </c>
      <c r="E416" s="52" t="s">
        <v>37</v>
      </c>
      <c r="F416" s="52" t="s">
        <v>21</v>
      </c>
      <c r="G416" s="52">
        <f>+LEN(Table13[[#This Row],[Product Name]])</f>
        <v>16</v>
      </c>
      <c r="H416" s="52" t="s">
        <v>22</v>
      </c>
      <c r="I416" s="52" t="s">
        <v>23</v>
      </c>
      <c r="J416" s="52">
        <v>2024</v>
      </c>
      <c r="K416" s="52" t="s">
        <v>63</v>
      </c>
      <c r="L416" s="53" t="s">
        <v>71</v>
      </c>
      <c r="M416" s="54">
        <v>45566</v>
      </c>
      <c r="N416" s="52" t="s">
        <v>66</v>
      </c>
      <c r="O416" s="55">
        <v>84.83</v>
      </c>
      <c r="P416" s="52">
        <v>300</v>
      </c>
      <c r="Q416" s="56">
        <v>0.26</v>
      </c>
      <c r="R416" s="55">
        <f>+Table13[[#This Row],[Price per Unit]]*Table13[[#This Row],[Units Sold]]</f>
        <v>25449</v>
      </c>
      <c r="S416" s="52" t="s">
        <v>56</v>
      </c>
      <c r="T416" s="66">
        <f>+Table13[[#This Row],[Price per Unit]]*Table13[[#This Row],[Units Sold]]-Table13[[#This Row],[Price per Unit]]*Table13[[#This Row],[Units Sold]]*Table13[[#This Row],[Discount %]]</f>
        <v>18832.260000000002</v>
      </c>
      <c r="U416"/>
    </row>
    <row r="417" spans="1:21">
      <c r="A417" s="65">
        <v>3720</v>
      </c>
      <c r="B417" s="52" t="s">
        <v>48</v>
      </c>
      <c r="C417" s="52" t="s">
        <v>18</v>
      </c>
      <c r="D417" s="52" t="s">
        <v>36</v>
      </c>
      <c r="E417" s="52" t="s">
        <v>30</v>
      </c>
      <c r="F417" s="52" t="s">
        <v>38</v>
      </c>
      <c r="G417" s="52">
        <f>+LEN(Table13[[#This Row],[Product Name]])</f>
        <v>15</v>
      </c>
      <c r="H417" s="52" t="s">
        <v>22</v>
      </c>
      <c r="I417" s="52" t="s">
        <v>23</v>
      </c>
      <c r="J417" s="52">
        <v>2024</v>
      </c>
      <c r="K417" s="52" t="s">
        <v>45</v>
      </c>
      <c r="L417" s="53" t="s">
        <v>51</v>
      </c>
      <c r="M417" s="54">
        <v>45383</v>
      </c>
      <c r="N417" s="52" t="s">
        <v>26</v>
      </c>
      <c r="O417" s="55">
        <v>16</v>
      </c>
      <c r="P417" s="52">
        <v>325</v>
      </c>
      <c r="Q417" s="56">
        <v>0.11</v>
      </c>
      <c r="R417" s="55">
        <f>+Table13[[#This Row],[Price per Unit]]*Table13[[#This Row],[Units Sold]]</f>
        <v>5200</v>
      </c>
      <c r="S417" s="52" t="s">
        <v>47</v>
      </c>
      <c r="T417" s="66">
        <f>+Table13[[#This Row],[Price per Unit]]*Table13[[#This Row],[Units Sold]]-Table13[[#This Row],[Price per Unit]]*Table13[[#This Row],[Units Sold]]*Table13[[#This Row],[Discount %]]</f>
        <v>4628</v>
      </c>
      <c r="U417"/>
    </row>
    <row r="418" spans="1:21">
      <c r="A418" s="65">
        <v>3721</v>
      </c>
      <c r="B418" s="52" t="s">
        <v>48</v>
      </c>
      <c r="C418" s="52" t="s">
        <v>18</v>
      </c>
      <c r="D418" s="52" t="s">
        <v>19</v>
      </c>
      <c r="E418" s="52" t="s">
        <v>37</v>
      </c>
      <c r="F418" s="52" t="s">
        <v>21</v>
      </c>
      <c r="G418" s="52">
        <f>+LEN(Table13[[#This Row],[Product Name]])</f>
        <v>16</v>
      </c>
      <c r="H418" s="52" t="s">
        <v>44</v>
      </c>
      <c r="I418" s="52" t="s">
        <v>31</v>
      </c>
      <c r="J418" s="52">
        <v>2024</v>
      </c>
      <c r="K418" s="52" t="s">
        <v>45</v>
      </c>
      <c r="L418" s="53" t="s">
        <v>72</v>
      </c>
      <c r="M418" s="54">
        <v>45444</v>
      </c>
      <c r="N418" s="52" t="s">
        <v>26</v>
      </c>
      <c r="O418" s="55">
        <v>22.92</v>
      </c>
      <c r="P418" s="52">
        <v>143</v>
      </c>
      <c r="Q418" s="56">
        <v>0.16</v>
      </c>
      <c r="R418" s="55">
        <f>+Table13[[#This Row],[Price per Unit]]*Table13[[#This Row],[Units Sold]]</f>
        <v>3277.5600000000004</v>
      </c>
      <c r="S418" s="52" t="s">
        <v>61</v>
      </c>
      <c r="T418" s="66">
        <f>+Table13[[#This Row],[Price per Unit]]*Table13[[#This Row],[Units Sold]]-Table13[[#This Row],[Price per Unit]]*Table13[[#This Row],[Units Sold]]*Table13[[#This Row],[Discount %]]</f>
        <v>2753.1504000000004</v>
      </c>
      <c r="U418"/>
    </row>
    <row r="419" spans="1:21">
      <c r="A419" s="65">
        <v>3726</v>
      </c>
      <c r="B419" s="52" t="s">
        <v>41</v>
      </c>
      <c r="C419" s="52" t="s">
        <v>18</v>
      </c>
      <c r="D419" s="52" t="s">
        <v>42</v>
      </c>
      <c r="E419" s="52" t="s">
        <v>30</v>
      </c>
      <c r="F419" s="52" t="s">
        <v>21</v>
      </c>
      <c r="G419" s="52">
        <f>+LEN(Table13[[#This Row],[Product Name]])</f>
        <v>16</v>
      </c>
      <c r="H419" s="52" t="s">
        <v>57</v>
      </c>
      <c r="I419" s="52" t="s">
        <v>31</v>
      </c>
      <c r="J419" s="52">
        <v>2024</v>
      </c>
      <c r="K419" s="52" t="s">
        <v>24</v>
      </c>
      <c r="L419" s="53" t="s">
        <v>58</v>
      </c>
      <c r="M419" s="54">
        <v>45566</v>
      </c>
      <c r="N419" s="52" t="s">
        <v>26</v>
      </c>
      <c r="O419" s="55">
        <v>35.950000000000003</v>
      </c>
      <c r="P419" s="52">
        <v>130</v>
      </c>
      <c r="Q419" s="56">
        <v>0.16</v>
      </c>
      <c r="R419" s="55">
        <f>+Table13[[#This Row],[Price per Unit]]*Table13[[#This Row],[Units Sold]]</f>
        <v>4673.5</v>
      </c>
      <c r="S419" s="52" t="s">
        <v>47</v>
      </c>
      <c r="T419" s="66">
        <f>+Table13[[#This Row],[Price per Unit]]*Table13[[#This Row],[Units Sold]]-Table13[[#This Row],[Price per Unit]]*Table13[[#This Row],[Units Sold]]*Table13[[#This Row],[Discount %]]</f>
        <v>3925.74</v>
      </c>
      <c r="U419"/>
    </row>
    <row r="420" spans="1:21">
      <c r="A420" s="65">
        <v>3730</v>
      </c>
      <c r="B420" s="52" t="s">
        <v>17</v>
      </c>
      <c r="C420" s="52" t="s">
        <v>18</v>
      </c>
      <c r="D420" s="52" t="s">
        <v>19</v>
      </c>
      <c r="E420" s="52" t="s">
        <v>62</v>
      </c>
      <c r="F420" s="52" t="s">
        <v>38</v>
      </c>
      <c r="G420" s="52">
        <f>+LEN(Table13[[#This Row],[Product Name]])</f>
        <v>15</v>
      </c>
      <c r="H420" s="52" t="s">
        <v>22</v>
      </c>
      <c r="I420" s="52" t="s">
        <v>23</v>
      </c>
      <c r="J420" s="52">
        <v>2023</v>
      </c>
      <c r="K420" s="52" t="s">
        <v>45</v>
      </c>
      <c r="L420" s="53" t="s">
        <v>64</v>
      </c>
      <c r="M420" s="54">
        <v>45108</v>
      </c>
      <c r="N420" s="52" t="s">
        <v>34</v>
      </c>
      <c r="O420" s="55">
        <v>79.069999999999993</v>
      </c>
      <c r="P420" s="52">
        <v>260</v>
      </c>
      <c r="Q420" s="56">
        <v>0.12</v>
      </c>
      <c r="R420" s="55">
        <f>+Table13[[#This Row],[Price per Unit]]*Table13[[#This Row],[Units Sold]]</f>
        <v>20558.199999999997</v>
      </c>
      <c r="S420" s="52" t="s">
        <v>40</v>
      </c>
      <c r="T420" s="66">
        <f>+Table13[[#This Row],[Price per Unit]]*Table13[[#This Row],[Units Sold]]-Table13[[#This Row],[Price per Unit]]*Table13[[#This Row],[Units Sold]]*Table13[[#This Row],[Discount %]]</f>
        <v>18091.215999999997</v>
      </c>
      <c r="U420"/>
    </row>
    <row r="421" spans="1:21">
      <c r="A421" s="65">
        <v>3734</v>
      </c>
      <c r="B421" s="52" t="s">
        <v>17</v>
      </c>
      <c r="C421" s="52" t="s">
        <v>18</v>
      </c>
      <c r="D421" s="52" t="s">
        <v>36</v>
      </c>
      <c r="E421" s="52" t="s">
        <v>67</v>
      </c>
      <c r="F421" s="52" t="s">
        <v>55</v>
      </c>
      <c r="G421" s="52">
        <f>+LEN(Table13[[#This Row],[Product Name]])</f>
        <v>19</v>
      </c>
      <c r="H421" s="52" t="s">
        <v>22</v>
      </c>
      <c r="I421" s="52" t="s">
        <v>31</v>
      </c>
      <c r="J421" s="52">
        <v>2024</v>
      </c>
      <c r="K421" s="52" t="s">
        <v>32</v>
      </c>
      <c r="L421" s="53" t="s">
        <v>25</v>
      </c>
      <c r="M421" s="54">
        <v>45352</v>
      </c>
      <c r="N421" s="52" t="s">
        <v>66</v>
      </c>
      <c r="O421" s="55">
        <v>39.909999999999997</v>
      </c>
      <c r="P421" s="52">
        <v>433</v>
      </c>
      <c r="Q421" s="56">
        <v>0.28000000000000003</v>
      </c>
      <c r="R421" s="55">
        <f>+Table13[[#This Row],[Price per Unit]]*Table13[[#This Row],[Units Sold]]</f>
        <v>17281.03</v>
      </c>
      <c r="S421" s="52" t="s">
        <v>40</v>
      </c>
      <c r="T421" s="66">
        <f>+Table13[[#This Row],[Price per Unit]]*Table13[[#This Row],[Units Sold]]-Table13[[#This Row],[Price per Unit]]*Table13[[#This Row],[Units Sold]]*Table13[[#This Row],[Discount %]]</f>
        <v>12442.3416</v>
      </c>
      <c r="U421"/>
    </row>
    <row r="422" spans="1:21">
      <c r="A422" s="65">
        <v>3743</v>
      </c>
      <c r="B422" s="52" t="s">
        <v>48</v>
      </c>
      <c r="C422" s="52" t="s">
        <v>18</v>
      </c>
      <c r="D422" s="52" t="s">
        <v>29</v>
      </c>
      <c r="E422" s="52" t="s">
        <v>70</v>
      </c>
      <c r="F422" s="52" t="s">
        <v>38</v>
      </c>
      <c r="G422" s="52">
        <f>+LEN(Table13[[#This Row],[Product Name]])</f>
        <v>15</v>
      </c>
      <c r="H422" s="52" t="s">
        <v>57</v>
      </c>
      <c r="I422" s="52" t="s">
        <v>23</v>
      </c>
      <c r="J422" s="52">
        <v>2023</v>
      </c>
      <c r="K422" s="52" t="s">
        <v>32</v>
      </c>
      <c r="L422" s="53" t="s">
        <v>71</v>
      </c>
      <c r="M422" s="54">
        <v>45200</v>
      </c>
      <c r="N422" s="52" t="s">
        <v>66</v>
      </c>
      <c r="O422" s="55">
        <v>19.829999999999998</v>
      </c>
      <c r="P422" s="52">
        <v>282</v>
      </c>
      <c r="Q422" s="56">
        <v>0.25</v>
      </c>
      <c r="R422" s="55">
        <f>+Table13[[#This Row],[Price per Unit]]*Table13[[#This Row],[Units Sold]]</f>
        <v>5592.0599999999995</v>
      </c>
      <c r="S422" s="52" t="s">
        <v>47</v>
      </c>
      <c r="T422" s="66">
        <f>+Table13[[#This Row],[Price per Unit]]*Table13[[#This Row],[Units Sold]]-Table13[[#This Row],[Price per Unit]]*Table13[[#This Row],[Units Sold]]*Table13[[#This Row],[Discount %]]</f>
        <v>4194.0450000000001</v>
      </c>
      <c r="U422"/>
    </row>
    <row r="423" spans="1:21">
      <c r="A423" s="65">
        <v>3747</v>
      </c>
      <c r="B423" s="52" t="s">
        <v>48</v>
      </c>
      <c r="C423" s="52" t="s">
        <v>18</v>
      </c>
      <c r="D423" s="52" t="s">
        <v>36</v>
      </c>
      <c r="E423" s="52" t="s">
        <v>67</v>
      </c>
      <c r="F423" s="52" t="s">
        <v>60</v>
      </c>
      <c r="G423" s="52">
        <f>+LEN(Table13[[#This Row],[Product Name]])</f>
        <v>15</v>
      </c>
      <c r="H423" s="52" t="s">
        <v>57</v>
      </c>
      <c r="I423" s="52" t="s">
        <v>31</v>
      </c>
      <c r="J423" s="52">
        <v>2023</v>
      </c>
      <c r="K423" s="52" t="s">
        <v>63</v>
      </c>
      <c r="L423" s="53" t="s">
        <v>53</v>
      </c>
      <c r="M423" s="54">
        <v>44927</v>
      </c>
      <c r="N423" s="52" t="s">
        <v>34</v>
      </c>
      <c r="O423" s="55">
        <v>31.71</v>
      </c>
      <c r="P423" s="52">
        <v>347</v>
      </c>
      <c r="Q423" s="56">
        <v>0.15</v>
      </c>
      <c r="R423" s="55">
        <f>+Table13[[#This Row],[Price per Unit]]*Table13[[#This Row],[Units Sold]]</f>
        <v>11003.37</v>
      </c>
      <c r="S423" s="52" t="s">
        <v>47</v>
      </c>
      <c r="T423" s="66">
        <f>+Table13[[#This Row],[Price per Unit]]*Table13[[#This Row],[Units Sold]]-Table13[[#This Row],[Price per Unit]]*Table13[[#This Row],[Units Sold]]*Table13[[#This Row],[Discount %]]</f>
        <v>9352.8645000000015</v>
      </c>
      <c r="U423"/>
    </row>
    <row r="424" spans="1:21">
      <c r="A424" s="65">
        <v>3749</v>
      </c>
      <c r="B424" s="52" t="s">
        <v>17</v>
      </c>
      <c r="C424" s="52" t="s">
        <v>18</v>
      </c>
      <c r="D424" s="52" t="s">
        <v>29</v>
      </c>
      <c r="E424" s="52" t="s">
        <v>30</v>
      </c>
      <c r="F424" s="52" t="s">
        <v>21</v>
      </c>
      <c r="G424" s="52">
        <f>+LEN(Table13[[#This Row],[Product Name]])</f>
        <v>16</v>
      </c>
      <c r="H424" s="52" t="s">
        <v>44</v>
      </c>
      <c r="I424" s="52" t="s">
        <v>23</v>
      </c>
      <c r="J424" s="52">
        <v>2023</v>
      </c>
      <c r="K424" s="52" t="s">
        <v>24</v>
      </c>
      <c r="L424" s="53" t="s">
        <v>46</v>
      </c>
      <c r="M424" s="54">
        <v>45170</v>
      </c>
      <c r="N424" s="52" t="s">
        <v>26</v>
      </c>
      <c r="O424" s="55">
        <v>32.74</v>
      </c>
      <c r="P424" s="52">
        <v>163</v>
      </c>
      <c r="Q424" s="56">
        <v>0.06</v>
      </c>
      <c r="R424" s="55">
        <f>+Table13[[#This Row],[Price per Unit]]*Table13[[#This Row],[Units Sold]]</f>
        <v>5336.62</v>
      </c>
      <c r="S424" s="52" t="s">
        <v>40</v>
      </c>
      <c r="T424" s="66">
        <f>+Table13[[#This Row],[Price per Unit]]*Table13[[#This Row],[Units Sold]]-Table13[[#This Row],[Price per Unit]]*Table13[[#This Row],[Units Sold]]*Table13[[#This Row],[Discount %]]</f>
        <v>5016.4228000000003</v>
      </c>
      <c r="U424"/>
    </row>
    <row r="425" spans="1:21">
      <c r="A425" s="65">
        <v>3762</v>
      </c>
      <c r="B425" s="52" t="s">
        <v>48</v>
      </c>
      <c r="C425" s="52" t="s">
        <v>18</v>
      </c>
      <c r="D425" s="52" t="s">
        <v>50</v>
      </c>
      <c r="E425" s="52" t="s">
        <v>62</v>
      </c>
      <c r="F425" s="52" t="s">
        <v>55</v>
      </c>
      <c r="G425" s="52">
        <f>+LEN(Table13[[#This Row],[Product Name]])</f>
        <v>19</v>
      </c>
      <c r="H425" s="52" t="s">
        <v>44</v>
      </c>
      <c r="I425" s="52" t="s">
        <v>23</v>
      </c>
      <c r="J425" s="52">
        <v>2023</v>
      </c>
      <c r="K425" s="52" t="s">
        <v>63</v>
      </c>
      <c r="L425" s="53" t="s">
        <v>71</v>
      </c>
      <c r="M425" s="54">
        <v>45200</v>
      </c>
      <c r="N425" s="52" t="s">
        <v>69</v>
      </c>
      <c r="O425" s="55">
        <v>41.73</v>
      </c>
      <c r="P425" s="52">
        <v>285</v>
      </c>
      <c r="Q425" s="56">
        <v>0.01</v>
      </c>
      <c r="R425" s="55">
        <f>+Table13[[#This Row],[Price per Unit]]*Table13[[#This Row],[Units Sold]]</f>
        <v>11893.05</v>
      </c>
      <c r="S425" s="52" t="s">
        <v>27</v>
      </c>
      <c r="T425" s="66">
        <f>+Table13[[#This Row],[Price per Unit]]*Table13[[#This Row],[Units Sold]]-Table13[[#This Row],[Price per Unit]]*Table13[[#This Row],[Units Sold]]*Table13[[#This Row],[Discount %]]</f>
        <v>11774.119499999999</v>
      </c>
      <c r="U425"/>
    </row>
    <row r="426" spans="1:21">
      <c r="A426" s="65">
        <v>3763</v>
      </c>
      <c r="B426" s="52" t="s">
        <v>17</v>
      </c>
      <c r="C426" s="52" t="s">
        <v>18</v>
      </c>
      <c r="D426" s="52" t="s">
        <v>19</v>
      </c>
      <c r="E426" s="52" t="s">
        <v>37</v>
      </c>
      <c r="F426" s="52" t="s">
        <v>60</v>
      </c>
      <c r="G426" s="52">
        <f>+LEN(Table13[[#This Row],[Product Name]])</f>
        <v>15</v>
      </c>
      <c r="H426" s="52" t="s">
        <v>44</v>
      </c>
      <c r="I426" s="52" t="s">
        <v>23</v>
      </c>
      <c r="J426" s="52">
        <v>2024</v>
      </c>
      <c r="K426" s="52" t="s">
        <v>63</v>
      </c>
      <c r="L426" s="53" t="s">
        <v>51</v>
      </c>
      <c r="M426" s="54">
        <v>45383</v>
      </c>
      <c r="N426" s="52" t="s">
        <v>69</v>
      </c>
      <c r="O426" s="55">
        <v>43.54</v>
      </c>
      <c r="P426" s="52">
        <v>283</v>
      </c>
      <c r="Q426" s="56">
        <v>0.25</v>
      </c>
      <c r="R426" s="55">
        <f>+Table13[[#This Row],[Price per Unit]]*Table13[[#This Row],[Units Sold]]</f>
        <v>12321.82</v>
      </c>
      <c r="S426" s="52" t="s">
        <v>56</v>
      </c>
      <c r="T426" s="66">
        <f>+Table13[[#This Row],[Price per Unit]]*Table13[[#This Row],[Units Sold]]-Table13[[#This Row],[Price per Unit]]*Table13[[#This Row],[Units Sold]]*Table13[[#This Row],[Discount %]]</f>
        <v>9241.3649999999998</v>
      </c>
      <c r="U426"/>
    </row>
    <row r="427" spans="1:21">
      <c r="A427" s="65">
        <v>3767</v>
      </c>
      <c r="B427" s="52" t="s">
        <v>48</v>
      </c>
      <c r="C427" s="52" t="s">
        <v>18</v>
      </c>
      <c r="D427" s="52" t="s">
        <v>52</v>
      </c>
      <c r="E427" s="52" t="s">
        <v>30</v>
      </c>
      <c r="F427" s="52" t="s">
        <v>55</v>
      </c>
      <c r="G427" s="52">
        <f>+LEN(Table13[[#This Row],[Product Name]])</f>
        <v>19</v>
      </c>
      <c r="H427" s="52" t="s">
        <v>57</v>
      </c>
      <c r="I427" s="52" t="s">
        <v>23</v>
      </c>
      <c r="J427" s="52">
        <v>2024</v>
      </c>
      <c r="K427" s="52" t="s">
        <v>63</v>
      </c>
      <c r="L427" s="53" t="s">
        <v>64</v>
      </c>
      <c r="M427" s="54">
        <v>45474</v>
      </c>
      <c r="N427" s="52" t="s">
        <v>26</v>
      </c>
      <c r="O427" s="55">
        <v>79.599999999999994</v>
      </c>
      <c r="P427" s="52">
        <v>76</v>
      </c>
      <c r="Q427" s="56">
        <v>0.05</v>
      </c>
      <c r="R427" s="55">
        <f>+Table13[[#This Row],[Price per Unit]]*Table13[[#This Row],[Units Sold]]</f>
        <v>6049.5999999999995</v>
      </c>
      <c r="S427" s="52" t="s">
        <v>56</v>
      </c>
      <c r="T427" s="66">
        <f>+Table13[[#This Row],[Price per Unit]]*Table13[[#This Row],[Units Sold]]-Table13[[#This Row],[Price per Unit]]*Table13[[#This Row],[Units Sold]]*Table13[[#This Row],[Discount %]]</f>
        <v>5747.12</v>
      </c>
      <c r="U427"/>
    </row>
    <row r="428" spans="1:21">
      <c r="A428" s="65">
        <v>3771</v>
      </c>
      <c r="B428" s="52" t="s">
        <v>17</v>
      </c>
      <c r="C428" s="52" t="s">
        <v>18</v>
      </c>
      <c r="D428" s="52" t="s">
        <v>42</v>
      </c>
      <c r="E428" s="52" t="s">
        <v>62</v>
      </c>
      <c r="F428" s="52" t="s">
        <v>60</v>
      </c>
      <c r="G428" s="52">
        <f>+LEN(Table13[[#This Row],[Product Name]])</f>
        <v>15</v>
      </c>
      <c r="H428" s="52" t="s">
        <v>44</v>
      </c>
      <c r="I428" s="52" t="s">
        <v>31</v>
      </c>
      <c r="J428" s="52">
        <v>2023</v>
      </c>
      <c r="K428" s="52" t="s">
        <v>45</v>
      </c>
      <c r="L428" s="53" t="s">
        <v>65</v>
      </c>
      <c r="M428" s="54">
        <v>44927</v>
      </c>
      <c r="N428" s="52" t="s">
        <v>39</v>
      </c>
      <c r="O428" s="55">
        <v>96.84</v>
      </c>
      <c r="P428" s="52">
        <v>365</v>
      </c>
      <c r="Q428" s="56">
        <v>0.17</v>
      </c>
      <c r="R428" s="55">
        <f>+Table13[[#This Row],[Price per Unit]]*Table13[[#This Row],[Units Sold]]</f>
        <v>35346.6</v>
      </c>
      <c r="S428" s="52" t="s">
        <v>56</v>
      </c>
      <c r="T428" s="66">
        <f>+Table13[[#This Row],[Price per Unit]]*Table13[[#This Row],[Units Sold]]-Table13[[#This Row],[Price per Unit]]*Table13[[#This Row],[Units Sold]]*Table13[[#This Row],[Discount %]]</f>
        <v>29337.678</v>
      </c>
      <c r="U428"/>
    </row>
    <row r="429" spans="1:21">
      <c r="A429" s="65">
        <v>3788</v>
      </c>
      <c r="B429" s="52" t="s">
        <v>17</v>
      </c>
      <c r="C429" s="52" t="s">
        <v>18</v>
      </c>
      <c r="D429" s="52" t="s">
        <v>50</v>
      </c>
      <c r="E429" s="52" t="s">
        <v>59</v>
      </c>
      <c r="F429" s="52" t="s">
        <v>38</v>
      </c>
      <c r="G429" s="52">
        <f>+LEN(Table13[[#This Row],[Product Name]])</f>
        <v>15</v>
      </c>
      <c r="H429" s="52" t="s">
        <v>22</v>
      </c>
      <c r="I429" s="52" t="s">
        <v>31</v>
      </c>
      <c r="J429" s="52">
        <v>2023</v>
      </c>
      <c r="K429" s="52" t="s">
        <v>32</v>
      </c>
      <c r="L429" s="53" t="s">
        <v>73</v>
      </c>
      <c r="M429" s="54">
        <v>45139</v>
      </c>
      <c r="N429" s="52" t="s">
        <v>69</v>
      </c>
      <c r="O429" s="55">
        <v>60.09</v>
      </c>
      <c r="P429" s="52">
        <v>140</v>
      </c>
      <c r="Q429" s="56">
        <v>0.01</v>
      </c>
      <c r="R429" s="55">
        <f>+Table13[[#This Row],[Price per Unit]]*Table13[[#This Row],[Units Sold]]</f>
        <v>8412.6</v>
      </c>
      <c r="S429" s="52" t="s">
        <v>47</v>
      </c>
      <c r="T429" s="66">
        <f>+Table13[[#This Row],[Price per Unit]]*Table13[[#This Row],[Units Sold]]-Table13[[#This Row],[Price per Unit]]*Table13[[#This Row],[Units Sold]]*Table13[[#This Row],[Discount %]]</f>
        <v>8328.4740000000002</v>
      </c>
      <c r="U429"/>
    </row>
    <row r="430" spans="1:21">
      <c r="A430" s="65">
        <v>3789</v>
      </c>
      <c r="B430" s="52" t="s">
        <v>41</v>
      </c>
      <c r="C430" s="52" t="s">
        <v>18</v>
      </c>
      <c r="D430" s="52" t="s">
        <v>36</v>
      </c>
      <c r="E430" s="52" t="s">
        <v>30</v>
      </c>
      <c r="F430" s="52" t="s">
        <v>55</v>
      </c>
      <c r="G430" s="52">
        <f>+LEN(Table13[[#This Row],[Product Name]])</f>
        <v>19</v>
      </c>
      <c r="H430" s="52" t="s">
        <v>22</v>
      </c>
      <c r="I430" s="52" t="s">
        <v>31</v>
      </c>
      <c r="J430" s="52">
        <v>2024</v>
      </c>
      <c r="K430" s="52" t="s">
        <v>45</v>
      </c>
      <c r="L430" s="53" t="s">
        <v>64</v>
      </c>
      <c r="M430" s="54">
        <v>45474</v>
      </c>
      <c r="N430" s="52" t="s">
        <v>39</v>
      </c>
      <c r="O430" s="55">
        <v>12.03</v>
      </c>
      <c r="P430" s="52">
        <v>260</v>
      </c>
      <c r="Q430" s="56">
        <v>0.17</v>
      </c>
      <c r="R430" s="55">
        <f>+Table13[[#This Row],[Price per Unit]]*Table13[[#This Row],[Units Sold]]</f>
        <v>3127.7999999999997</v>
      </c>
      <c r="S430" s="52" t="s">
        <v>40</v>
      </c>
      <c r="T430" s="66">
        <f>+Table13[[#This Row],[Price per Unit]]*Table13[[#This Row],[Units Sold]]-Table13[[#This Row],[Price per Unit]]*Table13[[#This Row],[Units Sold]]*Table13[[#This Row],[Discount %]]</f>
        <v>2596.0739999999996</v>
      </c>
      <c r="U430"/>
    </row>
    <row r="431" spans="1:21">
      <c r="A431" s="65">
        <v>3790</v>
      </c>
      <c r="B431" s="52" t="s">
        <v>17</v>
      </c>
      <c r="C431" s="52" t="s">
        <v>18</v>
      </c>
      <c r="D431" s="52" t="s">
        <v>29</v>
      </c>
      <c r="E431" s="52" t="s">
        <v>20</v>
      </c>
      <c r="F431" s="52" t="s">
        <v>55</v>
      </c>
      <c r="G431" s="52">
        <f>+LEN(Table13[[#This Row],[Product Name]])</f>
        <v>19</v>
      </c>
      <c r="H431" s="52" t="s">
        <v>22</v>
      </c>
      <c r="I431" s="52" t="s">
        <v>31</v>
      </c>
      <c r="J431" s="52">
        <v>2023</v>
      </c>
      <c r="K431" s="52" t="s">
        <v>24</v>
      </c>
      <c r="L431" s="53" t="s">
        <v>51</v>
      </c>
      <c r="M431" s="54">
        <v>45017</v>
      </c>
      <c r="N431" s="52" t="s">
        <v>66</v>
      </c>
      <c r="O431" s="55">
        <v>69.37</v>
      </c>
      <c r="P431" s="52">
        <v>354</v>
      </c>
      <c r="Q431" s="56">
        <v>0.02</v>
      </c>
      <c r="R431" s="55">
        <f>+Table13[[#This Row],[Price per Unit]]*Table13[[#This Row],[Units Sold]]</f>
        <v>24556.980000000003</v>
      </c>
      <c r="S431" s="52" t="s">
        <v>47</v>
      </c>
      <c r="T431" s="66">
        <f>+Table13[[#This Row],[Price per Unit]]*Table13[[#This Row],[Units Sold]]-Table13[[#This Row],[Price per Unit]]*Table13[[#This Row],[Units Sold]]*Table13[[#This Row],[Discount %]]</f>
        <v>24065.840400000005</v>
      </c>
      <c r="U431"/>
    </row>
    <row r="432" spans="1:21">
      <c r="A432" s="65">
        <v>3794</v>
      </c>
      <c r="B432" s="52" t="s">
        <v>17</v>
      </c>
      <c r="C432" s="52" t="s">
        <v>18</v>
      </c>
      <c r="D432" s="52" t="s">
        <v>50</v>
      </c>
      <c r="E432" s="52" t="s">
        <v>62</v>
      </c>
      <c r="F432" s="52" t="s">
        <v>21</v>
      </c>
      <c r="G432" s="52">
        <f>+LEN(Table13[[#This Row],[Product Name]])</f>
        <v>16</v>
      </c>
      <c r="H432" s="52" t="s">
        <v>22</v>
      </c>
      <c r="I432" s="52" t="s">
        <v>23</v>
      </c>
      <c r="J432" s="52">
        <v>2024</v>
      </c>
      <c r="K432" s="52" t="s">
        <v>24</v>
      </c>
      <c r="L432" s="53" t="s">
        <v>25</v>
      </c>
      <c r="M432" s="54">
        <v>45352</v>
      </c>
      <c r="N432" s="52" t="s">
        <v>34</v>
      </c>
      <c r="O432" s="55">
        <v>95.21</v>
      </c>
      <c r="P432" s="52">
        <v>210</v>
      </c>
      <c r="Q432" s="56">
        <v>0.14000000000000001</v>
      </c>
      <c r="R432" s="55">
        <f>+Table13[[#This Row],[Price per Unit]]*Table13[[#This Row],[Units Sold]]</f>
        <v>19994.099999999999</v>
      </c>
      <c r="S432" s="52" t="s">
        <v>61</v>
      </c>
      <c r="T432" s="66">
        <f>+Table13[[#This Row],[Price per Unit]]*Table13[[#This Row],[Units Sold]]-Table13[[#This Row],[Price per Unit]]*Table13[[#This Row],[Units Sold]]*Table13[[#This Row],[Discount %]]</f>
        <v>17194.925999999999</v>
      </c>
      <c r="U432"/>
    </row>
    <row r="433" spans="1:21">
      <c r="A433" s="65">
        <v>3803</v>
      </c>
      <c r="B433" s="52" t="s">
        <v>17</v>
      </c>
      <c r="C433" s="52" t="s">
        <v>18</v>
      </c>
      <c r="D433" s="52" t="s">
        <v>42</v>
      </c>
      <c r="E433" s="52" t="s">
        <v>70</v>
      </c>
      <c r="F433" s="52" t="s">
        <v>38</v>
      </c>
      <c r="G433" s="52">
        <f>+LEN(Table13[[#This Row],[Product Name]])</f>
        <v>15</v>
      </c>
      <c r="H433" s="52" t="s">
        <v>22</v>
      </c>
      <c r="I433" s="52" t="s">
        <v>23</v>
      </c>
      <c r="J433" s="52">
        <v>2024</v>
      </c>
      <c r="K433" s="52" t="s">
        <v>32</v>
      </c>
      <c r="L433" s="53" t="s">
        <v>33</v>
      </c>
      <c r="M433" s="54">
        <v>45413</v>
      </c>
      <c r="N433" s="52" t="s">
        <v>69</v>
      </c>
      <c r="O433" s="55">
        <v>32.9</v>
      </c>
      <c r="P433" s="52">
        <v>286</v>
      </c>
      <c r="Q433" s="56">
        <v>0.28999999999999998</v>
      </c>
      <c r="R433" s="55">
        <f>+Table13[[#This Row],[Price per Unit]]*Table13[[#This Row],[Units Sold]]</f>
        <v>9409.4</v>
      </c>
      <c r="S433" s="52" t="s">
        <v>47</v>
      </c>
      <c r="T433" s="66">
        <f>+Table13[[#This Row],[Price per Unit]]*Table13[[#This Row],[Units Sold]]-Table13[[#This Row],[Price per Unit]]*Table13[[#This Row],[Units Sold]]*Table13[[#This Row],[Discount %]]</f>
        <v>6680.674</v>
      </c>
      <c r="U433"/>
    </row>
    <row r="434" spans="1:21">
      <c r="A434" s="65">
        <v>3804</v>
      </c>
      <c r="B434" s="52" t="s">
        <v>41</v>
      </c>
      <c r="C434" s="52" t="s">
        <v>18</v>
      </c>
      <c r="D434" s="52" t="s">
        <v>29</v>
      </c>
      <c r="E434" s="52" t="s">
        <v>62</v>
      </c>
      <c r="F434" s="52" t="s">
        <v>21</v>
      </c>
      <c r="G434" s="52">
        <f>+LEN(Table13[[#This Row],[Product Name]])</f>
        <v>16</v>
      </c>
      <c r="H434" s="52" t="s">
        <v>44</v>
      </c>
      <c r="I434" s="52" t="s">
        <v>23</v>
      </c>
      <c r="J434" s="52">
        <v>2024</v>
      </c>
      <c r="K434" s="52" t="s">
        <v>45</v>
      </c>
      <c r="L434" s="53" t="s">
        <v>53</v>
      </c>
      <c r="M434" s="54">
        <v>45292</v>
      </c>
      <c r="N434" s="52" t="s">
        <v>39</v>
      </c>
      <c r="O434" s="55">
        <v>30.22</v>
      </c>
      <c r="P434" s="52">
        <v>401</v>
      </c>
      <c r="Q434" s="56">
        <v>0.24</v>
      </c>
      <c r="R434" s="55">
        <f>+Table13[[#This Row],[Price per Unit]]*Table13[[#This Row],[Units Sold]]</f>
        <v>12118.22</v>
      </c>
      <c r="S434" s="52" t="s">
        <v>40</v>
      </c>
      <c r="T434" s="66">
        <f>+Table13[[#This Row],[Price per Unit]]*Table13[[#This Row],[Units Sold]]-Table13[[#This Row],[Price per Unit]]*Table13[[#This Row],[Units Sold]]*Table13[[#This Row],[Discount %]]</f>
        <v>9209.8472000000002</v>
      </c>
      <c r="U434"/>
    </row>
    <row r="435" spans="1:21">
      <c r="A435" s="65">
        <v>3808</v>
      </c>
      <c r="B435" s="52" t="s">
        <v>41</v>
      </c>
      <c r="C435" s="52" t="s">
        <v>18</v>
      </c>
      <c r="D435" s="52" t="s">
        <v>29</v>
      </c>
      <c r="E435" s="52" t="s">
        <v>67</v>
      </c>
      <c r="F435" s="52" t="s">
        <v>21</v>
      </c>
      <c r="G435" s="52">
        <f>+LEN(Table13[[#This Row],[Product Name]])</f>
        <v>16</v>
      </c>
      <c r="H435" s="52" t="s">
        <v>44</v>
      </c>
      <c r="I435" s="52" t="s">
        <v>23</v>
      </c>
      <c r="J435" s="52">
        <v>2023</v>
      </c>
      <c r="K435" s="52" t="s">
        <v>32</v>
      </c>
      <c r="L435" s="53" t="s">
        <v>58</v>
      </c>
      <c r="M435" s="54">
        <v>45200</v>
      </c>
      <c r="N435" s="52" t="s">
        <v>34</v>
      </c>
      <c r="O435" s="55">
        <v>14.06</v>
      </c>
      <c r="P435" s="52">
        <v>67</v>
      </c>
      <c r="Q435" s="56">
        <v>0.28000000000000003</v>
      </c>
      <c r="R435" s="55">
        <f>+Table13[[#This Row],[Price per Unit]]*Table13[[#This Row],[Units Sold]]</f>
        <v>942.02</v>
      </c>
      <c r="S435" s="52" t="s">
        <v>61</v>
      </c>
      <c r="T435" s="66">
        <f>+Table13[[#This Row],[Price per Unit]]*Table13[[#This Row],[Units Sold]]-Table13[[#This Row],[Price per Unit]]*Table13[[#This Row],[Units Sold]]*Table13[[#This Row],[Discount %]]</f>
        <v>678.25440000000003</v>
      </c>
      <c r="U435"/>
    </row>
    <row r="436" spans="1:21">
      <c r="A436" s="65">
        <v>3811</v>
      </c>
      <c r="B436" s="52" t="s">
        <v>17</v>
      </c>
      <c r="C436" s="52" t="s">
        <v>18</v>
      </c>
      <c r="D436" s="52" t="s">
        <v>19</v>
      </c>
      <c r="E436" s="52" t="s">
        <v>59</v>
      </c>
      <c r="F436" s="52" t="s">
        <v>55</v>
      </c>
      <c r="G436" s="52">
        <f>+LEN(Table13[[#This Row],[Product Name]])</f>
        <v>19</v>
      </c>
      <c r="H436" s="52" t="s">
        <v>44</v>
      </c>
      <c r="I436" s="52" t="s">
        <v>31</v>
      </c>
      <c r="J436" s="52">
        <v>2024</v>
      </c>
      <c r="K436" s="52" t="s">
        <v>63</v>
      </c>
      <c r="L436" s="53" t="s">
        <v>46</v>
      </c>
      <c r="M436" s="54">
        <v>45536</v>
      </c>
      <c r="N436" s="52" t="s">
        <v>26</v>
      </c>
      <c r="O436" s="55">
        <v>97.68</v>
      </c>
      <c r="P436" s="52">
        <v>34</v>
      </c>
      <c r="Q436" s="56">
        <v>0.2</v>
      </c>
      <c r="R436" s="55">
        <f>+Table13[[#This Row],[Price per Unit]]*Table13[[#This Row],[Units Sold]]</f>
        <v>3321.1200000000003</v>
      </c>
      <c r="S436" s="52" t="s">
        <v>61</v>
      </c>
      <c r="T436" s="66">
        <f>+Table13[[#This Row],[Price per Unit]]*Table13[[#This Row],[Units Sold]]-Table13[[#This Row],[Price per Unit]]*Table13[[#This Row],[Units Sold]]*Table13[[#This Row],[Discount %]]</f>
        <v>2656.8960000000002</v>
      </c>
      <c r="U436"/>
    </row>
    <row r="437" spans="1:21">
      <c r="A437" s="65">
        <v>3814</v>
      </c>
      <c r="B437" s="52" t="s">
        <v>48</v>
      </c>
      <c r="C437" s="52" t="s">
        <v>18</v>
      </c>
      <c r="D437" s="52" t="s">
        <v>52</v>
      </c>
      <c r="E437" s="52" t="s">
        <v>37</v>
      </c>
      <c r="F437" s="52" t="s">
        <v>21</v>
      </c>
      <c r="G437" s="52">
        <f>+LEN(Table13[[#This Row],[Product Name]])</f>
        <v>16</v>
      </c>
      <c r="H437" s="52" t="s">
        <v>44</v>
      </c>
      <c r="I437" s="52" t="s">
        <v>23</v>
      </c>
      <c r="J437" s="52">
        <v>2023</v>
      </c>
      <c r="K437" s="52" t="s">
        <v>32</v>
      </c>
      <c r="L437" s="53" t="s">
        <v>73</v>
      </c>
      <c r="M437" s="54">
        <v>45139</v>
      </c>
      <c r="N437" s="52" t="s">
        <v>69</v>
      </c>
      <c r="O437" s="55">
        <v>76.260000000000005</v>
      </c>
      <c r="P437" s="52">
        <v>162</v>
      </c>
      <c r="Q437" s="56">
        <v>0.27</v>
      </c>
      <c r="R437" s="55">
        <f>+Table13[[#This Row],[Price per Unit]]*Table13[[#This Row],[Units Sold]]</f>
        <v>12354.12</v>
      </c>
      <c r="S437" s="52" t="s">
        <v>40</v>
      </c>
      <c r="T437" s="66">
        <f>+Table13[[#This Row],[Price per Unit]]*Table13[[#This Row],[Units Sold]]-Table13[[#This Row],[Price per Unit]]*Table13[[#This Row],[Units Sold]]*Table13[[#This Row],[Discount %]]</f>
        <v>9018.5076000000008</v>
      </c>
      <c r="U437"/>
    </row>
    <row r="438" spans="1:21">
      <c r="A438" s="65">
        <v>3815</v>
      </c>
      <c r="B438" s="52" t="s">
        <v>41</v>
      </c>
      <c r="C438" s="52" t="s">
        <v>18</v>
      </c>
      <c r="D438" s="52" t="s">
        <v>36</v>
      </c>
      <c r="E438" s="52" t="s">
        <v>59</v>
      </c>
      <c r="F438" s="52" t="s">
        <v>60</v>
      </c>
      <c r="G438" s="52">
        <f>+LEN(Table13[[#This Row],[Product Name]])</f>
        <v>15</v>
      </c>
      <c r="H438" s="52" t="s">
        <v>44</v>
      </c>
      <c r="I438" s="52" t="s">
        <v>23</v>
      </c>
      <c r="J438" s="52">
        <v>2024</v>
      </c>
      <c r="K438" s="52" t="s">
        <v>24</v>
      </c>
      <c r="L438" s="53" t="s">
        <v>68</v>
      </c>
      <c r="M438" s="54">
        <v>45627</v>
      </c>
      <c r="N438" s="52" t="s">
        <v>69</v>
      </c>
      <c r="O438" s="55">
        <v>72.709999999999994</v>
      </c>
      <c r="P438" s="52">
        <v>460</v>
      </c>
      <c r="Q438" s="56">
        <v>0.12</v>
      </c>
      <c r="R438" s="55">
        <f>+Table13[[#This Row],[Price per Unit]]*Table13[[#This Row],[Units Sold]]</f>
        <v>33446.6</v>
      </c>
      <c r="S438" s="52" t="s">
        <v>56</v>
      </c>
      <c r="T438" s="66">
        <f>+Table13[[#This Row],[Price per Unit]]*Table13[[#This Row],[Units Sold]]-Table13[[#This Row],[Price per Unit]]*Table13[[#This Row],[Units Sold]]*Table13[[#This Row],[Discount %]]</f>
        <v>29433.007999999998</v>
      </c>
      <c r="U438"/>
    </row>
    <row r="439" spans="1:21">
      <c r="A439" s="65">
        <v>3817</v>
      </c>
      <c r="B439" s="52" t="s">
        <v>17</v>
      </c>
      <c r="C439" s="52" t="s">
        <v>18</v>
      </c>
      <c r="D439" s="52" t="s">
        <v>29</v>
      </c>
      <c r="E439" s="52" t="s">
        <v>30</v>
      </c>
      <c r="F439" s="52" t="s">
        <v>55</v>
      </c>
      <c r="G439" s="52">
        <f>+LEN(Table13[[#This Row],[Product Name]])</f>
        <v>19</v>
      </c>
      <c r="H439" s="52" t="s">
        <v>44</v>
      </c>
      <c r="I439" s="52" t="s">
        <v>23</v>
      </c>
      <c r="J439" s="52">
        <v>2023</v>
      </c>
      <c r="K439" s="52" t="s">
        <v>24</v>
      </c>
      <c r="L439" s="53" t="s">
        <v>65</v>
      </c>
      <c r="M439" s="54">
        <v>44927</v>
      </c>
      <c r="N439" s="52" t="s">
        <v>69</v>
      </c>
      <c r="O439" s="55">
        <v>24.69</v>
      </c>
      <c r="P439" s="52">
        <v>409</v>
      </c>
      <c r="Q439" s="56">
        <v>0.04</v>
      </c>
      <c r="R439" s="55">
        <f>+Table13[[#This Row],[Price per Unit]]*Table13[[#This Row],[Units Sold]]</f>
        <v>10098.210000000001</v>
      </c>
      <c r="S439" s="52" t="s">
        <v>27</v>
      </c>
      <c r="T439" s="66">
        <f>+Table13[[#This Row],[Price per Unit]]*Table13[[#This Row],[Units Sold]]-Table13[[#This Row],[Price per Unit]]*Table13[[#This Row],[Units Sold]]*Table13[[#This Row],[Discount %]]</f>
        <v>9694.2816000000003</v>
      </c>
      <c r="U439"/>
    </row>
    <row r="440" spans="1:21">
      <c r="A440" s="65">
        <v>3819</v>
      </c>
      <c r="B440" s="52" t="s">
        <v>17</v>
      </c>
      <c r="C440" s="52" t="s">
        <v>18</v>
      </c>
      <c r="D440" s="52" t="s">
        <v>36</v>
      </c>
      <c r="E440" s="52" t="s">
        <v>62</v>
      </c>
      <c r="F440" s="52" t="s">
        <v>60</v>
      </c>
      <c r="G440" s="52">
        <f>+LEN(Table13[[#This Row],[Product Name]])</f>
        <v>15</v>
      </c>
      <c r="H440" s="52" t="s">
        <v>44</v>
      </c>
      <c r="I440" s="52" t="s">
        <v>23</v>
      </c>
      <c r="J440" s="52">
        <v>2023</v>
      </c>
      <c r="K440" s="52" t="s">
        <v>24</v>
      </c>
      <c r="L440" s="53" t="s">
        <v>72</v>
      </c>
      <c r="M440" s="54">
        <v>45078</v>
      </c>
      <c r="N440" s="52" t="s">
        <v>39</v>
      </c>
      <c r="O440" s="55">
        <v>90.16</v>
      </c>
      <c r="P440" s="52">
        <v>10</v>
      </c>
      <c r="Q440" s="56">
        <v>0.1</v>
      </c>
      <c r="R440" s="55">
        <f>+Table13[[#This Row],[Price per Unit]]*Table13[[#This Row],[Units Sold]]</f>
        <v>901.59999999999991</v>
      </c>
      <c r="S440" s="52" t="s">
        <v>56</v>
      </c>
      <c r="T440" s="66">
        <f>+Table13[[#This Row],[Price per Unit]]*Table13[[#This Row],[Units Sold]]-Table13[[#This Row],[Price per Unit]]*Table13[[#This Row],[Units Sold]]*Table13[[#This Row],[Discount %]]</f>
        <v>811.43999999999994</v>
      </c>
      <c r="U440"/>
    </row>
    <row r="441" spans="1:21">
      <c r="A441" s="65">
        <v>3821</v>
      </c>
      <c r="B441" s="52" t="s">
        <v>17</v>
      </c>
      <c r="C441" s="52" t="s">
        <v>18</v>
      </c>
      <c r="D441" s="52" t="s">
        <v>54</v>
      </c>
      <c r="E441" s="52" t="s">
        <v>30</v>
      </c>
      <c r="F441" s="52" t="s">
        <v>21</v>
      </c>
      <c r="G441" s="52">
        <f>+LEN(Table13[[#This Row],[Product Name]])</f>
        <v>16</v>
      </c>
      <c r="H441" s="52" t="s">
        <v>44</v>
      </c>
      <c r="I441" s="52" t="s">
        <v>31</v>
      </c>
      <c r="J441" s="52">
        <v>2023</v>
      </c>
      <c r="K441" s="52" t="s">
        <v>63</v>
      </c>
      <c r="L441" s="53" t="s">
        <v>46</v>
      </c>
      <c r="M441" s="54">
        <v>45170</v>
      </c>
      <c r="N441" s="52" t="s">
        <v>39</v>
      </c>
      <c r="O441" s="55">
        <v>84.68</v>
      </c>
      <c r="P441" s="52">
        <v>485</v>
      </c>
      <c r="Q441" s="56">
        <v>0.17</v>
      </c>
      <c r="R441" s="55">
        <f>+Table13[[#This Row],[Price per Unit]]*Table13[[#This Row],[Units Sold]]</f>
        <v>41069.800000000003</v>
      </c>
      <c r="S441" s="52" t="s">
        <v>27</v>
      </c>
      <c r="T441" s="66">
        <f>+Table13[[#This Row],[Price per Unit]]*Table13[[#This Row],[Units Sold]]-Table13[[#This Row],[Price per Unit]]*Table13[[#This Row],[Units Sold]]*Table13[[#This Row],[Discount %]]</f>
        <v>34087.934000000001</v>
      </c>
      <c r="U441"/>
    </row>
    <row r="442" spans="1:21">
      <c r="A442" s="65">
        <v>3823</v>
      </c>
      <c r="B442" s="52" t="s">
        <v>48</v>
      </c>
      <c r="C442" s="52" t="s">
        <v>18</v>
      </c>
      <c r="D442" s="52" t="s">
        <v>52</v>
      </c>
      <c r="E442" s="52" t="s">
        <v>59</v>
      </c>
      <c r="F442" s="52" t="s">
        <v>55</v>
      </c>
      <c r="G442" s="52">
        <f>+LEN(Table13[[#This Row],[Product Name]])</f>
        <v>19</v>
      </c>
      <c r="H442" s="52" t="s">
        <v>57</v>
      </c>
      <c r="I442" s="52" t="s">
        <v>23</v>
      </c>
      <c r="J442" s="52">
        <v>2024</v>
      </c>
      <c r="K442" s="52" t="s">
        <v>24</v>
      </c>
      <c r="L442" s="53" t="s">
        <v>33</v>
      </c>
      <c r="M442" s="54">
        <v>45413</v>
      </c>
      <c r="N442" s="52" t="s">
        <v>26</v>
      </c>
      <c r="O442" s="55">
        <v>63.46</v>
      </c>
      <c r="P442" s="52">
        <v>34</v>
      </c>
      <c r="Q442" s="56">
        <v>0.14000000000000001</v>
      </c>
      <c r="R442" s="55">
        <f>+Table13[[#This Row],[Price per Unit]]*Table13[[#This Row],[Units Sold]]</f>
        <v>2157.64</v>
      </c>
      <c r="S442" s="52" t="s">
        <v>61</v>
      </c>
      <c r="T442" s="66">
        <f>+Table13[[#This Row],[Price per Unit]]*Table13[[#This Row],[Units Sold]]-Table13[[#This Row],[Price per Unit]]*Table13[[#This Row],[Units Sold]]*Table13[[#This Row],[Discount %]]</f>
        <v>1855.5703999999998</v>
      </c>
      <c r="U442"/>
    </row>
    <row r="443" spans="1:21">
      <c r="A443" s="65">
        <v>3835</v>
      </c>
      <c r="B443" s="52" t="s">
        <v>17</v>
      </c>
      <c r="C443" s="52" t="s">
        <v>18</v>
      </c>
      <c r="D443" s="52" t="s">
        <v>50</v>
      </c>
      <c r="E443" s="52" t="s">
        <v>30</v>
      </c>
      <c r="F443" s="52" t="s">
        <v>21</v>
      </c>
      <c r="G443" s="52">
        <f>+LEN(Table13[[#This Row],[Product Name]])</f>
        <v>16</v>
      </c>
      <c r="H443" s="52" t="s">
        <v>44</v>
      </c>
      <c r="I443" s="52" t="s">
        <v>23</v>
      </c>
      <c r="J443" s="52">
        <v>2024</v>
      </c>
      <c r="K443" s="52" t="s">
        <v>63</v>
      </c>
      <c r="L443" s="53" t="s">
        <v>58</v>
      </c>
      <c r="M443" s="54">
        <v>45566</v>
      </c>
      <c r="N443" s="52" t="s">
        <v>26</v>
      </c>
      <c r="O443" s="55">
        <v>67.38</v>
      </c>
      <c r="P443" s="52">
        <v>71</v>
      </c>
      <c r="Q443" s="56">
        <v>0.22</v>
      </c>
      <c r="R443" s="55">
        <f>+Table13[[#This Row],[Price per Unit]]*Table13[[#This Row],[Units Sold]]</f>
        <v>4783.9799999999996</v>
      </c>
      <c r="S443" s="52" t="s">
        <v>61</v>
      </c>
      <c r="T443" s="66">
        <f>+Table13[[#This Row],[Price per Unit]]*Table13[[#This Row],[Units Sold]]-Table13[[#This Row],[Price per Unit]]*Table13[[#This Row],[Units Sold]]*Table13[[#This Row],[Discount %]]</f>
        <v>3731.5043999999998</v>
      </c>
      <c r="U443"/>
    </row>
    <row r="444" spans="1:21">
      <c r="A444" s="65">
        <v>3836</v>
      </c>
      <c r="B444" s="52" t="s">
        <v>48</v>
      </c>
      <c r="C444" s="52" t="s">
        <v>18</v>
      </c>
      <c r="D444" s="52" t="s">
        <v>52</v>
      </c>
      <c r="E444" s="52" t="s">
        <v>37</v>
      </c>
      <c r="F444" s="52" t="s">
        <v>43</v>
      </c>
      <c r="G444" s="52">
        <f>+LEN(Table13[[#This Row],[Product Name]])</f>
        <v>20</v>
      </c>
      <c r="H444" s="52" t="s">
        <v>22</v>
      </c>
      <c r="I444" s="52" t="s">
        <v>23</v>
      </c>
      <c r="J444" s="52">
        <v>2024</v>
      </c>
      <c r="K444" s="52" t="s">
        <v>45</v>
      </c>
      <c r="L444" s="53" t="s">
        <v>25</v>
      </c>
      <c r="M444" s="54">
        <v>45352</v>
      </c>
      <c r="N444" s="52" t="s">
        <v>26</v>
      </c>
      <c r="O444" s="55">
        <v>12.5</v>
      </c>
      <c r="P444" s="52">
        <v>232</v>
      </c>
      <c r="Q444" s="56">
        <v>0.18</v>
      </c>
      <c r="R444" s="55">
        <f>+Table13[[#This Row],[Price per Unit]]*Table13[[#This Row],[Units Sold]]</f>
        <v>2900</v>
      </c>
      <c r="S444" s="52" t="s">
        <v>27</v>
      </c>
      <c r="T444" s="66">
        <f>+Table13[[#This Row],[Price per Unit]]*Table13[[#This Row],[Units Sold]]-Table13[[#This Row],[Price per Unit]]*Table13[[#This Row],[Units Sold]]*Table13[[#This Row],[Discount %]]</f>
        <v>2378</v>
      </c>
      <c r="U444"/>
    </row>
    <row r="445" spans="1:21">
      <c r="A445" s="65">
        <v>3851</v>
      </c>
      <c r="B445" s="52" t="s">
        <v>48</v>
      </c>
      <c r="C445" s="52" t="s">
        <v>18</v>
      </c>
      <c r="D445" s="52" t="s">
        <v>42</v>
      </c>
      <c r="E445" s="52" t="s">
        <v>37</v>
      </c>
      <c r="F445" s="52" t="s">
        <v>60</v>
      </c>
      <c r="G445" s="52">
        <f>+LEN(Table13[[#This Row],[Product Name]])</f>
        <v>15</v>
      </c>
      <c r="H445" s="52" t="s">
        <v>57</v>
      </c>
      <c r="I445" s="52" t="s">
        <v>31</v>
      </c>
      <c r="J445" s="52">
        <v>2023</v>
      </c>
      <c r="K445" s="52" t="s">
        <v>24</v>
      </c>
      <c r="L445" s="53" t="s">
        <v>25</v>
      </c>
      <c r="M445" s="54">
        <v>44986</v>
      </c>
      <c r="N445" s="52" t="s">
        <v>66</v>
      </c>
      <c r="O445" s="55">
        <v>80.44</v>
      </c>
      <c r="P445" s="52">
        <v>147</v>
      </c>
      <c r="Q445" s="56">
        <v>0.22</v>
      </c>
      <c r="R445" s="55">
        <f>+Table13[[#This Row],[Price per Unit]]*Table13[[#This Row],[Units Sold]]</f>
        <v>11824.68</v>
      </c>
      <c r="S445" s="52" t="s">
        <v>61</v>
      </c>
      <c r="T445" s="66">
        <f>+Table13[[#This Row],[Price per Unit]]*Table13[[#This Row],[Units Sold]]-Table13[[#This Row],[Price per Unit]]*Table13[[#This Row],[Units Sold]]*Table13[[#This Row],[Discount %]]</f>
        <v>9223.2504000000008</v>
      </c>
      <c r="U445"/>
    </row>
    <row r="446" spans="1:21">
      <c r="A446" s="65">
        <v>3854</v>
      </c>
      <c r="B446" s="52" t="s">
        <v>48</v>
      </c>
      <c r="C446" s="52" t="s">
        <v>18</v>
      </c>
      <c r="D446" s="52" t="s">
        <v>52</v>
      </c>
      <c r="E446" s="52" t="s">
        <v>67</v>
      </c>
      <c r="F446" s="52" t="s">
        <v>21</v>
      </c>
      <c r="G446" s="52">
        <f>+LEN(Table13[[#This Row],[Product Name]])</f>
        <v>16</v>
      </c>
      <c r="H446" s="52" t="s">
        <v>44</v>
      </c>
      <c r="I446" s="52" t="s">
        <v>31</v>
      </c>
      <c r="J446" s="52">
        <v>2024</v>
      </c>
      <c r="K446" s="52" t="s">
        <v>24</v>
      </c>
      <c r="L446" s="53" t="s">
        <v>73</v>
      </c>
      <c r="M446" s="54">
        <v>45505</v>
      </c>
      <c r="N446" s="52" t="s">
        <v>26</v>
      </c>
      <c r="O446" s="55">
        <v>12.18</v>
      </c>
      <c r="P446" s="52">
        <v>485</v>
      </c>
      <c r="Q446" s="56">
        <v>0.2</v>
      </c>
      <c r="R446" s="55">
        <f>+Table13[[#This Row],[Price per Unit]]*Table13[[#This Row],[Units Sold]]</f>
        <v>5907.3</v>
      </c>
      <c r="S446" s="52" t="s">
        <v>61</v>
      </c>
      <c r="T446" s="66">
        <f>+Table13[[#This Row],[Price per Unit]]*Table13[[#This Row],[Units Sold]]-Table13[[#This Row],[Price per Unit]]*Table13[[#This Row],[Units Sold]]*Table13[[#This Row],[Discount %]]</f>
        <v>4725.84</v>
      </c>
      <c r="U446"/>
    </row>
    <row r="447" spans="1:21">
      <c r="A447" s="65">
        <v>3856</v>
      </c>
      <c r="B447" s="52" t="s">
        <v>17</v>
      </c>
      <c r="C447" s="52" t="s">
        <v>18</v>
      </c>
      <c r="D447" s="52" t="s">
        <v>54</v>
      </c>
      <c r="E447" s="52" t="s">
        <v>20</v>
      </c>
      <c r="F447" s="52" t="s">
        <v>38</v>
      </c>
      <c r="G447" s="52">
        <f>+LEN(Table13[[#This Row],[Product Name]])</f>
        <v>15</v>
      </c>
      <c r="H447" s="52" t="s">
        <v>22</v>
      </c>
      <c r="I447" s="52" t="s">
        <v>31</v>
      </c>
      <c r="J447" s="52">
        <v>2024</v>
      </c>
      <c r="K447" s="52" t="s">
        <v>32</v>
      </c>
      <c r="L447" s="53" t="s">
        <v>65</v>
      </c>
      <c r="M447" s="54">
        <v>45292</v>
      </c>
      <c r="N447" s="52" t="s">
        <v>39</v>
      </c>
      <c r="O447" s="55">
        <v>85.68</v>
      </c>
      <c r="P447" s="52">
        <v>160</v>
      </c>
      <c r="Q447" s="56">
        <v>0.14000000000000001</v>
      </c>
      <c r="R447" s="55">
        <f>+Table13[[#This Row],[Price per Unit]]*Table13[[#This Row],[Units Sold]]</f>
        <v>13708.800000000001</v>
      </c>
      <c r="S447" s="52" t="s">
        <v>40</v>
      </c>
      <c r="T447" s="66">
        <f>+Table13[[#This Row],[Price per Unit]]*Table13[[#This Row],[Units Sold]]-Table13[[#This Row],[Price per Unit]]*Table13[[#This Row],[Units Sold]]*Table13[[#This Row],[Discount %]]</f>
        <v>11789.568000000001</v>
      </c>
      <c r="U447"/>
    </row>
    <row r="448" spans="1:21">
      <c r="A448" s="65">
        <v>3860</v>
      </c>
      <c r="B448" s="52" t="s">
        <v>41</v>
      </c>
      <c r="C448" s="52" t="s">
        <v>18</v>
      </c>
      <c r="D448" s="52" t="s">
        <v>50</v>
      </c>
      <c r="E448" s="52" t="s">
        <v>70</v>
      </c>
      <c r="F448" s="52" t="s">
        <v>60</v>
      </c>
      <c r="G448" s="52">
        <f>+LEN(Table13[[#This Row],[Product Name]])</f>
        <v>15</v>
      </c>
      <c r="H448" s="52" t="s">
        <v>57</v>
      </c>
      <c r="I448" s="52" t="s">
        <v>31</v>
      </c>
      <c r="J448" s="52">
        <v>2024</v>
      </c>
      <c r="K448" s="52" t="s">
        <v>45</v>
      </c>
      <c r="L448" s="53" t="s">
        <v>73</v>
      </c>
      <c r="M448" s="54">
        <v>45505</v>
      </c>
      <c r="N448" s="52" t="s">
        <v>39</v>
      </c>
      <c r="O448" s="55">
        <v>21.24</v>
      </c>
      <c r="P448" s="52">
        <v>59</v>
      </c>
      <c r="Q448" s="56">
        <v>0.24</v>
      </c>
      <c r="R448" s="55">
        <f>+Table13[[#This Row],[Price per Unit]]*Table13[[#This Row],[Units Sold]]</f>
        <v>1253.1599999999999</v>
      </c>
      <c r="S448" s="52" t="s">
        <v>47</v>
      </c>
      <c r="T448" s="66">
        <f>+Table13[[#This Row],[Price per Unit]]*Table13[[#This Row],[Units Sold]]-Table13[[#This Row],[Price per Unit]]*Table13[[#This Row],[Units Sold]]*Table13[[#This Row],[Discount %]]</f>
        <v>952.40159999999992</v>
      </c>
      <c r="U448"/>
    </row>
    <row r="449" spans="1:21">
      <c r="A449" s="65">
        <v>3862</v>
      </c>
      <c r="B449" s="52" t="s">
        <v>17</v>
      </c>
      <c r="C449" s="52" t="s">
        <v>18</v>
      </c>
      <c r="D449" s="52" t="s">
        <v>36</v>
      </c>
      <c r="E449" s="52" t="s">
        <v>59</v>
      </c>
      <c r="F449" s="52" t="s">
        <v>21</v>
      </c>
      <c r="G449" s="52">
        <f>+LEN(Table13[[#This Row],[Product Name]])</f>
        <v>16</v>
      </c>
      <c r="H449" s="52" t="s">
        <v>44</v>
      </c>
      <c r="I449" s="52" t="s">
        <v>31</v>
      </c>
      <c r="J449" s="52">
        <v>2023</v>
      </c>
      <c r="K449" s="52" t="s">
        <v>32</v>
      </c>
      <c r="L449" s="53" t="s">
        <v>33</v>
      </c>
      <c r="M449" s="54">
        <v>45047</v>
      </c>
      <c r="N449" s="52" t="s">
        <v>39</v>
      </c>
      <c r="O449" s="55">
        <v>8.48</v>
      </c>
      <c r="P449" s="52">
        <v>457</v>
      </c>
      <c r="Q449" s="56">
        <v>0.22</v>
      </c>
      <c r="R449" s="55">
        <f>+Table13[[#This Row],[Price per Unit]]*Table13[[#This Row],[Units Sold]]</f>
        <v>3875.36</v>
      </c>
      <c r="S449" s="52" t="s">
        <v>56</v>
      </c>
      <c r="T449" s="66">
        <f>+Table13[[#This Row],[Price per Unit]]*Table13[[#This Row],[Units Sold]]-Table13[[#This Row],[Price per Unit]]*Table13[[#This Row],[Units Sold]]*Table13[[#This Row],[Discount %]]</f>
        <v>3022.7808</v>
      </c>
      <c r="U449"/>
    </row>
    <row r="450" spans="1:21">
      <c r="A450" s="65">
        <v>3866</v>
      </c>
      <c r="B450" s="52" t="s">
        <v>48</v>
      </c>
      <c r="C450" s="52" t="s">
        <v>18</v>
      </c>
      <c r="D450" s="52" t="s">
        <v>50</v>
      </c>
      <c r="E450" s="52" t="s">
        <v>37</v>
      </c>
      <c r="F450" s="52" t="s">
        <v>21</v>
      </c>
      <c r="G450" s="52">
        <f>+LEN(Table13[[#This Row],[Product Name]])</f>
        <v>16</v>
      </c>
      <c r="H450" s="52" t="s">
        <v>57</v>
      </c>
      <c r="I450" s="52" t="s">
        <v>23</v>
      </c>
      <c r="J450" s="52">
        <v>2024</v>
      </c>
      <c r="K450" s="52" t="s">
        <v>24</v>
      </c>
      <c r="L450" s="53" t="s">
        <v>51</v>
      </c>
      <c r="M450" s="54">
        <v>45383</v>
      </c>
      <c r="N450" s="52" t="s">
        <v>39</v>
      </c>
      <c r="O450" s="55">
        <v>39.08</v>
      </c>
      <c r="P450" s="52">
        <v>258</v>
      </c>
      <c r="Q450" s="56">
        <v>0.26</v>
      </c>
      <c r="R450" s="55">
        <f>+Table13[[#This Row],[Price per Unit]]*Table13[[#This Row],[Units Sold]]</f>
        <v>10082.64</v>
      </c>
      <c r="S450" s="52" t="s">
        <v>47</v>
      </c>
      <c r="T450" s="66">
        <f>+Table13[[#This Row],[Price per Unit]]*Table13[[#This Row],[Units Sold]]-Table13[[#This Row],[Price per Unit]]*Table13[[#This Row],[Units Sold]]*Table13[[#This Row],[Discount %]]</f>
        <v>7461.1535999999996</v>
      </c>
      <c r="U450"/>
    </row>
    <row r="451" spans="1:21">
      <c r="A451" s="65">
        <v>3869</v>
      </c>
      <c r="B451" s="52" t="s">
        <v>41</v>
      </c>
      <c r="C451" s="52" t="s">
        <v>18</v>
      </c>
      <c r="D451" s="52" t="s">
        <v>19</v>
      </c>
      <c r="E451" s="52" t="s">
        <v>62</v>
      </c>
      <c r="F451" s="52" t="s">
        <v>55</v>
      </c>
      <c r="G451" s="52">
        <f>+LEN(Table13[[#This Row],[Product Name]])</f>
        <v>19</v>
      </c>
      <c r="H451" s="52" t="s">
        <v>57</v>
      </c>
      <c r="I451" s="52" t="s">
        <v>23</v>
      </c>
      <c r="J451" s="52">
        <v>2023</v>
      </c>
      <c r="K451" s="52" t="s">
        <v>63</v>
      </c>
      <c r="L451" s="53" t="s">
        <v>25</v>
      </c>
      <c r="M451" s="54">
        <v>44986</v>
      </c>
      <c r="N451" s="52" t="s">
        <v>39</v>
      </c>
      <c r="O451" s="55">
        <v>42.1</v>
      </c>
      <c r="P451" s="52">
        <v>399</v>
      </c>
      <c r="Q451" s="56">
        <v>0.26</v>
      </c>
      <c r="R451" s="55">
        <f>+Table13[[#This Row],[Price per Unit]]*Table13[[#This Row],[Units Sold]]</f>
        <v>16797.900000000001</v>
      </c>
      <c r="S451" s="52" t="s">
        <v>47</v>
      </c>
      <c r="T451" s="66">
        <f>+Table13[[#This Row],[Price per Unit]]*Table13[[#This Row],[Units Sold]]-Table13[[#This Row],[Price per Unit]]*Table13[[#This Row],[Units Sold]]*Table13[[#This Row],[Discount %]]</f>
        <v>12430.446</v>
      </c>
      <c r="U451"/>
    </row>
    <row r="452" spans="1:21">
      <c r="A452" s="65">
        <v>3876</v>
      </c>
      <c r="B452" s="52" t="s">
        <v>48</v>
      </c>
      <c r="C452" s="52" t="s">
        <v>18</v>
      </c>
      <c r="D452" s="52" t="s">
        <v>50</v>
      </c>
      <c r="E452" s="52" t="s">
        <v>37</v>
      </c>
      <c r="F452" s="52" t="s">
        <v>21</v>
      </c>
      <c r="G452" s="52">
        <f>+LEN(Table13[[#This Row],[Product Name]])</f>
        <v>16</v>
      </c>
      <c r="H452" s="52" t="s">
        <v>57</v>
      </c>
      <c r="I452" s="52" t="s">
        <v>23</v>
      </c>
      <c r="J452" s="52">
        <v>2024</v>
      </c>
      <c r="K452" s="52" t="s">
        <v>24</v>
      </c>
      <c r="L452" s="53" t="s">
        <v>64</v>
      </c>
      <c r="M452" s="54">
        <v>45474</v>
      </c>
      <c r="N452" s="52" t="s">
        <v>34</v>
      </c>
      <c r="O452" s="55">
        <v>61.45</v>
      </c>
      <c r="P452" s="52">
        <v>297</v>
      </c>
      <c r="Q452" s="56">
        <v>0.28000000000000003</v>
      </c>
      <c r="R452" s="55">
        <f>+Table13[[#This Row],[Price per Unit]]*Table13[[#This Row],[Units Sold]]</f>
        <v>18250.650000000001</v>
      </c>
      <c r="S452" s="52" t="s">
        <v>27</v>
      </c>
      <c r="T452" s="66">
        <f>+Table13[[#This Row],[Price per Unit]]*Table13[[#This Row],[Units Sold]]-Table13[[#This Row],[Price per Unit]]*Table13[[#This Row],[Units Sold]]*Table13[[#This Row],[Discount %]]</f>
        <v>13140.468000000001</v>
      </c>
      <c r="U452"/>
    </row>
    <row r="453" spans="1:21">
      <c r="A453" s="65">
        <v>3882</v>
      </c>
      <c r="B453" s="52" t="s">
        <v>41</v>
      </c>
      <c r="C453" s="52" t="s">
        <v>18</v>
      </c>
      <c r="D453" s="52" t="s">
        <v>36</v>
      </c>
      <c r="E453" s="52" t="s">
        <v>62</v>
      </c>
      <c r="F453" s="52" t="s">
        <v>55</v>
      </c>
      <c r="G453" s="52">
        <f>+LEN(Table13[[#This Row],[Product Name]])</f>
        <v>19</v>
      </c>
      <c r="H453" s="52" t="s">
        <v>44</v>
      </c>
      <c r="I453" s="52" t="s">
        <v>23</v>
      </c>
      <c r="J453" s="52">
        <v>2023</v>
      </c>
      <c r="K453" s="52" t="s">
        <v>63</v>
      </c>
      <c r="L453" s="53" t="s">
        <v>65</v>
      </c>
      <c r="M453" s="54">
        <v>44927</v>
      </c>
      <c r="N453" s="52" t="s">
        <v>66</v>
      </c>
      <c r="O453" s="55">
        <v>37.39</v>
      </c>
      <c r="P453" s="52">
        <v>262</v>
      </c>
      <c r="Q453" s="56">
        <v>0.21</v>
      </c>
      <c r="R453" s="55">
        <f>+Table13[[#This Row],[Price per Unit]]*Table13[[#This Row],[Units Sold]]</f>
        <v>9796.18</v>
      </c>
      <c r="S453" s="52" t="s">
        <v>40</v>
      </c>
      <c r="T453" s="66">
        <f>+Table13[[#This Row],[Price per Unit]]*Table13[[#This Row],[Units Sold]]-Table13[[#This Row],[Price per Unit]]*Table13[[#This Row],[Units Sold]]*Table13[[#This Row],[Discount %]]</f>
        <v>7738.9822000000004</v>
      </c>
      <c r="U453"/>
    </row>
    <row r="454" spans="1:21">
      <c r="A454" s="65">
        <v>3886</v>
      </c>
      <c r="B454" s="52" t="s">
        <v>17</v>
      </c>
      <c r="C454" s="52" t="s">
        <v>18</v>
      </c>
      <c r="D454" s="52" t="s">
        <v>19</v>
      </c>
      <c r="E454" s="52" t="s">
        <v>67</v>
      </c>
      <c r="F454" s="52" t="s">
        <v>43</v>
      </c>
      <c r="G454" s="52">
        <f>+LEN(Table13[[#This Row],[Product Name]])</f>
        <v>20</v>
      </c>
      <c r="H454" s="52" t="s">
        <v>22</v>
      </c>
      <c r="I454" s="52" t="s">
        <v>31</v>
      </c>
      <c r="J454" s="52">
        <v>2024</v>
      </c>
      <c r="K454" s="52" t="s">
        <v>63</v>
      </c>
      <c r="L454" s="53" t="s">
        <v>72</v>
      </c>
      <c r="M454" s="54">
        <v>45444</v>
      </c>
      <c r="N454" s="52" t="s">
        <v>34</v>
      </c>
      <c r="O454" s="55">
        <v>63.62</v>
      </c>
      <c r="P454" s="52">
        <v>480</v>
      </c>
      <c r="Q454" s="56">
        <v>0.28000000000000003</v>
      </c>
      <c r="R454" s="55">
        <f>+Table13[[#This Row],[Price per Unit]]*Table13[[#This Row],[Units Sold]]</f>
        <v>30537.599999999999</v>
      </c>
      <c r="S454" s="52" t="s">
        <v>40</v>
      </c>
      <c r="T454" s="66">
        <f>+Table13[[#This Row],[Price per Unit]]*Table13[[#This Row],[Units Sold]]-Table13[[#This Row],[Price per Unit]]*Table13[[#This Row],[Units Sold]]*Table13[[#This Row],[Discount %]]</f>
        <v>21987.072</v>
      </c>
      <c r="U454"/>
    </row>
    <row r="455" spans="1:21">
      <c r="A455" s="65">
        <v>3888</v>
      </c>
      <c r="B455" s="52" t="s">
        <v>48</v>
      </c>
      <c r="C455" s="52" t="s">
        <v>18</v>
      </c>
      <c r="D455" s="52" t="s">
        <v>42</v>
      </c>
      <c r="E455" s="52" t="s">
        <v>20</v>
      </c>
      <c r="F455" s="52" t="s">
        <v>21</v>
      </c>
      <c r="G455" s="52">
        <f>+LEN(Table13[[#This Row],[Product Name]])</f>
        <v>16</v>
      </c>
      <c r="H455" s="52" t="s">
        <v>44</v>
      </c>
      <c r="I455" s="52" t="s">
        <v>31</v>
      </c>
      <c r="J455" s="52">
        <v>2024</v>
      </c>
      <c r="K455" s="52" t="s">
        <v>63</v>
      </c>
      <c r="L455" s="53" t="s">
        <v>68</v>
      </c>
      <c r="M455" s="54">
        <v>45627</v>
      </c>
      <c r="N455" s="52" t="s">
        <v>69</v>
      </c>
      <c r="O455" s="55">
        <v>45.45</v>
      </c>
      <c r="P455" s="52">
        <v>309</v>
      </c>
      <c r="Q455" s="56">
        <v>0.13</v>
      </c>
      <c r="R455" s="55">
        <f>+Table13[[#This Row],[Price per Unit]]*Table13[[#This Row],[Units Sold]]</f>
        <v>14044.050000000001</v>
      </c>
      <c r="S455" s="52" t="s">
        <v>47</v>
      </c>
      <c r="T455" s="66">
        <f>+Table13[[#This Row],[Price per Unit]]*Table13[[#This Row],[Units Sold]]-Table13[[#This Row],[Price per Unit]]*Table13[[#This Row],[Units Sold]]*Table13[[#This Row],[Discount %]]</f>
        <v>12218.3235</v>
      </c>
      <c r="U455"/>
    </row>
    <row r="456" spans="1:21">
      <c r="A456" s="65">
        <v>3889</v>
      </c>
      <c r="B456" s="52" t="s">
        <v>41</v>
      </c>
      <c r="C456" s="52" t="s">
        <v>18</v>
      </c>
      <c r="D456" s="52" t="s">
        <v>36</v>
      </c>
      <c r="E456" s="52" t="s">
        <v>20</v>
      </c>
      <c r="F456" s="52" t="s">
        <v>38</v>
      </c>
      <c r="G456" s="52">
        <f>+LEN(Table13[[#This Row],[Product Name]])</f>
        <v>15</v>
      </c>
      <c r="H456" s="52" t="s">
        <v>22</v>
      </c>
      <c r="I456" s="52" t="s">
        <v>31</v>
      </c>
      <c r="J456" s="52">
        <v>2023</v>
      </c>
      <c r="K456" s="52" t="s">
        <v>45</v>
      </c>
      <c r="L456" s="53" t="s">
        <v>25</v>
      </c>
      <c r="M456" s="54">
        <v>44986</v>
      </c>
      <c r="N456" s="52" t="s">
        <v>34</v>
      </c>
      <c r="O456" s="55">
        <v>67.33</v>
      </c>
      <c r="P456" s="52">
        <v>392</v>
      </c>
      <c r="Q456" s="56">
        <v>0.14000000000000001</v>
      </c>
      <c r="R456" s="55">
        <f>+Table13[[#This Row],[Price per Unit]]*Table13[[#This Row],[Units Sold]]</f>
        <v>26393.360000000001</v>
      </c>
      <c r="S456" s="52" t="s">
        <v>56</v>
      </c>
      <c r="T456" s="66">
        <f>+Table13[[#This Row],[Price per Unit]]*Table13[[#This Row],[Units Sold]]-Table13[[#This Row],[Price per Unit]]*Table13[[#This Row],[Units Sold]]*Table13[[#This Row],[Discount %]]</f>
        <v>22698.2896</v>
      </c>
      <c r="U456"/>
    </row>
    <row r="457" spans="1:21">
      <c r="A457" s="65">
        <v>3891</v>
      </c>
      <c r="B457" s="52" t="s">
        <v>41</v>
      </c>
      <c r="C457" s="52" t="s">
        <v>18</v>
      </c>
      <c r="D457" s="52" t="s">
        <v>19</v>
      </c>
      <c r="E457" s="52" t="s">
        <v>62</v>
      </c>
      <c r="F457" s="52" t="s">
        <v>43</v>
      </c>
      <c r="G457" s="52">
        <f>+LEN(Table13[[#This Row],[Product Name]])</f>
        <v>20</v>
      </c>
      <c r="H457" s="52" t="s">
        <v>57</v>
      </c>
      <c r="I457" s="52" t="s">
        <v>31</v>
      </c>
      <c r="J457" s="52">
        <v>2023</v>
      </c>
      <c r="K457" s="52" t="s">
        <v>45</v>
      </c>
      <c r="L457" s="53" t="s">
        <v>65</v>
      </c>
      <c r="M457" s="54">
        <v>44927</v>
      </c>
      <c r="N457" s="52" t="s">
        <v>69</v>
      </c>
      <c r="O457" s="55">
        <v>70.64</v>
      </c>
      <c r="P457" s="52">
        <v>249</v>
      </c>
      <c r="Q457" s="56">
        <v>0.02</v>
      </c>
      <c r="R457" s="55">
        <f>+Table13[[#This Row],[Price per Unit]]*Table13[[#This Row],[Units Sold]]</f>
        <v>17589.36</v>
      </c>
      <c r="S457" s="52" t="s">
        <v>61</v>
      </c>
      <c r="T457" s="66">
        <f>+Table13[[#This Row],[Price per Unit]]*Table13[[#This Row],[Units Sold]]-Table13[[#This Row],[Price per Unit]]*Table13[[#This Row],[Units Sold]]*Table13[[#This Row],[Discount %]]</f>
        <v>17237.572800000002</v>
      </c>
      <c r="U457"/>
    </row>
    <row r="458" spans="1:21">
      <c r="A458" s="65">
        <v>3895</v>
      </c>
      <c r="B458" s="52" t="s">
        <v>41</v>
      </c>
      <c r="C458" s="52" t="s">
        <v>18</v>
      </c>
      <c r="D458" s="52" t="s">
        <v>52</v>
      </c>
      <c r="E458" s="52" t="s">
        <v>62</v>
      </c>
      <c r="F458" s="52" t="s">
        <v>38</v>
      </c>
      <c r="G458" s="52">
        <f>+LEN(Table13[[#This Row],[Product Name]])</f>
        <v>15</v>
      </c>
      <c r="H458" s="52" t="s">
        <v>44</v>
      </c>
      <c r="I458" s="52" t="s">
        <v>31</v>
      </c>
      <c r="J458" s="52">
        <v>2023</v>
      </c>
      <c r="K458" s="52" t="s">
        <v>24</v>
      </c>
      <c r="L458" s="53" t="s">
        <v>68</v>
      </c>
      <c r="M458" s="54">
        <v>45261</v>
      </c>
      <c r="N458" s="52" t="s">
        <v>26</v>
      </c>
      <c r="O458" s="55">
        <v>14.31</v>
      </c>
      <c r="P458" s="52">
        <v>372</v>
      </c>
      <c r="Q458" s="56">
        <v>0.14000000000000001</v>
      </c>
      <c r="R458" s="55">
        <f>+Table13[[#This Row],[Price per Unit]]*Table13[[#This Row],[Units Sold]]</f>
        <v>5323.3200000000006</v>
      </c>
      <c r="S458" s="52" t="s">
        <v>47</v>
      </c>
      <c r="T458" s="66">
        <f>+Table13[[#This Row],[Price per Unit]]*Table13[[#This Row],[Units Sold]]-Table13[[#This Row],[Price per Unit]]*Table13[[#This Row],[Units Sold]]*Table13[[#This Row],[Discount %]]</f>
        <v>4578.0552000000007</v>
      </c>
      <c r="U458"/>
    </row>
    <row r="459" spans="1:21">
      <c r="A459" s="65">
        <v>3899</v>
      </c>
      <c r="B459" s="52" t="s">
        <v>41</v>
      </c>
      <c r="C459" s="52" t="s">
        <v>18</v>
      </c>
      <c r="D459" s="52" t="s">
        <v>50</v>
      </c>
      <c r="E459" s="52" t="s">
        <v>67</v>
      </c>
      <c r="F459" s="52" t="s">
        <v>38</v>
      </c>
      <c r="G459" s="52">
        <f>+LEN(Table13[[#This Row],[Product Name]])</f>
        <v>15</v>
      </c>
      <c r="H459" s="52" t="s">
        <v>22</v>
      </c>
      <c r="I459" s="52" t="s">
        <v>23</v>
      </c>
      <c r="J459" s="52">
        <v>2024</v>
      </c>
      <c r="K459" s="52" t="s">
        <v>45</v>
      </c>
      <c r="L459" s="53" t="s">
        <v>64</v>
      </c>
      <c r="M459" s="54">
        <v>45474</v>
      </c>
      <c r="N459" s="52" t="s">
        <v>66</v>
      </c>
      <c r="O459" s="55">
        <v>30.22</v>
      </c>
      <c r="P459" s="52">
        <v>41</v>
      </c>
      <c r="Q459" s="56">
        <v>7.0000000000000007E-2</v>
      </c>
      <c r="R459" s="55">
        <f>+Table13[[#This Row],[Price per Unit]]*Table13[[#This Row],[Units Sold]]</f>
        <v>1239.02</v>
      </c>
      <c r="S459" s="52" t="s">
        <v>47</v>
      </c>
      <c r="T459" s="66">
        <f>+Table13[[#This Row],[Price per Unit]]*Table13[[#This Row],[Units Sold]]-Table13[[#This Row],[Price per Unit]]*Table13[[#This Row],[Units Sold]]*Table13[[#This Row],[Discount %]]</f>
        <v>1152.2885999999999</v>
      </c>
      <c r="U459"/>
    </row>
    <row r="460" spans="1:21">
      <c r="A460" s="65">
        <v>3904</v>
      </c>
      <c r="B460" s="52" t="s">
        <v>17</v>
      </c>
      <c r="C460" s="52" t="s">
        <v>18</v>
      </c>
      <c r="D460" s="52" t="s">
        <v>36</v>
      </c>
      <c r="E460" s="52" t="s">
        <v>59</v>
      </c>
      <c r="F460" s="52" t="s">
        <v>60</v>
      </c>
      <c r="G460" s="52">
        <f>+LEN(Table13[[#This Row],[Product Name]])</f>
        <v>15</v>
      </c>
      <c r="H460" s="52" t="s">
        <v>57</v>
      </c>
      <c r="I460" s="52" t="s">
        <v>31</v>
      </c>
      <c r="J460" s="52">
        <v>2023</v>
      </c>
      <c r="K460" s="52" t="s">
        <v>63</v>
      </c>
      <c r="L460" s="53" t="s">
        <v>71</v>
      </c>
      <c r="M460" s="54">
        <v>45200</v>
      </c>
      <c r="N460" s="52" t="s">
        <v>69</v>
      </c>
      <c r="O460" s="55">
        <v>64.52</v>
      </c>
      <c r="P460" s="52">
        <v>298</v>
      </c>
      <c r="Q460" s="56">
        <v>0.25</v>
      </c>
      <c r="R460" s="55">
        <f>+Table13[[#This Row],[Price per Unit]]*Table13[[#This Row],[Units Sold]]</f>
        <v>19226.96</v>
      </c>
      <c r="S460" s="52" t="s">
        <v>61</v>
      </c>
      <c r="T460" s="66">
        <f>+Table13[[#This Row],[Price per Unit]]*Table13[[#This Row],[Units Sold]]-Table13[[#This Row],[Price per Unit]]*Table13[[#This Row],[Units Sold]]*Table13[[#This Row],[Discount %]]</f>
        <v>14420.22</v>
      </c>
      <c r="U460"/>
    </row>
    <row r="461" spans="1:21">
      <c r="A461" s="65">
        <v>3911</v>
      </c>
      <c r="B461" s="52" t="s">
        <v>17</v>
      </c>
      <c r="C461" s="52" t="s">
        <v>18</v>
      </c>
      <c r="D461" s="52" t="s">
        <v>42</v>
      </c>
      <c r="E461" s="52" t="s">
        <v>62</v>
      </c>
      <c r="F461" s="52" t="s">
        <v>38</v>
      </c>
      <c r="G461" s="52">
        <f>+LEN(Table13[[#This Row],[Product Name]])</f>
        <v>15</v>
      </c>
      <c r="H461" s="52" t="s">
        <v>22</v>
      </c>
      <c r="I461" s="52" t="s">
        <v>31</v>
      </c>
      <c r="J461" s="52">
        <v>2023</v>
      </c>
      <c r="K461" s="52" t="s">
        <v>63</v>
      </c>
      <c r="L461" s="53" t="s">
        <v>71</v>
      </c>
      <c r="M461" s="54">
        <v>45200</v>
      </c>
      <c r="N461" s="52" t="s">
        <v>34</v>
      </c>
      <c r="O461" s="55">
        <v>35.17</v>
      </c>
      <c r="P461" s="52">
        <v>430</v>
      </c>
      <c r="Q461" s="56">
        <v>0.15</v>
      </c>
      <c r="R461" s="55">
        <f>+Table13[[#This Row],[Price per Unit]]*Table13[[#This Row],[Units Sold]]</f>
        <v>15123.1</v>
      </c>
      <c r="S461" s="52" t="s">
        <v>40</v>
      </c>
      <c r="T461" s="66">
        <f>+Table13[[#This Row],[Price per Unit]]*Table13[[#This Row],[Units Sold]]-Table13[[#This Row],[Price per Unit]]*Table13[[#This Row],[Units Sold]]*Table13[[#This Row],[Discount %]]</f>
        <v>12854.635</v>
      </c>
      <c r="U461"/>
    </row>
    <row r="462" spans="1:21">
      <c r="A462" s="65">
        <v>3913</v>
      </c>
      <c r="B462" s="52" t="s">
        <v>41</v>
      </c>
      <c r="C462" s="52" t="s">
        <v>18</v>
      </c>
      <c r="D462" s="52" t="s">
        <v>42</v>
      </c>
      <c r="E462" s="52" t="s">
        <v>30</v>
      </c>
      <c r="F462" s="52" t="s">
        <v>43</v>
      </c>
      <c r="G462" s="52">
        <f>+LEN(Table13[[#This Row],[Product Name]])</f>
        <v>20</v>
      </c>
      <c r="H462" s="52" t="s">
        <v>57</v>
      </c>
      <c r="I462" s="52" t="s">
        <v>23</v>
      </c>
      <c r="J462" s="52">
        <v>2024</v>
      </c>
      <c r="K462" s="52" t="s">
        <v>45</v>
      </c>
      <c r="L462" s="53" t="s">
        <v>58</v>
      </c>
      <c r="M462" s="54">
        <v>45566</v>
      </c>
      <c r="N462" s="52" t="s">
        <v>69</v>
      </c>
      <c r="O462" s="55">
        <v>17.11</v>
      </c>
      <c r="P462" s="52">
        <v>123</v>
      </c>
      <c r="Q462" s="56">
        <v>0.14000000000000001</v>
      </c>
      <c r="R462" s="55">
        <f>+Table13[[#This Row],[Price per Unit]]*Table13[[#This Row],[Units Sold]]</f>
        <v>2104.5299999999997</v>
      </c>
      <c r="S462" s="52" t="s">
        <v>56</v>
      </c>
      <c r="T462" s="66">
        <f>+Table13[[#This Row],[Price per Unit]]*Table13[[#This Row],[Units Sold]]-Table13[[#This Row],[Price per Unit]]*Table13[[#This Row],[Units Sold]]*Table13[[#This Row],[Discount %]]</f>
        <v>1809.8957999999998</v>
      </c>
      <c r="U462"/>
    </row>
    <row r="463" spans="1:21">
      <c r="A463" s="65">
        <v>3916</v>
      </c>
      <c r="B463" s="52" t="s">
        <v>17</v>
      </c>
      <c r="C463" s="52" t="s">
        <v>18</v>
      </c>
      <c r="D463" s="52" t="s">
        <v>19</v>
      </c>
      <c r="E463" s="52" t="s">
        <v>30</v>
      </c>
      <c r="F463" s="52" t="s">
        <v>38</v>
      </c>
      <c r="G463" s="52">
        <f>+LEN(Table13[[#This Row],[Product Name]])</f>
        <v>15</v>
      </c>
      <c r="H463" s="52" t="s">
        <v>57</v>
      </c>
      <c r="I463" s="52" t="s">
        <v>31</v>
      </c>
      <c r="J463" s="52">
        <v>2024</v>
      </c>
      <c r="K463" s="52" t="s">
        <v>24</v>
      </c>
      <c r="L463" s="53" t="s">
        <v>72</v>
      </c>
      <c r="M463" s="54">
        <v>45444</v>
      </c>
      <c r="N463" s="52" t="s">
        <v>34</v>
      </c>
      <c r="O463" s="55">
        <v>58.62</v>
      </c>
      <c r="P463" s="52">
        <v>49</v>
      </c>
      <c r="Q463" s="56">
        <v>0.11</v>
      </c>
      <c r="R463" s="55">
        <f>+Table13[[#This Row],[Price per Unit]]*Table13[[#This Row],[Units Sold]]</f>
        <v>2872.3799999999997</v>
      </c>
      <c r="S463" s="52" t="s">
        <v>56</v>
      </c>
      <c r="T463" s="66">
        <f>+Table13[[#This Row],[Price per Unit]]*Table13[[#This Row],[Units Sold]]-Table13[[#This Row],[Price per Unit]]*Table13[[#This Row],[Units Sold]]*Table13[[#This Row],[Discount %]]</f>
        <v>2556.4181999999996</v>
      </c>
      <c r="U463"/>
    </row>
    <row r="464" spans="1:21">
      <c r="A464" s="65">
        <v>3924</v>
      </c>
      <c r="B464" s="52" t="s">
        <v>41</v>
      </c>
      <c r="C464" s="52" t="s">
        <v>18</v>
      </c>
      <c r="D464" s="52" t="s">
        <v>19</v>
      </c>
      <c r="E464" s="52" t="s">
        <v>59</v>
      </c>
      <c r="F464" s="52" t="s">
        <v>38</v>
      </c>
      <c r="G464" s="52">
        <f>+LEN(Table13[[#This Row],[Product Name]])</f>
        <v>15</v>
      </c>
      <c r="H464" s="52" t="s">
        <v>22</v>
      </c>
      <c r="I464" s="52" t="s">
        <v>31</v>
      </c>
      <c r="J464" s="52">
        <v>2024</v>
      </c>
      <c r="K464" s="52" t="s">
        <v>32</v>
      </c>
      <c r="L464" s="53" t="s">
        <v>25</v>
      </c>
      <c r="M464" s="54">
        <v>45352</v>
      </c>
      <c r="N464" s="52" t="s">
        <v>34</v>
      </c>
      <c r="O464" s="55">
        <v>52.06</v>
      </c>
      <c r="P464" s="52">
        <v>73</v>
      </c>
      <c r="Q464" s="56">
        <v>0.05</v>
      </c>
      <c r="R464" s="55">
        <f>+Table13[[#This Row],[Price per Unit]]*Table13[[#This Row],[Units Sold]]</f>
        <v>3800.38</v>
      </c>
      <c r="S464" s="52" t="s">
        <v>61</v>
      </c>
      <c r="T464" s="66">
        <f>+Table13[[#This Row],[Price per Unit]]*Table13[[#This Row],[Units Sold]]-Table13[[#This Row],[Price per Unit]]*Table13[[#This Row],[Units Sold]]*Table13[[#This Row],[Discount %]]</f>
        <v>3610.3609999999999</v>
      </c>
      <c r="U464"/>
    </row>
    <row r="465" spans="1:21">
      <c r="A465" s="65">
        <v>3927</v>
      </c>
      <c r="B465" s="52" t="s">
        <v>41</v>
      </c>
      <c r="C465" s="52" t="s">
        <v>18</v>
      </c>
      <c r="D465" s="52" t="s">
        <v>29</v>
      </c>
      <c r="E465" s="52" t="s">
        <v>62</v>
      </c>
      <c r="F465" s="52" t="s">
        <v>55</v>
      </c>
      <c r="G465" s="52">
        <f>+LEN(Table13[[#This Row],[Product Name]])</f>
        <v>19</v>
      </c>
      <c r="H465" s="52" t="s">
        <v>22</v>
      </c>
      <c r="I465" s="52" t="s">
        <v>31</v>
      </c>
      <c r="J465" s="52">
        <v>2024</v>
      </c>
      <c r="K465" s="52" t="s">
        <v>45</v>
      </c>
      <c r="L465" s="53" t="s">
        <v>51</v>
      </c>
      <c r="M465" s="54">
        <v>45383</v>
      </c>
      <c r="N465" s="52" t="s">
        <v>69</v>
      </c>
      <c r="O465" s="55">
        <v>7.88</v>
      </c>
      <c r="P465" s="52">
        <v>114</v>
      </c>
      <c r="Q465" s="56">
        <v>0.16</v>
      </c>
      <c r="R465" s="55">
        <f>+Table13[[#This Row],[Price per Unit]]*Table13[[#This Row],[Units Sold]]</f>
        <v>898.31999999999994</v>
      </c>
      <c r="S465" s="52" t="s">
        <v>27</v>
      </c>
      <c r="T465" s="66">
        <f>+Table13[[#This Row],[Price per Unit]]*Table13[[#This Row],[Units Sold]]-Table13[[#This Row],[Price per Unit]]*Table13[[#This Row],[Units Sold]]*Table13[[#This Row],[Discount %]]</f>
        <v>754.58879999999999</v>
      </c>
      <c r="U465"/>
    </row>
    <row r="466" spans="1:21">
      <c r="A466" s="65">
        <v>3930</v>
      </c>
      <c r="B466" s="52" t="s">
        <v>17</v>
      </c>
      <c r="C466" s="52" t="s">
        <v>18</v>
      </c>
      <c r="D466" s="52" t="s">
        <v>29</v>
      </c>
      <c r="E466" s="52" t="s">
        <v>67</v>
      </c>
      <c r="F466" s="52" t="s">
        <v>38</v>
      </c>
      <c r="G466" s="52">
        <f>+LEN(Table13[[#This Row],[Product Name]])</f>
        <v>15</v>
      </c>
      <c r="H466" s="52" t="s">
        <v>57</v>
      </c>
      <c r="I466" s="52" t="s">
        <v>31</v>
      </c>
      <c r="J466" s="52">
        <v>2023</v>
      </c>
      <c r="K466" s="52" t="s">
        <v>32</v>
      </c>
      <c r="L466" s="53" t="s">
        <v>53</v>
      </c>
      <c r="M466" s="54">
        <v>44927</v>
      </c>
      <c r="N466" s="52" t="s">
        <v>39</v>
      </c>
      <c r="O466" s="55">
        <v>72.23</v>
      </c>
      <c r="P466" s="52">
        <v>358</v>
      </c>
      <c r="Q466" s="56">
        <v>0.03</v>
      </c>
      <c r="R466" s="55">
        <f>+Table13[[#This Row],[Price per Unit]]*Table13[[#This Row],[Units Sold]]</f>
        <v>25858.34</v>
      </c>
      <c r="S466" s="52" t="s">
        <v>40</v>
      </c>
      <c r="T466" s="66">
        <f>+Table13[[#This Row],[Price per Unit]]*Table13[[#This Row],[Units Sold]]-Table13[[#This Row],[Price per Unit]]*Table13[[#This Row],[Units Sold]]*Table13[[#This Row],[Discount %]]</f>
        <v>25082.589800000002</v>
      </c>
      <c r="U466"/>
    </row>
    <row r="467" spans="1:21">
      <c r="A467" s="65">
        <v>3941</v>
      </c>
      <c r="B467" s="52" t="s">
        <v>41</v>
      </c>
      <c r="C467" s="52" t="s">
        <v>18</v>
      </c>
      <c r="D467" s="52" t="s">
        <v>19</v>
      </c>
      <c r="E467" s="52" t="s">
        <v>20</v>
      </c>
      <c r="F467" s="52" t="s">
        <v>60</v>
      </c>
      <c r="G467" s="52">
        <f>+LEN(Table13[[#This Row],[Product Name]])</f>
        <v>15</v>
      </c>
      <c r="H467" s="52" t="s">
        <v>57</v>
      </c>
      <c r="I467" s="52" t="s">
        <v>31</v>
      </c>
      <c r="J467" s="52">
        <v>2024</v>
      </c>
      <c r="K467" s="52" t="s">
        <v>24</v>
      </c>
      <c r="L467" s="53" t="s">
        <v>46</v>
      </c>
      <c r="M467" s="54">
        <v>45536</v>
      </c>
      <c r="N467" s="52" t="s">
        <v>39</v>
      </c>
      <c r="O467" s="55">
        <v>71.64</v>
      </c>
      <c r="P467" s="52">
        <v>211</v>
      </c>
      <c r="Q467" s="56">
        <v>0.28999999999999998</v>
      </c>
      <c r="R467" s="55">
        <f>+Table13[[#This Row],[Price per Unit]]*Table13[[#This Row],[Units Sold]]</f>
        <v>15116.04</v>
      </c>
      <c r="S467" s="52" t="s">
        <v>56</v>
      </c>
      <c r="T467" s="66">
        <f>+Table13[[#This Row],[Price per Unit]]*Table13[[#This Row],[Units Sold]]-Table13[[#This Row],[Price per Unit]]*Table13[[#This Row],[Units Sold]]*Table13[[#This Row],[Discount %]]</f>
        <v>10732.3884</v>
      </c>
      <c r="U467"/>
    </row>
    <row r="468" spans="1:21">
      <c r="A468" s="65">
        <v>3947</v>
      </c>
      <c r="B468" s="52" t="s">
        <v>17</v>
      </c>
      <c r="C468" s="52" t="s">
        <v>18</v>
      </c>
      <c r="D468" s="52" t="s">
        <v>29</v>
      </c>
      <c r="E468" s="52" t="s">
        <v>62</v>
      </c>
      <c r="F468" s="52" t="s">
        <v>55</v>
      </c>
      <c r="G468" s="52">
        <f>+LEN(Table13[[#This Row],[Product Name]])</f>
        <v>19</v>
      </c>
      <c r="H468" s="52" t="s">
        <v>22</v>
      </c>
      <c r="I468" s="52" t="s">
        <v>31</v>
      </c>
      <c r="J468" s="52">
        <v>2023</v>
      </c>
      <c r="K468" s="52" t="s">
        <v>63</v>
      </c>
      <c r="L468" s="53" t="s">
        <v>64</v>
      </c>
      <c r="M468" s="54">
        <v>45108</v>
      </c>
      <c r="N468" s="52" t="s">
        <v>69</v>
      </c>
      <c r="O468" s="55">
        <v>12.27</v>
      </c>
      <c r="P468" s="52">
        <v>276</v>
      </c>
      <c r="Q468" s="56">
        <v>0.04</v>
      </c>
      <c r="R468" s="55">
        <f>+Table13[[#This Row],[Price per Unit]]*Table13[[#This Row],[Units Sold]]</f>
        <v>3386.52</v>
      </c>
      <c r="S468" s="52" t="s">
        <v>61</v>
      </c>
      <c r="T468" s="66">
        <f>+Table13[[#This Row],[Price per Unit]]*Table13[[#This Row],[Units Sold]]-Table13[[#This Row],[Price per Unit]]*Table13[[#This Row],[Units Sold]]*Table13[[#This Row],[Discount %]]</f>
        <v>3251.0592000000001</v>
      </c>
      <c r="U468"/>
    </row>
    <row r="469" spans="1:21">
      <c r="A469" s="65">
        <v>3948</v>
      </c>
      <c r="B469" s="52" t="s">
        <v>41</v>
      </c>
      <c r="C469" s="52" t="s">
        <v>18</v>
      </c>
      <c r="D469" s="52" t="s">
        <v>36</v>
      </c>
      <c r="E469" s="52" t="s">
        <v>37</v>
      </c>
      <c r="F469" s="52" t="s">
        <v>55</v>
      </c>
      <c r="G469" s="52">
        <f>+LEN(Table13[[#This Row],[Product Name]])</f>
        <v>19</v>
      </c>
      <c r="H469" s="52" t="s">
        <v>22</v>
      </c>
      <c r="I469" s="52" t="s">
        <v>31</v>
      </c>
      <c r="J469" s="52">
        <v>2024</v>
      </c>
      <c r="K469" s="52" t="s">
        <v>32</v>
      </c>
      <c r="L469" s="53" t="s">
        <v>72</v>
      </c>
      <c r="M469" s="54">
        <v>45444</v>
      </c>
      <c r="N469" s="52" t="s">
        <v>66</v>
      </c>
      <c r="O469" s="55">
        <v>61.57</v>
      </c>
      <c r="P469" s="52">
        <v>366</v>
      </c>
      <c r="Q469" s="56">
        <v>0.16</v>
      </c>
      <c r="R469" s="55">
        <f>+Table13[[#This Row],[Price per Unit]]*Table13[[#This Row],[Units Sold]]</f>
        <v>22534.62</v>
      </c>
      <c r="S469" s="52" t="s">
        <v>40</v>
      </c>
      <c r="T469" s="66">
        <f>+Table13[[#This Row],[Price per Unit]]*Table13[[#This Row],[Units Sold]]-Table13[[#This Row],[Price per Unit]]*Table13[[#This Row],[Units Sold]]*Table13[[#This Row],[Discount %]]</f>
        <v>18929.0808</v>
      </c>
      <c r="U469"/>
    </row>
    <row r="470" spans="1:21">
      <c r="A470" s="65">
        <v>3961</v>
      </c>
      <c r="B470" s="52" t="s">
        <v>17</v>
      </c>
      <c r="C470" s="52" t="s">
        <v>18</v>
      </c>
      <c r="D470" s="52" t="s">
        <v>50</v>
      </c>
      <c r="E470" s="52" t="s">
        <v>62</v>
      </c>
      <c r="F470" s="52" t="s">
        <v>55</v>
      </c>
      <c r="G470" s="52">
        <f>+LEN(Table13[[#This Row],[Product Name]])</f>
        <v>19</v>
      </c>
      <c r="H470" s="52" t="s">
        <v>57</v>
      </c>
      <c r="I470" s="52" t="s">
        <v>31</v>
      </c>
      <c r="J470" s="52">
        <v>2023</v>
      </c>
      <c r="K470" s="52" t="s">
        <v>32</v>
      </c>
      <c r="L470" s="53" t="s">
        <v>73</v>
      </c>
      <c r="M470" s="54">
        <v>45139</v>
      </c>
      <c r="N470" s="52" t="s">
        <v>39</v>
      </c>
      <c r="O470" s="55">
        <v>94.52</v>
      </c>
      <c r="P470" s="52">
        <v>395</v>
      </c>
      <c r="Q470" s="56">
        <v>0.16</v>
      </c>
      <c r="R470" s="55">
        <f>+Table13[[#This Row],[Price per Unit]]*Table13[[#This Row],[Units Sold]]</f>
        <v>37335.4</v>
      </c>
      <c r="S470" s="52" t="s">
        <v>40</v>
      </c>
      <c r="T470" s="66">
        <f>+Table13[[#This Row],[Price per Unit]]*Table13[[#This Row],[Units Sold]]-Table13[[#This Row],[Price per Unit]]*Table13[[#This Row],[Units Sold]]*Table13[[#This Row],[Discount %]]</f>
        <v>31361.736000000001</v>
      </c>
      <c r="U470"/>
    </row>
    <row r="471" spans="1:21">
      <c r="A471" s="65">
        <v>3964</v>
      </c>
      <c r="B471" s="52" t="s">
        <v>41</v>
      </c>
      <c r="C471" s="52" t="s">
        <v>18</v>
      </c>
      <c r="D471" s="52" t="s">
        <v>29</v>
      </c>
      <c r="E471" s="52" t="s">
        <v>62</v>
      </c>
      <c r="F471" s="52" t="s">
        <v>55</v>
      </c>
      <c r="G471" s="52">
        <f>+LEN(Table13[[#This Row],[Product Name]])</f>
        <v>19</v>
      </c>
      <c r="H471" s="52" t="s">
        <v>22</v>
      </c>
      <c r="I471" s="52" t="s">
        <v>31</v>
      </c>
      <c r="J471" s="52">
        <v>2023</v>
      </c>
      <c r="K471" s="52" t="s">
        <v>24</v>
      </c>
      <c r="L471" s="53" t="s">
        <v>46</v>
      </c>
      <c r="M471" s="54">
        <v>45170</v>
      </c>
      <c r="N471" s="52" t="s">
        <v>66</v>
      </c>
      <c r="O471" s="55">
        <v>66.040000000000006</v>
      </c>
      <c r="P471" s="52">
        <v>358</v>
      </c>
      <c r="Q471" s="56">
        <v>0.24</v>
      </c>
      <c r="R471" s="55">
        <f>+Table13[[#This Row],[Price per Unit]]*Table13[[#This Row],[Units Sold]]</f>
        <v>23642.320000000003</v>
      </c>
      <c r="S471" s="52" t="s">
        <v>47</v>
      </c>
      <c r="T471" s="66">
        <f>+Table13[[#This Row],[Price per Unit]]*Table13[[#This Row],[Units Sold]]-Table13[[#This Row],[Price per Unit]]*Table13[[#This Row],[Units Sold]]*Table13[[#This Row],[Discount %]]</f>
        <v>17968.163200000003</v>
      </c>
      <c r="U471"/>
    </row>
    <row r="472" spans="1:21">
      <c r="A472" s="65">
        <v>3966</v>
      </c>
      <c r="B472" s="52" t="s">
        <v>41</v>
      </c>
      <c r="C472" s="52" t="s">
        <v>18</v>
      </c>
      <c r="D472" s="52" t="s">
        <v>29</v>
      </c>
      <c r="E472" s="52" t="s">
        <v>70</v>
      </c>
      <c r="F472" s="52" t="s">
        <v>21</v>
      </c>
      <c r="G472" s="52">
        <f>+LEN(Table13[[#This Row],[Product Name]])</f>
        <v>16</v>
      </c>
      <c r="H472" s="52" t="s">
        <v>44</v>
      </c>
      <c r="I472" s="52" t="s">
        <v>31</v>
      </c>
      <c r="J472" s="52">
        <v>2024</v>
      </c>
      <c r="K472" s="52" t="s">
        <v>63</v>
      </c>
      <c r="L472" s="53" t="s">
        <v>51</v>
      </c>
      <c r="M472" s="54">
        <v>45383</v>
      </c>
      <c r="N472" s="52" t="s">
        <v>66</v>
      </c>
      <c r="O472" s="55">
        <v>55.75</v>
      </c>
      <c r="P472" s="52">
        <v>472</v>
      </c>
      <c r="Q472" s="56">
        <v>0.18</v>
      </c>
      <c r="R472" s="55">
        <f>+Table13[[#This Row],[Price per Unit]]*Table13[[#This Row],[Units Sold]]</f>
        <v>26314</v>
      </c>
      <c r="S472" s="52" t="s">
        <v>47</v>
      </c>
      <c r="T472" s="66">
        <f>+Table13[[#This Row],[Price per Unit]]*Table13[[#This Row],[Units Sold]]-Table13[[#This Row],[Price per Unit]]*Table13[[#This Row],[Units Sold]]*Table13[[#This Row],[Discount %]]</f>
        <v>21577.48</v>
      </c>
      <c r="U472"/>
    </row>
    <row r="473" spans="1:21">
      <c r="A473" s="65">
        <v>3967</v>
      </c>
      <c r="B473" s="52" t="s">
        <v>48</v>
      </c>
      <c r="C473" s="52" t="s">
        <v>18</v>
      </c>
      <c r="D473" s="52" t="s">
        <v>54</v>
      </c>
      <c r="E473" s="52" t="s">
        <v>67</v>
      </c>
      <c r="F473" s="52" t="s">
        <v>21</v>
      </c>
      <c r="G473" s="52">
        <f>+LEN(Table13[[#This Row],[Product Name]])</f>
        <v>16</v>
      </c>
      <c r="H473" s="52" t="s">
        <v>57</v>
      </c>
      <c r="I473" s="52" t="s">
        <v>23</v>
      </c>
      <c r="J473" s="52">
        <v>2024</v>
      </c>
      <c r="K473" s="52" t="s">
        <v>32</v>
      </c>
      <c r="L473" s="53" t="s">
        <v>58</v>
      </c>
      <c r="M473" s="54">
        <v>45566</v>
      </c>
      <c r="N473" s="52" t="s">
        <v>34</v>
      </c>
      <c r="O473" s="55">
        <v>99.39</v>
      </c>
      <c r="P473" s="52">
        <v>283</v>
      </c>
      <c r="Q473" s="56">
        <v>0.04</v>
      </c>
      <c r="R473" s="55">
        <f>+Table13[[#This Row],[Price per Unit]]*Table13[[#This Row],[Units Sold]]</f>
        <v>28127.37</v>
      </c>
      <c r="S473" s="52" t="s">
        <v>40</v>
      </c>
      <c r="T473" s="66">
        <f>+Table13[[#This Row],[Price per Unit]]*Table13[[#This Row],[Units Sold]]-Table13[[#This Row],[Price per Unit]]*Table13[[#This Row],[Units Sold]]*Table13[[#This Row],[Discount %]]</f>
        <v>27002.2752</v>
      </c>
      <c r="U473"/>
    </row>
    <row r="474" spans="1:21">
      <c r="A474" s="65">
        <v>3971</v>
      </c>
      <c r="B474" s="52" t="s">
        <v>48</v>
      </c>
      <c r="C474" s="52" t="s">
        <v>18</v>
      </c>
      <c r="D474" s="52" t="s">
        <v>36</v>
      </c>
      <c r="E474" s="52" t="s">
        <v>62</v>
      </c>
      <c r="F474" s="52" t="s">
        <v>43</v>
      </c>
      <c r="G474" s="52">
        <f>+LEN(Table13[[#This Row],[Product Name]])</f>
        <v>20</v>
      </c>
      <c r="H474" s="52" t="s">
        <v>22</v>
      </c>
      <c r="I474" s="52" t="s">
        <v>31</v>
      </c>
      <c r="J474" s="52">
        <v>2024</v>
      </c>
      <c r="K474" s="52" t="s">
        <v>24</v>
      </c>
      <c r="L474" s="53" t="s">
        <v>71</v>
      </c>
      <c r="M474" s="54">
        <v>45566</v>
      </c>
      <c r="N474" s="52" t="s">
        <v>34</v>
      </c>
      <c r="O474" s="55">
        <v>37.47</v>
      </c>
      <c r="P474" s="52">
        <v>212</v>
      </c>
      <c r="Q474" s="56">
        <v>0.08</v>
      </c>
      <c r="R474" s="55">
        <f>+Table13[[#This Row],[Price per Unit]]*Table13[[#This Row],[Units Sold]]</f>
        <v>7943.6399999999994</v>
      </c>
      <c r="S474" s="52" t="s">
        <v>40</v>
      </c>
      <c r="T474" s="66">
        <f>+Table13[[#This Row],[Price per Unit]]*Table13[[#This Row],[Units Sold]]-Table13[[#This Row],[Price per Unit]]*Table13[[#This Row],[Units Sold]]*Table13[[#This Row],[Discount %]]</f>
        <v>7308.148799999999</v>
      </c>
      <c r="U474"/>
    </row>
    <row r="475" spans="1:21">
      <c r="A475" s="65">
        <v>3972</v>
      </c>
      <c r="B475" s="52" t="s">
        <v>17</v>
      </c>
      <c r="C475" s="52" t="s">
        <v>18</v>
      </c>
      <c r="D475" s="52" t="s">
        <v>42</v>
      </c>
      <c r="E475" s="52" t="s">
        <v>37</v>
      </c>
      <c r="F475" s="52" t="s">
        <v>43</v>
      </c>
      <c r="G475" s="52">
        <f>+LEN(Table13[[#This Row],[Product Name]])</f>
        <v>20</v>
      </c>
      <c r="H475" s="52" t="s">
        <v>22</v>
      </c>
      <c r="I475" s="52" t="s">
        <v>23</v>
      </c>
      <c r="J475" s="52">
        <v>2024</v>
      </c>
      <c r="K475" s="52" t="s">
        <v>45</v>
      </c>
      <c r="L475" s="53" t="s">
        <v>33</v>
      </c>
      <c r="M475" s="54">
        <v>45413</v>
      </c>
      <c r="N475" s="52" t="s">
        <v>66</v>
      </c>
      <c r="O475" s="55">
        <v>20.68</v>
      </c>
      <c r="P475" s="52">
        <v>246</v>
      </c>
      <c r="Q475" s="56">
        <v>0.14000000000000001</v>
      </c>
      <c r="R475" s="55">
        <f>+Table13[[#This Row],[Price per Unit]]*Table13[[#This Row],[Units Sold]]</f>
        <v>5087.28</v>
      </c>
      <c r="S475" s="52" t="s">
        <v>40</v>
      </c>
      <c r="T475" s="66">
        <f>+Table13[[#This Row],[Price per Unit]]*Table13[[#This Row],[Units Sold]]-Table13[[#This Row],[Price per Unit]]*Table13[[#This Row],[Units Sold]]*Table13[[#This Row],[Discount %]]</f>
        <v>4375.0607999999993</v>
      </c>
      <c r="U475"/>
    </row>
    <row r="476" spans="1:21">
      <c r="A476" s="65">
        <v>3974</v>
      </c>
      <c r="B476" s="52" t="s">
        <v>48</v>
      </c>
      <c r="C476" s="52" t="s">
        <v>18</v>
      </c>
      <c r="D476" s="52" t="s">
        <v>19</v>
      </c>
      <c r="E476" s="52" t="s">
        <v>70</v>
      </c>
      <c r="F476" s="52" t="s">
        <v>55</v>
      </c>
      <c r="G476" s="52">
        <f>+LEN(Table13[[#This Row],[Product Name]])</f>
        <v>19</v>
      </c>
      <c r="H476" s="52" t="s">
        <v>22</v>
      </c>
      <c r="I476" s="52" t="s">
        <v>31</v>
      </c>
      <c r="J476" s="52">
        <v>2023</v>
      </c>
      <c r="K476" s="52" t="s">
        <v>24</v>
      </c>
      <c r="L476" s="53" t="s">
        <v>33</v>
      </c>
      <c r="M476" s="54">
        <v>45047</v>
      </c>
      <c r="N476" s="52" t="s">
        <v>34</v>
      </c>
      <c r="O476" s="55">
        <v>24.76</v>
      </c>
      <c r="P476" s="52">
        <v>17</v>
      </c>
      <c r="Q476" s="56">
        <v>0.16</v>
      </c>
      <c r="R476" s="55">
        <f>+Table13[[#This Row],[Price per Unit]]*Table13[[#This Row],[Units Sold]]</f>
        <v>420.92</v>
      </c>
      <c r="S476" s="52" t="s">
        <v>61</v>
      </c>
      <c r="T476" s="66">
        <f>+Table13[[#This Row],[Price per Unit]]*Table13[[#This Row],[Units Sold]]-Table13[[#This Row],[Price per Unit]]*Table13[[#This Row],[Units Sold]]*Table13[[#This Row],[Discount %]]</f>
        <v>353.57280000000003</v>
      </c>
      <c r="U476"/>
    </row>
    <row r="477" spans="1:21">
      <c r="A477" s="65">
        <v>3979</v>
      </c>
      <c r="B477" s="52" t="s">
        <v>48</v>
      </c>
      <c r="C477" s="52" t="s">
        <v>18</v>
      </c>
      <c r="D477" s="52" t="s">
        <v>54</v>
      </c>
      <c r="E477" s="52" t="s">
        <v>62</v>
      </c>
      <c r="F477" s="52" t="s">
        <v>38</v>
      </c>
      <c r="G477" s="52">
        <f>+LEN(Table13[[#This Row],[Product Name]])</f>
        <v>15</v>
      </c>
      <c r="H477" s="52" t="s">
        <v>44</v>
      </c>
      <c r="I477" s="52" t="s">
        <v>23</v>
      </c>
      <c r="J477" s="52">
        <v>2024</v>
      </c>
      <c r="K477" s="52" t="s">
        <v>32</v>
      </c>
      <c r="L477" s="53" t="s">
        <v>65</v>
      </c>
      <c r="M477" s="54">
        <v>45292</v>
      </c>
      <c r="N477" s="52" t="s">
        <v>69</v>
      </c>
      <c r="O477" s="55">
        <v>82.01</v>
      </c>
      <c r="P477" s="52">
        <v>104</v>
      </c>
      <c r="Q477" s="56">
        <v>0.27</v>
      </c>
      <c r="R477" s="55">
        <f>+Table13[[#This Row],[Price per Unit]]*Table13[[#This Row],[Units Sold]]</f>
        <v>8529.0400000000009</v>
      </c>
      <c r="S477" s="52" t="s">
        <v>47</v>
      </c>
      <c r="T477" s="66">
        <f>+Table13[[#This Row],[Price per Unit]]*Table13[[#This Row],[Units Sold]]-Table13[[#This Row],[Price per Unit]]*Table13[[#This Row],[Units Sold]]*Table13[[#This Row],[Discount %]]</f>
        <v>6226.1992000000009</v>
      </c>
      <c r="U477"/>
    </row>
    <row r="478" spans="1:21">
      <c r="A478" s="65">
        <v>3986</v>
      </c>
      <c r="B478" s="52" t="s">
        <v>41</v>
      </c>
      <c r="C478" s="52" t="s">
        <v>18</v>
      </c>
      <c r="D478" s="52" t="s">
        <v>52</v>
      </c>
      <c r="E478" s="52" t="s">
        <v>67</v>
      </c>
      <c r="F478" s="52" t="s">
        <v>38</v>
      </c>
      <c r="G478" s="52">
        <f>+LEN(Table13[[#This Row],[Product Name]])</f>
        <v>15</v>
      </c>
      <c r="H478" s="52" t="s">
        <v>44</v>
      </c>
      <c r="I478" s="52" t="s">
        <v>23</v>
      </c>
      <c r="J478" s="52">
        <v>2024</v>
      </c>
      <c r="K478" s="52" t="s">
        <v>63</v>
      </c>
      <c r="L478" s="53" t="s">
        <v>25</v>
      </c>
      <c r="M478" s="54">
        <v>45352</v>
      </c>
      <c r="N478" s="52" t="s">
        <v>34</v>
      </c>
      <c r="O478" s="55">
        <v>40.700000000000003</v>
      </c>
      <c r="P478" s="52">
        <v>301</v>
      </c>
      <c r="Q478" s="56">
        <v>0.03</v>
      </c>
      <c r="R478" s="55">
        <f>+Table13[[#This Row],[Price per Unit]]*Table13[[#This Row],[Units Sold]]</f>
        <v>12250.7</v>
      </c>
      <c r="S478" s="52" t="s">
        <v>56</v>
      </c>
      <c r="T478" s="66">
        <f>+Table13[[#This Row],[Price per Unit]]*Table13[[#This Row],[Units Sold]]-Table13[[#This Row],[Price per Unit]]*Table13[[#This Row],[Units Sold]]*Table13[[#This Row],[Discount %]]</f>
        <v>11883.179</v>
      </c>
      <c r="U478"/>
    </row>
    <row r="479" spans="1:21">
      <c r="A479" s="65">
        <v>3991</v>
      </c>
      <c r="B479" s="52" t="s">
        <v>48</v>
      </c>
      <c r="C479" s="52" t="s">
        <v>18</v>
      </c>
      <c r="D479" s="52" t="s">
        <v>36</v>
      </c>
      <c r="E479" s="52" t="s">
        <v>67</v>
      </c>
      <c r="F479" s="52" t="s">
        <v>38</v>
      </c>
      <c r="G479" s="52">
        <f>+LEN(Table13[[#This Row],[Product Name]])</f>
        <v>15</v>
      </c>
      <c r="H479" s="52" t="s">
        <v>57</v>
      </c>
      <c r="I479" s="52" t="s">
        <v>23</v>
      </c>
      <c r="J479" s="52">
        <v>2024</v>
      </c>
      <c r="K479" s="52" t="s">
        <v>63</v>
      </c>
      <c r="L479" s="53" t="s">
        <v>73</v>
      </c>
      <c r="M479" s="54">
        <v>45505</v>
      </c>
      <c r="N479" s="52" t="s">
        <v>39</v>
      </c>
      <c r="O479" s="55">
        <v>38.01</v>
      </c>
      <c r="P479" s="52">
        <v>210</v>
      </c>
      <c r="Q479" s="56">
        <v>0.25</v>
      </c>
      <c r="R479" s="55">
        <f>+Table13[[#This Row],[Price per Unit]]*Table13[[#This Row],[Units Sold]]</f>
        <v>7982.0999999999995</v>
      </c>
      <c r="S479" s="52" t="s">
        <v>40</v>
      </c>
      <c r="T479" s="66">
        <f>+Table13[[#This Row],[Price per Unit]]*Table13[[#This Row],[Units Sold]]-Table13[[#This Row],[Price per Unit]]*Table13[[#This Row],[Units Sold]]*Table13[[#This Row],[Discount %]]</f>
        <v>5986.5749999999998</v>
      </c>
      <c r="U479"/>
    </row>
    <row r="480" spans="1:21">
      <c r="A480" s="65">
        <v>4000</v>
      </c>
      <c r="B480" s="52" t="s">
        <v>17</v>
      </c>
      <c r="C480" s="52" t="s">
        <v>18</v>
      </c>
      <c r="D480" s="52" t="s">
        <v>54</v>
      </c>
      <c r="E480" s="52" t="s">
        <v>30</v>
      </c>
      <c r="F480" s="52" t="s">
        <v>38</v>
      </c>
      <c r="G480" s="52">
        <f>+LEN(Table13[[#This Row],[Product Name]])</f>
        <v>15</v>
      </c>
      <c r="H480" s="52" t="s">
        <v>57</v>
      </c>
      <c r="I480" s="52" t="s">
        <v>31</v>
      </c>
      <c r="J480" s="52">
        <v>2024</v>
      </c>
      <c r="K480" s="52" t="s">
        <v>32</v>
      </c>
      <c r="L480" s="53" t="s">
        <v>58</v>
      </c>
      <c r="M480" s="54">
        <v>45566</v>
      </c>
      <c r="N480" s="52" t="s">
        <v>34</v>
      </c>
      <c r="O480" s="55">
        <v>12.2</v>
      </c>
      <c r="P480" s="52">
        <v>136</v>
      </c>
      <c r="Q480" s="56">
        <v>0.12</v>
      </c>
      <c r="R480" s="55">
        <f>+Table13[[#This Row],[Price per Unit]]*Table13[[#This Row],[Units Sold]]</f>
        <v>1659.1999999999998</v>
      </c>
      <c r="S480" s="52" t="s">
        <v>27</v>
      </c>
      <c r="T480" s="66">
        <f>+Table13[[#This Row],[Price per Unit]]*Table13[[#This Row],[Units Sold]]-Table13[[#This Row],[Price per Unit]]*Table13[[#This Row],[Units Sold]]*Table13[[#This Row],[Discount %]]</f>
        <v>1460.0959999999998</v>
      </c>
      <c r="U480"/>
    </row>
    <row r="481" spans="1:21">
      <c r="A481" s="65">
        <v>2003</v>
      </c>
      <c r="B481" s="52" t="s">
        <v>17</v>
      </c>
      <c r="C481" s="52" t="s">
        <v>35</v>
      </c>
      <c r="D481" s="52" t="s">
        <v>36</v>
      </c>
      <c r="E481" s="52" t="s">
        <v>37</v>
      </c>
      <c r="F481" s="52" t="s">
        <v>38</v>
      </c>
      <c r="G481" s="52">
        <f>+LEN(Table13[[#This Row],[Product Name]])</f>
        <v>15</v>
      </c>
      <c r="H481" s="52" t="s">
        <v>22</v>
      </c>
      <c r="I481" s="52" t="s">
        <v>31</v>
      </c>
      <c r="J481" s="52">
        <v>2024</v>
      </c>
      <c r="K481" s="52" t="s">
        <v>32</v>
      </c>
      <c r="L481" s="53" t="s">
        <v>33</v>
      </c>
      <c r="M481" s="54">
        <v>45413</v>
      </c>
      <c r="N481" s="52" t="s">
        <v>39</v>
      </c>
      <c r="O481" s="55">
        <v>88.86</v>
      </c>
      <c r="P481" s="52">
        <v>371</v>
      </c>
      <c r="Q481" s="56">
        <v>0.2</v>
      </c>
      <c r="R481" s="55">
        <f>+Table13[[#This Row],[Price per Unit]]*Table13[[#This Row],[Units Sold]]</f>
        <v>32967.06</v>
      </c>
      <c r="S481" s="52" t="s">
        <v>40</v>
      </c>
      <c r="T481" s="66">
        <f>+Table13[[#This Row],[Price per Unit]]*Table13[[#This Row],[Units Sold]]-Table13[[#This Row],[Price per Unit]]*Table13[[#This Row],[Units Sold]]*Table13[[#This Row],[Discount %]]</f>
        <v>26373.647999999997</v>
      </c>
      <c r="U481"/>
    </row>
    <row r="482" spans="1:21">
      <c r="A482" s="65">
        <v>2008</v>
      </c>
      <c r="B482" s="52" t="s">
        <v>41</v>
      </c>
      <c r="C482" s="52" t="s">
        <v>35</v>
      </c>
      <c r="D482" s="52" t="s">
        <v>52</v>
      </c>
      <c r="E482" s="52" t="s">
        <v>30</v>
      </c>
      <c r="F482" s="52" t="s">
        <v>43</v>
      </c>
      <c r="G482" s="52">
        <f>+LEN(Table13[[#This Row],[Product Name]])</f>
        <v>20</v>
      </c>
      <c r="H482" s="52" t="s">
        <v>57</v>
      </c>
      <c r="I482" s="52" t="s">
        <v>31</v>
      </c>
      <c r="J482" s="52">
        <v>2023</v>
      </c>
      <c r="K482" s="52" t="s">
        <v>32</v>
      </c>
      <c r="L482" s="53" t="s">
        <v>58</v>
      </c>
      <c r="M482" s="54">
        <v>45200</v>
      </c>
      <c r="N482" s="52" t="s">
        <v>34</v>
      </c>
      <c r="O482" s="55">
        <v>80.44</v>
      </c>
      <c r="P482" s="52">
        <v>14</v>
      </c>
      <c r="Q482" s="56">
        <v>0.27</v>
      </c>
      <c r="R482" s="55">
        <f>+Table13[[#This Row],[Price per Unit]]*Table13[[#This Row],[Units Sold]]</f>
        <v>1126.1599999999999</v>
      </c>
      <c r="S482" s="52" t="s">
        <v>56</v>
      </c>
      <c r="T482" s="66">
        <f>+Table13[[#This Row],[Price per Unit]]*Table13[[#This Row],[Units Sold]]-Table13[[#This Row],[Price per Unit]]*Table13[[#This Row],[Units Sold]]*Table13[[#This Row],[Discount %]]</f>
        <v>822.0967999999998</v>
      </c>
      <c r="U482"/>
    </row>
    <row r="483" spans="1:21">
      <c r="A483" s="65">
        <v>2010</v>
      </c>
      <c r="B483" s="52" t="s">
        <v>17</v>
      </c>
      <c r="C483" s="52" t="s">
        <v>35</v>
      </c>
      <c r="D483" s="52" t="s">
        <v>52</v>
      </c>
      <c r="E483" s="52" t="s">
        <v>62</v>
      </c>
      <c r="F483" s="52" t="s">
        <v>21</v>
      </c>
      <c r="G483" s="52">
        <f>+LEN(Table13[[#This Row],[Product Name]])</f>
        <v>16</v>
      </c>
      <c r="H483" s="52" t="s">
        <v>22</v>
      </c>
      <c r="I483" s="52" t="s">
        <v>23</v>
      </c>
      <c r="J483" s="52">
        <v>2023</v>
      </c>
      <c r="K483" s="52" t="s">
        <v>63</v>
      </c>
      <c r="L483" s="53" t="s">
        <v>64</v>
      </c>
      <c r="M483" s="54">
        <v>45108</v>
      </c>
      <c r="N483" s="52" t="s">
        <v>26</v>
      </c>
      <c r="O483" s="55">
        <v>17.71</v>
      </c>
      <c r="P483" s="52">
        <v>128</v>
      </c>
      <c r="Q483" s="56">
        <v>0.12</v>
      </c>
      <c r="R483" s="55">
        <f>+Table13[[#This Row],[Price per Unit]]*Table13[[#This Row],[Units Sold]]</f>
        <v>2266.88</v>
      </c>
      <c r="S483" s="52" t="s">
        <v>61</v>
      </c>
      <c r="T483" s="66">
        <f>+Table13[[#This Row],[Price per Unit]]*Table13[[#This Row],[Units Sold]]-Table13[[#This Row],[Price per Unit]]*Table13[[#This Row],[Units Sold]]*Table13[[#This Row],[Discount %]]</f>
        <v>1994.8544000000002</v>
      </c>
      <c r="U483"/>
    </row>
    <row r="484" spans="1:21">
      <c r="A484" s="65">
        <v>2012</v>
      </c>
      <c r="B484" s="52" t="s">
        <v>17</v>
      </c>
      <c r="C484" s="52" t="s">
        <v>35</v>
      </c>
      <c r="D484" s="52" t="s">
        <v>54</v>
      </c>
      <c r="E484" s="52" t="s">
        <v>67</v>
      </c>
      <c r="F484" s="52" t="s">
        <v>43</v>
      </c>
      <c r="G484" s="52">
        <f>+LEN(Table13[[#This Row],[Product Name]])</f>
        <v>20</v>
      </c>
      <c r="H484" s="52" t="s">
        <v>22</v>
      </c>
      <c r="I484" s="52" t="s">
        <v>23</v>
      </c>
      <c r="J484" s="52">
        <v>2024</v>
      </c>
      <c r="K484" s="52" t="s">
        <v>24</v>
      </c>
      <c r="L484" s="53" t="s">
        <v>68</v>
      </c>
      <c r="M484" s="54">
        <v>45627</v>
      </c>
      <c r="N484" s="52" t="s">
        <v>69</v>
      </c>
      <c r="O484" s="55">
        <v>61.49</v>
      </c>
      <c r="P484" s="52">
        <v>47</v>
      </c>
      <c r="Q484" s="56">
        <v>0.01</v>
      </c>
      <c r="R484" s="55">
        <f>+Table13[[#This Row],[Price per Unit]]*Table13[[#This Row],[Units Sold]]</f>
        <v>2890.03</v>
      </c>
      <c r="S484" s="52" t="s">
        <v>56</v>
      </c>
      <c r="T484" s="66">
        <f>+Table13[[#This Row],[Price per Unit]]*Table13[[#This Row],[Units Sold]]-Table13[[#This Row],[Price per Unit]]*Table13[[#This Row],[Units Sold]]*Table13[[#This Row],[Discount %]]</f>
        <v>2861.1297000000004</v>
      </c>
      <c r="U484"/>
    </row>
    <row r="485" spans="1:21">
      <c r="A485" s="65">
        <v>2014</v>
      </c>
      <c r="B485" s="52" t="s">
        <v>48</v>
      </c>
      <c r="C485" s="52" t="s">
        <v>35</v>
      </c>
      <c r="D485" s="52" t="s">
        <v>42</v>
      </c>
      <c r="E485" s="52" t="s">
        <v>30</v>
      </c>
      <c r="F485" s="52" t="s">
        <v>38</v>
      </c>
      <c r="G485" s="52">
        <f>+LEN(Table13[[#This Row],[Product Name]])</f>
        <v>15</v>
      </c>
      <c r="H485" s="52" t="s">
        <v>44</v>
      </c>
      <c r="I485" s="52" t="s">
        <v>31</v>
      </c>
      <c r="J485" s="52">
        <v>2024</v>
      </c>
      <c r="K485" s="52" t="s">
        <v>32</v>
      </c>
      <c r="L485" s="53" t="s">
        <v>65</v>
      </c>
      <c r="M485" s="54">
        <v>45292</v>
      </c>
      <c r="N485" s="52" t="s">
        <v>34</v>
      </c>
      <c r="O485" s="55">
        <v>7.04</v>
      </c>
      <c r="P485" s="52">
        <v>105</v>
      </c>
      <c r="Q485" s="56">
        <v>0.19</v>
      </c>
      <c r="R485" s="55">
        <f>+Table13[[#This Row],[Price per Unit]]*Table13[[#This Row],[Units Sold]]</f>
        <v>739.2</v>
      </c>
      <c r="S485" s="52" t="s">
        <v>47</v>
      </c>
      <c r="T485" s="66">
        <f>+Table13[[#This Row],[Price per Unit]]*Table13[[#This Row],[Units Sold]]-Table13[[#This Row],[Price per Unit]]*Table13[[#This Row],[Units Sold]]*Table13[[#This Row],[Discount %]]</f>
        <v>598.75200000000007</v>
      </c>
      <c r="U485"/>
    </row>
    <row r="486" spans="1:21">
      <c r="A486" s="65">
        <v>2018</v>
      </c>
      <c r="B486" s="52" t="s">
        <v>17</v>
      </c>
      <c r="C486" s="52" t="s">
        <v>35</v>
      </c>
      <c r="D486" s="52" t="s">
        <v>42</v>
      </c>
      <c r="E486" s="52" t="s">
        <v>59</v>
      </c>
      <c r="F486" s="52" t="s">
        <v>55</v>
      </c>
      <c r="G486" s="52">
        <f>+LEN(Table13[[#This Row],[Product Name]])</f>
        <v>19</v>
      </c>
      <c r="H486" s="52" t="s">
        <v>22</v>
      </c>
      <c r="I486" s="52" t="s">
        <v>23</v>
      </c>
      <c r="J486" s="52">
        <v>2024</v>
      </c>
      <c r="K486" s="52" t="s">
        <v>24</v>
      </c>
      <c r="L486" s="53" t="s">
        <v>71</v>
      </c>
      <c r="M486" s="54">
        <v>45566</v>
      </c>
      <c r="N486" s="52" t="s">
        <v>69</v>
      </c>
      <c r="O486" s="55">
        <v>83.39</v>
      </c>
      <c r="P486" s="52">
        <v>33</v>
      </c>
      <c r="Q486" s="56">
        <v>0.12</v>
      </c>
      <c r="R486" s="55">
        <f>+Table13[[#This Row],[Price per Unit]]*Table13[[#This Row],[Units Sold]]</f>
        <v>2751.87</v>
      </c>
      <c r="S486" s="52" t="s">
        <v>56</v>
      </c>
      <c r="T486" s="66">
        <f>+Table13[[#This Row],[Price per Unit]]*Table13[[#This Row],[Units Sold]]-Table13[[#This Row],[Price per Unit]]*Table13[[#This Row],[Units Sold]]*Table13[[#This Row],[Discount %]]</f>
        <v>2421.6455999999998</v>
      </c>
      <c r="U486"/>
    </row>
    <row r="487" spans="1:21">
      <c r="A487" s="65">
        <v>2019</v>
      </c>
      <c r="B487" s="52" t="s">
        <v>41</v>
      </c>
      <c r="C487" s="52" t="s">
        <v>35</v>
      </c>
      <c r="D487" s="52" t="s">
        <v>36</v>
      </c>
      <c r="E487" s="52" t="s">
        <v>37</v>
      </c>
      <c r="F487" s="52" t="s">
        <v>55</v>
      </c>
      <c r="G487" s="52">
        <f>+LEN(Table13[[#This Row],[Product Name]])</f>
        <v>19</v>
      </c>
      <c r="H487" s="52" t="s">
        <v>44</v>
      </c>
      <c r="I487" s="52" t="s">
        <v>23</v>
      </c>
      <c r="J487" s="52">
        <v>2024</v>
      </c>
      <c r="K487" s="52" t="s">
        <v>32</v>
      </c>
      <c r="L487" s="53" t="s">
        <v>72</v>
      </c>
      <c r="M487" s="54">
        <v>45444</v>
      </c>
      <c r="N487" s="52" t="s">
        <v>39</v>
      </c>
      <c r="O487" s="55">
        <v>7.49</v>
      </c>
      <c r="P487" s="52">
        <v>496</v>
      </c>
      <c r="Q487" s="56">
        <v>7.0000000000000007E-2</v>
      </c>
      <c r="R487" s="55">
        <f>+Table13[[#This Row],[Price per Unit]]*Table13[[#This Row],[Units Sold]]</f>
        <v>3715.04</v>
      </c>
      <c r="S487" s="52" t="s">
        <v>27</v>
      </c>
      <c r="T487" s="66">
        <f>+Table13[[#This Row],[Price per Unit]]*Table13[[#This Row],[Units Sold]]-Table13[[#This Row],[Price per Unit]]*Table13[[#This Row],[Units Sold]]*Table13[[#This Row],[Discount %]]</f>
        <v>3454.9872</v>
      </c>
      <c r="U487"/>
    </row>
    <row r="488" spans="1:21">
      <c r="A488" s="65">
        <v>2020</v>
      </c>
      <c r="B488" s="52" t="s">
        <v>41</v>
      </c>
      <c r="C488" s="52" t="s">
        <v>35</v>
      </c>
      <c r="D488" s="52" t="s">
        <v>50</v>
      </c>
      <c r="E488" s="52" t="s">
        <v>62</v>
      </c>
      <c r="F488" s="52" t="s">
        <v>55</v>
      </c>
      <c r="G488" s="52">
        <f>+LEN(Table13[[#This Row],[Product Name]])</f>
        <v>19</v>
      </c>
      <c r="H488" s="52" t="s">
        <v>44</v>
      </c>
      <c r="I488" s="52" t="s">
        <v>23</v>
      </c>
      <c r="J488" s="52">
        <v>2024</v>
      </c>
      <c r="K488" s="52" t="s">
        <v>45</v>
      </c>
      <c r="L488" s="53" t="s">
        <v>72</v>
      </c>
      <c r="M488" s="54">
        <v>45444</v>
      </c>
      <c r="N488" s="52" t="s">
        <v>69</v>
      </c>
      <c r="O488" s="55">
        <v>89.21</v>
      </c>
      <c r="P488" s="52">
        <v>249</v>
      </c>
      <c r="Q488" s="56">
        <v>0.21</v>
      </c>
      <c r="R488" s="55">
        <f>+Table13[[#This Row],[Price per Unit]]*Table13[[#This Row],[Units Sold]]</f>
        <v>22213.289999999997</v>
      </c>
      <c r="S488" s="52" t="s">
        <v>27</v>
      </c>
      <c r="T488" s="66">
        <f>+Table13[[#This Row],[Price per Unit]]*Table13[[#This Row],[Units Sold]]-Table13[[#This Row],[Price per Unit]]*Table13[[#This Row],[Units Sold]]*Table13[[#This Row],[Discount %]]</f>
        <v>17548.499099999997</v>
      </c>
      <c r="U488"/>
    </row>
    <row r="489" spans="1:21">
      <c r="A489" s="65">
        <v>2031</v>
      </c>
      <c r="B489" s="52" t="s">
        <v>48</v>
      </c>
      <c r="C489" s="52" t="s">
        <v>35</v>
      </c>
      <c r="D489" s="52" t="s">
        <v>29</v>
      </c>
      <c r="E489" s="52" t="s">
        <v>62</v>
      </c>
      <c r="F489" s="52" t="s">
        <v>60</v>
      </c>
      <c r="G489" s="52">
        <f>+LEN(Table13[[#This Row],[Product Name]])</f>
        <v>15</v>
      </c>
      <c r="H489" s="52" t="s">
        <v>44</v>
      </c>
      <c r="I489" s="52" t="s">
        <v>23</v>
      </c>
      <c r="J489" s="52">
        <v>2023</v>
      </c>
      <c r="K489" s="52" t="s">
        <v>24</v>
      </c>
      <c r="L489" s="53" t="s">
        <v>73</v>
      </c>
      <c r="M489" s="54">
        <v>45139</v>
      </c>
      <c r="N489" s="52" t="s">
        <v>69</v>
      </c>
      <c r="O489" s="55">
        <v>87.69</v>
      </c>
      <c r="P489" s="52">
        <v>487</v>
      </c>
      <c r="Q489" s="56">
        <v>0.1</v>
      </c>
      <c r="R489" s="55">
        <f>+Table13[[#This Row],[Price per Unit]]*Table13[[#This Row],[Units Sold]]</f>
        <v>42705.03</v>
      </c>
      <c r="S489" s="52" t="s">
        <v>61</v>
      </c>
      <c r="T489" s="66">
        <f>+Table13[[#This Row],[Price per Unit]]*Table13[[#This Row],[Units Sold]]-Table13[[#This Row],[Price per Unit]]*Table13[[#This Row],[Units Sold]]*Table13[[#This Row],[Discount %]]</f>
        <v>38434.527000000002</v>
      </c>
      <c r="U489"/>
    </row>
    <row r="490" spans="1:21">
      <c r="A490" s="65">
        <v>2034</v>
      </c>
      <c r="B490" s="52" t="s">
        <v>41</v>
      </c>
      <c r="C490" s="52" t="s">
        <v>35</v>
      </c>
      <c r="D490" s="52" t="s">
        <v>42</v>
      </c>
      <c r="E490" s="52" t="s">
        <v>37</v>
      </c>
      <c r="F490" s="52" t="s">
        <v>55</v>
      </c>
      <c r="G490" s="52">
        <f>+LEN(Table13[[#This Row],[Product Name]])</f>
        <v>19</v>
      </c>
      <c r="H490" s="52" t="s">
        <v>22</v>
      </c>
      <c r="I490" s="52" t="s">
        <v>23</v>
      </c>
      <c r="J490" s="52">
        <v>2024</v>
      </c>
      <c r="K490" s="52" t="s">
        <v>63</v>
      </c>
      <c r="L490" s="53" t="s">
        <v>58</v>
      </c>
      <c r="M490" s="54">
        <v>45566</v>
      </c>
      <c r="N490" s="52" t="s">
        <v>66</v>
      </c>
      <c r="O490" s="55">
        <v>76.349999999999994</v>
      </c>
      <c r="P490" s="52">
        <v>494</v>
      </c>
      <c r="Q490" s="56">
        <v>0.04</v>
      </c>
      <c r="R490" s="55">
        <f>+Table13[[#This Row],[Price per Unit]]*Table13[[#This Row],[Units Sold]]</f>
        <v>37716.899999999994</v>
      </c>
      <c r="S490" s="52" t="s">
        <v>61</v>
      </c>
      <c r="T490" s="66">
        <f>+Table13[[#This Row],[Price per Unit]]*Table13[[#This Row],[Units Sold]]-Table13[[#This Row],[Price per Unit]]*Table13[[#This Row],[Units Sold]]*Table13[[#This Row],[Discount %]]</f>
        <v>36208.223999999995</v>
      </c>
      <c r="U490"/>
    </row>
    <row r="491" spans="1:21">
      <c r="A491" s="65">
        <v>2041</v>
      </c>
      <c r="B491" s="52" t="s">
        <v>41</v>
      </c>
      <c r="C491" s="52" t="s">
        <v>35</v>
      </c>
      <c r="D491" s="52" t="s">
        <v>52</v>
      </c>
      <c r="E491" s="52" t="s">
        <v>30</v>
      </c>
      <c r="F491" s="52" t="s">
        <v>60</v>
      </c>
      <c r="G491" s="52">
        <f>+LEN(Table13[[#This Row],[Product Name]])</f>
        <v>15</v>
      </c>
      <c r="H491" s="52" t="s">
        <v>22</v>
      </c>
      <c r="I491" s="52" t="s">
        <v>23</v>
      </c>
      <c r="J491" s="52">
        <v>2024</v>
      </c>
      <c r="K491" s="52" t="s">
        <v>45</v>
      </c>
      <c r="L491" s="53" t="s">
        <v>68</v>
      </c>
      <c r="M491" s="54">
        <v>45627</v>
      </c>
      <c r="N491" s="52" t="s">
        <v>26</v>
      </c>
      <c r="O491" s="55">
        <v>9.85</v>
      </c>
      <c r="P491" s="52">
        <v>124</v>
      </c>
      <c r="Q491" s="56">
        <v>0.08</v>
      </c>
      <c r="R491" s="55">
        <f>+Table13[[#This Row],[Price per Unit]]*Table13[[#This Row],[Units Sold]]</f>
        <v>1221.3999999999999</v>
      </c>
      <c r="S491" s="52" t="s">
        <v>40</v>
      </c>
      <c r="T491" s="66">
        <f>+Table13[[#This Row],[Price per Unit]]*Table13[[#This Row],[Units Sold]]-Table13[[#This Row],[Price per Unit]]*Table13[[#This Row],[Units Sold]]*Table13[[#This Row],[Discount %]]</f>
        <v>1123.6879999999999</v>
      </c>
      <c r="U491"/>
    </row>
    <row r="492" spans="1:21">
      <c r="A492" s="65">
        <v>2044</v>
      </c>
      <c r="B492" s="52" t="s">
        <v>48</v>
      </c>
      <c r="C492" s="52" t="s">
        <v>35</v>
      </c>
      <c r="D492" s="52" t="s">
        <v>19</v>
      </c>
      <c r="E492" s="52" t="s">
        <v>62</v>
      </c>
      <c r="F492" s="52" t="s">
        <v>38</v>
      </c>
      <c r="G492" s="52">
        <f>+LEN(Table13[[#This Row],[Product Name]])</f>
        <v>15</v>
      </c>
      <c r="H492" s="52" t="s">
        <v>57</v>
      </c>
      <c r="I492" s="52" t="s">
        <v>31</v>
      </c>
      <c r="J492" s="52">
        <v>2024</v>
      </c>
      <c r="K492" s="52" t="s">
        <v>24</v>
      </c>
      <c r="L492" s="53" t="s">
        <v>46</v>
      </c>
      <c r="M492" s="54">
        <v>45536</v>
      </c>
      <c r="N492" s="52" t="s">
        <v>39</v>
      </c>
      <c r="O492" s="55">
        <v>87.17</v>
      </c>
      <c r="P492" s="52">
        <v>134</v>
      </c>
      <c r="Q492" s="56">
        <v>0.21</v>
      </c>
      <c r="R492" s="55">
        <f>+Table13[[#This Row],[Price per Unit]]*Table13[[#This Row],[Units Sold]]</f>
        <v>11680.78</v>
      </c>
      <c r="S492" s="52" t="s">
        <v>40</v>
      </c>
      <c r="T492" s="66">
        <f>+Table13[[#This Row],[Price per Unit]]*Table13[[#This Row],[Units Sold]]-Table13[[#This Row],[Price per Unit]]*Table13[[#This Row],[Units Sold]]*Table13[[#This Row],[Discount %]]</f>
        <v>9227.8162000000011</v>
      </c>
      <c r="U492"/>
    </row>
    <row r="493" spans="1:21">
      <c r="A493" s="65">
        <v>2047</v>
      </c>
      <c r="B493" s="52" t="s">
        <v>17</v>
      </c>
      <c r="C493" s="52" t="s">
        <v>35</v>
      </c>
      <c r="D493" s="52" t="s">
        <v>54</v>
      </c>
      <c r="E493" s="52" t="s">
        <v>62</v>
      </c>
      <c r="F493" s="52" t="s">
        <v>43</v>
      </c>
      <c r="G493" s="52">
        <f>+LEN(Table13[[#This Row],[Product Name]])</f>
        <v>20</v>
      </c>
      <c r="H493" s="52" t="s">
        <v>44</v>
      </c>
      <c r="I493" s="52" t="s">
        <v>23</v>
      </c>
      <c r="J493" s="52">
        <v>2023</v>
      </c>
      <c r="K493" s="52" t="s">
        <v>63</v>
      </c>
      <c r="L493" s="53" t="s">
        <v>33</v>
      </c>
      <c r="M493" s="54">
        <v>45047</v>
      </c>
      <c r="N493" s="52" t="s">
        <v>69</v>
      </c>
      <c r="O493" s="55">
        <v>37.97</v>
      </c>
      <c r="P493" s="52">
        <v>179</v>
      </c>
      <c r="Q493" s="56">
        <v>0.03</v>
      </c>
      <c r="R493" s="55">
        <f>+Table13[[#This Row],[Price per Unit]]*Table13[[#This Row],[Units Sold]]</f>
        <v>6796.63</v>
      </c>
      <c r="S493" s="52" t="s">
        <v>56</v>
      </c>
      <c r="T493" s="66">
        <f>+Table13[[#This Row],[Price per Unit]]*Table13[[#This Row],[Units Sold]]-Table13[[#This Row],[Price per Unit]]*Table13[[#This Row],[Units Sold]]*Table13[[#This Row],[Discount %]]</f>
        <v>6592.7311</v>
      </c>
      <c r="U493"/>
    </row>
    <row r="494" spans="1:21">
      <c r="A494" s="65">
        <v>2049</v>
      </c>
      <c r="B494" s="52" t="s">
        <v>17</v>
      </c>
      <c r="C494" s="52" t="s">
        <v>35</v>
      </c>
      <c r="D494" s="52" t="s">
        <v>52</v>
      </c>
      <c r="E494" s="52" t="s">
        <v>70</v>
      </c>
      <c r="F494" s="52" t="s">
        <v>43</v>
      </c>
      <c r="G494" s="52">
        <f>+LEN(Table13[[#This Row],[Product Name]])</f>
        <v>20</v>
      </c>
      <c r="H494" s="52" t="s">
        <v>22</v>
      </c>
      <c r="I494" s="52" t="s">
        <v>23</v>
      </c>
      <c r="J494" s="52">
        <v>2023</v>
      </c>
      <c r="K494" s="52" t="s">
        <v>45</v>
      </c>
      <c r="L494" s="53" t="s">
        <v>53</v>
      </c>
      <c r="M494" s="54">
        <v>44927</v>
      </c>
      <c r="N494" s="52" t="s">
        <v>34</v>
      </c>
      <c r="O494" s="55">
        <v>29.15</v>
      </c>
      <c r="P494" s="52">
        <v>338</v>
      </c>
      <c r="Q494" s="56">
        <v>0.14000000000000001</v>
      </c>
      <c r="R494" s="55">
        <f>+Table13[[#This Row],[Price per Unit]]*Table13[[#This Row],[Units Sold]]</f>
        <v>9852.6999999999989</v>
      </c>
      <c r="S494" s="52" t="s">
        <v>27</v>
      </c>
      <c r="T494" s="66">
        <f>+Table13[[#This Row],[Price per Unit]]*Table13[[#This Row],[Units Sold]]-Table13[[#This Row],[Price per Unit]]*Table13[[#This Row],[Units Sold]]*Table13[[#This Row],[Discount %]]</f>
        <v>8473.3219999999983</v>
      </c>
      <c r="U494"/>
    </row>
    <row r="495" spans="1:21">
      <c r="A495" s="65">
        <v>2050</v>
      </c>
      <c r="B495" s="52" t="s">
        <v>17</v>
      </c>
      <c r="C495" s="52" t="s">
        <v>35</v>
      </c>
      <c r="D495" s="52" t="s">
        <v>29</v>
      </c>
      <c r="E495" s="52" t="s">
        <v>62</v>
      </c>
      <c r="F495" s="52" t="s">
        <v>43</v>
      </c>
      <c r="G495" s="52">
        <f>+LEN(Table13[[#This Row],[Product Name]])</f>
        <v>20</v>
      </c>
      <c r="H495" s="52" t="s">
        <v>57</v>
      </c>
      <c r="I495" s="52" t="s">
        <v>31</v>
      </c>
      <c r="J495" s="52">
        <v>2024</v>
      </c>
      <c r="K495" s="52" t="s">
        <v>32</v>
      </c>
      <c r="L495" s="53" t="s">
        <v>58</v>
      </c>
      <c r="M495" s="54">
        <v>45566</v>
      </c>
      <c r="N495" s="52" t="s">
        <v>69</v>
      </c>
      <c r="O495" s="55">
        <v>28.03</v>
      </c>
      <c r="P495" s="52">
        <v>241</v>
      </c>
      <c r="Q495" s="56">
        <v>0.18</v>
      </c>
      <c r="R495" s="55">
        <f>+Table13[[#This Row],[Price per Unit]]*Table13[[#This Row],[Units Sold]]</f>
        <v>6755.2300000000005</v>
      </c>
      <c r="S495" s="52" t="s">
        <v>47</v>
      </c>
      <c r="T495" s="66">
        <f>+Table13[[#This Row],[Price per Unit]]*Table13[[#This Row],[Units Sold]]-Table13[[#This Row],[Price per Unit]]*Table13[[#This Row],[Units Sold]]*Table13[[#This Row],[Discount %]]</f>
        <v>5539.2886000000008</v>
      </c>
      <c r="U495"/>
    </row>
    <row r="496" spans="1:21">
      <c r="A496" s="65">
        <v>2051</v>
      </c>
      <c r="B496" s="52" t="s">
        <v>48</v>
      </c>
      <c r="C496" s="52" t="s">
        <v>35</v>
      </c>
      <c r="D496" s="52" t="s">
        <v>42</v>
      </c>
      <c r="E496" s="52" t="s">
        <v>70</v>
      </c>
      <c r="F496" s="52" t="s">
        <v>21</v>
      </c>
      <c r="G496" s="52">
        <f>+LEN(Table13[[#This Row],[Product Name]])</f>
        <v>16</v>
      </c>
      <c r="H496" s="52" t="s">
        <v>22</v>
      </c>
      <c r="I496" s="52" t="s">
        <v>23</v>
      </c>
      <c r="J496" s="52">
        <v>2024</v>
      </c>
      <c r="K496" s="52" t="s">
        <v>32</v>
      </c>
      <c r="L496" s="53" t="s">
        <v>51</v>
      </c>
      <c r="M496" s="54">
        <v>45383</v>
      </c>
      <c r="N496" s="52" t="s">
        <v>39</v>
      </c>
      <c r="O496" s="55">
        <v>98.56</v>
      </c>
      <c r="P496" s="52">
        <v>377</v>
      </c>
      <c r="Q496" s="56">
        <v>0.09</v>
      </c>
      <c r="R496" s="55">
        <f>+Table13[[#This Row],[Price per Unit]]*Table13[[#This Row],[Units Sold]]</f>
        <v>37157.120000000003</v>
      </c>
      <c r="S496" s="52" t="s">
        <v>27</v>
      </c>
      <c r="T496" s="66">
        <f>+Table13[[#This Row],[Price per Unit]]*Table13[[#This Row],[Units Sold]]-Table13[[#This Row],[Price per Unit]]*Table13[[#This Row],[Units Sold]]*Table13[[#This Row],[Discount %]]</f>
        <v>33812.979200000002</v>
      </c>
      <c r="U496"/>
    </row>
    <row r="497" spans="1:21">
      <c r="A497" s="65">
        <v>2063</v>
      </c>
      <c r="B497" s="52" t="s">
        <v>48</v>
      </c>
      <c r="C497" s="52" t="s">
        <v>35</v>
      </c>
      <c r="D497" s="52" t="s">
        <v>19</v>
      </c>
      <c r="E497" s="52" t="s">
        <v>67</v>
      </c>
      <c r="F497" s="52" t="s">
        <v>55</v>
      </c>
      <c r="G497" s="52">
        <f>+LEN(Table13[[#This Row],[Product Name]])</f>
        <v>19</v>
      </c>
      <c r="H497" s="52" t="s">
        <v>22</v>
      </c>
      <c r="I497" s="52" t="s">
        <v>31</v>
      </c>
      <c r="J497" s="52">
        <v>2023</v>
      </c>
      <c r="K497" s="52" t="s">
        <v>32</v>
      </c>
      <c r="L497" s="53" t="s">
        <v>72</v>
      </c>
      <c r="M497" s="54">
        <v>45078</v>
      </c>
      <c r="N497" s="52" t="s">
        <v>26</v>
      </c>
      <c r="O497" s="55">
        <v>46.01</v>
      </c>
      <c r="P497" s="52">
        <v>379</v>
      </c>
      <c r="Q497" s="56">
        <v>0.23</v>
      </c>
      <c r="R497" s="55">
        <f>+Table13[[#This Row],[Price per Unit]]*Table13[[#This Row],[Units Sold]]</f>
        <v>17437.79</v>
      </c>
      <c r="S497" s="52" t="s">
        <v>40</v>
      </c>
      <c r="T497" s="66">
        <f>+Table13[[#This Row],[Price per Unit]]*Table13[[#This Row],[Units Sold]]-Table13[[#This Row],[Price per Unit]]*Table13[[#This Row],[Units Sold]]*Table13[[#This Row],[Discount %]]</f>
        <v>13427.098300000001</v>
      </c>
      <c r="U497"/>
    </row>
    <row r="498" spans="1:21">
      <c r="A498" s="65">
        <v>2067</v>
      </c>
      <c r="B498" s="52" t="s">
        <v>17</v>
      </c>
      <c r="C498" s="52" t="s">
        <v>35</v>
      </c>
      <c r="D498" s="52" t="s">
        <v>52</v>
      </c>
      <c r="E498" s="52" t="s">
        <v>70</v>
      </c>
      <c r="F498" s="52" t="s">
        <v>38</v>
      </c>
      <c r="G498" s="52">
        <f>+LEN(Table13[[#This Row],[Product Name]])</f>
        <v>15</v>
      </c>
      <c r="H498" s="52" t="s">
        <v>57</v>
      </c>
      <c r="I498" s="52" t="s">
        <v>23</v>
      </c>
      <c r="J498" s="52">
        <v>2023</v>
      </c>
      <c r="K498" s="52" t="s">
        <v>24</v>
      </c>
      <c r="L498" s="53" t="s">
        <v>33</v>
      </c>
      <c r="M498" s="54">
        <v>45047</v>
      </c>
      <c r="N498" s="52" t="s">
        <v>69</v>
      </c>
      <c r="O498" s="55">
        <v>88.25</v>
      </c>
      <c r="P498" s="52">
        <v>29</v>
      </c>
      <c r="Q498" s="56">
        <v>0.04</v>
      </c>
      <c r="R498" s="55">
        <f>+Table13[[#This Row],[Price per Unit]]*Table13[[#This Row],[Units Sold]]</f>
        <v>2559.25</v>
      </c>
      <c r="S498" s="52" t="s">
        <v>40</v>
      </c>
      <c r="T498" s="66">
        <f>+Table13[[#This Row],[Price per Unit]]*Table13[[#This Row],[Units Sold]]-Table13[[#This Row],[Price per Unit]]*Table13[[#This Row],[Units Sold]]*Table13[[#This Row],[Discount %]]</f>
        <v>2456.88</v>
      </c>
      <c r="U498"/>
    </row>
    <row r="499" spans="1:21">
      <c r="A499" s="65">
        <v>2068</v>
      </c>
      <c r="B499" s="52" t="s">
        <v>48</v>
      </c>
      <c r="C499" s="52" t="s">
        <v>35</v>
      </c>
      <c r="D499" s="52" t="s">
        <v>36</v>
      </c>
      <c r="E499" s="52" t="s">
        <v>67</v>
      </c>
      <c r="F499" s="52" t="s">
        <v>60</v>
      </c>
      <c r="G499" s="52">
        <f>+LEN(Table13[[#This Row],[Product Name]])</f>
        <v>15</v>
      </c>
      <c r="H499" s="52" t="s">
        <v>44</v>
      </c>
      <c r="I499" s="52" t="s">
        <v>23</v>
      </c>
      <c r="J499" s="52">
        <v>2023</v>
      </c>
      <c r="K499" s="52" t="s">
        <v>45</v>
      </c>
      <c r="L499" s="53" t="s">
        <v>53</v>
      </c>
      <c r="M499" s="54">
        <v>44927</v>
      </c>
      <c r="N499" s="52" t="s">
        <v>69</v>
      </c>
      <c r="O499" s="55">
        <v>57.44</v>
      </c>
      <c r="P499" s="52">
        <v>23</v>
      </c>
      <c r="Q499" s="56">
        <v>0.15</v>
      </c>
      <c r="R499" s="55">
        <f>+Table13[[#This Row],[Price per Unit]]*Table13[[#This Row],[Units Sold]]</f>
        <v>1321.12</v>
      </c>
      <c r="S499" s="52" t="s">
        <v>56</v>
      </c>
      <c r="T499" s="66">
        <f>+Table13[[#This Row],[Price per Unit]]*Table13[[#This Row],[Units Sold]]-Table13[[#This Row],[Price per Unit]]*Table13[[#This Row],[Units Sold]]*Table13[[#This Row],[Discount %]]</f>
        <v>1122.952</v>
      </c>
      <c r="U499"/>
    </row>
    <row r="500" spans="1:21">
      <c r="A500" s="65">
        <v>2070</v>
      </c>
      <c r="B500" s="52" t="s">
        <v>48</v>
      </c>
      <c r="C500" s="52" t="s">
        <v>35</v>
      </c>
      <c r="D500" s="52" t="s">
        <v>54</v>
      </c>
      <c r="E500" s="52" t="s">
        <v>70</v>
      </c>
      <c r="F500" s="52" t="s">
        <v>38</v>
      </c>
      <c r="G500" s="52">
        <f>+LEN(Table13[[#This Row],[Product Name]])</f>
        <v>15</v>
      </c>
      <c r="H500" s="52" t="s">
        <v>57</v>
      </c>
      <c r="I500" s="52" t="s">
        <v>23</v>
      </c>
      <c r="J500" s="52">
        <v>2024</v>
      </c>
      <c r="K500" s="52" t="s">
        <v>45</v>
      </c>
      <c r="L500" s="53" t="s">
        <v>51</v>
      </c>
      <c r="M500" s="54">
        <v>45383</v>
      </c>
      <c r="N500" s="52" t="s">
        <v>66</v>
      </c>
      <c r="O500" s="55">
        <v>76.45</v>
      </c>
      <c r="P500" s="52">
        <v>290</v>
      </c>
      <c r="Q500" s="56">
        <v>0.17</v>
      </c>
      <c r="R500" s="55">
        <f>+Table13[[#This Row],[Price per Unit]]*Table13[[#This Row],[Units Sold]]</f>
        <v>22170.5</v>
      </c>
      <c r="S500" s="52" t="s">
        <v>40</v>
      </c>
      <c r="T500" s="66">
        <f>+Table13[[#This Row],[Price per Unit]]*Table13[[#This Row],[Units Sold]]-Table13[[#This Row],[Price per Unit]]*Table13[[#This Row],[Units Sold]]*Table13[[#This Row],[Discount %]]</f>
        <v>18401.514999999999</v>
      </c>
      <c r="U500"/>
    </row>
    <row r="501" spans="1:21">
      <c r="A501" s="65">
        <v>2074</v>
      </c>
      <c r="B501" s="52" t="s">
        <v>48</v>
      </c>
      <c r="C501" s="52" t="s">
        <v>35</v>
      </c>
      <c r="D501" s="52" t="s">
        <v>52</v>
      </c>
      <c r="E501" s="52" t="s">
        <v>37</v>
      </c>
      <c r="F501" s="52" t="s">
        <v>43</v>
      </c>
      <c r="G501" s="52">
        <f>+LEN(Table13[[#This Row],[Product Name]])</f>
        <v>20</v>
      </c>
      <c r="H501" s="52" t="s">
        <v>22</v>
      </c>
      <c r="I501" s="52" t="s">
        <v>31</v>
      </c>
      <c r="J501" s="52">
        <v>2023</v>
      </c>
      <c r="K501" s="52" t="s">
        <v>24</v>
      </c>
      <c r="L501" s="53" t="s">
        <v>72</v>
      </c>
      <c r="M501" s="54">
        <v>45078</v>
      </c>
      <c r="N501" s="52" t="s">
        <v>66</v>
      </c>
      <c r="O501" s="55">
        <v>17.649999999999999</v>
      </c>
      <c r="P501" s="52">
        <v>215</v>
      </c>
      <c r="Q501" s="56">
        <v>0.19</v>
      </c>
      <c r="R501" s="55">
        <f>+Table13[[#This Row],[Price per Unit]]*Table13[[#This Row],[Units Sold]]</f>
        <v>3794.7499999999995</v>
      </c>
      <c r="S501" s="52" t="s">
        <v>61</v>
      </c>
      <c r="T501" s="66">
        <f>+Table13[[#This Row],[Price per Unit]]*Table13[[#This Row],[Units Sold]]-Table13[[#This Row],[Price per Unit]]*Table13[[#This Row],[Units Sold]]*Table13[[#This Row],[Discount %]]</f>
        <v>3073.7474999999995</v>
      </c>
      <c r="U501"/>
    </row>
    <row r="502" spans="1:21">
      <c r="A502" s="65">
        <v>2075</v>
      </c>
      <c r="B502" s="52" t="s">
        <v>17</v>
      </c>
      <c r="C502" s="52" t="s">
        <v>35</v>
      </c>
      <c r="D502" s="52" t="s">
        <v>19</v>
      </c>
      <c r="E502" s="52" t="s">
        <v>59</v>
      </c>
      <c r="F502" s="52" t="s">
        <v>38</v>
      </c>
      <c r="G502" s="52">
        <f>+LEN(Table13[[#This Row],[Product Name]])</f>
        <v>15</v>
      </c>
      <c r="H502" s="52" t="s">
        <v>44</v>
      </c>
      <c r="I502" s="52" t="s">
        <v>31</v>
      </c>
      <c r="J502" s="52">
        <v>2023</v>
      </c>
      <c r="K502" s="52" t="s">
        <v>24</v>
      </c>
      <c r="L502" s="53" t="s">
        <v>72</v>
      </c>
      <c r="M502" s="54">
        <v>45078</v>
      </c>
      <c r="N502" s="52" t="s">
        <v>26</v>
      </c>
      <c r="O502" s="55">
        <v>87.57</v>
      </c>
      <c r="P502" s="52">
        <v>124</v>
      </c>
      <c r="Q502" s="56">
        <v>0.28000000000000003</v>
      </c>
      <c r="R502" s="55">
        <f>+Table13[[#This Row],[Price per Unit]]*Table13[[#This Row],[Units Sold]]</f>
        <v>10858.679999999998</v>
      </c>
      <c r="S502" s="52" t="s">
        <v>27</v>
      </c>
      <c r="T502" s="66">
        <f>+Table13[[#This Row],[Price per Unit]]*Table13[[#This Row],[Units Sold]]-Table13[[#This Row],[Price per Unit]]*Table13[[#This Row],[Units Sold]]*Table13[[#This Row],[Discount %]]</f>
        <v>7818.2495999999992</v>
      </c>
      <c r="U502"/>
    </row>
    <row r="503" spans="1:21">
      <c r="A503" s="65">
        <v>2089</v>
      </c>
      <c r="B503" s="52" t="s">
        <v>48</v>
      </c>
      <c r="C503" s="52" t="s">
        <v>35</v>
      </c>
      <c r="D503" s="52" t="s">
        <v>42</v>
      </c>
      <c r="E503" s="52" t="s">
        <v>37</v>
      </c>
      <c r="F503" s="52" t="s">
        <v>21</v>
      </c>
      <c r="G503" s="52">
        <f>+LEN(Table13[[#This Row],[Product Name]])</f>
        <v>16</v>
      </c>
      <c r="H503" s="52" t="s">
        <v>57</v>
      </c>
      <c r="I503" s="52" t="s">
        <v>31</v>
      </c>
      <c r="J503" s="52">
        <v>2023</v>
      </c>
      <c r="K503" s="52" t="s">
        <v>32</v>
      </c>
      <c r="L503" s="53" t="s">
        <v>33</v>
      </c>
      <c r="M503" s="54">
        <v>45047</v>
      </c>
      <c r="N503" s="52" t="s">
        <v>69</v>
      </c>
      <c r="O503" s="55">
        <v>29.01</v>
      </c>
      <c r="P503" s="52">
        <v>104</v>
      </c>
      <c r="Q503" s="56">
        <v>0.05</v>
      </c>
      <c r="R503" s="55">
        <f>+Table13[[#This Row],[Price per Unit]]*Table13[[#This Row],[Units Sold]]</f>
        <v>3017.04</v>
      </c>
      <c r="S503" s="52" t="s">
        <v>27</v>
      </c>
      <c r="T503" s="66">
        <f>+Table13[[#This Row],[Price per Unit]]*Table13[[#This Row],[Units Sold]]-Table13[[#This Row],[Price per Unit]]*Table13[[#This Row],[Units Sold]]*Table13[[#This Row],[Discount %]]</f>
        <v>2866.1880000000001</v>
      </c>
      <c r="U503"/>
    </row>
    <row r="504" spans="1:21">
      <c r="A504" s="65">
        <v>2092</v>
      </c>
      <c r="B504" s="52" t="s">
        <v>17</v>
      </c>
      <c r="C504" s="52" t="s">
        <v>35</v>
      </c>
      <c r="D504" s="52" t="s">
        <v>36</v>
      </c>
      <c r="E504" s="52" t="s">
        <v>62</v>
      </c>
      <c r="F504" s="52" t="s">
        <v>55</v>
      </c>
      <c r="G504" s="52">
        <f>+LEN(Table13[[#This Row],[Product Name]])</f>
        <v>19</v>
      </c>
      <c r="H504" s="52" t="s">
        <v>22</v>
      </c>
      <c r="I504" s="52" t="s">
        <v>31</v>
      </c>
      <c r="J504" s="52">
        <v>2023</v>
      </c>
      <c r="K504" s="52" t="s">
        <v>45</v>
      </c>
      <c r="L504" s="53" t="s">
        <v>71</v>
      </c>
      <c r="M504" s="54">
        <v>45200</v>
      </c>
      <c r="N504" s="52" t="s">
        <v>39</v>
      </c>
      <c r="O504" s="55">
        <v>37.479999999999997</v>
      </c>
      <c r="P504" s="52">
        <v>93</v>
      </c>
      <c r="Q504" s="56">
        <v>0.15</v>
      </c>
      <c r="R504" s="55">
        <f>+Table13[[#This Row],[Price per Unit]]*Table13[[#This Row],[Units Sold]]</f>
        <v>3485.64</v>
      </c>
      <c r="S504" s="52" t="s">
        <v>47</v>
      </c>
      <c r="T504" s="66">
        <f>+Table13[[#This Row],[Price per Unit]]*Table13[[#This Row],[Units Sold]]-Table13[[#This Row],[Price per Unit]]*Table13[[#This Row],[Units Sold]]*Table13[[#This Row],[Discount %]]</f>
        <v>2962.7939999999999</v>
      </c>
      <c r="U504"/>
    </row>
    <row r="505" spans="1:21">
      <c r="A505" s="65">
        <v>2100</v>
      </c>
      <c r="B505" s="52" t="s">
        <v>17</v>
      </c>
      <c r="C505" s="52" t="s">
        <v>35</v>
      </c>
      <c r="D505" s="52" t="s">
        <v>52</v>
      </c>
      <c r="E505" s="52" t="s">
        <v>30</v>
      </c>
      <c r="F505" s="52" t="s">
        <v>43</v>
      </c>
      <c r="G505" s="52">
        <f>+LEN(Table13[[#This Row],[Product Name]])</f>
        <v>20</v>
      </c>
      <c r="H505" s="52" t="s">
        <v>57</v>
      </c>
      <c r="I505" s="52" t="s">
        <v>23</v>
      </c>
      <c r="J505" s="52">
        <v>2024</v>
      </c>
      <c r="K505" s="52" t="s">
        <v>45</v>
      </c>
      <c r="L505" s="53" t="s">
        <v>25</v>
      </c>
      <c r="M505" s="54">
        <v>45352</v>
      </c>
      <c r="N505" s="52" t="s">
        <v>69</v>
      </c>
      <c r="O505" s="55">
        <v>86.99</v>
      </c>
      <c r="P505" s="52">
        <v>313</v>
      </c>
      <c r="Q505" s="56">
        <v>0.12</v>
      </c>
      <c r="R505" s="55">
        <f>+Table13[[#This Row],[Price per Unit]]*Table13[[#This Row],[Units Sold]]</f>
        <v>27227.87</v>
      </c>
      <c r="S505" s="52" t="s">
        <v>56</v>
      </c>
      <c r="T505" s="66">
        <f>+Table13[[#This Row],[Price per Unit]]*Table13[[#This Row],[Units Sold]]-Table13[[#This Row],[Price per Unit]]*Table13[[#This Row],[Units Sold]]*Table13[[#This Row],[Discount %]]</f>
        <v>23960.525600000001</v>
      </c>
      <c r="U505"/>
    </row>
    <row r="506" spans="1:21">
      <c r="A506" s="65">
        <v>2101</v>
      </c>
      <c r="B506" s="52" t="s">
        <v>17</v>
      </c>
      <c r="C506" s="52" t="s">
        <v>35</v>
      </c>
      <c r="D506" s="52" t="s">
        <v>19</v>
      </c>
      <c r="E506" s="52" t="s">
        <v>20</v>
      </c>
      <c r="F506" s="52" t="s">
        <v>60</v>
      </c>
      <c r="G506" s="52">
        <f>+LEN(Table13[[#This Row],[Product Name]])</f>
        <v>15</v>
      </c>
      <c r="H506" s="52" t="s">
        <v>44</v>
      </c>
      <c r="I506" s="52" t="s">
        <v>23</v>
      </c>
      <c r="J506" s="52">
        <v>2024</v>
      </c>
      <c r="K506" s="52" t="s">
        <v>45</v>
      </c>
      <c r="L506" s="53" t="s">
        <v>58</v>
      </c>
      <c r="M506" s="54">
        <v>45566</v>
      </c>
      <c r="N506" s="52" t="s">
        <v>34</v>
      </c>
      <c r="O506" s="55">
        <v>16.88</v>
      </c>
      <c r="P506" s="52">
        <v>299</v>
      </c>
      <c r="Q506" s="56">
        <v>0.08</v>
      </c>
      <c r="R506" s="55">
        <f>+Table13[[#This Row],[Price per Unit]]*Table13[[#This Row],[Units Sold]]</f>
        <v>5047.12</v>
      </c>
      <c r="S506" s="52" t="s">
        <v>61</v>
      </c>
      <c r="T506" s="66">
        <f>+Table13[[#This Row],[Price per Unit]]*Table13[[#This Row],[Units Sold]]-Table13[[#This Row],[Price per Unit]]*Table13[[#This Row],[Units Sold]]*Table13[[#This Row],[Discount %]]</f>
        <v>4643.3504000000003</v>
      </c>
      <c r="U506"/>
    </row>
    <row r="507" spans="1:21">
      <c r="A507" s="65">
        <v>2103</v>
      </c>
      <c r="B507" s="52" t="s">
        <v>41</v>
      </c>
      <c r="C507" s="52" t="s">
        <v>35</v>
      </c>
      <c r="D507" s="52" t="s">
        <v>54</v>
      </c>
      <c r="E507" s="52" t="s">
        <v>70</v>
      </c>
      <c r="F507" s="52" t="s">
        <v>38</v>
      </c>
      <c r="G507" s="52">
        <f>+LEN(Table13[[#This Row],[Product Name]])</f>
        <v>15</v>
      </c>
      <c r="H507" s="52" t="s">
        <v>22</v>
      </c>
      <c r="I507" s="52" t="s">
        <v>31</v>
      </c>
      <c r="J507" s="52">
        <v>2023</v>
      </c>
      <c r="K507" s="52" t="s">
        <v>32</v>
      </c>
      <c r="L507" s="53" t="s">
        <v>58</v>
      </c>
      <c r="M507" s="54">
        <v>45200</v>
      </c>
      <c r="N507" s="52" t="s">
        <v>69</v>
      </c>
      <c r="O507" s="55">
        <v>26.84</v>
      </c>
      <c r="P507" s="52">
        <v>415</v>
      </c>
      <c r="Q507" s="56">
        <v>0.25</v>
      </c>
      <c r="R507" s="55">
        <f>+Table13[[#This Row],[Price per Unit]]*Table13[[#This Row],[Units Sold]]</f>
        <v>11138.6</v>
      </c>
      <c r="S507" s="52" t="s">
        <v>27</v>
      </c>
      <c r="T507" s="66">
        <f>+Table13[[#This Row],[Price per Unit]]*Table13[[#This Row],[Units Sold]]-Table13[[#This Row],[Price per Unit]]*Table13[[#This Row],[Units Sold]]*Table13[[#This Row],[Discount %]]</f>
        <v>8353.9500000000007</v>
      </c>
      <c r="U507"/>
    </row>
    <row r="508" spans="1:21">
      <c r="A508" s="65">
        <v>2104</v>
      </c>
      <c r="B508" s="52" t="s">
        <v>17</v>
      </c>
      <c r="C508" s="52" t="s">
        <v>35</v>
      </c>
      <c r="D508" s="52" t="s">
        <v>29</v>
      </c>
      <c r="E508" s="52" t="s">
        <v>70</v>
      </c>
      <c r="F508" s="52" t="s">
        <v>55</v>
      </c>
      <c r="G508" s="52">
        <f>+LEN(Table13[[#This Row],[Product Name]])</f>
        <v>19</v>
      </c>
      <c r="H508" s="52" t="s">
        <v>57</v>
      </c>
      <c r="I508" s="52" t="s">
        <v>23</v>
      </c>
      <c r="J508" s="52">
        <v>2024</v>
      </c>
      <c r="K508" s="52" t="s">
        <v>24</v>
      </c>
      <c r="L508" s="53" t="s">
        <v>68</v>
      </c>
      <c r="M508" s="54">
        <v>45627</v>
      </c>
      <c r="N508" s="52" t="s">
        <v>26</v>
      </c>
      <c r="O508" s="55">
        <v>57.04</v>
      </c>
      <c r="P508" s="52">
        <v>226</v>
      </c>
      <c r="Q508" s="56">
        <v>0.28999999999999998</v>
      </c>
      <c r="R508" s="55">
        <f>+Table13[[#This Row],[Price per Unit]]*Table13[[#This Row],[Units Sold]]</f>
        <v>12891.039999999999</v>
      </c>
      <c r="S508" s="52" t="s">
        <v>56</v>
      </c>
      <c r="T508" s="66">
        <f>+Table13[[#This Row],[Price per Unit]]*Table13[[#This Row],[Units Sold]]-Table13[[#This Row],[Price per Unit]]*Table13[[#This Row],[Units Sold]]*Table13[[#This Row],[Discount %]]</f>
        <v>9152.6383999999998</v>
      </c>
      <c r="U508"/>
    </row>
    <row r="509" spans="1:21">
      <c r="A509" s="65">
        <v>2105</v>
      </c>
      <c r="B509" s="52" t="s">
        <v>17</v>
      </c>
      <c r="C509" s="52" t="s">
        <v>35</v>
      </c>
      <c r="D509" s="52" t="s">
        <v>29</v>
      </c>
      <c r="E509" s="52" t="s">
        <v>70</v>
      </c>
      <c r="F509" s="52" t="s">
        <v>38</v>
      </c>
      <c r="G509" s="52">
        <f>+LEN(Table13[[#This Row],[Product Name]])</f>
        <v>15</v>
      </c>
      <c r="H509" s="52" t="s">
        <v>44</v>
      </c>
      <c r="I509" s="52" t="s">
        <v>23</v>
      </c>
      <c r="J509" s="52">
        <v>2023</v>
      </c>
      <c r="K509" s="52" t="s">
        <v>32</v>
      </c>
      <c r="L509" s="53" t="s">
        <v>64</v>
      </c>
      <c r="M509" s="54">
        <v>45108</v>
      </c>
      <c r="N509" s="52" t="s">
        <v>26</v>
      </c>
      <c r="O509" s="55">
        <v>83.49</v>
      </c>
      <c r="P509" s="52">
        <v>305</v>
      </c>
      <c r="Q509" s="56">
        <v>0.28999999999999998</v>
      </c>
      <c r="R509" s="55">
        <f>+Table13[[#This Row],[Price per Unit]]*Table13[[#This Row],[Units Sold]]</f>
        <v>25464.449999999997</v>
      </c>
      <c r="S509" s="52" t="s">
        <v>47</v>
      </c>
      <c r="T509" s="66">
        <f>+Table13[[#This Row],[Price per Unit]]*Table13[[#This Row],[Units Sold]]-Table13[[#This Row],[Price per Unit]]*Table13[[#This Row],[Units Sold]]*Table13[[#This Row],[Discount %]]</f>
        <v>18079.7595</v>
      </c>
      <c r="U509"/>
    </row>
    <row r="510" spans="1:21">
      <c r="A510" s="65">
        <v>2120</v>
      </c>
      <c r="B510" s="52" t="s">
        <v>17</v>
      </c>
      <c r="C510" s="52" t="s">
        <v>35</v>
      </c>
      <c r="D510" s="52" t="s">
        <v>42</v>
      </c>
      <c r="E510" s="52" t="s">
        <v>62</v>
      </c>
      <c r="F510" s="52" t="s">
        <v>38</v>
      </c>
      <c r="G510" s="52">
        <f>+LEN(Table13[[#This Row],[Product Name]])</f>
        <v>15</v>
      </c>
      <c r="H510" s="52" t="s">
        <v>22</v>
      </c>
      <c r="I510" s="52" t="s">
        <v>31</v>
      </c>
      <c r="J510" s="52">
        <v>2023</v>
      </c>
      <c r="K510" s="52" t="s">
        <v>63</v>
      </c>
      <c r="L510" s="53" t="s">
        <v>25</v>
      </c>
      <c r="M510" s="54">
        <v>44986</v>
      </c>
      <c r="N510" s="52" t="s">
        <v>69</v>
      </c>
      <c r="O510" s="55">
        <v>67.900000000000006</v>
      </c>
      <c r="P510" s="52">
        <v>393</v>
      </c>
      <c r="Q510" s="56">
        <v>0.08</v>
      </c>
      <c r="R510" s="55">
        <f>+Table13[[#This Row],[Price per Unit]]*Table13[[#This Row],[Units Sold]]</f>
        <v>26684.7</v>
      </c>
      <c r="S510" s="52" t="s">
        <v>47</v>
      </c>
      <c r="T510" s="66">
        <f>+Table13[[#This Row],[Price per Unit]]*Table13[[#This Row],[Units Sold]]-Table13[[#This Row],[Price per Unit]]*Table13[[#This Row],[Units Sold]]*Table13[[#This Row],[Discount %]]</f>
        <v>24549.923999999999</v>
      </c>
      <c r="U510"/>
    </row>
    <row r="511" spans="1:21">
      <c r="A511" s="65">
        <v>2126</v>
      </c>
      <c r="B511" s="52" t="s">
        <v>17</v>
      </c>
      <c r="C511" s="52" t="s">
        <v>35</v>
      </c>
      <c r="D511" s="52" t="s">
        <v>54</v>
      </c>
      <c r="E511" s="52" t="s">
        <v>67</v>
      </c>
      <c r="F511" s="52" t="s">
        <v>55</v>
      </c>
      <c r="G511" s="52">
        <f>+LEN(Table13[[#This Row],[Product Name]])</f>
        <v>19</v>
      </c>
      <c r="H511" s="52" t="s">
        <v>57</v>
      </c>
      <c r="I511" s="52" t="s">
        <v>31</v>
      </c>
      <c r="J511" s="52">
        <v>2023</v>
      </c>
      <c r="K511" s="52" t="s">
        <v>63</v>
      </c>
      <c r="L511" s="53" t="s">
        <v>68</v>
      </c>
      <c r="M511" s="54">
        <v>45261</v>
      </c>
      <c r="N511" s="52" t="s">
        <v>34</v>
      </c>
      <c r="O511" s="55">
        <v>71.040000000000006</v>
      </c>
      <c r="P511" s="52">
        <v>64</v>
      </c>
      <c r="Q511" s="56">
        <v>0.05</v>
      </c>
      <c r="R511" s="55">
        <f>+Table13[[#This Row],[Price per Unit]]*Table13[[#This Row],[Units Sold]]</f>
        <v>4546.5600000000004</v>
      </c>
      <c r="S511" s="52" t="s">
        <v>56</v>
      </c>
      <c r="T511" s="66">
        <f>+Table13[[#This Row],[Price per Unit]]*Table13[[#This Row],[Units Sold]]-Table13[[#This Row],[Price per Unit]]*Table13[[#This Row],[Units Sold]]*Table13[[#This Row],[Discount %]]</f>
        <v>4319.232</v>
      </c>
      <c r="U511"/>
    </row>
    <row r="512" spans="1:21">
      <c r="A512" s="65">
        <v>2129</v>
      </c>
      <c r="B512" s="52" t="s">
        <v>17</v>
      </c>
      <c r="C512" s="52" t="s">
        <v>35</v>
      </c>
      <c r="D512" s="52" t="s">
        <v>36</v>
      </c>
      <c r="E512" s="52" t="s">
        <v>70</v>
      </c>
      <c r="F512" s="52" t="s">
        <v>60</v>
      </c>
      <c r="G512" s="52">
        <f>+LEN(Table13[[#This Row],[Product Name]])</f>
        <v>15</v>
      </c>
      <c r="H512" s="52" t="s">
        <v>57</v>
      </c>
      <c r="I512" s="52" t="s">
        <v>31</v>
      </c>
      <c r="J512" s="52">
        <v>2024</v>
      </c>
      <c r="K512" s="52" t="s">
        <v>45</v>
      </c>
      <c r="L512" s="53" t="s">
        <v>73</v>
      </c>
      <c r="M512" s="54">
        <v>45505</v>
      </c>
      <c r="N512" s="52" t="s">
        <v>26</v>
      </c>
      <c r="O512" s="55">
        <v>7.92</v>
      </c>
      <c r="P512" s="52">
        <v>400</v>
      </c>
      <c r="Q512" s="56">
        <v>0.08</v>
      </c>
      <c r="R512" s="55">
        <f>+Table13[[#This Row],[Price per Unit]]*Table13[[#This Row],[Units Sold]]</f>
        <v>3168</v>
      </c>
      <c r="S512" s="52" t="s">
        <v>40</v>
      </c>
      <c r="T512" s="66">
        <f>+Table13[[#This Row],[Price per Unit]]*Table13[[#This Row],[Units Sold]]-Table13[[#This Row],[Price per Unit]]*Table13[[#This Row],[Units Sold]]*Table13[[#This Row],[Discount %]]</f>
        <v>2914.56</v>
      </c>
      <c r="U512"/>
    </row>
    <row r="513" spans="1:21">
      <c r="A513" s="65">
        <v>2132</v>
      </c>
      <c r="B513" s="52" t="s">
        <v>48</v>
      </c>
      <c r="C513" s="52" t="s">
        <v>35</v>
      </c>
      <c r="D513" s="52" t="s">
        <v>29</v>
      </c>
      <c r="E513" s="52" t="s">
        <v>37</v>
      </c>
      <c r="F513" s="52" t="s">
        <v>43</v>
      </c>
      <c r="G513" s="52">
        <f>+LEN(Table13[[#This Row],[Product Name]])</f>
        <v>20</v>
      </c>
      <c r="H513" s="52" t="s">
        <v>44</v>
      </c>
      <c r="I513" s="52" t="s">
        <v>23</v>
      </c>
      <c r="J513" s="52">
        <v>2024</v>
      </c>
      <c r="K513" s="52" t="s">
        <v>45</v>
      </c>
      <c r="L513" s="53" t="s">
        <v>58</v>
      </c>
      <c r="M513" s="54">
        <v>45566</v>
      </c>
      <c r="N513" s="52" t="s">
        <v>34</v>
      </c>
      <c r="O513" s="55">
        <v>50.3</v>
      </c>
      <c r="P513" s="52">
        <v>376</v>
      </c>
      <c r="Q513" s="56">
        <v>0.24</v>
      </c>
      <c r="R513" s="55">
        <f>+Table13[[#This Row],[Price per Unit]]*Table13[[#This Row],[Units Sold]]</f>
        <v>18912.8</v>
      </c>
      <c r="S513" s="52" t="s">
        <v>40</v>
      </c>
      <c r="T513" s="66">
        <f>+Table13[[#This Row],[Price per Unit]]*Table13[[#This Row],[Units Sold]]-Table13[[#This Row],[Price per Unit]]*Table13[[#This Row],[Units Sold]]*Table13[[#This Row],[Discount %]]</f>
        <v>14373.727999999999</v>
      </c>
      <c r="U513"/>
    </row>
    <row r="514" spans="1:21">
      <c r="A514" s="65">
        <v>2138</v>
      </c>
      <c r="B514" s="52" t="s">
        <v>48</v>
      </c>
      <c r="C514" s="52" t="s">
        <v>35</v>
      </c>
      <c r="D514" s="52" t="s">
        <v>36</v>
      </c>
      <c r="E514" s="52" t="s">
        <v>37</v>
      </c>
      <c r="F514" s="52" t="s">
        <v>60</v>
      </c>
      <c r="G514" s="52">
        <f>+LEN(Table13[[#This Row],[Product Name]])</f>
        <v>15</v>
      </c>
      <c r="H514" s="52" t="s">
        <v>44</v>
      </c>
      <c r="I514" s="52" t="s">
        <v>23</v>
      </c>
      <c r="J514" s="52">
        <v>2023</v>
      </c>
      <c r="K514" s="52" t="s">
        <v>24</v>
      </c>
      <c r="L514" s="53" t="s">
        <v>25</v>
      </c>
      <c r="M514" s="54">
        <v>44986</v>
      </c>
      <c r="N514" s="52" t="s">
        <v>39</v>
      </c>
      <c r="O514" s="55">
        <v>88.69</v>
      </c>
      <c r="P514" s="52">
        <v>201</v>
      </c>
      <c r="Q514" s="56">
        <v>0.28999999999999998</v>
      </c>
      <c r="R514" s="55">
        <f>+Table13[[#This Row],[Price per Unit]]*Table13[[#This Row],[Units Sold]]</f>
        <v>17826.689999999999</v>
      </c>
      <c r="S514" s="52" t="s">
        <v>40</v>
      </c>
      <c r="T514" s="66">
        <f>+Table13[[#This Row],[Price per Unit]]*Table13[[#This Row],[Units Sold]]-Table13[[#This Row],[Price per Unit]]*Table13[[#This Row],[Units Sold]]*Table13[[#This Row],[Discount %]]</f>
        <v>12656.9499</v>
      </c>
      <c r="U514"/>
    </row>
    <row r="515" spans="1:21">
      <c r="A515" s="65">
        <v>2141</v>
      </c>
      <c r="B515" s="52" t="s">
        <v>17</v>
      </c>
      <c r="C515" s="52" t="s">
        <v>35</v>
      </c>
      <c r="D515" s="52" t="s">
        <v>29</v>
      </c>
      <c r="E515" s="52" t="s">
        <v>37</v>
      </c>
      <c r="F515" s="52" t="s">
        <v>38</v>
      </c>
      <c r="G515" s="52">
        <f>+LEN(Table13[[#This Row],[Product Name]])</f>
        <v>15</v>
      </c>
      <c r="H515" s="52" t="s">
        <v>22</v>
      </c>
      <c r="I515" s="52" t="s">
        <v>31</v>
      </c>
      <c r="J515" s="52">
        <v>2023</v>
      </c>
      <c r="K515" s="52" t="s">
        <v>24</v>
      </c>
      <c r="L515" s="53" t="s">
        <v>71</v>
      </c>
      <c r="M515" s="54">
        <v>45200</v>
      </c>
      <c r="N515" s="52" t="s">
        <v>39</v>
      </c>
      <c r="O515" s="55">
        <v>15.36</v>
      </c>
      <c r="P515" s="52">
        <v>97</v>
      </c>
      <c r="Q515" s="56">
        <v>0.1</v>
      </c>
      <c r="R515" s="55">
        <f>+Table13[[#This Row],[Price per Unit]]*Table13[[#This Row],[Units Sold]]</f>
        <v>1489.9199999999998</v>
      </c>
      <c r="S515" s="52" t="s">
        <v>40</v>
      </c>
      <c r="T515" s="66">
        <f>+Table13[[#This Row],[Price per Unit]]*Table13[[#This Row],[Units Sold]]-Table13[[#This Row],[Price per Unit]]*Table13[[#This Row],[Units Sold]]*Table13[[#This Row],[Discount %]]</f>
        <v>1340.9279999999999</v>
      </c>
      <c r="U515"/>
    </row>
    <row r="516" spans="1:21">
      <c r="A516" s="65">
        <v>2144</v>
      </c>
      <c r="B516" s="52" t="s">
        <v>17</v>
      </c>
      <c r="C516" s="52" t="s">
        <v>35</v>
      </c>
      <c r="D516" s="52" t="s">
        <v>54</v>
      </c>
      <c r="E516" s="52" t="s">
        <v>59</v>
      </c>
      <c r="F516" s="52" t="s">
        <v>21</v>
      </c>
      <c r="G516" s="52">
        <f>+LEN(Table13[[#This Row],[Product Name]])</f>
        <v>16</v>
      </c>
      <c r="H516" s="52" t="s">
        <v>57</v>
      </c>
      <c r="I516" s="52" t="s">
        <v>31</v>
      </c>
      <c r="J516" s="52">
        <v>2023</v>
      </c>
      <c r="K516" s="52" t="s">
        <v>32</v>
      </c>
      <c r="L516" s="53" t="s">
        <v>68</v>
      </c>
      <c r="M516" s="54">
        <v>45261</v>
      </c>
      <c r="N516" s="52" t="s">
        <v>69</v>
      </c>
      <c r="O516" s="55">
        <v>10.199999999999999</v>
      </c>
      <c r="P516" s="52">
        <v>410</v>
      </c>
      <c r="Q516" s="56">
        <v>0.14000000000000001</v>
      </c>
      <c r="R516" s="55">
        <f>+Table13[[#This Row],[Price per Unit]]*Table13[[#This Row],[Units Sold]]</f>
        <v>4182</v>
      </c>
      <c r="S516" s="52" t="s">
        <v>27</v>
      </c>
      <c r="T516" s="66">
        <f>+Table13[[#This Row],[Price per Unit]]*Table13[[#This Row],[Units Sold]]-Table13[[#This Row],[Price per Unit]]*Table13[[#This Row],[Units Sold]]*Table13[[#This Row],[Discount %]]</f>
        <v>3596.52</v>
      </c>
      <c r="U516"/>
    </row>
    <row r="517" spans="1:21">
      <c r="A517" s="65">
        <v>2148</v>
      </c>
      <c r="B517" s="52" t="s">
        <v>17</v>
      </c>
      <c r="C517" s="52" t="s">
        <v>35</v>
      </c>
      <c r="D517" s="52" t="s">
        <v>50</v>
      </c>
      <c r="E517" s="52" t="s">
        <v>70</v>
      </c>
      <c r="F517" s="52" t="s">
        <v>38</v>
      </c>
      <c r="G517" s="52">
        <f>+LEN(Table13[[#This Row],[Product Name]])</f>
        <v>15</v>
      </c>
      <c r="H517" s="52" t="s">
        <v>22</v>
      </c>
      <c r="I517" s="52" t="s">
        <v>31</v>
      </c>
      <c r="J517" s="52">
        <v>2024</v>
      </c>
      <c r="K517" s="52" t="s">
        <v>32</v>
      </c>
      <c r="L517" s="53" t="s">
        <v>73</v>
      </c>
      <c r="M517" s="54">
        <v>45505</v>
      </c>
      <c r="N517" s="52" t="s">
        <v>34</v>
      </c>
      <c r="O517" s="55">
        <v>85.38</v>
      </c>
      <c r="P517" s="52">
        <v>156</v>
      </c>
      <c r="Q517" s="56">
        <v>0.03</v>
      </c>
      <c r="R517" s="55">
        <f>+Table13[[#This Row],[Price per Unit]]*Table13[[#This Row],[Units Sold]]</f>
        <v>13319.279999999999</v>
      </c>
      <c r="S517" s="52" t="s">
        <v>56</v>
      </c>
      <c r="T517" s="66">
        <f>+Table13[[#This Row],[Price per Unit]]*Table13[[#This Row],[Units Sold]]-Table13[[#This Row],[Price per Unit]]*Table13[[#This Row],[Units Sold]]*Table13[[#This Row],[Discount %]]</f>
        <v>12919.701599999999</v>
      </c>
      <c r="U517"/>
    </row>
    <row r="518" spans="1:21">
      <c r="A518" s="65">
        <v>2155</v>
      </c>
      <c r="B518" s="52" t="s">
        <v>41</v>
      </c>
      <c r="C518" s="52" t="s">
        <v>35</v>
      </c>
      <c r="D518" s="52" t="s">
        <v>19</v>
      </c>
      <c r="E518" s="52" t="s">
        <v>20</v>
      </c>
      <c r="F518" s="52" t="s">
        <v>43</v>
      </c>
      <c r="G518" s="52">
        <f>+LEN(Table13[[#This Row],[Product Name]])</f>
        <v>20</v>
      </c>
      <c r="H518" s="52" t="s">
        <v>44</v>
      </c>
      <c r="I518" s="52" t="s">
        <v>31</v>
      </c>
      <c r="J518" s="52">
        <v>2023</v>
      </c>
      <c r="K518" s="52" t="s">
        <v>63</v>
      </c>
      <c r="L518" s="53" t="s">
        <v>72</v>
      </c>
      <c r="M518" s="54">
        <v>45078</v>
      </c>
      <c r="N518" s="52" t="s">
        <v>39</v>
      </c>
      <c r="O518" s="55">
        <v>93.84</v>
      </c>
      <c r="P518" s="52">
        <v>133</v>
      </c>
      <c r="Q518" s="56">
        <v>0.1</v>
      </c>
      <c r="R518" s="55">
        <f>+Table13[[#This Row],[Price per Unit]]*Table13[[#This Row],[Units Sold]]</f>
        <v>12480.720000000001</v>
      </c>
      <c r="S518" s="52" t="s">
        <v>47</v>
      </c>
      <c r="T518" s="66">
        <f>+Table13[[#This Row],[Price per Unit]]*Table13[[#This Row],[Units Sold]]-Table13[[#This Row],[Price per Unit]]*Table13[[#This Row],[Units Sold]]*Table13[[#This Row],[Discount %]]</f>
        <v>11232.648000000001</v>
      </c>
      <c r="U518"/>
    </row>
    <row r="519" spans="1:21">
      <c r="A519" s="65">
        <v>2156</v>
      </c>
      <c r="B519" s="52" t="s">
        <v>17</v>
      </c>
      <c r="C519" s="52" t="s">
        <v>35</v>
      </c>
      <c r="D519" s="52" t="s">
        <v>42</v>
      </c>
      <c r="E519" s="52" t="s">
        <v>59</v>
      </c>
      <c r="F519" s="52" t="s">
        <v>55</v>
      </c>
      <c r="G519" s="52">
        <f>+LEN(Table13[[#This Row],[Product Name]])</f>
        <v>19</v>
      </c>
      <c r="H519" s="52" t="s">
        <v>57</v>
      </c>
      <c r="I519" s="52" t="s">
        <v>23</v>
      </c>
      <c r="J519" s="52">
        <v>2023</v>
      </c>
      <c r="K519" s="52" t="s">
        <v>45</v>
      </c>
      <c r="L519" s="53" t="s">
        <v>64</v>
      </c>
      <c r="M519" s="54">
        <v>45108</v>
      </c>
      <c r="N519" s="52" t="s">
        <v>26</v>
      </c>
      <c r="O519" s="55">
        <v>19.18</v>
      </c>
      <c r="P519" s="52">
        <v>252</v>
      </c>
      <c r="Q519" s="56">
        <v>0.03</v>
      </c>
      <c r="R519" s="55">
        <f>+Table13[[#This Row],[Price per Unit]]*Table13[[#This Row],[Units Sold]]</f>
        <v>4833.3599999999997</v>
      </c>
      <c r="S519" s="52" t="s">
        <v>27</v>
      </c>
      <c r="T519" s="66">
        <f>+Table13[[#This Row],[Price per Unit]]*Table13[[#This Row],[Units Sold]]-Table13[[#This Row],[Price per Unit]]*Table13[[#This Row],[Units Sold]]*Table13[[#This Row],[Discount %]]</f>
        <v>4688.3591999999999</v>
      </c>
      <c r="U519"/>
    </row>
    <row r="520" spans="1:21">
      <c r="A520" s="65">
        <v>2157</v>
      </c>
      <c r="B520" s="52" t="s">
        <v>17</v>
      </c>
      <c r="C520" s="52" t="s">
        <v>35</v>
      </c>
      <c r="D520" s="52" t="s">
        <v>36</v>
      </c>
      <c r="E520" s="52" t="s">
        <v>70</v>
      </c>
      <c r="F520" s="52" t="s">
        <v>43</v>
      </c>
      <c r="G520" s="52">
        <f>+LEN(Table13[[#This Row],[Product Name]])</f>
        <v>20</v>
      </c>
      <c r="H520" s="52" t="s">
        <v>57</v>
      </c>
      <c r="I520" s="52" t="s">
        <v>31</v>
      </c>
      <c r="J520" s="52">
        <v>2024</v>
      </c>
      <c r="K520" s="52" t="s">
        <v>63</v>
      </c>
      <c r="L520" s="53" t="s">
        <v>64</v>
      </c>
      <c r="M520" s="54">
        <v>45474</v>
      </c>
      <c r="N520" s="52" t="s">
        <v>26</v>
      </c>
      <c r="O520" s="55">
        <v>17.670000000000002</v>
      </c>
      <c r="P520" s="52">
        <v>366</v>
      </c>
      <c r="Q520" s="56">
        <v>0.2</v>
      </c>
      <c r="R520" s="55">
        <f>+Table13[[#This Row],[Price per Unit]]*Table13[[#This Row],[Units Sold]]</f>
        <v>6467.22</v>
      </c>
      <c r="S520" s="52" t="s">
        <v>27</v>
      </c>
      <c r="T520" s="66">
        <f>+Table13[[#This Row],[Price per Unit]]*Table13[[#This Row],[Units Sold]]-Table13[[#This Row],[Price per Unit]]*Table13[[#This Row],[Units Sold]]*Table13[[#This Row],[Discount %]]</f>
        <v>5173.7759999999998</v>
      </c>
      <c r="U520"/>
    </row>
    <row r="521" spans="1:21">
      <c r="A521" s="65">
        <v>2158</v>
      </c>
      <c r="B521" s="52" t="s">
        <v>17</v>
      </c>
      <c r="C521" s="52" t="s">
        <v>35</v>
      </c>
      <c r="D521" s="52" t="s">
        <v>29</v>
      </c>
      <c r="E521" s="52" t="s">
        <v>30</v>
      </c>
      <c r="F521" s="52" t="s">
        <v>55</v>
      </c>
      <c r="G521" s="52">
        <f>+LEN(Table13[[#This Row],[Product Name]])</f>
        <v>19</v>
      </c>
      <c r="H521" s="52" t="s">
        <v>57</v>
      </c>
      <c r="I521" s="52" t="s">
        <v>23</v>
      </c>
      <c r="J521" s="52">
        <v>2023</v>
      </c>
      <c r="K521" s="52" t="s">
        <v>45</v>
      </c>
      <c r="L521" s="53" t="s">
        <v>51</v>
      </c>
      <c r="M521" s="54">
        <v>45017</v>
      </c>
      <c r="N521" s="52" t="s">
        <v>26</v>
      </c>
      <c r="O521" s="55">
        <v>16.14</v>
      </c>
      <c r="P521" s="52">
        <v>105</v>
      </c>
      <c r="Q521" s="56">
        <v>0.06</v>
      </c>
      <c r="R521" s="55">
        <f>+Table13[[#This Row],[Price per Unit]]*Table13[[#This Row],[Units Sold]]</f>
        <v>1694.7</v>
      </c>
      <c r="S521" s="52" t="s">
        <v>47</v>
      </c>
      <c r="T521" s="66">
        <f>+Table13[[#This Row],[Price per Unit]]*Table13[[#This Row],[Units Sold]]-Table13[[#This Row],[Price per Unit]]*Table13[[#This Row],[Units Sold]]*Table13[[#This Row],[Discount %]]</f>
        <v>1593.018</v>
      </c>
      <c r="U521"/>
    </row>
    <row r="522" spans="1:21">
      <c r="A522" s="65">
        <v>2163</v>
      </c>
      <c r="B522" s="52" t="s">
        <v>48</v>
      </c>
      <c r="C522" s="52" t="s">
        <v>35</v>
      </c>
      <c r="D522" s="52" t="s">
        <v>36</v>
      </c>
      <c r="E522" s="52" t="s">
        <v>67</v>
      </c>
      <c r="F522" s="52" t="s">
        <v>38</v>
      </c>
      <c r="G522" s="52">
        <f>+LEN(Table13[[#This Row],[Product Name]])</f>
        <v>15</v>
      </c>
      <c r="H522" s="52" t="s">
        <v>22</v>
      </c>
      <c r="I522" s="52" t="s">
        <v>31</v>
      </c>
      <c r="J522" s="52">
        <v>2023</v>
      </c>
      <c r="K522" s="52" t="s">
        <v>24</v>
      </c>
      <c r="L522" s="53" t="s">
        <v>46</v>
      </c>
      <c r="M522" s="54">
        <v>45170</v>
      </c>
      <c r="N522" s="52" t="s">
        <v>66</v>
      </c>
      <c r="O522" s="55">
        <v>69.849999999999994</v>
      </c>
      <c r="P522" s="52">
        <v>203</v>
      </c>
      <c r="Q522" s="56">
        <v>0.13</v>
      </c>
      <c r="R522" s="55">
        <f>+Table13[[#This Row],[Price per Unit]]*Table13[[#This Row],[Units Sold]]</f>
        <v>14179.55</v>
      </c>
      <c r="S522" s="52" t="s">
        <v>61</v>
      </c>
      <c r="T522" s="66">
        <f>+Table13[[#This Row],[Price per Unit]]*Table13[[#This Row],[Units Sold]]-Table13[[#This Row],[Price per Unit]]*Table13[[#This Row],[Units Sold]]*Table13[[#This Row],[Discount %]]</f>
        <v>12336.208499999999</v>
      </c>
      <c r="U522"/>
    </row>
    <row r="523" spans="1:21">
      <c r="A523" s="65">
        <v>2175</v>
      </c>
      <c r="B523" s="52" t="s">
        <v>41</v>
      </c>
      <c r="C523" s="52" t="s">
        <v>35</v>
      </c>
      <c r="D523" s="52" t="s">
        <v>42</v>
      </c>
      <c r="E523" s="52" t="s">
        <v>70</v>
      </c>
      <c r="F523" s="52" t="s">
        <v>55</v>
      </c>
      <c r="G523" s="52">
        <f>+LEN(Table13[[#This Row],[Product Name]])</f>
        <v>19</v>
      </c>
      <c r="H523" s="52" t="s">
        <v>22</v>
      </c>
      <c r="I523" s="52" t="s">
        <v>23</v>
      </c>
      <c r="J523" s="52">
        <v>2023</v>
      </c>
      <c r="K523" s="52" t="s">
        <v>32</v>
      </c>
      <c r="L523" s="53" t="s">
        <v>65</v>
      </c>
      <c r="M523" s="54">
        <v>44927</v>
      </c>
      <c r="N523" s="52" t="s">
        <v>34</v>
      </c>
      <c r="O523" s="55">
        <v>43.7</v>
      </c>
      <c r="P523" s="52">
        <v>375</v>
      </c>
      <c r="Q523" s="56">
        <v>0.1</v>
      </c>
      <c r="R523" s="55">
        <f>+Table13[[#This Row],[Price per Unit]]*Table13[[#This Row],[Units Sold]]</f>
        <v>16387.5</v>
      </c>
      <c r="S523" s="52" t="s">
        <v>27</v>
      </c>
      <c r="T523" s="66">
        <f>+Table13[[#This Row],[Price per Unit]]*Table13[[#This Row],[Units Sold]]-Table13[[#This Row],[Price per Unit]]*Table13[[#This Row],[Units Sold]]*Table13[[#This Row],[Discount %]]</f>
        <v>14748.75</v>
      </c>
      <c r="U523"/>
    </row>
    <row r="524" spans="1:21">
      <c r="A524" s="65">
        <v>2176</v>
      </c>
      <c r="B524" s="52" t="s">
        <v>48</v>
      </c>
      <c r="C524" s="52" t="s">
        <v>35</v>
      </c>
      <c r="D524" s="52" t="s">
        <v>54</v>
      </c>
      <c r="E524" s="52" t="s">
        <v>70</v>
      </c>
      <c r="F524" s="52" t="s">
        <v>21</v>
      </c>
      <c r="G524" s="52">
        <f>+LEN(Table13[[#This Row],[Product Name]])</f>
        <v>16</v>
      </c>
      <c r="H524" s="52" t="s">
        <v>22</v>
      </c>
      <c r="I524" s="52" t="s">
        <v>23</v>
      </c>
      <c r="J524" s="52">
        <v>2024</v>
      </c>
      <c r="K524" s="52" t="s">
        <v>45</v>
      </c>
      <c r="L524" s="53" t="s">
        <v>64</v>
      </c>
      <c r="M524" s="54">
        <v>45474</v>
      </c>
      <c r="N524" s="52" t="s">
        <v>39</v>
      </c>
      <c r="O524" s="55">
        <v>14.67</v>
      </c>
      <c r="P524" s="52">
        <v>206</v>
      </c>
      <c r="Q524" s="56">
        <v>0.15</v>
      </c>
      <c r="R524" s="55">
        <f>+Table13[[#This Row],[Price per Unit]]*Table13[[#This Row],[Units Sold]]</f>
        <v>3022.02</v>
      </c>
      <c r="S524" s="52" t="s">
        <v>27</v>
      </c>
      <c r="T524" s="66">
        <f>+Table13[[#This Row],[Price per Unit]]*Table13[[#This Row],[Units Sold]]-Table13[[#This Row],[Price per Unit]]*Table13[[#This Row],[Units Sold]]*Table13[[#This Row],[Discount %]]</f>
        <v>2568.7170000000001</v>
      </c>
      <c r="U524"/>
    </row>
    <row r="525" spans="1:21">
      <c r="A525" s="65">
        <v>2182</v>
      </c>
      <c r="B525" s="52" t="s">
        <v>41</v>
      </c>
      <c r="C525" s="52" t="s">
        <v>35</v>
      </c>
      <c r="D525" s="52" t="s">
        <v>52</v>
      </c>
      <c r="E525" s="52" t="s">
        <v>67</v>
      </c>
      <c r="F525" s="52" t="s">
        <v>43</v>
      </c>
      <c r="G525" s="52">
        <f>+LEN(Table13[[#This Row],[Product Name]])</f>
        <v>20</v>
      </c>
      <c r="H525" s="52" t="s">
        <v>57</v>
      </c>
      <c r="I525" s="52" t="s">
        <v>23</v>
      </c>
      <c r="J525" s="52">
        <v>2024</v>
      </c>
      <c r="K525" s="52" t="s">
        <v>32</v>
      </c>
      <c r="L525" s="53" t="s">
        <v>46</v>
      </c>
      <c r="M525" s="54">
        <v>45536</v>
      </c>
      <c r="N525" s="52" t="s">
        <v>66</v>
      </c>
      <c r="O525" s="55">
        <v>26.63</v>
      </c>
      <c r="P525" s="52">
        <v>423</v>
      </c>
      <c r="Q525" s="56">
        <v>0.15</v>
      </c>
      <c r="R525" s="55">
        <f>+Table13[[#This Row],[Price per Unit]]*Table13[[#This Row],[Units Sold]]</f>
        <v>11264.49</v>
      </c>
      <c r="S525" s="52" t="s">
        <v>56</v>
      </c>
      <c r="T525" s="66">
        <f>+Table13[[#This Row],[Price per Unit]]*Table13[[#This Row],[Units Sold]]-Table13[[#This Row],[Price per Unit]]*Table13[[#This Row],[Units Sold]]*Table13[[#This Row],[Discount %]]</f>
        <v>9574.8165000000008</v>
      </c>
      <c r="U525"/>
    </row>
    <row r="526" spans="1:21">
      <c r="A526" s="65">
        <v>2185</v>
      </c>
      <c r="B526" s="52" t="s">
        <v>41</v>
      </c>
      <c r="C526" s="52" t="s">
        <v>35</v>
      </c>
      <c r="D526" s="52" t="s">
        <v>29</v>
      </c>
      <c r="E526" s="52" t="s">
        <v>62</v>
      </c>
      <c r="F526" s="52" t="s">
        <v>38</v>
      </c>
      <c r="G526" s="52">
        <f>+LEN(Table13[[#This Row],[Product Name]])</f>
        <v>15</v>
      </c>
      <c r="H526" s="52" t="s">
        <v>44</v>
      </c>
      <c r="I526" s="52" t="s">
        <v>23</v>
      </c>
      <c r="J526" s="52">
        <v>2024</v>
      </c>
      <c r="K526" s="52" t="s">
        <v>45</v>
      </c>
      <c r="L526" s="53" t="s">
        <v>58</v>
      </c>
      <c r="M526" s="54">
        <v>45566</v>
      </c>
      <c r="N526" s="52" t="s">
        <v>39</v>
      </c>
      <c r="O526" s="55">
        <v>14.14</v>
      </c>
      <c r="P526" s="52">
        <v>360</v>
      </c>
      <c r="Q526" s="56">
        <v>0.03</v>
      </c>
      <c r="R526" s="55">
        <f>+Table13[[#This Row],[Price per Unit]]*Table13[[#This Row],[Units Sold]]</f>
        <v>5090.4000000000005</v>
      </c>
      <c r="S526" s="52" t="s">
        <v>61</v>
      </c>
      <c r="T526" s="66">
        <f>+Table13[[#This Row],[Price per Unit]]*Table13[[#This Row],[Units Sold]]-Table13[[#This Row],[Price per Unit]]*Table13[[#This Row],[Units Sold]]*Table13[[#This Row],[Discount %]]</f>
        <v>4937.6880000000001</v>
      </c>
      <c r="U526"/>
    </row>
    <row r="527" spans="1:21">
      <c r="A527" s="65">
        <v>2186</v>
      </c>
      <c r="B527" s="52" t="s">
        <v>41</v>
      </c>
      <c r="C527" s="52" t="s">
        <v>35</v>
      </c>
      <c r="D527" s="52" t="s">
        <v>52</v>
      </c>
      <c r="E527" s="52" t="s">
        <v>59</v>
      </c>
      <c r="F527" s="52" t="s">
        <v>60</v>
      </c>
      <c r="G527" s="52">
        <f>+LEN(Table13[[#This Row],[Product Name]])</f>
        <v>15</v>
      </c>
      <c r="H527" s="52" t="s">
        <v>57</v>
      </c>
      <c r="I527" s="52" t="s">
        <v>23</v>
      </c>
      <c r="J527" s="52">
        <v>2024</v>
      </c>
      <c r="K527" s="52" t="s">
        <v>45</v>
      </c>
      <c r="L527" s="53" t="s">
        <v>25</v>
      </c>
      <c r="M527" s="54">
        <v>45352</v>
      </c>
      <c r="N527" s="52" t="s">
        <v>26</v>
      </c>
      <c r="O527" s="55">
        <v>10.130000000000001</v>
      </c>
      <c r="P527" s="52">
        <v>434</v>
      </c>
      <c r="Q527" s="56">
        <v>0.1</v>
      </c>
      <c r="R527" s="55">
        <f>+Table13[[#This Row],[Price per Unit]]*Table13[[#This Row],[Units Sold]]</f>
        <v>4396.42</v>
      </c>
      <c r="S527" s="52" t="s">
        <v>61</v>
      </c>
      <c r="T527" s="66">
        <f>+Table13[[#This Row],[Price per Unit]]*Table13[[#This Row],[Units Sold]]-Table13[[#This Row],[Price per Unit]]*Table13[[#This Row],[Units Sold]]*Table13[[#This Row],[Discount %]]</f>
        <v>3956.7780000000002</v>
      </c>
      <c r="U527"/>
    </row>
    <row r="528" spans="1:21">
      <c r="A528" s="65">
        <v>2203</v>
      </c>
      <c r="B528" s="52" t="s">
        <v>41</v>
      </c>
      <c r="C528" s="52" t="s">
        <v>35</v>
      </c>
      <c r="D528" s="52" t="s">
        <v>50</v>
      </c>
      <c r="E528" s="52" t="s">
        <v>37</v>
      </c>
      <c r="F528" s="52" t="s">
        <v>43</v>
      </c>
      <c r="G528" s="52">
        <f>+LEN(Table13[[#This Row],[Product Name]])</f>
        <v>20</v>
      </c>
      <c r="H528" s="52" t="s">
        <v>22</v>
      </c>
      <c r="I528" s="52" t="s">
        <v>23</v>
      </c>
      <c r="J528" s="52">
        <v>2023</v>
      </c>
      <c r="K528" s="52" t="s">
        <v>45</v>
      </c>
      <c r="L528" s="53" t="s">
        <v>53</v>
      </c>
      <c r="M528" s="54">
        <v>44927</v>
      </c>
      <c r="N528" s="52" t="s">
        <v>39</v>
      </c>
      <c r="O528" s="55">
        <v>54.52</v>
      </c>
      <c r="P528" s="52">
        <v>96</v>
      </c>
      <c r="Q528" s="56">
        <v>0.05</v>
      </c>
      <c r="R528" s="55">
        <f>+Table13[[#This Row],[Price per Unit]]*Table13[[#This Row],[Units Sold]]</f>
        <v>5233.92</v>
      </c>
      <c r="S528" s="52" t="s">
        <v>61</v>
      </c>
      <c r="T528" s="66">
        <f>+Table13[[#This Row],[Price per Unit]]*Table13[[#This Row],[Units Sold]]-Table13[[#This Row],[Price per Unit]]*Table13[[#This Row],[Units Sold]]*Table13[[#This Row],[Discount %]]</f>
        <v>4972.2240000000002</v>
      </c>
      <c r="U528"/>
    </row>
    <row r="529" spans="1:21">
      <c r="A529" s="65">
        <v>2214</v>
      </c>
      <c r="B529" s="52" t="s">
        <v>48</v>
      </c>
      <c r="C529" s="52" t="s">
        <v>35</v>
      </c>
      <c r="D529" s="52" t="s">
        <v>50</v>
      </c>
      <c r="E529" s="52" t="s">
        <v>37</v>
      </c>
      <c r="F529" s="52" t="s">
        <v>43</v>
      </c>
      <c r="G529" s="52">
        <f>+LEN(Table13[[#This Row],[Product Name]])</f>
        <v>20</v>
      </c>
      <c r="H529" s="52" t="s">
        <v>57</v>
      </c>
      <c r="I529" s="52" t="s">
        <v>23</v>
      </c>
      <c r="J529" s="52">
        <v>2023</v>
      </c>
      <c r="K529" s="52" t="s">
        <v>45</v>
      </c>
      <c r="L529" s="53" t="s">
        <v>33</v>
      </c>
      <c r="M529" s="54">
        <v>45047</v>
      </c>
      <c r="N529" s="52" t="s">
        <v>69</v>
      </c>
      <c r="O529" s="55">
        <v>80.78</v>
      </c>
      <c r="P529" s="52">
        <v>482</v>
      </c>
      <c r="Q529" s="56">
        <v>0.16</v>
      </c>
      <c r="R529" s="55">
        <f>+Table13[[#This Row],[Price per Unit]]*Table13[[#This Row],[Units Sold]]</f>
        <v>38935.96</v>
      </c>
      <c r="S529" s="52" t="s">
        <v>61</v>
      </c>
      <c r="T529" s="66">
        <f>+Table13[[#This Row],[Price per Unit]]*Table13[[#This Row],[Units Sold]]-Table13[[#This Row],[Price per Unit]]*Table13[[#This Row],[Units Sold]]*Table13[[#This Row],[Discount %]]</f>
        <v>32706.206399999999</v>
      </c>
      <c r="U529"/>
    </row>
    <row r="530" spans="1:21">
      <c r="A530" s="65">
        <v>2215</v>
      </c>
      <c r="B530" s="52" t="s">
        <v>17</v>
      </c>
      <c r="C530" s="52" t="s">
        <v>35</v>
      </c>
      <c r="D530" s="52" t="s">
        <v>19</v>
      </c>
      <c r="E530" s="52" t="s">
        <v>67</v>
      </c>
      <c r="F530" s="52" t="s">
        <v>43</v>
      </c>
      <c r="G530" s="52">
        <f>+LEN(Table13[[#This Row],[Product Name]])</f>
        <v>20</v>
      </c>
      <c r="H530" s="52" t="s">
        <v>57</v>
      </c>
      <c r="I530" s="52" t="s">
        <v>31</v>
      </c>
      <c r="J530" s="52">
        <v>2024</v>
      </c>
      <c r="K530" s="52" t="s">
        <v>24</v>
      </c>
      <c r="L530" s="53" t="s">
        <v>53</v>
      </c>
      <c r="M530" s="54">
        <v>45292</v>
      </c>
      <c r="N530" s="52" t="s">
        <v>34</v>
      </c>
      <c r="O530" s="55">
        <v>86.91</v>
      </c>
      <c r="P530" s="52">
        <v>8</v>
      </c>
      <c r="Q530" s="56">
        <v>0.23</v>
      </c>
      <c r="R530" s="55">
        <f>+Table13[[#This Row],[Price per Unit]]*Table13[[#This Row],[Units Sold]]</f>
        <v>695.28</v>
      </c>
      <c r="S530" s="52" t="s">
        <v>61</v>
      </c>
      <c r="T530" s="66">
        <f>+Table13[[#This Row],[Price per Unit]]*Table13[[#This Row],[Units Sold]]-Table13[[#This Row],[Price per Unit]]*Table13[[#This Row],[Units Sold]]*Table13[[#This Row],[Discount %]]</f>
        <v>535.36559999999997</v>
      </c>
      <c r="U530"/>
    </row>
    <row r="531" spans="1:21">
      <c r="A531" s="65">
        <v>2220</v>
      </c>
      <c r="B531" s="52" t="s">
        <v>48</v>
      </c>
      <c r="C531" s="52" t="s">
        <v>35</v>
      </c>
      <c r="D531" s="52" t="s">
        <v>42</v>
      </c>
      <c r="E531" s="52" t="s">
        <v>67</v>
      </c>
      <c r="F531" s="52" t="s">
        <v>38</v>
      </c>
      <c r="G531" s="52">
        <f>+LEN(Table13[[#This Row],[Product Name]])</f>
        <v>15</v>
      </c>
      <c r="H531" s="52" t="s">
        <v>57</v>
      </c>
      <c r="I531" s="52" t="s">
        <v>23</v>
      </c>
      <c r="J531" s="52">
        <v>2023</v>
      </c>
      <c r="K531" s="52" t="s">
        <v>32</v>
      </c>
      <c r="L531" s="53" t="s">
        <v>71</v>
      </c>
      <c r="M531" s="54">
        <v>45200</v>
      </c>
      <c r="N531" s="52" t="s">
        <v>39</v>
      </c>
      <c r="O531" s="55">
        <v>22.7</v>
      </c>
      <c r="P531" s="52">
        <v>7</v>
      </c>
      <c r="Q531" s="56">
        <v>0.27</v>
      </c>
      <c r="R531" s="55">
        <f>+Table13[[#This Row],[Price per Unit]]*Table13[[#This Row],[Units Sold]]</f>
        <v>158.9</v>
      </c>
      <c r="S531" s="52" t="s">
        <v>56</v>
      </c>
      <c r="T531" s="66">
        <f>+Table13[[#This Row],[Price per Unit]]*Table13[[#This Row],[Units Sold]]-Table13[[#This Row],[Price per Unit]]*Table13[[#This Row],[Units Sold]]*Table13[[#This Row],[Discount %]]</f>
        <v>115.997</v>
      </c>
      <c r="U531"/>
    </row>
    <row r="532" spans="1:21">
      <c r="A532" s="65">
        <v>2225</v>
      </c>
      <c r="B532" s="52" t="s">
        <v>41</v>
      </c>
      <c r="C532" s="52" t="s">
        <v>35</v>
      </c>
      <c r="D532" s="52" t="s">
        <v>52</v>
      </c>
      <c r="E532" s="52" t="s">
        <v>70</v>
      </c>
      <c r="F532" s="52" t="s">
        <v>55</v>
      </c>
      <c r="G532" s="52">
        <f>+LEN(Table13[[#This Row],[Product Name]])</f>
        <v>19</v>
      </c>
      <c r="H532" s="52" t="s">
        <v>22</v>
      </c>
      <c r="I532" s="52" t="s">
        <v>31</v>
      </c>
      <c r="J532" s="52">
        <v>2024</v>
      </c>
      <c r="K532" s="52" t="s">
        <v>45</v>
      </c>
      <c r="L532" s="53" t="s">
        <v>68</v>
      </c>
      <c r="M532" s="54">
        <v>45627</v>
      </c>
      <c r="N532" s="52" t="s">
        <v>34</v>
      </c>
      <c r="O532" s="55">
        <v>12.22</v>
      </c>
      <c r="P532" s="52">
        <v>90</v>
      </c>
      <c r="Q532" s="56">
        <v>0.06</v>
      </c>
      <c r="R532" s="55">
        <f>+Table13[[#This Row],[Price per Unit]]*Table13[[#This Row],[Units Sold]]</f>
        <v>1099.8</v>
      </c>
      <c r="S532" s="52" t="s">
        <v>40</v>
      </c>
      <c r="T532" s="66">
        <f>+Table13[[#This Row],[Price per Unit]]*Table13[[#This Row],[Units Sold]]-Table13[[#This Row],[Price per Unit]]*Table13[[#This Row],[Units Sold]]*Table13[[#This Row],[Discount %]]</f>
        <v>1033.8119999999999</v>
      </c>
      <c r="U532"/>
    </row>
    <row r="533" spans="1:21">
      <c r="A533" s="65">
        <v>2228</v>
      </c>
      <c r="B533" s="52" t="s">
        <v>48</v>
      </c>
      <c r="C533" s="52" t="s">
        <v>35</v>
      </c>
      <c r="D533" s="52" t="s">
        <v>50</v>
      </c>
      <c r="E533" s="52" t="s">
        <v>20</v>
      </c>
      <c r="F533" s="52" t="s">
        <v>43</v>
      </c>
      <c r="G533" s="52">
        <f>+LEN(Table13[[#This Row],[Product Name]])</f>
        <v>20</v>
      </c>
      <c r="H533" s="52" t="s">
        <v>22</v>
      </c>
      <c r="I533" s="52" t="s">
        <v>23</v>
      </c>
      <c r="J533" s="52">
        <v>2024</v>
      </c>
      <c r="K533" s="52" t="s">
        <v>63</v>
      </c>
      <c r="L533" s="53" t="s">
        <v>72</v>
      </c>
      <c r="M533" s="54">
        <v>45444</v>
      </c>
      <c r="N533" s="52" t="s">
        <v>26</v>
      </c>
      <c r="O533" s="55">
        <v>87.63</v>
      </c>
      <c r="P533" s="52">
        <v>282</v>
      </c>
      <c r="Q533" s="56">
        <v>0.14000000000000001</v>
      </c>
      <c r="R533" s="55">
        <f>+Table13[[#This Row],[Price per Unit]]*Table13[[#This Row],[Units Sold]]</f>
        <v>24711.66</v>
      </c>
      <c r="S533" s="52" t="s">
        <v>61</v>
      </c>
      <c r="T533" s="66">
        <f>+Table13[[#This Row],[Price per Unit]]*Table13[[#This Row],[Units Sold]]-Table13[[#This Row],[Price per Unit]]*Table13[[#This Row],[Units Sold]]*Table13[[#This Row],[Discount %]]</f>
        <v>21252.027600000001</v>
      </c>
      <c r="U533"/>
    </row>
    <row r="534" spans="1:21">
      <c r="A534" s="65">
        <v>2229</v>
      </c>
      <c r="B534" s="52" t="s">
        <v>48</v>
      </c>
      <c r="C534" s="52" t="s">
        <v>35</v>
      </c>
      <c r="D534" s="52" t="s">
        <v>36</v>
      </c>
      <c r="E534" s="52" t="s">
        <v>30</v>
      </c>
      <c r="F534" s="52" t="s">
        <v>38</v>
      </c>
      <c r="G534" s="52">
        <f>+LEN(Table13[[#This Row],[Product Name]])</f>
        <v>15</v>
      </c>
      <c r="H534" s="52" t="s">
        <v>44</v>
      </c>
      <c r="I534" s="52" t="s">
        <v>31</v>
      </c>
      <c r="J534" s="52">
        <v>2024</v>
      </c>
      <c r="K534" s="52" t="s">
        <v>45</v>
      </c>
      <c r="L534" s="53" t="s">
        <v>68</v>
      </c>
      <c r="M534" s="54">
        <v>45627</v>
      </c>
      <c r="N534" s="52" t="s">
        <v>34</v>
      </c>
      <c r="O534" s="55">
        <v>53.3</v>
      </c>
      <c r="P534" s="52">
        <v>142</v>
      </c>
      <c r="Q534" s="56">
        <v>0.22</v>
      </c>
      <c r="R534" s="55">
        <f>+Table13[[#This Row],[Price per Unit]]*Table13[[#This Row],[Units Sold]]</f>
        <v>7568.5999999999995</v>
      </c>
      <c r="S534" s="52" t="s">
        <v>27</v>
      </c>
      <c r="T534" s="66">
        <f>+Table13[[#This Row],[Price per Unit]]*Table13[[#This Row],[Units Sold]]-Table13[[#This Row],[Price per Unit]]*Table13[[#This Row],[Units Sold]]*Table13[[#This Row],[Discount %]]</f>
        <v>5903.5079999999998</v>
      </c>
      <c r="U534"/>
    </row>
    <row r="535" spans="1:21">
      <c r="A535" s="65">
        <v>2238</v>
      </c>
      <c r="B535" s="52" t="s">
        <v>41</v>
      </c>
      <c r="C535" s="52" t="s">
        <v>35</v>
      </c>
      <c r="D535" s="52" t="s">
        <v>29</v>
      </c>
      <c r="E535" s="52" t="s">
        <v>70</v>
      </c>
      <c r="F535" s="52" t="s">
        <v>55</v>
      </c>
      <c r="G535" s="52">
        <f>+LEN(Table13[[#This Row],[Product Name]])</f>
        <v>19</v>
      </c>
      <c r="H535" s="52" t="s">
        <v>22</v>
      </c>
      <c r="I535" s="52" t="s">
        <v>31</v>
      </c>
      <c r="J535" s="52">
        <v>2023</v>
      </c>
      <c r="K535" s="52" t="s">
        <v>45</v>
      </c>
      <c r="L535" s="53" t="s">
        <v>25</v>
      </c>
      <c r="M535" s="54">
        <v>44986</v>
      </c>
      <c r="N535" s="52" t="s">
        <v>69</v>
      </c>
      <c r="O535" s="55">
        <v>40.619999999999997</v>
      </c>
      <c r="P535" s="52">
        <v>31</v>
      </c>
      <c r="Q535" s="56">
        <v>0.01</v>
      </c>
      <c r="R535" s="55">
        <f>+Table13[[#This Row],[Price per Unit]]*Table13[[#This Row],[Units Sold]]</f>
        <v>1259.22</v>
      </c>
      <c r="S535" s="52" t="s">
        <v>47</v>
      </c>
      <c r="T535" s="66">
        <f>+Table13[[#This Row],[Price per Unit]]*Table13[[#This Row],[Units Sold]]-Table13[[#This Row],[Price per Unit]]*Table13[[#This Row],[Units Sold]]*Table13[[#This Row],[Discount %]]</f>
        <v>1246.6278</v>
      </c>
      <c r="U535"/>
    </row>
    <row r="536" spans="1:21">
      <c r="A536" s="65">
        <v>2241</v>
      </c>
      <c r="B536" s="52" t="s">
        <v>48</v>
      </c>
      <c r="C536" s="52" t="s">
        <v>35</v>
      </c>
      <c r="D536" s="52" t="s">
        <v>50</v>
      </c>
      <c r="E536" s="52" t="s">
        <v>59</v>
      </c>
      <c r="F536" s="52" t="s">
        <v>38</v>
      </c>
      <c r="G536" s="52">
        <f>+LEN(Table13[[#This Row],[Product Name]])</f>
        <v>15</v>
      </c>
      <c r="H536" s="52" t="s">
        <v>44</v>
      </c>
      <c r="I536" s="52" t="s">
        <v>23</v>
      </c>
      <c r="J536" s="52">
        <v>2023</v>
      </c>
      <c r="K536" s="52" t="s">
        <v>24</v>
      </c>
      <c r="L536" s="53" t="s">
        <v>53</v>
      </c>
      <c r="M536" s="54">
        <v>44927</v>
      </c>
      <c r="N536" s="52" t="s">
        <v>66</v>
      </c>
      <c r="O536" s="55">
        <v>47.48</v>
      </c>
      <c r="P536" s="52">
        <v>252</v>
      </c>
      <c r="Q536" s="56">
        <v>0.15</v>
      </c>
      <c r="R536" s="55">
        <f>+Table13[[#This Row],[Price per Unit]]*Table13[[#This Row],[Units Sold]]</f>
        <v>11964.96</v>
      </c>
      <c r="S536" s="52" t="s">
        <v>61</v>
      </c>
      <c r="T536" s="66">
        <f>+Table13[[#This Row],[Price per Unit]]*Table13[[#This Row],[Units Sold]]-Table13[[#This Row],[Price per Unit]]*Table13[[#This Row],[Units Sold]]*Table13[[#This Row],[Discount %]]</f>
        <v>10170.215999999999</v>
      </c>
      <c r="U536"/>
    </row>
    <row r="537" spans="1:21">
      <c r="A537" s="65">
        <v>2247</v>
      </c>
      <c r="B537" s="52" t="s">
        <v>17</v>
      </c>
      <c r="C537" s="52" t="s">
        <v>35</v>
      </c>
      <c r="D537" s="52" t="s">
        <v>19</v>
      </c>
      <c r="E537" s="52" t="s">
        <v>70</v>
      </c>
      <c r="F537" s="52" t="s">
        <v>43</v>
      </c>
      <c r="G537" s="52">
        <f>+LEN(Table13[[#This Row],[Product Name]])</f>
        <v>20</v>
      </c>
      <c r="H537" s="52" t="s">
        <v>44</v>
      </c>
      <c r="I537" s="52" t="s">
        <v>31</v>
      </c>
      <c r="J537" s="52">
        <v>2024</v>
      </c>
      <c r="K537" s="52" t="s">
        <v>32</v>
      </c>
      <c r="L537" s="53" t="s">
        <v>53</v>
      </c>
      <c r="M537" s="54">
        <v>45292</v>
      </c>
      <c r="N537" s="52" t="s">
        <v>69</v>
      </c>
      <c r="O537" s="55">
        <v>50.11</v>
      </c>
      <c r="P537" s="52">
        <v>361</v>
      </c>
      <c r="Q537" s="56">
        <v>0.12</v>
      </c>
      <c r="R537" s="55">
        <f>+Table13[[#This Row],[Price per Unit]]*Table13[[#This Row],[Units Sold]]</f>
        <v>18089.71</v>
      </c>
      <c r="S537" s="52" t="s">
        <v>40</v>
      </c>
      <c r="T537" s="66">
        <f>+Table13[[#This Row],[Price per Unit]]*Table13[[#This Row],[Units Sold]]-Table13[[#This Row],[Price per Unit]]*Table13[[#This Row],[Units Sold]]*Table13[[#This Row],[Discount %]]</f>
        <v>15918.944799999999</v>
      </c>
      <c r="U537"/>
    </row>
    <row r="538" spans="1:21">
      <c r="A538" s="65">
        <v>2248</v>
      </c>
      <c r="B538" s="52" t="s">
        <v>41</v>
      </c>
      <c r="C538" s="52" t="s">
        <v>35</v>
      </c>
      <c r="D538" s="52" t="s">
        <v>52</v>
      </c>
      <c r="E538" s="52" t="s">
        <v>37</v>
      </c>
      <c r="F538" s="52" t="s">
        <v>38</v>
      </c>
      <c r="G538" s="52">
        <f>+LEN(Table13[[#This Row],[Product Name]])</f>
        <v>15</v>
      </c>
      <c r="H538" s="52" t="s">
        <v>57</v>
      </c>
      <c r="I538" s="52" t="s">
        <v>23</v>
      </c>
      <c r="J538" s="52">
        <v>2024</v>
      </c>
      <c r="K538" s="52" t="s">
        <v>32</v>
      </c>
      <c r="L538" s="53" t="s">
        <v>72</v>
      </c>
      <c r="M538" s="54">
        <v>45444</v>
      </c>
      <c r="N538" s="52" t="s">
        <v>69</v>
      </c>
      <c r="O538" s="55">
        <v>90.66</v>
      </c>
      <c r="P538" s="52">
        <v>52</v>
      </c>
      <c r="Q538" s="56">
        <v>0.24</v>
      </c>
      <c r="R538" s="55">
        <f>+Table13[[#This Row],[Price per Unit]]*Table13[[#This Row],[Units Sold]]</f>
        <v>4714.32</v>
      </c>
      <c r="S538" s="52" t="s">
        <v>40</v>
      </c>
      <c r="T538" s="66">
        <f>+Table13[[#This Row],[Price per Unit]]*Table13[[#This Row],[Units Sold]]-Table13[[#This Row],[Price per Unit]]*Table13[[#This Row],[Units Sold]]*Table13[[#This Row],[Discount %]]</f>
        <v>3582.8831999999998</v>
      </c>
      <c r="U538"/>
    </row>
    <row r="539" spans="1:21">
      <c r="A539" s="65">
        <v>2250</v>
      </c>
      <c r="B539" s="52" t="s">
        <v>48</v>
      </c>
      <c r="C539" s="52" t="s">
        <v>35</v>
      </c>
      <c r="D539" s="52" t="s">
        <v>36</v>
      </c>
      <c r="E539" s="52" t="s">
        <v>62</v>
      </c>
      <c r="F539" s="52" t="s">
        <v>43</v>
      </c>
      <c r="G539" s="52">
        <f>+LEN(Table13[[#This Row],[Product Name]])</f>
        <v>20</v>
      </c>
      <c r="H539" s="52" t="s">
        <v>57</v>
      </c>
      <c r="I539" s="52" t="s">
        <v>31</v>
      </c>
      <c r="J539" s="52">
        <v>2024</v>
      </c>
      <c r="K539" s="52" t="s">
        <v>63</v>
      </c>
      <c r="L539" s="53" t="s">
        <v>65</v>
      </c>
      <c r="M539" s="54">
        <v>45292</v>
      </c>
      <c r="N539" s="52" t="s">
        <v>66</v>
      </c>
      <c r="O539" s="55">
        <v>12.21</v>
      </c>
      <c r="P539" s="52">
        <v>61</v>
      </c>
      <c r="Q539" s="56">
        <v>0.17</v>
      </c>
      <c r="R539" s="55">
        <f>+Table13[[#This Row],[Price per Unit]]*Table13[[#This Row],[Units Sold]]</f>
        <v>744.81000000000006</v>
      </c>
      <c r="S539" s="52" t="s">
        <v>56</v>
      </c>
      <c r="T539" s="66">
        <f>+Table13[[#This Row],[Price per Unit]]*Table13[[#This Row],[Units Sold]]-Table13[[#This Row],[Price per Unit]]*Table13[[#This Row],[Units Sold]]*Table13[[#This Row],[Discount %]]</f>
        <v>618.19230000000005</v>
      </c>
      <c r="U539"/>
    </row>
    <row r="540" spans="1:21">
      <c r="A540" s="65">
        <v>2255</v>
      </c>
      <c r="B540" s="52" t="s">
        <v>17</v>
      </c>
      <c r="C540" s="52" t="s">
        <v>35</v>
      </c>
      <c r="D540" s="52" t="s">
        <v>50</v>
      </c>
      <c r="E540" s="52" t="s">
        <v>67</v>
      </c>
      <c r="F540" s="52" t="s">
        <v>43</v>
      </c>
      <c r="G540" s="52">
        <f>+LEN(Table13[[#This Row],[Product Name]])</f>
        <v>20</v>
      </c>
      <c r="H540" s="52" t="s">
        <v>57</v>
      </c>
      <c r="I540" s="52" t="s">
        <v>23</v>
      </c>
      <c r="J540" s="52">
        <v>2024</v>
      </c>
      <c r="K540" s="52" t="s">
        <v>24</v>
      </c>
      <c r="L540" s="53" t="s">
        <v>33</v>
      </c>
      <c r="M540" s="54">
        <v>45413</v>
      </c>
      <c r="N540" s="52" t="s">
        <v>66</v>
      </c>
      <c r="O540" s="55">
        <v>47.76</v>
      </c>
      <c r="P540" s="52">
        <v>6</v>
      </c>
      <c r="Q540" s="56">
        <v>0.18</v>
      </c>
      <c r="R540" s="55">
        <f>+Table13[[#This Row],[Price per Unit]]*Table13[[#This Row],[Units Sold]]</f>
        <v>286.56</v>
      </c>
      <c r="S540" s="52" t="s">
        <v>40</v>
      </c>
      <c r="T540" s="66">
        <f>+Table13[[#This Row],[Price per Unit]]*Table13[[#This Row],[Units Sold]]-Table13[[#This Row],[Price per Unit]]*Table13[[#This Row],[Units Sold]]*Table13[[#This Row],[Discount %]]</f>
        <v>234.97919999999999</v>
      </c>
      <c r="U540"/>
    </row>
    <row r="541" spans="1:21">
      <c r="A541" s="65">
        <v>2257</v>
      </c>
      <c r="B541" s="52" t="s">
        <v>41</v>
      </c>
      <c r="C541" s="52" t="s">
        <v>35</v>
      </c>
      <c r="D541" s="52" t="s">
        <v>52</v>
      </c>
      <c r="E541" s="52" t="s">
        <v>30</v>
      </c>
      <c r="F541" s="52" t="s">
        <v>21</v>
      </c>
      <c r="G541" s="52">
        <f>+LEN(Table13[[#This Row],[Product Name]])</f>
        <v>16</v>
      </c>
      <c r="H541" s="52" t="s">
        <v>22</v>
      </c>
      <c r="I541" s="52" t="s">
        <v>23</v>
      </c>
      <c r="J541" s="52">
        <v>2024</v>
      </c>
      <c r="K541" s="52" t="s">
        <v>63</v>
      </c>
      <c r="L541" s="53" t="s">
        <v>51</v>
      </c>
      <c r="M541" s="54">
        <v>45383</v>
      </c>
      <c r="N541" s="52" t="s">
        <v>66</v>
      </c>
      <c r="O541" s="55">
        <v>49.2</v>
      </c>
      <c r="P541" s="52">
        <v>61</v>
      </c>
      <c r="Q541" s="56">
        <v>0.26</v>
      </c>
      <c r="R541" s="55">
        <f>+Table13[[#This Row],[Price per Unit]]*Table13[[#This Row],[Units Sold]]</f>
        <v>3001.2000000000003</v>
      </c>
      <c r="S541" s="52" t="s">
        <v>27</v>
      </c>
      <c r="T541" s="66">
        <f>+Table13[[#This Row],[Price per Unit]]*Table13[[#This Row],[Units Sold]]-Table13[[#This Row],[Price per Unit]]*Table13[[#This Row],[Units Sold]]*Table13[[#This Row],[Discount %]]</f>
        <v>2220.8879999999999</v>
      </c>
      <c r="U541"/>
    </row>
    <row r="542" spans="1:21">
      <c r="A542" s="65">
        <v>2261</v>
      </c>
      <c r="B542" s="52" t="s">
        <v>17</v>
      </c>
      <c r="C542" s="52" t="s">
        <v>35</v>
      </c>
      <c r="D542" s="52" t="s">
        <v>19</v>
      </c>
      <c r="E542" s="52" t="s">
        <v>70</v>
      </c>
      <c r="F542" s="52" t="s">
        <v>43</v>
      </c>
      <c r="G542" s="52">
        <f>+LEN(Table13[[#This Row],[Product Name]])</f>
        <v>20</v>
      </c>
      <c r="H542" s="52" t="s">
        <v>22</v>
      </c>
      <c r="I542" s="52" t="s">
        <v>31</v>
      </c>
      <c r="J542" s="52">
        <v>2024</v>
      </c>
      <c r="K542" s="52" t="s">
        <v>45</v>
      </c>
      <c r="L542" s="53" t="s">
        <v>68</v>
      </c>
      <c r="M542" s="54">
        <v>45627</v>
      </c>
      <c r="N542" s="52" t="s">
        <v>69</v>
      </c>
      <c r="O542" s="55">
        <v>6.53</v>
      </c>
      <c r="P542" s="52">
        <v>433</v>
      </c>
      <c r="Q542" s="56">
        <v>0.14000000000000001</v>
      </c>
      <c r="R542" s="55">
        <f>+Table13[[#This Row],[Price per Unit]]*Table13[[#This Row],[Units Sold]]</f>
        <v>2827.4900000000002</v>
      </c>
      <c r="S542" s="52" t="s">
        <v>61</v>
      </c>
      <c r="T542" s="66">
        <f>+Table13[[#This Row],[Price per Unit]]*Table13[[#This Row],[Units Sold]]-Table13[[#This Row],[Price per Unit]]*Table13[[#This Row],[Units Sold]]*Table13[[#This Row],[Discount %]]</f>
        <v>2431.6414</v>
      </c>
      <c r="U542"/>
    </row>
    <row r="543" spans="1:21">
      <c r="A543" s="65">
        <v>2264</v>
      </c>
      <c r="B543" s="52" t="s">
        <v>48</v>
      </c>
      <c r="C543" s="52" t="s">
        <v>35</v>
      </c>
      <c r="D543" s="52" t="s">
        <v>29</v>
      </c>
      <c r="E543" s="52" t="s">
        <v>70</v>
      </c>
      <c r="F543" s="52" t="s">
        <v>21</v>
      </c>
      <c r="G543" s="52">
        <f>+LEN(Table13[[#This Row],[Product Name]])</f>
        <v>16</v>
      </c>
      <c r="H543" s="52" t="s">
        <v>44</v>
      </c>
      <c r="I543" s="52" t="s">
        <v>31</v>
      </c>
      <c r="J543" s="52">
        <v>2023</v>
      </c>
      <c r="K543" s="52" t="s">
        <v>24</v>
      </c>
      <c r="L543" s="53" t="s">
        <v>73</v>
      </c>
      <c r="M543" s="54">
        <v>45139</v>
      </c>
      <c r="N543" s="52" t="s">
        <v>69</v>
      </c>
      <c r="O543" s="55">
        <v>7.17</v>
      </c>
      <c r="P543" s="52">
        <v>1</v>
      </c>
      <c r="Q543" s="56">
        <v>7.0000000000000007E-2</v>
      </c>
      <c r="R543" s="55">
        <f>+Table13[[#This Row],[Price per Unit]]*Table13[[#This Row],[Units Sold]]</f>
        <v>7.17</v>
      </c>
      <c r="S543" s="52" t="s">
        <v>40</v>
      </c>
      <c r="T543" s="66">
        <f>+Table13[[#This Row],[Price per Unit]]*Table13[[#This Row],[Units Sold]]-Table13[[#This Row],[Price per Unit]]*Table13[[#This Row],[Units Sold]]*Table13[[#This Row],[Discount %]]</f>
        <v>6.6680999999999999</v>
      </c>
      <c r="U543"/>
    </row>
    <row r="544" spans="1:21">
      <c r="A544" s="65">
        <v>2266</v>
      </c>
      <c r="B544" s="52" t="s">
        <v>41</v>
      </c>
      <c r="C544" s="52" t="s">
        <v>35</v>
      </c>
      <c r="D544" s="52" t="s">
        <v>50</v>
      </c>
      <c r="E544" s="52" t="s">
        <v>67</v>
      </c>
      <c r="F544" s="52" t="s">
        <v>43</v>
      </c>
      <c r="G544" s="52">
        <f>+LEN(Table13[[#This Row],[Product Name]])</f>
        <v>20</v>
      </c>
      <c r="H544" s="52" t="s">
        <v>22</v>
      </c>
      <c r="I544" s="52" t="s">
        <v>31</v>
      </c>
      <c r="J544" s="52">
        <v>2023</v>
      </c>
      <c r="K544" s="52" t="s">
        <v>63</v>
      </c>
      <c r="L544" s="53" t="s">
        <v>33</v>
      </c>
      <c r="M544" s="54">
        <v>45047</v>
      </c>
      <c r="N544" s="52" t="s">
        <v>39</v>
      </c>
      <c r="O544" s="55">
        <v>11.5</v>
      </c>
      <c r="P544" s="52">
        <v>294</v>
      </c>
      <c r="Q544" s="56">
        <v>0.06</v>
      </c>
      <c r="R544" s="55">
        <f>+Table13[[#This Row],[Price per Unit]]*Table13[[#This Row],[Units Sold]]</f>
        <v>3381</v>
      </c>
      <c r="S544" s="52" t="s">
        <v>61</v>
      </c>
      <c r="T544" s="66">
        <f>+Table13[[#This Row],[Price per Unit]]*Table13[[#This Row],[Units Sold]]-Table13[[#This Row],[Price per Unit]]*Table13[[#This Row],[Units Sold]]*Table13[[#This Row],[Discount %]]</f>
        <v>3178.14</v>
      </c>
      <c r="U544"/>
    </row>
    <row r="545" spans="1:21">
      <c r="A545" s="65">
        <v>2269</v>
      </c>
      <c r="B545" s="52" t="s">
        <v>48</v>
      </c>
      <c r="C545" s="52" t="s">
        <v>35</v>
      </c>
      <c r="D545" s="52" t="s">
        <v>42</v>
      </c>
      <c r="E545" s="52" t="s">
        <v>67</v>
      </c>
      <c r="F545" s="52" t="s">
        <v>43</v>
      </c>
      <c r="G545" s="52">
        <f>+LEN(Table13[[#This Row],[Product Name]])</f>
        <v>20</v>
      </c>
      <c r="H545" s="52" t="s">
        <v>44</v>
      </c>
      <c r="I545" s="52" t="s">
        <v>31</v>
      </c>
      <c r="J545" s="52">
        <v>2024</v>
      </c>
      <c r="K545" s="52" t="s">
        <v>45</v>
      </c>
      <c r="L545" s="53" t="s">
        <v>71</v>
      </c>
      <c r="M545" s="54">
        <v>45566</v>
      </c>
      <c r="N545" s="52" t="s">
        <v>34</v>
      </c>
      <c r="O545" s="55">
        <v>73.19</v>
      </c>
      <c r="P545" s="52">
        <v>98</v>
      </c>
      <c r="Q545" s="56">
        <v>0.17</v>
      </c>
      <c r="R545" s="55">
        <f>+Table13[[#This Row],[Price per Unit]]*Table13[[#This Row],[Units Sold]]</f>
        <v>7172.62</v>
      </c>
      <c r="S545" s="52" t="s">
        <v>61</v>
      </c>
      <c r="T545" s="66">
        <f>+Table13[[#This Row],[Price per Unit]]*Table13[[#This Row],[Units Sold]]-Table13[[#This Row],[Price per Unit]]*Table13[[#This Row],[Units Sold]]*Table13[[#This Row],[Discount %]]</f>
        <v>5953.2745999999997</v>
      </c>
      <c r="U545"/>
    </row>
    <row r="546" spans="1:21">
      <c r="A546" s="65">
        <v>2270</v>
      </c>
      <c r="B546" s="52" t="s">
        <v>41</v>
      </c>
      <c r="C546" s="52" t="s">
        <v>35</v>
      </c>
      <c r="D546" s="52" t="s">
        <v>42</v>
      </c>
      <c r="E546" s="52" t="s">
        <v>67</v>
      </c>
      <c r="F546" s="52" t="s">
        <v>60</v>
      </c>
      <c r="G546" s="52">
        <f>+LEN(Table13[[#This Row],[Product Name]])</f>
        <v>15</v>
      </c>
      <c r="H546" s="52" t="s">
        <v>57</v>
      </c>
      <c r="I546" s="52" t="s">
        <v>31</v>
      </c>
      <c r="J546" s="52">
        <v>2023</v>
      </c>
      <c r="K546" s="52" t="s">
        <v>32</v>
      </c>
      <c r="L546" s="53" t="s">
        <v>71</v>
      </c>
      <c r="M546" s="54">
        <v>45200</v>
      </c>
      <c r="N546" s="52" t="s">
        <v>69</v>
      </c>
      <c r="O546" s="55">
        <v>95.37</v>
      </c>
      <c r="P546" s="52">
        <v>59</v>
      </c>
      <c r="Q546" s="56">
        <v>0.28999999999999998</v>
      </c>
      <c r="R546" s="55">
        <f>+Table13[[#This Row],[Price per Unit]]*Table13[[#This Row],[Units Sold]]</f>
        <v>5626.83</v>
      </c>
      <c r="S546" s="52" t="s">
        <v>27</v>
      </c>
      <c r="T546" s="66">
        <f>+Table13[[#This Row],[Price per Unit]]*Table13[[#This Row],[Units Sold]]-Table13[[#This Row],[Price per Unit]]*Table13[[#This Row],[Units Sold]]*Table13[[#This Row],[Discount %]]</f>
        <v>3995.0493000000001</v>
      </c>
      <c r="U546"/>
    </row>
    <row r="547" spans="1:21">
      <c r="A547" s="65">
        <v>2276</v>
      </c>
      <c r="B547" s="52" t="s">
        <v>41</v>
      </c>
      <c r="C547" s="52" t="s">
        <v>35</v>
      </c>
      <c r="D547" s="52" t="s">
        <v>36</v>
      </c>
      <c r="E547" s="52" t="s">
        <v>70</v>
      </c>
      <c r="F547" s="52" t="s">
        <v>43</v>
      </c>
      <c r="G547" s="52">
        <f>+LEN(Table13[[#This Row],[Product Name]])</f>
        <v>20</v>
      </c>
      <c r="H547" s="52" t="s">
        <v>44</v>
      </c>
      <c r="I547" s="52" t="s">
        <v>23</v>
      </c>
      <c r="J547" s="52">
        <v>2024</v>
      </c>
      <c r="K547" s="52" t="s">
        <v>24</v>
      </c>
      <c r="L547" s="53" t="s">
        <v>25</v>
      </c>
      <c r="M547" s="54">
        <v>45352</v>
      </c>
      <c r="N547" s="52" t="s">
        <v>34</v>
      </c>
      <c r="O547" s="55">
        <v>71.010000000000005</v>
      </c>
      <c r="P547" s="52">
        <v>126</v>
      </c>
      <c r="Q547" s="56">
        <v>0.06</v>
      </c>
      <c r="R547" s="55">
        <f>+Table13[[#This Row],[Price per Unit]]*Table13[[#This Row],[Units Sold]]</f>
        <v>8947.26</v>
      </c>
      <c r="S547" s="52" t="s">
        <v>47</v>
      </c>
      <c r="T547" s="66">
        <f>+Table13[[#This Row],[Price per Unit]]*Table13[[#This Row],[Units Sold]]-Table13[[#This Row],[Price per Unit]]*Table13[[#This Row],[Units Sold]]*Table13[[#This Row],[Discount %]]</f>
        <v>8410.4243999999999</v>
      </c>
      <c r="U547"/>
    </row>
    <row r="548" spans="1:21">
      <c r="A548" s="65">
        <v>2278</v>
      </c>
      <c r="B548" s="52" t="s">
        <v>41</v>
      </c>
      <c r="C548" s="52" t="s">
        <v>35</v>
      </c>
      <c r="D548" s="52" t="s">
        <v>54</v>
      </c>
      <c r="E548" s="52" t="s">
        <v>37</v>
      </c>
      <c r="F548" s="52" t="s">
        <v>21</v>
      </c>
      <c r="G548" s="52">
        <f>+LEN(Table13[[#This Row],[Product Name]])</f>
        <v>16</v>
      </c>
      <c r="H548" s="52" t="s">
        <v>57</v>
      </c>
      <c r="I548" s="52" t="s">
        <v>31</v>
      </c>
      <c r="J548" s="52">
        <v>2024</v>
      </c>
      <c r="K548" s="52" t="s">
        <v>32</v>
      </c>
      <c r="L548" s="53" t="s">
        <v>25</v>
      </c>
      <c r="M548" s="54">
        <v>45352</v>
      </c>
      <c r="N548" s="52" t="s">
        <v>69</v>
      </c>
      <c r="O548" s="55">
        <v>70.540000000000006</v>
      </c>
      <c r="P548" s="52">
        <v>115</v>
      </c>
      <c r="Q548" s="56">
        <v>0.12</v>
      </c>
      <c r="R548" s="55">
        <f>+Table13[[#This Row],[Price per Unit]]*Table13[[#This Row],[Units Sold]]</f>
        <v>8112.1</v>
      </c>
      <c r="S548" s="52" t="s">
        <v>27</v>
      </c>
      <c r="T548" s="66">
        <f>+Table13[[#This Row],[Price per Unit]]*Table13[[#This Row],[Units Sold]]-Table13[[#This Row],[Price per Unit]]*Table13[[#This Row],[Units Sold]]*Table13[[#This Row],[Discount %]]</f>
        <v>7138.6480000000001</v>
      </c>
      <c r="U548"/>
    </row>
    <row r="549" spans="1:21">
      <c r="A549" s="65">
        <v>2285</v>
      </c>
      <c r="B549" s="52" t="s">
        <v>41</v>
      </c>
      <c r="C549" s="52" t="s">
        <v>35</v>
      </c>
      <c r="D549" s="52" t="s">
        <v>50</v>
      </c>
      <c r="E549" s="52" t="s">
        <v>30</v>
      </c>
      <c r="F549" s="52" t="s">
        <v>60</v>
      </c>
      <c r="G549" s="52">
        <f>+LEN(Table13[[#This Row],[Product Name]])</f>
        <v>15</v>
      </c>
      <c r="H549" s="52" t="s">
        <v>22</v>
      </c>
      <c r="I549" s="52" t="s">
        <v>31</v>
      </c>
      <c r="J549" s="52">
        <v>2024</v>
      </c>
      <c r="K549" s="52" t="s">
        <v>45</v>
      </c>
      <c r="L549" s="53" t="s">
        <v>65</v>
      </c>
      <c r="M549" s="54">
        <v>45292</v>
      </c>
      <c r="N549" s="52" t="s">
        <v>69</v>
      </c>
      <c r="O549" s="55">
        <v>7.09</v>
      </c>
      <c r="P549" s="52">
        <v>90</v>
      </c>
      <c r="Q549" s="56">
        <v>0.23</v>
      </c>
      <c r="R549" s="55">
        <f>+Table13[[#This Row],[Price per Unit]]*Table13[[#This Row],[Units Sold]]</f>
        <v>638.1</v>
      </c>
      <c r="S549" s="52" t="s">
        <v>47</v>
      </c>
      <c r="T549" s="66">
        <f>+Table13[[#This Row],[Price per Unit]]*Table13[[#This Row],[Units Sold]]-Table13[[#This Row],[Price per Unit]]*Table13[[#This Row],[Units Sold]]*Table13[[#This Row],[Discount %]]</f>
        <v>491.33699999999999</v>
      </c>
      <c r="U549"/>
    </row>
    <row r="550" spans="1:21">
      <c r="A550" s="65">
        <v>2289</v>
      </c>
      <c r="B550" s="52" t="s">
        <v>48</v>
      </c>
      <c r="C550" s="52" t="s">
        <v>35</v>
      </c>
      <c r="D550" s="52" t="s">
        <v>54</v>
      </c>
      <c r="E550" s="52" t="s">
        <v>67</v>
      </c>
      <c r="F550" s="52" t="s">
        <v>43</v>
      </c>
      <c r="G550" s="52">
        <f>+LEN(Table13[[#This Row],[Product Name]])</f>
        <v>20</v>
      </c>
      <c r="H550" s="52" t="s">
        <v>22</v>
      </c>
      <c r="I550" s="52" t="s">
        <v>31</v>
      </c>
      <c r="J550" s="52">
        <v>2023</v>
      </c>
      <c r="K550" s="52" t="s">
        <v>32</v>
      </c>
      <c r="L550" s="53" t="s">
        <v>64</v>
      </c>
      <c r="M550" s="54">
        <v>45108</v>
      </c>
      <c r="N550" s="52" t="s">
        <v>34</v>
      </c>
      <c r="O550" s="55">
        <v>56.46</v>
      </c>
      <c r="P550" s="52">
        <v>281</v>
      </c>
      <c r="Q550" s="56">
        <v>0.04</v>
      </c>
      <c r="R550" s="55">
        <f>+Table13[[#This Row],[Price per Unit]]*Table13[[#This Row],[Units Sold]]</f>
        <v>15865.26</v>
      </c>
      <c r="S550" s="52" t="s">
        <v>56</v>
      </c>
      <c r="T550" s="66">
        <f>+Table13[[#This Row],[Price per Unit]]*Table13[[#This Row],[Units Sold]]-Table13[[#This Row],[Price per Unit]]*Table13[[#This Row],[Units Sold]]*Table13[[#This Row],[Discount %]]</f>
        <v>15230.649600000001</v>
      </c>
      <c r="U550"/>
    </row>
    <row r="551" spans="1:21">
      <c r="A551" s="65">
        <v>2292</v>
      </c>
      <c r="B551" s="52" t="s">
        <v>41</v>
      </c>
      <c r="C551" s="52" t="s">
        <v>35</v>
      </c>
      <c r="D551" s="52" t="s">
        <v>42</v>
      </c>
      <c r="E551" s="52" t="s">
        <v>62</v>
      </c>
      <c r="F551" s="52" t="s">
        <v>55</v>
      </c>
      <c r="G551" s="52">
        <f>+LEN(Table13[[#This Row],[Product Name]])</f>
        <v>19</v>
      </c>
      <c r="H551" s="52" t="s">
        <v>22</v>
      </c>
      <c r="I551" s="52" t="s">
        <v>31</v>
      </c>
      <c r="J551" s="52">
        <v>2023</v>
      </c>
      <c r="K551" s="52" t="s">
        <v>32</v>
      </c>
      <c r="L551" s="53" t="s">
        <v>46</v>
      </c>
      <c r="M551" s="54">
        <v>45170</v>
      </c>
      <c r="N551" s="52" t="s">
        <v>39</v>
      </c>
      <c r="O551" s="55">
        <v>54.61</v>
      </c>
      <c r="P551" s="52">
        <v>375</v>
      </c>
      <c r="Q551" s="56">
        <v>0.14000000000000001</v>
      </c>
      <c r="R551" s="55">
        <f>+Table13[[#This Row],[Price per Unit]]*Table13[[#This Row],[Units Sold]]</f>
        <v>20478.75</v>
      </c>
      <c r="S551" s="52" t="s">
        <v>40</v>
      </c>
      <c r="T551" s="66">
        <f>+Table13[[#This Row],[Price per Unit]]*Table13[[#This Row],[Units Sold]]-Table13[[#This Row],[Price per Unit]]*Table13[[#This Row],[Units Sold]]*Table13[[#This Row],[Discount %]]</f>
        <v>17611.724999999999</v>
      </c>
      <c r="U551"/>
    </row>
    <row r="552" spans="1:21">
      <c r="A552" s="65">
        <v>2293</v>
      </c>
      <c r="B552" s="52" t="s">
        <v>17</v>
      </c>
      <c r="C552" s="52" t="s">
        <v>35</v>
      </c>
      <c r="D552" s="52" t="s">
        <v>36</v>
      </c>
      <c r="E552" s="52" t="s">
        <v>59</v>
      </c>
      <c r="F552" s="52" t="s">
        <v>60</v>
      </c>
      <c r="G552" s="52">
        <f>+LEN(Table13[[#This Row],[Product Name]])</f>
        <v>15</v>
      </c>
      <c r="H552" s="52" t="s">
        <v>44</v>
      </c>
      <c r="I552" s="52" t="s">
        <v>31</v>
      </c>
      <c r="J552" s="52">
        <v>2023</v>
      </c>
      <c r="K552" s="52" t="s">
        <v>24</v>
      </c>
      <c r="L552" s="53" t="s">
        <v>53</v>
      </c>
      <c r="M552" s="54">
        <v>44927</v>
      </c>
      <c r="N552" s="52" t="s">
        <v>69</v>
      </c>
      <c r="O552" s="55">
        <v>79.77</v>
      </c>
      <c r="P552" s="52">
        <v>234</v>
      </c>
      <c r="Q552" s="56">
        <v>0.27</v>
      </c>
      <c r="R552" s="55">
        <f>+Table13[[#This Row],[Price per Unit]]*Table13[[#This Row],[Units Sold]]</f>
        <v>18666.18</v>
      </c>
      <c r="S552" s="52" t="s">
        <v>61</v>
      </c>
      <c r="T552" s="66">
        <f>+Table13[[#This Row],[Price per Unit]]*Table13[[#This Row],[Units Sold]]-Table13[[#This Row],[Price per Unit]]*Table13[[#This Row],[Units Sold]]*Table13[[#This Row],[Discount %]]</f>
        <v>13626.311399999999</v>
      </c>
      <c r="U552"/>
    </row>
    <row r="553" spans="1:21">
      <c r="A553" s="65">
        <v>2298</v>
      </c>
      <c r="B553" s="52" t="s">
        <v>41</v>
      </c>
      <c r="C553" s="52" t="s">
        <v>35</v>
      </c>
      <c r="D553" s="52" t="s">
        <v>19</v>
      </c>
      <c r="E553" s="52" t="s">
        <v>67</v>
      </c>
      <c r="F553" s="52" t="s">
        <v>60</v>
      </c>
      <c r="G553" s="52">
        <f>+LEN(Table13[[#This Row],[Product Name]])</f>
        <v>15</v>
      </c>
      <c r="H553" s="52" t="s">
        <v>44</v>
      </c>
      <c r="I553" s="52" t="s">
        <v>31</v>
      </c>
      <c r="J553" s="52">
        <v>2023</v>
      </c>
      <c r="K553" s="52" t="s">
        <v>32</v>
      </c>
      <c r="L553" s="53" t="s">
        <v>51</v>
      </c>
      <c r="M553" s="54">
        <v>45017</v>
      </c>
      <c r="N553" s="52" t="s">
        <v>26</v>
      </c>
      <c r="O553" s="55">
        <v>25.22</v>
      </c>
      <c r="P553" s="52">
        <v>295</v>
      </c>
      <c r="Q553" s="56">
        <v>0.2</v>
      </c>
      <c r="R553" s="55">
        <f>+Table13[[#This Row],[Price per Unit]]*Table13[[#This Row],[Units Sold]]</f>
        <v>7439.9</v>
      </c>
      <c r="S553" s="52" t="s">
        <v>47</v>
      </c>
      <c r="T553" s="66">
        <f>+Table13[[#This Row],[Price per Unit]]*Table13[[#This Row],[Units Sold]]-Table13[[#This Row],[Price per Unit]]*Table13[[#This Row],[Units Sold]]*Table13[[#This Row],[Discount %]]</f>
        <v>5951.92</v>
      </c>
      <c r="U553"/>
    </row>
    <row r="554" spans="1:21">
      <c r="A554" s="65">
        <v>2302</v>
      </c>
      <c r="B554" s="52" t="s">
        <v>48</v>
      </c>
      <c r="C554" s="52" t="s">
        <v>35</v>
      </c>
      <c r="D554" s="52" t="s">
        <v>42</v>
      </c>
      <c r="E554" s="52" t="s">
        <v>30</v>
      </c>
      <c r="F554" s="52" t="s">
        <v>55</v>
      </c>
      <c r="G554" s="52">
        <f>+LEN(Table13[[#This Row],[Product Name]])</f>
        <v>19</v>
      </c>
      <c r="H554" s="52" t="s">
        <v>22</v>
      </c>
      <c r="I554" s="52" t="s">
        <v>31</v>
      </c>
      <c r="J554" s="52">
        <v>2024</v>
      </c>
      <c r="K554" s="52" t="s">
        <v>32</v>
      </c>
      <c r="L554" s="53" t="s">
        <v>33</v>
      </c>
      <c r="M554" s="54">
        <v>45413</v>
      </c>
      <c r="N554" s="52" t="s">
        <v>39</v>
      </c>
      <c r="O554" s="55">
        <v>59.75</v>
      </c>
      <c r="P554" s="52">
        <v>294</v>
      </c>
      <c r="Q554" s="56">
        <v>0.25</v>
      </c>
      <c r="R554" s="55">
        <f>+Table13[[#This Row],[Price per Unit]]*Table13[[#This Row],[Units Sold]]</f>
        <v>17566.5</v>
      </c>
      <c r="S554" s="52" t="s">
        <v>27</v>
      </c>
      <c r="T554" s="66">
        <f>+Table13[[#This Row],[Price per Unit]]*Table13[[#This Row],[Units Sold]]-Table13[[#This Row],[Price per Unit]]*Table13[[#This Row],[Units Sold]]*Table13[[#This Row],[Discount %]]</f>
        <v>13174.875</v>
      </c>
      <c r="U554"/>
    </row>
    <row r="555" spans="1:21">
      <c r="A555" s="65">
        <v>2306</v>
      </c>
      <c r="B555" s="52" t="s">
        <v>41</v>
      </c>
      <c r="C555" s="52" t="s">
        <v>35</v>
      </c>
      <c r="D555" s="52" t="s">
        <v>42</v>
      </c>
      <c r="E555" s="52" t="s">
        <v>62</v>
      </c>
      <c r="F555" s="52" t="s">
        <v>38</v>
      </c>
      <c r="G555" s="52">
        <f>+LEN(Table13[[#This Row],[Product Name]])</f>
        <v>15</v>
      </c>
      <c r="H555" s="52" t="s">
        <v>22</v>
      </c>
      <c r="I555" s="52" t="s">
        <v>31</v>
      </c>
      <c r="J555" s="52">
        <v>2023</v>
      </c>
      <c r="K555" s="52" t="s">
        <v>32</v>
      </c>
      <c r="L555" s="53" t="s">
        <v>65</v>
      </c>
      <c r="M555" s="54">
        <v>44927</v>
      </c>
      <c r="N555" s="52" t="s">
        <v>34</v>
      </c>
      <c r="O555" s="55">
        <v>82.76</v>
      </c>
      <c r="P555" s="52">
        <v>232</v>
      </c>
      <c r="Q555" s="56">
        <v>0.27</v>
      </c>
      <c r="R555" s="55">
        <f>+Table13[[#This Row],[Price per Unit]]*Table13[[#This Row],[Units Sold]]</f>
        <v>19200.32</v>
      </c>
      <c r="S555" s="52" t="s">
        <v>56</v>
      </c>
      <c r="T555" s="66">
        <f>+Table13[[#This Row],[Price per Unit]]*Table13[[#This Row],[Units Sold]]-Table13[[#This Row],[Price per Unit]]*Table13[[#This Row],[Units Sold]]*Table13[[#This Row],[Discount %]]</f>
        <v>14016.2336</v>
      </c>
      <c r="U555"/>
    </row>
    <row r="556" spans="1:21">
      <c r="A556" s="65">
        <v>2307</v>
      </c>
      <c r="B556" s="52" t="s">
        <v>48</v>
      </c>
      <c r="C556" s="52" t="s">
        <v>35</v>
      </c>
      <c r="D556" s="52" t="s">
        <v>50</v>
      </c>
      <c r="E556" s="52" t="s">
        <v>67</v>
      </c>
      <c r="F556" s="52" t="s">
        <v>55</v>
      </c>
      <c r="G556" s="52">
        <f>+LEN(Table13[[#This Row],[Product Name]])</f>
        <v>19</v>
      </c>
      <c r="H556" s="52" t="s">
        <v>22</v>
      </c>
      <c r="I556" s="52" t="s">
        <v>23</v>
      </c>
      <c r="J556" s="52">
        <v>2023</v>
      </c>
      <c r="K556" s="52" t="s">
        <v>45</v>
      </c>
      <c r="L556" s="53" t="s">
        <v>64</v>
      </c>
      <c r="M556" s="54">
        <v>45108</v>
      </c>
      <c r="N556" s="52" t="s">
        <v>39</v>
      </c>
      <c r="O556" s="55">
        <v>92.98</v>
      </c>
      <c r="P556" s="52">
        <v>476</v>
      </c>
      <c r="Q556" s="56">
        <v>0.24</v>
      </c>
      <c r="R556" s="55">
        <f>+Table13[[#This Row],[Price per Unit]]*Table13[[#This Row],[Units Sold]]</f>
        <v>44258.48</v>
      </c>
      <c r="S556" s="52" t="s">
        <v>27</v>
      </c>
      <c r="T556" s="66">
        <f>+Table13[[#This Row],[Price per Unit]]*Table13[[#This Row],[Units Sold]]-Table13[[#This Row],[Price per Unit]]*Table13[[#This Row],[Units Sold]]*Table13[[#This Row],[Discount %]]</f>
        <v>33636.444800000005</v>
      </c>
      <c r="U556"/>
    </row>
    <row r="557" spans="1:21">
      <c r="A557" s="65">
        <v>2310</v>
      </c>
      <c r="B557" s="52" t="s">
        <v>48</v>
      </c>
      <c r="C557" s="52" t="s">
        <v>35</v>
      </c>
      <c r="D557" s="52" t="s">
        <v>29</v>
      </c>
      <c r="E557" s="52" t="s">
        <v>30</v>
      </c>
      <c r="F557" s="52" t="s">
        <v>60</v>
      </c>
      <c r="G557" s="52">
        <f>+LEN(Table13[[#This Row],[Product Name]])</f>
        <v>15</v>
      </c>
      <c r="H557" s="52" t="s">
        <v>57</v>
      </c>
      <c r="I557" s="52" t="s">
        <v>23</v>
      </c>
      <c r="J557" s="52">
        <v>2023</v>
      </c>
      <c r="K557" s="52" t="s">
        <v>24</v>
      </c>
      <c r="L557" s="53" t="s">
        <v>68</v>
      </c>
      <c r="M557" s="54">
        <v>45261</v>
      </c>
      <c r="N557" s="52" t="s">
        <v>66</v>
      </c>
      <c r="O557" s="55">
        <v>19.43</v>
      </c>
      <c r="P557" s="52">
        <v>241</v>
      </c>
      <c r="Q557" s="56">
        <v>0.27</v>
      </c>
      <c r="R557" s="55">
        <f>+Table13[[#This Row],[Price per Unit]]*Table13[[#This Row],[Units Sold]]</f>
        <v>4682.63</v>
      </c>
      <c r="S557" s="52" t="s">
        <v>61</v>
      </c>
      <c r="T557" s="66">
        <f>+Table13[[#This Row],[Price per Unit]]*Table13[[#This Row],[Units Sold]]-Table13[[#This Row],[Price per Unit]]*Table13[[#This Row],[Units Sold]]*Table13[[#This Row],[Discount %]]</f>
        <v>3418.3199</v>
      </c>
      <c r="U557"/>
    </row>
    <row r="558" spans="1:21">
      <c r="A558" s="65">
        <v>2311</v>
      </c>
      <c r="B558" s="52" t="s">
        <v>48</v>
      </c>
      <c r="C558" s="52" t="s">
        <v>35</v>
      </c>
      <c r="D558" s="52" t="s">
        <v>50</v>
      </c>
      <c r="E558" s="52" t="s">
        <v>37</v>
      </c>
      <c r="F558" s="52" t="s">
        <v>55</v>
      </c>
      <c r="G558" s="52">
        <f>+LEN(Table13[[#This Row],[Product Name]])</f>
        <v>19</v>
      </c>
      <c r="H558" s="52" t="s">
        <v>57</v>
      </c>
      <c r="I558" s="52" t="s">
        <v>31</v>
      </c>
      <c r="J558" s="52">
        <v>2024</v>
      </c>
      <c r="K558" s="52" t="s">
        <v>63</v>
      </c>
      <c r="L558" s="53" t="s">
        <v>64</v>
      </c>
      <c r="M558" s="54">
        <v>45474</v>
      </c>
      <c r="N558" s="52" t="s">
        <v>34</v>
      </c>
      <c r="O558" s="55">
        <v>33.79</v>
      </c>
      <c r="P558" s="52">
        <v>447</v>
      </c>
      <c r="Q558" s="56">
        <v>0.17</v>
      </c>
      <c r="R558" s="55">
        <f>+Table13[[#This Row],[Price per Unit]]*Table13[[#This Row],[Units Sold]]</f>
        <v>15104.13</v>
      </c>
      <c r="S558" s="52" t="s">
        <v>56</v>
      </c>
      <c r="T558" s="66">
        <f>+Table13[[#This Row],[Price per Unit]]*Table13[[#This Row],[Units Sold]]-Table13[[#This Row],[Price per Unit]]*Table13[[#This Row],[Units Sold]]*Table13[[#This Row],[Discount %]]</f>
        <v>12536.427899999999</v>
      </c>
      <c r="U558"/>
    </row>
    <row r="559" spans="1:21">
      <c r="A559" s="65">
        <v>2313</v>
      </c>
      <c r="B559" s="52" t="s">
        <v>41</v>
      </c>
      <c r="C559" s="52" t="s">
        <v>35</v>
      </c>
      <c r="D559" s="52" t="s">
        <v>29</v>
      </c>
      <c r="E559" s="52" t="s">
        <v>62</v>
      </c>
      <c r="F559" s="52" t="s">
        <v>60</v>
      </c>
      <c r="G559" s="52">
        <f>+LEN(Table13[[#This Row],[Product Name]])</f>
        <v>15</v>
      </c>
      <c r="H559" s="52" t="s">
        <v>22</v>
      </c>
      <c r="I559" s="52" t="s">
        <v>31</v>
      </c>
      <c r="J559" s="52">
        <v>2024</v>
      </c>
      <c r="K559" s="52" t="s">
        <v>63</v>
      </c>
      <c r="L559" s="53" t="s">
        <v>68</v>
      </c>
      <c r="M559" s="54">
        <v>45627</v>
      </c>
      <c r="N559" s="52" t="s">
        <v>34</v>
      </c>
      <c r="O559" s="55">
        <v>56.67</v>
      </c>
      <c r="P559" s="52">
        <v>58</v>
      </c>
      <c r="Q559" s="56">
        <v>0.1</v>
      </c>
      <c r="R559" s="55">
        <f>+Table13[[#This Row],[Price per Unit]]*Table13[[#This Row],[Units Sold]]</f>
        <v>3286.86</v>
      </c>
      <c r="S559" s="52" t="s">
        <v>40</v>
      </c>
      <c r="T559" s="66">
        <f>+Table13[[#This Row],[Price per Unit]]*Table13[[#This Row],[Units Sold]]-Table13[[#This Row],[Price per Unit]]*Table13[[#This Row],[Units Sold]]*Table13[[#This Row],[Discount %]]</f>
        <v>2958.174</v>
      </c>
      <c r="U559"/>
    </row>
    <row r="560" spans="1:21">
      <c r="A560" s="65">
        <v>2314</v>
      </c>
      <c r="B560" s="52" t="s">
        <v>17</v>
      </c>
      <c r="C560" s="52" t="s">
        <v>35</v>
      </c>
      <c r="D560" s="52" t="s">
        <v>19</v>
      </c>
      <c r="E560" s="52" t="s">
        <v>30</v>
      </c>
      <c r="F560" s="52" t="s">
        <v>43</v>
      </c>
      <c r="G560" s="52">
        <f>+LEN(Table13[[#This Row],[Product Name]])</f>
        <v>20</v>
      </c>
      <c r="H560" s="52" t="s">
        <v>44</v>
      </c>
      <c r="I560" s="52" t="s">
        <v>23</v>
      </c>
      <c r="J560" s="52">
        <v>2024</v>
      </c>
      <c r="K560" s="52" t="s">
        <v>45</v>
      </c>
      <c r="L560" s="53" t="s">
        <v>25</v>
      </c>
      <c r="M560" s="54">
        <v>45352</v>
      </c>
      <c r="N560" s="52" t="s">
        <v>34</v>
      </c>
      <c r="O560" s="55">
        <v>84.14</v>
      </c>
      <c r="P560" s="52">
        <v>405</v>
      </c>
      <c r="Q560" s="56">
        <v>0.1</v>
      </c>
      <c r="R560" s="55">
        <f>+Table13[[#This Row],[Price per Unit]]*Table13[[#This Row],[Units Sold]]</f>
        <v>34076.699999999997</v>
      </c>
      <c r="S560" s="52" t="s">
        <v>40</v>
      </c>
      <c r="T560" s="66">
        <f>+Table13[[#This Row],[Price per Unit]]*Table13[[#This Row],[Units Sold]]-Table13[[#This Row],[Price per Unit]]*Table13[[#This Row],[Units Sold]]*Table13[[#This Row],[Discount %]]</f>
        <v>30669.03</v>
      </c>
      <c r="U560"/>
    </row>
    <row r="561" spans="1:21">
      <c r="A561" s="65">
        <v>2315</v>
      </c>
      <c r="B561" s="52" t="s">
        <v>48</v>
      </c>
      <c r="C561" s="52" t="s">
        <v>35</v>
      </c>
      <c r="D561" s="52" t="s">
        <v>19</v>
      </c>
      <c r="E561" s="52" t="s">
        <v>67</v>
      </c>
      <c r="F561" s="52" t="s">
        <v>21</v>
      </c>
      <c r="G561" s="52">
        <f>+LEN(Table13[[#This Row],[Product Name]])</f>
        <v>16</v>
      </c>
      <c r="H561" s="52" t="s">
        <v>22</v>
      </c>
      <c r="I561" s="52" t="s">
        <v>31</v>
      </c>
      <c r="J561" s="52">
        <v>2023</v>
      </c>
      <c r="K561" s="52" t="s">
        <v>63</v>
      </c>
      <c r="L561" s="53" t="s">
        <v>25</v>
      </c>
      <c r="M561" s="54">
        <v>44986</v>
      </c>
      <c r="N561" s="52" t="s">
        <v>39</v>
      </c>
      <c r="O561" s="55">
        <v>87.96</v>
      </c>
      <c r="P561" s="52">
        <v>149</v>
      </c>
      <c r="Q561" s="56">
        <v>0.09</v>
      </c>
      <c r="R561" s="55">
        <f>+Table13[[#This Row],[Price per Unit]]*Table13[[#This Row],[Units Sold]]</f>
        <v>13106.039999999999</v>
      </c>
      <c r="S561" s="52" t="s">
        <v>61</v>
      </c>
      <c r="T561" s="66">
        <f>+Table13[[#This Row],[Price per Unit]]*Table13[[#This Row],[Units Sold]]-Table13[[#This Row],[Price per Unit]]*Table13[[#This Row],[Units Sold]]*Table13[[#This Row],[Discount %]]</f>
        <v>11926.4964</v>
      </c>
      <c r="U561"/>
    </row>
    <row r="562" spans="1:21">
      <c r="A562" s="65">
        <v>2323</v>
      </c>
      <c r="B562" s="52" t="s">
        <v>41</v>
      </c>
      <c r="C562" s="52" t="s">
        <v>35</v>
      </c>
      <c r="D562" s="52" t="s">
        <v>54</v>
      </c>
      <c r="E562" s="52" t="s">
        <v>59</v>
      </c>
      <c r="F562" s="52" t="s">
        <v>60</v>
      </c>
      <c r="G562" s="52">
        <f>+LEN(Table13[[#This Row],[Product Name]])</f>
        <v>15</v>
      </c>
      <c r="H562" s="52" t="s">
        <v>57</v>
      </c>
      <c r="I562" s="52" t="s">
        <v>23</v>
      </c>
      <c r="J562" s="52">
        <v>2024</v>
      </c>
      <c r="K562" s="52" t="s">
        <v>24</v>
      </c>
      <c r="L562" s="53" t="s">
        <v>68</v>
      </c>
      <c r="M562" s="54">
        <v>45627</v>
      </c>
      <c r="N562" s="52" t="s">
        <v>26</v>
      </c>
      <c r="O562" s="55">
        <v>48.03</v>
      </c>
      <c r="P562" s="52">
        <v>411</v>
      </c>
      <c r="Q562" s="56">
        <v>0.1</v>
      </c>
      <c r="R562" s="55">
        <f>+Table13[[#This Row],[Price per Unit]]*Table13[[#This Row],[Units Sold]]</f>
        <v>19740.330000000002</v>
      </c>
      <c r="S562" s="52" t="s">
        <v>61</v>
      </c>
      <c r="T562" s="66">
        <f>+Table13[[#This Row],[Price per Unit]]*Table13[[#This Row],[Units Sold]]-Table13[[#This Row],[Price per Unit]]*Table13[[#This Row],[Units Sold]]*Table13[[#This Row],[Discount %]]</f>
        <v>17766.297000000002</v>
      </c>
      <c r="U562"/>
    </row>
    <row r="563" spans="1:21">
      <c r="A563" s="65">
        <v>2325</v>
      </c>
      <c r="B563" s="52" t="s">
        <v>17</v>
      </c>
      <c r="C563" s="52" t="s">
        <v>35</v>
      </c>
      <c r="D563" s="52" t="s">
        <v>54</v>
      </c>
      <c r="E563" s="52" t="s">
        <v>67</v>
      </c>
      <c r="F563" s="52" t="s">
        <v>43</v>
      </c>
      <c r="G563" s="52">
        <f>+LEN(Table13[[#This Row],[Product Name]])</f>
        <v>20</v>
      </c>
      <c r="H563" s="52" t="s">
        <v>57</v>
      </c>
      <c r="I563" s="52" t="s">
        <v>23</v>
      </c>
      <c r="J563" s="52">
        <v>2024</v>
      </c>
      <c r="K563" s="52" t="s">
        <v>45</v>
      </c>
      <c r="L563" s="53" t="s">
        <v>51</v>
      </c>
      <c r="M563" s="54">
        <v>45383</v>
      </c>
      <c r="N563" s="52" t="s">
        <v>66</v>
      </c>
      <c r="O563" s="55">
        <v>93.78</v>
      </c>
      <c r="P563" s="52">
        <v>224</v>
      </c>
      <c r="Q563" s="56">
        <v>0.16</v>
      </c>
      <c r="R563" s="55">
        <f>+Table13[[#This Row],[Price per Unit]]*Table13[[#This Row],[Units Sold]]</f>
        <v>21006.720000000001</v>
      </c>
      <c r="S563" s="52" t="s">
        <v>27</v>
      </c>
      <c r="T563" s="66">
        <f>+Table13[[#This Row],[Price per Unit]]*Table13[[#This Row],[Units Sold]]-Table13[[#This Row],[Price per Unit]]*Table13[[#This Row],[Units Sold]]*Table13[[#This Row],[Discount %]]</f>
        <v>17645.644800000002</v>
      </c>
      <c r="U563"/>
    </row>
    <row r="564" spans="1:21">
      <c r="A564" s="65">
        <v>2328</v>
      </c>
      <c r="B564" s="52" t="s">
        <v>48</v>
      </c>
      <c r="C564" s="52" t="s">
        <v>35</v>
      </c>
      <c r="D564" s="52" t="s">
        <v>50</v>
      </c>
      <c r="E564" s="52" t="s">
        <v>30</v>
      </c>
      <c r="F564" s="52" t="s">
        <v>38</v>
      </c>
      <c r="G564" s="52">
        <f>+LEN(Table13[[#This Row],[Product Name]])</f>
        <v>15</v>
      </c>
      <c r="H564" s="52" t="s">
        <v>22</v>
      </c>
      <c r="I564" s="52" t="s">
        <v>23</v>
      </c>
      <c r="J564" s="52">
        <v>2023</v>
      </c>
      <c r="K564" s="52" t="s">
        <v>32</v>
      </c>
      <c r="L564" s="53" t="s">
        <v>46</v>
      </c>
      <c r="M564" s="54">
        <v>45170</v>
      </c>
      <c r="N564" s="52" t="s">
        <v>34</v>
      </c>
      <c r="O564" s="55">
        <v>47.04</v>
      </c>
      <c r="P564" s="52">
        <v>335</v>
      </c>
      <c r="Q564" s="56">
        <v>0.08</v>
      </c>
      <c r="R564" s="55">
        <f>+Table13[[#This Row],[Price per Unit]]*Table13[[#This Row],[Units Sold]]</f>
        <v>15758.4</v>
      </c>
      <c r="S564" s="52" t="s">
        <v>61</v>
      </c>
      <c r="T564" s="66">
        <f>+Table13[[#This Row],[Price per Unit]]*Table13[[#This Row],[Units Sold]]-Table13[[#This Row],[Price per Unit]]*Table13[[#This Row],[Units Sold]]*Table13[[#This Row],[Discount %]]</f>
        <v>14497.727999999999</v>
      </c>
      <c r="U564"/>
    </row>
    <row r="565" spans="1:21">
      <c r="A565" s="65">
        <v>2332</v>
      </c>
      <c r="B565" s="52" t="s">
        <v>41</v>
      </c>
      <c r="C565" s="52" t="s">
        <v>35</v>
      </c>
      <c r="D565" s="52" t="s">
        <v>42</v>
      </c>
      <c r="E565" s="52" t="s">
        <v>62</v>
      </c>
      <c r="F565" s="52" t="s">
        <v>21</v>
      </c>
      <c r="G565" s="52">
        <f>+LEN(Table13[[#This Row],[Product Name]])</f>
        <v>16</v>
      </c>
      <c r="H565" s="52" t="s">
        <v>44</v>
      </c>
      <c r="I565" s="52" t="s">
        <v>31</v>
      </c>
      <c r="J565" s="52">
        <v>2023</v>
      </c>
      <c r="K565" s="52" t="s">
        <v>63</v>
      </c>
      <c r="L565" s="53" t="s">
        <v>64</v>
      </c>
      <c r="M565" s="54">
        <v>45108</v>
      </c>
      <c r="N565" s="52" t="s">
        <v>66</v>
      </c>
      <c r="O565" s="55">
        <v>43.17</v>
      </c>
      <c r="P565" s="52">
        <v>289</v>
      </c>
      <c r="Q565" s="56">
        <v>7.0000000000000007E-2</v>
      </c>
      <c r="R565" s="55">
        <f>+Table13[[#This Row],[Price per Unit]]*Table13[[#This Row],[Units Sold]]</f>
        <v>12476.130000000001</v>
      </c>
      <c r="S565" s="52" t="s">
        <v>47</v>
      </c>
      <c r="T565" s="66">
        <f>+Table13[[#This Row],[Price per Unit]]*Table13[[#This Row],[Units Sold]]-Table13[[#This Row],[Price per Unit]]*Table13[[#This Row],[Units Sold]]*Table13[[#This Row],[Discount %]]</f>
        <v>11602.8009</v>
      </c>
      <c r="U565"/>
    </row>
    <row r="566" spans="1:21">
      <c r="A566" s="65">
        <v>2333</v>
      </c>
      <c r="B566" s="52" t="s">
        <v>41</v>
      </c>
      <c r="C566" s="52" t="s">
        <v>35</v>
      </c>
      <c r="D566" s="52" t="s">
        <v>42</v>
      </c>
      <c r="E566" s="52" t="s">
        <v>20</v>
      </c>
      <c r="F566" s="52" t="s">
        <v>38</v>
      </c>
      <c r="G566" s="52">
        <f>+LEN(Table13[[#This Row],[Product Name]])</f>
        <v>15</v>
      </c>
      <c r="H566" s="52" t="s">
        <v>57</v>
      </c>
      <c r="I566" s="52" t="s">
        <v>31</v>
      </c>
      <c r="J566" s="52">
        <v>2024</v>
      </c>
      <c r="K566" s="52" t="s">
        <v>32</v>
      </c>
      <c r="L566" s="53" t="s">
        <v>65</v>
      </c>
      <c r="M566" s="54">
        <v>45292</v>
      </c>
      <c r="N566" s="52" t="s">
        <v>66</v>
      </c>
      <c r="O566" s="55">
        <v>61.59</v>
      </c>
      <c r="P566" s="52">
        <v>257</v>
      </c>
      <c r="Q566" s="56">
        <v>0.03</v>
      </c>
      <c r="R566" s="55">
        <f>+Table13[[#This Row],[Price per Unit]]*Table13[[#This Row],[Units Sold]]</f>
        <v>15828.630000000001</v>
      </c>
      <c r="S566" s="52" t="s">
        <v>27</v>
      </c>
      <c r="T566" s="66">
        <f>+Table13[[#This Row],[Price per Unit]]*Table13[[#This Row],[Units Sold]]-Table13[[#This Row],[Price per Unit]]*Table13[[#This Row],[Units Sold]]*Table13[[#This Row],[Discount %]]</f>
        <v>15353.771100000002</v>
      </c>
      <c r="U566"/>
    </row>
    <row r="567" spans="1:21">
      <c r="A567" s="65">
        <v>2342</v>
      </c>
      <c r="B567" s="52" t="s">
        <v>17</v>
      </c>
      <c r="C567" s="52" t="s">
        <v>35</v>
      </c>
      <c r="D567" s="52" t="s">
        <v>50</v>
      </c>
      <c r="E567" s="52" t="s">
        <v>70</v>
      </c>
      <c r="F567" s="52" t="s">
        <v>60</v>
      </c>
      <c r="G567" s="52">
        <f>+LEN(Table13[[#This Row],[Product Name]])</f>
        <v>15</v>
      </c>
      <c r="H567" s="52" t="s">
        <v>44</v>
      </c>
      <c r="I567" s="52" t="s">
        <v>31</v>
      </c>
      <c r="J567" s="52">
        <v>2023</v>
      </c>
      <c r="K567" s="52" t="s">
        <v>24</v>
      </c>
      <c r="L567" s="53" t="s">
        <v>71</v>
      </c>
      <c r="M567" s="54">
        <v>45200</v>
      </c>
      <c r="N567" s="52" t="s">
        <v>34</v>
      </c>
      <c r="O567" s="55">
        <v>18.350000000000001</v>
      </c>
      <c r="P567" s="52">
        <v>405</v>
      </c>
      <c r="Q567" s="56">
        <v>0.02</v>
      </c>
      <c r="R567" s="55">
        <f>+Table13[[#This Row],[Price per Unit]]*Table13[[#This Row],[Units Sold]]</f>
        <v>7431.7500000000009</v>
      </c>
      <c r="S567" s="52" t="s">
        <v>40</v>
      </c>
      <c r="T567" s="66">
        <f>+Table13[[#This Row],[Price per Unit]]*Table13[[#This Row],[Units Sold]]-Table13[[#This Row],[Price per Unit]]*Table13[[#This Row],[Units Sold]]*Table13[[#This Row],[Discount %]]</f>
        <v>7283.1150000000007</v>
      </c>
      <c r="U567"/>
    </row>
    <row r="568" spans="1:21">
      <c r="A568" s="65">
        <v>2345</v>
      </c>
      <c r="B568" s="52" t="s">
        <v>17</v>
      </c>
      <c r="C568" s="52" t="s">
        <v>35</v>
      </c>
      <c r="D568" s="52" t="s">
        <v>36</v>
      </c>
      <c r="E568" s="52" t="s">
        <v>67</v>
      </c>
      <c r="F568" s="52" t="s">
        <v>60</v>
      </c>
      <c r="G568" s="52">
        <f>+LEN(Table13[[#This Row],[Product Name]])</f>
        <v>15</v>
      </c>
      <c r="H568" s="52" t="s">
        <v>22</v>
      </c>
      <c r="I568" s="52" t="s">
        <v>31</v>
      </c>
      <c r="J568" s="52">
        <v>2024</v>
      </c>
      <c r="K568" s="52" t="s">
        <v>63</v>
      </c>
      <c r="L568" s="53" t="s">
        <v>64</v>
      </c>
      <c r="M568" s="54">
        <v>45474</v>
      </c>
      <c r="N568" s="52" t="s">
        <v>39</v>
      </c>
      <c r="O568" s="55">
        <v>41.38</v>
      </c>
      <c r="P568" s="52">
        <v>113</v>
      </c>
      <c r="Q568" s="56">
        <v>0.03</v>
      </c>
      <c r="R568" s="55">
        <f>+Table13[[#This Row],[Price per Unit]]*Table13[[#This Row],[Units Sold]]</f>
        <v>4675.9400000000005</v>
      </c>
      <c r="S568" s="52" t="s">
        <v>47</v>
      </c>
      <c r="T568" s="66">
        <f>+Table13[[#This Row],[Price per Unit]]*Table13[[#This Row],[Units Sold]]-Table13[[#This Row],[Price per Unit]]*Table13[[#This Row],[Units Sold]]*Table13[[#This Row],[Discount %]]</f>
        <v>4535.6618000000008</v>
      </c>
      <c r="U568"/>
    </row>
    <row r="569" spans="1:21">
      <c r="A569" s="65">
        <v>2349</v>
      </c>
      <c r="B569" s="52" t="s">
        <v>41</v>
      </c>
      <c r="C569" s="52" t="s">
        <v>35</v>
      </c>
      <c r="D569" s="52" t="s">
        <v>42</v>
      </c>
      <c r="E569" s="52" t="s">
        <v>70</v>
      </c>
      <c r="F569" s="52" t="s">
        <v>55</v>
      </c>
      <c r="G569" s="52">
        <f>+LEN(Table13[[#This Row],[Product Name]])</f>
        <v>19</v>
      </c>
      <c r="H569" s="52" t="s">
        <v>57</v>
      </c>
      <c r="I569" s="52" t="s">
        <v>31</v>
      </c>
      <c r="J569" s="52">
        <v>2023</v>
      </c>
      <c r="K569" s="52" t="s">
        <v>45</v>
      </c>
      <c r="L569" s="53" t="s">
        <v>58</v>
      </c>
      <c r="M569" s="54">
        <v>45200</v>
      </c>
      <c r="N569" s="52" t="s">
        <v>66</v>
      </c>
      <c r="O569" s="55">
        <v>27.08</v>
      </c>
      <c r="P569" s="52">
        <v>322</v>
      </c>
      <c r="Q569" s="56">
        <v>0.12</v>
      </c>
      <c r="R569" s="55">
        <f>+Table13[[#This Row],[Price per Unit]]*Table13[[#This Row],[Units Sold]]</f>
        <v>8719.76</v>
      </c>
      <c r="S569" s="52" t="s">
        <v>61</v>
      </c>
      <c r="T569" s="66">
        <f>+Table13[[#This Row],[Price per Unit]]*Table13[[#This Row],[Units Sold]]-Table13[[#This Row],[Price per Unit]]*Table13[[#This Row],[Units Sold]]*Table13[[#This Row],[Discount %]]</f>
        <v>7673.3888000000006</v>
      </c>
      <c r="U569"/>
    </row>
    <row r="570" spans="1:21">
      <c r="A570" s="65">
        <v>2353</v>
      </c>
      <c r="B570" s="52" t="s">
        <v>17</v>
      </c>
      <c r="C570" s="52" t="s">
        <v>35</v>
      </c>
      <c r="D570" s="52" t="s">
        <v>52</v>
      </c>
      <c r="E570" s="52" t="s">
        <v>30</v>
      </c>
      <c r="F570" s="52" t="s">
        <v>21</v>
      </c>
      <c r="G570" s="52">
        <f>+LEN(Table13[[#This Row],[Product Name]])</f>
        <v>16</v>
      </c>
      <c r="H570" s="52" t="s">
        <v>57</v>
      </c>
      <c r="I570" s="52" t="s">
        <v>23</v>
      </c>
      <c r="J570" s="52">
        <v>2024</v>
      </c>
      <c r="K570" s="52" t="s">
        <v>63</v>
      </c>
      <c r="L570" s="53" t="s">
        <v>71</v>
      </c>
      <c r="M570" s="54">
        <v>45566</v>
      </c>
      <c r="N570" s="52" t="s">
        <v>66</v>
      </c>
      <c r="O570" s="55">
        <v>35.92</v>
      </c>
      <c r="P570" s="52">
        <v>22</v>
      </c>
      <c r="Q570" s="56">
        <v>0.01</v>
      </c>
      <c r="R570" s="55">
        <f>+Table13[[#This Row],[Price per Unit]]*Table13[[#This Row],[Units Sold]]</f>
        <v>790.24</v>
      </c>
      <c r="S570" s="52" t="s">
        <v>61</v>
      </c>
      <c r="T570" s="66">
        <f>+Table13[[#This Row],[Price per Unit]]*Table13[[#This Row],[Units Sold]]-Table13[[#This Row],[Price per Unit]]*Table13[[#This Row],[Units Sold]]*Table13[[#This Row],[Discount %]]</f>
        <v>782.33760000000007</v>
      </c>
      <c r="U570"/>
    </row>
    <row r="571" spans="1:21">
      <c r="A571" s="65">
        <v>2355</v>
      </c>
      <c r="B571" s="52" t="s">
        <v>41</v>
      </c>
      <c r="C571" s="52" t="s">
        <v>35</v>
      </c>
      <c r="D571" s="52" t="s">
        <v>42</v>
      </c>
      <c r="E571" s="52" t="s">
        <v>70</v>
      </c>
      <c r="F571" s="52" t="s">
        <v>43</v>
      </c>
      <c r="G571" s="52">
        <f>+LEN(Table13[[#This Row],[Product Name]])</f>
        <v>20</v>
      </c>
      <c r="H571" s="52" t="s">
        <v>57</v>
      </c>
      <c r="I571" s="52" t="s">
        <v>31</v>
      </c>
      <c r="J571" s="52">
        <v>2024</v>
      </c>
      <c r="K571" s="52" t="s">
        <v>45</v>
      </c>
      <c r="L571" s="53" t="s">
        <v>51</v>
      </c>
      <c r="M571" s="54">
        <v>45383</v>
      </c>
      <c r="N571" s="52" t="s">
        <v>39</v>
      </c>
      <c r="O571" s="55">
        <v>53.15</v>
      </c>
      <c r="P571" s="52">
        <v>51</v>
      </c>
      <c r="Q571" s="56">
        <v>0.16</v>
      </c>
      <c r="R571" s="55">
        <f>+Table13[[#This Row],[Price per Unit]]*Table13[[#This Row],[Units Sold]]</f>
        <v>2710.65</v>
      </c>
      <c r="S571" s="52" t="s">
        <v>47</v>
      </c>
      <c r="T571" s="66">
        <f>+Table13[[#This Row],[Price per Unit]]*Table13[[#This Row],[Units Sold]]-Table13[[#This Row],[Price per Unit]]*Table13[[#This Row],[Units Sold]]*Table13[[#This Row],[Discount %]]</f>
        <v>2276.9459999999999</v>
      </c>
      <c r="U571"/>
    </row>
    <row r="572" spans="1:21">
      <c r="A572" s="65">
        <v>2360</v>
      </c>
      <c r="B572" s="52" t="s">
        <v>17</v>
      </c>
      <c r="C572" s="52" t="s">
        <v>35</v>
      </c>
      <c r="D572" s="52" t="s">
        <v>50</v>
      </c>
      <c r="E572" s="52" t="s">
        <v>37</v>
      </c>
      <c r="F572" s="52" t="s">
        <v>21</v>
      </c>
      <c r="G572" s="52">
        <f>+LEN(Table13[[#This Row],[Product Name]])</f>
        <v>16</v>
      </c>
      <c r="H572" s="52" t="s">
        <v>44</v>
      </c>
      <c r="I572" s="52" t="s">
        <v>31</v>
      </c>
      <c r="J572" s="52">
        <v>2024</v>
      </c>
      <c r="K572" s="52" t="s">
        <v>24</v>
      </c>
      <c r="L572" s="53" t="s">
        <v>72</v>
      </c>
      <c r="M572" s="54">
        <v>45444</v>
      </c>
      <c r="N572" s="52" t="s">
        <v>34</v>
      </c>
      <c r="O572" s="55">
        <v>16.5</v>
      </c>
      <c r="P572" s="52">
        <v>364</v>
      </c>
      <c r="Q572" s="56">
        <v>0.22</v>
      </c>
      <c r="R572" s="55">
        <f>+Table13[[#This Row],[Price per Unit]]*Table13[[#This Row],[Units Sold]]</f>
        <v>6006</v>
      </c>
      <c r="S572" s="52" t="s">
        <v>47</v>
      </c>
      <c r="T572" s="66">
        <f>+Table13[[#This Row],[Price per Unit]]*Table13[[#This Row],[Units Sold]]-Table13[[#This Row],[Price per Unit]]*Table13[[#This Row],[Units Sold]]*Table13[[#This Row],[Discount %]]</f>
        <v>4684.68</v>
      </c>
      <c r="U572"/>
    </row>
    <row r="573" spans="1:21">
      <c r="A573" s="65">
        <v>2361</v>
      </c>
      <c r="B573" s="52" t="s">
        <v>17</v>
      </c>
      <c r="C573" s="52" t="s">
        <v>35</v>
      </c>
      <c r="D573" s="52" t="s">
        <v>19</v>
      </c>
      <c r="E573" s="52" t="s">
        <v>62</v>
      </c>
      <c r="F573" s="52" t="s">
        <v>55</v>
      </c>
      <c r="G573" s="52">
        <f>+LEN(Table13[[#This Row],[Product Name]])</f>
        <v>19</v>
      </c>
      <c r="H573" s="52" t="s">
        <v>22</v>
      </c>
      <c r="I573" s="52" t="s">
        <v>23</v>
      </c>
      <c r="J573" s="52">
        <v>2024</v>
      </c>
      <c r="K573" s="52" t="s">
        <v>63</v>
      </c>
      <c r="L573" s="53" t="s">
        <v>33</v>
      </c>
      <c r="M573" s="54">
        <v>45413</v>
      </c>
      <c r="N573" s="52" t="s">
        <v>69</v>
      </c>
      <c r="O573" s="55">
        <v>80.86</v>
      </c>
      <c r="P573" s="52">
        <v>499</v>
      </c>
      <c r="Q573" s="56">
        <v>0.26</v>
      </c>
      <c r="R573" s="55">
        <f>+Table13[[#This Row],[Price per Unit]]*Table13[[#This Row],[Units Sold]]</f>
        <v>40349.14</v>
      </c>
      <c r="S573" s="52" t="s">
        <v>47</v>
      </c>
      <c r="T573" s="66">
        <f>+Table13[[#This Row],[Price per Unit]]*Table13[[#This Row],[Units Sold]]-Table13[[#This Row],[Price per Unit]]*Table13[[#This Row],[Units Sold]]*Table13[[#This Row],[Discount %]]</f>
        <v>29858.363599999997</v>
      </c>
      <c r="U573"/>
    </row>
    <row r="574" spans="1:21">
      <c r="A574" s="65">
        <v>2368</v>
      </c>
      <c r="B574" s="52" t="s">
        <v>41</v>
      </c>
      <c r="C574" s="52" t="s">
        <v>35</v>
      </c>
      <c r="D574" s="52" t="s">
        <v>42</v>
      </c>
      <c r="E574" s="52" t="s">
        <v>70</v>
      </c>
      <c r="F574" s="52" t="s">
        <v>60</v>
      </c>
      <c r="G574" s="52">
        <f>+LEN(Table13[[#This Row],[Product Name]])</f>
        <v>15</v>
      </c>
      <c r="H574" s="52" t="s">
        <v>57</v>
      </c>
      <c r="I574" s="52" t="s">
        <v>31</v>
      </c>
      <c r="J574" s="52">
        <v>2024</v>
      </c>
      <c r="K574" s="52" t="s">
        <v>63</v>
      </c>
      <c r="L574" s="53" t="s">
        <v>58</v>
      </c>
      <c r="M574" s="54">
        <v>45566</v>
      </c>
      <c r="N574" s="52" t="s">
        <v>26</v>
      </c>
      <c r="O574" s="55">
        <v>75.650000000000006</v>
      </c>
      <c r="P574" s="52">
        <v>339</v>
      </c>
      <c r="Q574" s="56">
        <v>0.21</v>
      </c>
      <c r="R574" s="55">
        <f>+Table13[[#This Row],[Price per Unit]]*Table13[[#This Row],[Units Sold]]</f>
        <v>25645.350000000002</v>
      </c>
      <c r="S574" s="52" t="s">
        <v>27</v>
      </c>
      <c r="T574" s="66">
        <f>+Table13[[#This Row],[Price per Unit]]*Table13[[#This Row],[Units Sold]]-Table13[[#This Row],[Price per Unit]]*Table13[[#This Row],[Units Sold]]*Table13[[#This Row],[Discount %]]</f>
        <v>20259.826500000003</v>
      </c>
      <c r="U574"/>
    </row>
    <row r="575" spans="1:21">
      <c r="A575" s="65">
        <v>2372</v>
      </c>
      <c r="B575" s="52" t="s">
        <v>41</v>
      </c>
      <c r="C575" s="52" t="s">
        <v>35</v>
      </c>
      <c r="D575" s="52" t="s">
        <v>29</v>
      </c>
      <c r="E575" s="52" t="s">
        <v>37</v>
      </c>
      <c r="F575" s="52" t="s">
        <v>43</v>
      </c>
      <c r="G575" s="52">
        <f>+LEN(Table13[[#This Row],[Product Name]])</f>
        <v>20</v>
      </c>
      <c r="H575" s="52" t="s">
        <v>22</v>
      </c>
      <c r="I575" s="52" t="s">
        <v>23</v>
      </c>
      <c r="J575" s="52">
        <v>2023</v>
      </c>
      <c r="K575" s="52" t="s">
        <v>63</v>
      </c>
      <c r="L575" s="53" t="s">
        <v>68</v>
      </c>
      <c r="M575" s="54">
        <v>45261</v>
      </c>
      <c r="N575" s="52" t="s">
        <v>69</v>
      </c>
      <c r="O575" s="55">
        <v>75.760000000000005</v>
      </c>
      <c r="P575" s="52">
        <v>46</v>
      </c>
      <c r="Q575" s="56">
        <v>0.01</v>
      </c>
      <c r="R575" s="55">
        <f>+Table13[[#This Row],[Price per Unit]]*Table13[[#This Row],[Units Sold]]</f>
        <v>3484.96</v>
      </c>
      <c r="S575" s="52" t="s">
        <v>61</v>
      </c>
      <c r="T575" s="66">
        <f>+Table13[[#This Row],[Price per Unit]]*Table13[[#This Row],[Units Sold]]-Table13[[#This Row],[Price per Unit]]*Table13[[#This Row],[Units Sold]]*Table13[[#This Row],[Discount %]]</f>
        <v>3450.1104</v>
      </c>
      <c r="U575"/>
    </row>
    <row r="576" spans="1:21">
      <c r="A576" s="65">
        <v>2377</v>
      </c>
      <c r="B576" s="52" t="s">
        <v>48</v>
      </c>
      <c r="C576" s="52" t="s">
        <v>35</v>
      </c>
      <c r="D576" s="52" t="s">
        <v>52</v>
      </c>
      <c r="E576" s="52" t="s">
        <v>20</v>
      </c>
      <c r="F576" s="52" t="s">
        <v>55</v>
      </c>
      <c r="G576" s="52">
        <f>+LEN(Table13[[#This Row],[Product Name]])</f>
        <v>19</v>
      </c>
      <c r="H576" s="52" t="s">
        <v>57</v>
      </c>
      <c r="I576" s="52" t="s">
        <v>31</v>
      </c>
      <c r="J576" s="52">
        <v>2023</v>
      </c>
      <c r="K576" s="52" t="s">
        <v>45</v>
      </c>
      <c r="L576" s="53" t="s">
        <v>65</v>
      </c>
      <c r="M576" s="54">
        <v>44927</v>
      </c>
      <c r="N576" s="52" t="s">
        <v>34</v>
      </c>
      <c r="O576" s="55">
        <v>6.95</v>
      </c>
      <c r="P576" s="52">
        <v>437</v>
      </c>
      <c r="Q576" s="56">
        <v>0.21</v>
      </c>
      <c r="R576" s="55">
        <f>+Table13[[#This Row],[Price per Unit]]*Table13[[#This Row],[Units Sold]]</f>
        <v>3037.15</v>
      </c>
      <c r="S576" s="52" t="s">
        <v>40</v>
      </c>
      <c r="T576" s="66">
        <f>+Table13[[#This Row],[Price per Unit]]*Table13[[#This Row],[Units Sold]]-Table13[[#This Row],[Price per Unit]]*Table13[[#This Row],[Units Sold]]*Table13[[#This Row],[Discount %]]</f>
        <v>2399.3485000000001</v>
      </c>
      <c r="U576"/>
    </row>
    <row r="577" spans="1:21">
      <c r="A577" s="65">
        <v>2381</v>
      </c>
      <c r="B577" s="52" t="s">
        <v>41</v>
      </c>
      <c r="C577" s="52" t="s">
        <v>35</v>
      </c>
      <c r="D577" s="52" t="s">
        <v>50</v>
      </c>
      <c r="E577" s="52" t="s">
        <v>62</v>
      </c>
      <c r="F577" s="52" t="s">
        <v>60</v>
      </c>
      <c r="G577" s="52">
        <f>+LEN(Table13[[#This Row],[Product Name]])</f>
        <v>15</v>
      </c>
      <c r="H577" s="52" t="s">
        <v>22</v>
      </c>
      <c r="I577" s="52" t="s">
        <v>31</v>
      </c>
      <c r="J577" s="52">
        <v>2024</v>
      </c>
      <c r="K577" s="52" t="s">
        <v>45</v>
      </c>
      <c r="L577" s="53" t="s">
        <v>53</v>
      </c>
      <c r="M577" s="54">
        <v>45292</v>
      </c>
      <c r="N577" s="52" t="s">
        <v>69</v>
      </c>
      <c r="O577" s="55">
        <v>82.72</v>
      </c>
      <c r="P577" s="52">
        <v>372</v>
      </c>
      <c r="Q577" s="56">
        <v>0.25</v>
      </c>
      <c r="R577" s="55">
        <f>+Table13[[#This Row],[Price per Unit]]*Table13[[#This Row],[Units Sold]]</f>
        <v>30771.84</v>
      </c>
      <c r="S577" s="52" t="s">
        <v>61</v>
      </c>
      <c r="T577" s="66">
        <f>+Table13[[#This Row],[Price per Unit]]*Table13[[#This Row],[Units Sold]]-Table13[[#This Row],[Price per Unit]]*Table13[[#This Row],[Units Sold]]*Table13[[#This Row],[Discount %]]</f>
        <v>23078.880000000001</v>
      </c>
      <c r="U577"/>
    </row>
    <row r="578" spans="1:21">
      <c r="A578" s="65">
        <v>2383</v>
      </c>
      <c r="B578" s="52" t="s">
        <v>48</v>
      </c>
      <c r="C578" s="52" t="s">
        <v>35</v>
      </c>
      <c r="D578" s="52" t="s">
        <v>36</v>
      </c>
      <c r="E578" s="52" t="s">
        <v>62</v>
      </c>
      <c r="F578" s="52" t="s">
        <v>38</v>
      </c>
      <c r="G578" s="52">
        <f>+LEN(Table13[[#This Row],[Product Name]])</f>
        <v>15</v>
      </c>
      <c r="H578" s="52" t="s">
        <v>22</v>
      </c>
      <c r="I578" s="52" t="s">
        <v>23</v>
      </c>
      <c r="J578" s="52">
        <v>2023</v>
      </c>
      <c r="K578" s="52" t="s">
        <v>45</v>
      </c>
      <c r="L578" s="53" t="s">
        <v>25</v>
      </c>
      <c r="M578" s="54">
        <v>44986</v>
      </c>
      <c r="N578" s="52" t="s">
        <v>34</v>
      </c>
      <c r="O578" s="55">
        <v>70.38</v>
      </c>
      <c r="P578" s="52">
        <v>172</v>
      </c>
      <c r="Q578" s="56">
        <v>0.1</v>
      </c>
      <c r="R578" s="55">
        <f>+Table13[[#This Row],[Price per Unit]]*Table13[[#This Row],[Units Sold]]</f>
        <v>12105.359999999999</v>
      </c>
      <c r="S578" s="52" t="s">
        <v>27</v>
      </c>
      <c r="T578" s="66">
        <f>+Table13[[#This Row],[Price per Unit]]*Table13[[#This Row],[Units Sold]]-Table13[[#This Row],[Price per Unit]]*Table13[[#This Row],[Units Sold]]*Table13[[#This Row],[Discount %]]</f>
        <v>10894.823999999999</v>
      </c>
      <c r="U578"/>
    </row>
    <row r="579" spans="1:21">
      <c r="A579" s="65">
        <v>2389</v>
      </c>
      <c r="B579" s="52" t="s">
        <v>17</v>
      </c>
      <c r="C579" s="52" t="s">
        <v>35</v>
      </c>
      <c r="D579" s="52" t="s">
        <v>54</v>
      </c>
      <c r="E579" s="52" t="s">
        <v>70</v>
      </c>
      <c r="F579" s="52" t="s">
        <v>60</v>
      </c>
      <c r="G579" s="52">
        <f>+LEN(Table13[[#This Row],[Product Name]])</f>
        <v>15</v>
      </c>
      <c r="H579" s="52" t="s">
        <v>22</v>
      </c>
      <c r="I579" s="52" t="s">
        <v>23</v>
      </c>
      <c r="J579" s="52">
        <v>2023</v>
      </c>
      <c r="K579" s="52" t="s">
        <v>24</v>
      </c>
      <c r="L579" s="53" t="s">
        <v>73</v>
      </c>
      <c r="M579" s="54">
        <v>45139</v>
      </c>
      <c r="N579" s="52" t="s">
        <v>69</v>
      </c>
      <c r="O579" s="55">
        <v>37.42</v>
      </c>
      <c r="P579" s="52">
        <v>379</v>
      </c>
      <c r="Q579" s="56">
        <v>0.03</v>
      </c>
      <c r="R579" s="55">
        <f>+Table13[[#This Row],[Price per Unit]]*Table13[[#This Row],[Units Sold]]</f>
        <v>14182.18</v>
      </c>
      <c r="S579" s="52" t="s">
        <v>56</v>
      </c>
      <c r="T579" s="66">
        <f>+Table13[[#This Row],[Price per Unit]]*Table13[[#This Row],[Units Sold]]-Table13[[#This Row],[Price per Unit]]*Table13[[#This Row],[Units Sold]]*Table13[[#This Row],[Discount %]]</f>
        <v>13756.714600000001</v>
      </c>
      <c r="U579"/>
    </row>
    <row r="580" spans="1:21">
      <c r="A580" s="65">
        <v>2390</v>
      </c>
      <c r="B580" s="52" t="s">
        <v>48</v>
      </c>
      <c r="C580" s="52" t="s">
        <v>35</v>
      </c>
      <c r="D580" s="52" t="s">
        <v>54</v>
      </c>
      <c r="E580" s="52" t="s">
        <v>67</v>
      </c>
      <c r="F580" s="52" t="s">
        <v>21</v>
      </c>
      <c r="G580" s="52">
        <f>+LEN(Table13[[#This Row],[Product Name]])</f>
        <v>16</v>
      </c>
      <c r="H580" s="52" t="s">
        <v>44</v>
      </c>
      <c r="I580" s="52" t="s">
        <v>23</v>
      </c>
      <c r="J580" s="52">
        <v>2023</v>
      </c>
      <c r="K580" s="52" t="s">
        <v>63</v>
      </c>
      <c r="L580" s="53" t="s">
        <v>25</v>
      </c>
      <c r="M580" s="54">
        <v>44986</v>
      </c>
      <c r="N580" s="52" t="s">
        <v>69</v>
      </c>
      <c r="O580" s="55">
        <v>88.49</v>
      </c>
      <c r="P580" s="52">
        <v>218</v>
      </c>
      <c r="Q580" s="56">
        <v>0.22</v>
      </c>
      <c r="R580" s="55">
        <f>+Table13[[#This Row],[Price per Unit]]*Table13[[#This Row],[Units Sold]]</f>
        <v>19290.82</v>
      </c>
      <c r="S580" s="52" t="s">
        <v>61</v>
      </c>
      <c r="T580" s="66">
        <f>+Table13[[#This Row],[Price per Unit]]*Table13[[#This Row],[Units Sold]]-Table13[[#This Row],[Price per Unit]]*Table13[[#This Row],[Units Sold]]*Table13[[#This Row],[Discount %]]</f>
        <v>15046.839599999999</v>
      </c>
      <c r="U580"/>
    </row>
    <row r="581" spans="1:21">
      <c r="A581" s="65">
        <v>2398</v>
      </c>
      <c r="B581" s="52" t="s">
        <v>41</v>
      </c>
      <c r="C581" s="52" t="s">
        <v>35</v>
      </c>
      <c r="D581" s="52" t="s">
        <v>36</v>
      </c>
      <c r="E581" s="52" t="s">
        <v>70</v>
      </c>
      <c r="F581" s="52" t="s">
        <v>55</v>
      </c>
      <c r="G581" s="52">
        <f>+LEN(Table13[[#This Row],[Product Name]])</f>
        <v>19</v>
      </c>
      <c r="H581" s="52" t="s">
        <v>44</v>
      </c>
      <c r="I581" s="52" t="s">
        <v>23</v>
      </c>
      <c r="J581" s="52">
        <v>2024</v>
      </c>
      <c r="K581" s="52" t="s">
        <v>32</v>
      </c>
      <c r="L581" s="53" t="s">
        <v>46</v>
      </c>
      <c r="M581" s="54">
        <v>45536</v>
      </c>
      <c r="N581" s="52" t="s">
        <v>26</v>
      </c>
      <c r="O581" s="55">
        <v>57.15</v>
      </c>
      <c r="P581" s="52">
        <v>16</v>
      </c>
      <c r="Q581" s="56">
        <v>0.26</v>
      </c>
      <c r="R581" s="55">
        <f>+Table13[[#This Row],[Price per Unit]]*Table13[[#This Row],[Units Sold]]</f>
        <v>914.4</v>
      </c>
      <c r="S581" s="52" t="s">
        <v>27</v>
      </c>
      <c r="T581" s="66">
        <f>+Table13[[#This Row],[Price per Unit]]*Table13[[#This Row],[Units Sold]]-Table13[[#This Row],[Price per Unit]]*Table13[[#This Row],[Units Sold]]*Table13[[#This Row],[Discount %]]</f>
        <v>676.65599999999995</v>
      </c>
      <c r="U581"/>
    </row>
    <row r="582" spans="1:21">
      <c r="A582" s="65">
        <v>2402</v>
      </c>
      <c r="B582" s="52" t="s">
        <v>17</v>
      </c>
      <c r="C582" s="52" t="s">
        <v>35</v>
      </c>
      <c r="D582" s="52" t="s">
        <v>19</v>
      </c>
      <c r="E582" s="52" t="s">
        <v>70</v>
      </c>
      <c r="F582" s="52" t="s">
        <v>60</v>
      </c>
      <c r="G582" s="52">
        <f>+LEN(Table13[[#This Row],[Product Name]])</f>
        <v>15</v>
      </c>
      <c r="H582" s="52" t="s">
        <v>57</v>
      </c>
      <c r="I582" s="52" t="s">
        <v>31</v>
      </c>
      <c r="J582" s="52">
        <v>2024</v>
      </c>
      <c r="K582" s="52" t="s">
        <v>32</v>
      </c>
      <c r="L582" s="53" t="s">
        <v>65</v>
      </c>
      <c r="M582" s="54">
        <v>45292</v>
      </c>
      <c r="N582" s="52" t="s">
        <v>39</v>
      </c>
      <c r="O582" s="55">
        <v>18.91</v>
      </c>
      <c r="P582" s="52">
        <v>160</v>
      </c>
      <c r="Q582" s="56">
        <v>0.1</v>
      </c>
      <c r="R582" s="55">
        <f>+Table13[[#This Row],[Price per Unit]]*Table13[[#This Row],[Units Sold]]</f>
        <v>3025.6</v>
      </c>
      <c r="S582" s="52" t="s">
        <v>40</v>
      </c>
      <c r="T582" s="66">
        <f>+Table13[[#This Row],[Price per Unit]]*Table13[[#This Row],[Units Sold]]-Table13[[#This Row],[Price per Unit]]*Table13[[#This Row],[Units Sold]]*Table13[[#This Row],[Discount %]]</f>
        <v>2723.04</v>
      </c>
      <c r="U582"/>
    </row>
    <row r="583" spans="1:21">
      <c r="A583" s="65">
        <v>2405</v>
      </c>
      <c r="B583" s="52" t="s">
        <v>17</v>
      </c>
      <c r="C583" s="52" t="s">
        <v>35</v>
      </c>
      <c r="D583" s="52" t="s">
        <v>42</v>
      </c>
      <c r="E583" s="52" t="s">
        <v>70</v>
      </c>
      <c r="F583" s="52" t="s">
        <v>21</v>
      </c>
      <c r="G583" s="52">
        <f>+LEN(Table13[[#This Row],[Product Name]])</f>
        <v>16</v>
      </c>
      <c r="H583" s="52" t="s">
        <v>22</v>
      </c>
      <c r="I583" s="52" t="s">
        <v>31</v>
      </c>
      <c r="J583" s="52">
        <v>2024</v>
      </c>
      <c r="K583" s="52" t="s">
        <v>32</v>
      </c>
      <c r="L583" s="53" t="s">
        <v>64</v>
      </c>
      <c r="M583" s="54">
        <v>45474</v>
      </c>
      <c r="N583" s="52" t="s">
        <v>66</v>
      </c>
      <c r="O583" s="55">
        <v>54.5</v>
      </c>
      <c r="P583" s="52">
        <v>412</v>
      </c>
      <c r="Q583" s="56">
        <v>0.2</v>
      </c>
      <c r="R583" s="55">
        <f>+Table13[[#This Row],[Price per Unit]]*Table13[[#This Row],[Units Sold]]</f>
        <v>22454</v>
      </c>
      <c r="S583" s="52" t="s">
        <v>47</v>
      </c>
      <c r="T583" s="66">
        <f>+Table13[[#This Row],[Price per Unit]]*Table13[[#This Row],[Units Sold]]-Table13[[#This Row],[Price per Unit]]*Table13[[#This Row],[Units Sold]]*Table13[[#This Row],[Discount %]]</f>
        <v>17963.2</v>
      </c>
      <c r="U583"/>
    </row>
    <row r="584" spans="1:21">
      <c r="A584" s="65">
        <v>2406</v>
      </c>
      <c r="B584" s="52" t="s">
        <v>41</v>
      </c>
      <c r="C584" s="52" t="s">
        <v>35</v>
      </c>
      <c r="D584" s="52" t="s">
        <v>36</v>
      </c>
      <c r="E584" s="52" t="s">
        <v>30</v>
      </c>
      <c r="F584" s="52" t="s">
        <v>38</v>
      </c>
      <c r="G584" s="52">
        <f>+LEN(Table13[[#This Row],[Product Name]])</f>
        <v>15</v>
      </c>
      <c r="H584" s="52" t="s">
        <v>57</v>
      </c>
      <c r="I584" s="52" t="s">
        <v>31</v>
      </c>
      <c r="J584" s="52">
        <v>2024</v>
      </c>
      <c r="K584" s="52" t="s">
        <v>45</v>
      </c>
      <c r="L584" s="53" t="s">
        <v>33</v>
      </c>
      <c r="M584" s="54">
        <v>45413</v>
      </c>
      <c r="N584" s="52" t="s">
        <v>69</v>
      </c>
      <c r="O584" s="55">
        <v>37.619999999999997</v>
      </c>
      <c r="P584" s="52">
        <v>26</v>
      </c>
      <c r="Q584" s="56">
        <v>0.1</v>
      </c>
      <c r="R584" s="55">
        <f>+Table13[[#This Row],[Price per Unit]]*Table13[[#This Row],[Units Sold]]</f>
        <v>978.11999999999989</v>
      </c>
      <c r="S584" s="52" t="s">
        <v>61</v>
      </c>
      <c r="T584" s="66">
        <f>+Table13[[#This Row],[Price per Unit]]*Table13[[#This Row],[Units Sold]]-Table13[[#This Row],[Price per Unit]]*Table13[[#This Row],[Units Sold]]*Table13[[#This Row],[Discount %]]</f>
        <v>880.30799999999988</v>
      </c>
      <c r="U584"/>
    </row>
    <row r="585" spans="1:21">
      <c r="A585" s="65">
        <v>2409</v>
      </c>
      <c r="B585" s="52" t="s">
        <v>48</v>
      </c>
      <c r="C585" s="52" t="s">
        <v>35</v>
      </c>
      <c r="D585" s="52" t="s">
        <v>19</v>
      </c>
      <c r="E585" s="52" t="s">
        <v>62</v>
      </c>
      <c r="F585" s="52" t="s">
        <v>55</v>
      </c>
      <c r="G585" s="52">
        <f>+LEN(Table13[[#This Row],[Product Name]])</f>
        <v>19</v>
      </c>
      <c r="H585" s="52" t="s">
        <v>44</v>
      </c>
      <c r="I585" s="52" t="s">
        <v>31</v>
      </c>
      <c r="J585" s="52">
        <v>2023</v>
      </c>
      <c r="K585" s="52" t="s">
        <v>45</v>
      </c>
      <c r="L585" s="53" t="s">
        <v>53</v>
      </c>
      <c r="M585" s="54">
        <v>44927</v>
      </c>
      <c r="N585" s="52" t="s">
        <v>66</v>
      </c>
      <c r="O585" s="55">
        <v>88.88</v>
      </c>
      <c r="P585" s="52">
        <v>102</v>
      </c>
      <c r="Q585" s="56">
        <v>0.25</v>
      </c>
      <c r="R585" s="55">
        <f>+Table13[[#This Row],[Price per Unit]]*Table13[[#This Row],[Units Sold]]</f>
        <v>9065.76</v>
      </c>
      <c r="S585" s="52" t="s">
        <v>56</v>
      </c>
      <c r="T585" s="66">
        <f>+Table13[[#This Row],[Price per Unit]]*Table13[[#This Row],[Units Sold]]-Table13[[#This Row],[Price per Unit]]*Table13[[#This Row],[Units Sold]]*Table13[[#This Row],[Discount %]]</f>
        <v>6799.32</v>
      </c>
      <c r="U585"/>
    </row>
    <row r="586" spans="1:21">
      <c r="A586" s="65">
        <v>2413</v>
      </c>
      <c r="B586" s="52" t="s">
        <v>17</v>
      </c>
      <c r="C586" s="52" t="s">
        <v>35</v>
      </c>
      <c r="D586" s="52" t="s">
        <v>42</v>
      </c>
      <c r="E586" s="52" t="s">
        <v>70</v>
      </c>
      <c r="F586" s="52" t="s">
        <v>38</v>
      </c>
      <c r="G586" s="52">
        <f>+LEN(Table13[[#This Row],[Product Name]])</f>
        <v>15</v>
      </c>
      <c r="H586" s="52" t="s">
        <v>44</v>
      </c>
      <c r="I586" s="52" t="s">
        <v>23</v>
      </c>
      <c r="J586" s="52">
        <v>2023</v>
      </c>
      <c r="K586" s="52" t="s">
        <v>45</v>
      </c>
      <c r="L586" s="53" t="s">
        <v>58</v>
      </c>
      <c r="M586" s="54">
        <v>45200</v>
      </c>
      <c r="N586" s="52" t="s">
        <v>39</v>
      </c>
      <c r="O586" s="55">
        <v>36.04</v>
      </c>
      <c r="P586" s="52">
        <v>256</v>
      </c>
      <c r="Q586" s="56">
        <v>0.28000000000000003</v>
      </c>
      <c r="R586" s="55">
        <f>+Table13[[#This Row],[Price per Unit]]*Table13[[#This Row],[Units Sold]]</f>
        <v>9226.24</v>
      </c>
      <c r="S586" s="52" t="s">
        <v>27</v>
      </c>
      <c r="T586" s="66">
        <f>+Table13[[#This Row],[Price per Unit]]*Table13[[#This Row],[Units Sold]]-Table13[[#This Row],[Price per Unit]]*Table13[[#This Row],[Units Sold]]*Table13[[#This Row],[Discount %]]</f>
        <v>6642.8927999999996</v>
      </c>
      <c r="U586"/>
    </row>
    <row r="587" spans="1:21">
      <c r="A587" s="65">
        <v>2414</v>
      </c>
      <c r="B587" s="52" t="s">
        <v>41</v>
      </c>
      <c r="C587" s="52" t="s">
        <v>35</v>
      </c>
      <c r="D587" s="52" t="s">
        <v>36</v>
      </c>
      <c r="E587" s="52" t="s">
        <v>30</v>
      </c>
      <c r="F587" s="52" t="s">
        <v>60</v>
      </c>
      <c r="G587" s="52">
        <f>+LEN(Table13[[#This Row],[Product Name]])</f>
        <v>15</v>
      </c>
      <c r="H587" s="52" t="s">
        <v>22</v>
      </c>
      <c r="I587" s="52" t="s">
        <v>23</v>
      </c>
      <c r="J587" s="52">
        <v>2024</v>
      </c>
      <c r="K587" s="52" t="s">
        <v>45</v>
      </c>
      <c r="L587" s="53" t="s">
        <v>25</v>
      </c>
      <c r="M587" s="54">
        <v>45352</v>
      </c>
      <c r="N587" s="52" t="s">
        <v>34</v>
      </c>
      <c r="O587" s="55">
        <v>28.24</v>
      </c>
      <c r="P587" s="52">
        <v>353</v>
      </c>
      <c r="Q587" s="56">
        <v>0.27</v>
      </c>
      <c r="R587" s="55">
        <f>+Table13[[#This Row],[Price per Unit]]*Table13[[#This Row],[Units Sold]]</f>
        <v>9968.7199999999993</v>
      </c>
      <c r="S587" s="52" t="s">
        <v>47</v>
      </c>
      <c r="T587" s="66">
        <f>+Table13[[#This Row],[Price per Unit]]*Table13[[#This Row],[Units Sold]]-Table13[[#This Row],[Price per Unit]]*Table13[[#This Row],[Units Sold]]*Table13[[#This Row],[Discount %]]</f>
        <v>7277.1655999999994</v>
      </c>
      <c r="U587"/>
    </row>
    <row r="588" spans="1:21">
      <c r="A588" s="65">
        <v>2416</v>
      </c>
      <c r="B588" s="52" t="s">
        <v>41</v>
      </c>
      <c r="C588" s="52" t="s">
        <v>35</v>
      </c>
      <c r="D588" s="52" t="s">
        <v>19</v>
      </c>
      <c r="E588" s="52" t="s">
        <v>59</v>
      </c>
      <c r="F588" s="52" t="s">
        <v>21</v>
      </c>
      <c r="G588" s="52">
        <f>+LEN(Table13[[#This Row],[Product Name]])</f>
        <v>16</v>
      </c>
      <c r="H588" s="52" t="s">
        <v>44</v>
      </c>
      <c r="I588" s="52" t="s">
        <v>31</v>
      </c>
      <c r="J588" s="52">
        <v>2023</v>
      </c>
      <c r="K588" s="52" t="s">
        <v>63</v>
      </c>
      <c r="L588" s="53" t="s">
        <v>65</v>
      </c>
      <c r="M588" s="54">
        <v>44927</v>
      </c>
      <c r="N588" s="52" t="s">
        <v>26</v>
      </c>
      <c r="O588" s="55">
        <v>81.83</v>
      </c>
      <c r="P588" s="52">
        <v>239</v>
      </c>
      <c r="Q588" s="56">
        <v>0.13</v>
      </c>
      <c r="R588" s="55">
        <f>+Table13[[#This Row],[Price per Unit]]*Table13[[#This Row],[Units Sold]]</f>
        <v>19557.37</v>
      </c>
      <c r="S588" s="52" t="s">
        <v>61</v>
      </c>
      <c r="T588" s="66">
        <f>+Table13[[#This Row],[Price per Unit]]*Table13[[#This Row],[Units Sold]]-Table13[[#This Row],[Price per Unit]]*Table13[[#This Row],[Units Sold]]*Table13[[#This Row],[Discount %]]</f>
        <v>17014.911899999999</v>
      </c>
      <c r="U588"/>
    </row>
    <row r="589" spans="1:21">
      <c r="A589" s="65">
        <v>2426</v>
      </c>
      <c r="B589" s="52" t="s">
        <v>17</v>
      </c>
      <c r="C589" s="52" t="s">
        <v>35</v>
      </c>
      <c r="D589" s="52" t="s">
        <v>54</v>
      </c>
      <c r="E589" s="52" t="s">
        <v>59</v>
      </c>
      <c r="F589" s="52" t="s">
        <v>21</v>
      </c>
      <c r="G589" s="52">
        <f>+LEN(Table13[[#This Row],[Product Name]])</f>
        <v>16</v>
      </c>
      <c r="H589" s="52" t="s">
        <v>22</v>
      </c>
      <c r="I589" s="52" t="s">
        <v>31</v>
      </c>
      <c r="J589" s="52">
        <v>2024</v>
      </c>
      <c r="K589" s="52" t="s">
        <v>32</v>
      </c>
      <c r="L589" s="53" t="s">
        <v>71</v>
      </c>
      <c r="M589" s="54">
        <v>45566</v>
      </c>
      <c r="N589" s="52" t="s">
        <v>69</v>
      </c>
      <c r="O589" s="55">
        <v>83.8</v>
      </c>
      <c r="P589" s="52">
        <v>24</v>
      </c>
      <c r="Q589" s="56">
        <v>0.15</v>
      </c>
      <c r="R589" s="55">
        <f>+Table13[[#This Row],[Price per Unit]]*Table13[[#This Row],[Units Sold]]</f>
        <v>2011.1999999999998</v>
      </c>
      <c r="S589" s="52" t="s">
        <v>61</v>
      </c>
      <c r="T589" s="66">
        <f>+Table13[[#This Row],[Price per Unit]]*Table13[[#This Row],[Units Sold]]-Table13[[#This Row],[Price per Unit]]*Table13[[#This Row],[Units Sold]]*Table13[[#This Row],[Discount %]]</f>
        <v>1709.52</v>
      </c>
      <c r="U589"/>
    </row>
    <row r="590" spans="1:21">
      <c r="A590" s="65">
        <v>2427</v>
      </c>
      <c r="B590" s="52" t="s">
        <v>41</v>
      </c>
      <c r="C590" s="52" t="s">
        <v>35</v>
      </c>
      <c r="D590" s="52" t="s">
        <v>50</v>
      </c>
      <c r="E590" s="52" t="s">
        <v>37</v>
      </c>
      <c r="F590" s="52" t="s">
        <v>55</v>
      </c>
      <c r="G590" s="52">
        <f>+LEN(Table13[[#This Row],[Product Name]])</f>
        <v>19</v>
      </c>
      <c r="H590" s="52" t="s">
        <v>22</v>
      </c>
      <c r="I590" s="52" t="s">
        <v>31</v>
      </c>
      <c r="J590" s="52">
        <v>2023</v>
      </c>
      <c r="K590" s="52" t="s">
        <v>63</v>
      </c>
      <c r="L590" s="53" t="s">
        <v>58</v>
      </c>
      <c r="M590" s="54">
        <v>45200</v>
      </c>
      <c r="N590" s="52" t="s">
        <v>66</v>
      </c>
      <c r="O590" s="55">
        <v>27.4</v>
      </c>
      <c r="P590" s="52">
        <v>451</v>
      </c>
      <c r="Q590" s="56">
        <v>0.14000000000000001</v>
      </c>
      <c r="R590" s="55">
        <f>+Table13[[#This Row],[Price per Unit]]*Table13[[#This Row],[Units Sold]]</f>
        <v>12357.4</v>
      </c>
      <c r="S590" s="52" t="s">
        <v>40</v>
      </c>
      <c r="T590" s="66">
        <f>+Table13[[#This Row],[Price per Unit]]*Table13[[#This Row],[Units Sold]]-Table13[[#This Row],[Price per Unit]]*Table13[[#This Row],[Units Sold]]*Table13[[#This Row],[Discount %]]</f>
        <v>10627.364</v>
      </c>
      <c r="U590"/>
    </row>
    <row r="591" spans="1:21">
      <c r="A591" s="65">
        <v>2431</v>
      </c>
      <c r="B591" s="52" t="s">
        <v>41</v>
      </c>
      <c r="C591" s="52" t="s">
        <v>35</v>
      </c>
      <c r="D591" s="52" t="s">
        <v>42</v>
      </c>
      <c r="E591" s="52" t="s">
        <v>59</v>
      </c>
      <c r="F591" s="52" t="s">
        <v>43</v>
      </c>
      <c r="G591" s="52">
        <f>+LEN(Table13[[#This Row],[Product Name]])</f>
        <v>20</v>
      </c>
      <c r="H591" s="52" t="s">
        <v>22</v>
      </c>
      <c r="I591" s="52" t="s">
        <v>23</v>
      </c>
      <c r="J591" s="52">
        <v>2023</v>
      </c>
      <c r="K591" s="52" t="s">
        <v>32</v>
      </c>
      <c r="L591" s="53" t="s">
        <v>33</v>
      </c>
      <c r="M591" s="54">
        <v>45047</v>
      </c>
      <c r="N591" s="52" t="s">
        <v>34</v>
      </c>
      <c r="O591" s="55">
        <v>68.31</v>
      </c>
      <c r="P591" s="52">
        <v>284</v>
      </c>
      <c r="Q591" s="56">
        <v>0.1</v>
      </c>
      <c r="R591" s="55">
        <f>+Table13[[#This Row],[Price per Unit]]*Table13[[#This Row],[Units Sold]]</f>
        <v>19400.04</v>
      </c>
      <c r="S591" s="52" t="s">
        <v>56</v>
      </c>
      <c r="T591" s="66">
        <f>+Table13[[#This Row],[Price per Unit]]*Table13[[#This Row],[Units Sold]]-Table13[[#This Row],[Price per Unit]]*Table13[[#This Row],[Units Sold]]*Table13[[#This Row],[Discount %]]</f>
        <v>17460.036</v>
      </c>
      <c r="U591"/>
    </row>
    <row r="592" spans="1:21">
      <c r="A592" s="65">
        <v>2440</v>
      </c>
      <c r="B592" s="52" t="s">
        <v>17</v>
      </c>
      <c r="C592" s="52" t="s">
        <v>35</v>
      </c>
      <c r="D592" s="52" t="s">
        <v>42</v>
      </c>
      <c r="E592" s="52" t="s">
        <v>62</v>
      </c>
      <c r="F592" s="52" t="s">
        <v>38</v>
      </c>
      <c r="G592" s="52">
        <f>+LEN(Table13[[#This Row],[Product Name]])</f>
        <v>15</v>
      </c>
      <c r="H592" s="52" t="s">
        <v>22</v>
      </c>
      <c r="I592" s="52" t="s">
        <v>31</v>
      </c>
      <c r="J592" s="52">
        <v>2023</v>
      </c>
      <c r="K592" s="52" t="s">
        <v>45</v>
      </c>
      <c r="L592" s="53" t="s">
        <v>46</v>
      </c>
      <c r="M592" s="54">
        <v>45170</v>
      </c>
      <c r="N592" s="52" t="s">
        <v>34</v>
      </c>
      <c r="O592" s="55">
        <v>22.07</v>
      </c>
      <c r="P592" s="52">
        <v>259</v>
      </c>
      <c r="Q592" s="56">
        <v>0.12</v>
      </c>
      <c r="R592" s="55">
        <f>+Table13[[#This Row],[Price per Unit]]*Table13[[#This Row],[Units Sold]]</f>
        <v>5716.13</v>
      </c>
      <c r="S592" s="52" t="s">
        <v>61</v>
      </c>
      <c r="T592" s="66">
        <f>+Table13[[#This Row],[Price per Unit]]*Table13[[#This Row],[Units Sold]]-Table13[[#This Row],[Price per Unit]]*Table13[[#This Row],[Units Sold]]*Table13[[#This Row],[Discount %]]</f>
        <v>5030.1944000000003</v>
      </c>
      <c r="U592"/>
    </row>
    <row r="593" spans="1:21">
      <c r="A593" s="65">
        <v>2444</v>
      </c>
      <c r="B593" s="52" t="s">
        <v>48</v>
      </c>
      <c r="C593" s="52" t="s">
        <v>35</v>
      </c>
      <c r="D593" s="52" t="s">
        <v>52</v>
      </c>
      <c r="E593" s="52" t="s">
        <v>59</v>
      </c>
      <c r="F593" s="52" t="s">
        <v>21</v>
      </c>
      <c r="G593" s="52">
        <f>+LEN(Table13[[#This Row],[Product Name]])</f>
        <v>16</v>
      </c>
      <c r="H593" s="52" t="s">
        <v>57</v>
      </c>
      <c r="I593" s="52" t="s">
        <v>23</v>
      </c>
      <c r="J593" s="52">
        <v>2024</v>
      </c>
      <c r="K593" s="52" t="s">
        <v>24</v>
      </c>
      <c r="L593" s="53" t="s">
        <v>51</v>
      </c>
      <c r="M593" s="54">
        <v>45383</v>
      </c>
      <c r="N593" s="52" t="s">
        <v>26</v>
      </c>
      <c r="O593" s="55">
        <v>80.819999999999993</v>
      </c>
      <c r="P593" s="52">
        <v>466</v>
      </c>
      <c r="Q593" s="56">
        <v>0.06</v>
      </c>
      <c r="R593" s="55">
        <f>+Table13[[#This Row],[Price per Unit]]*Table13[[#This Row],[Units Sold]]</f>
        <v>37662.119999999995</v>
      </c>
      <c r="S593" s="52" t="s">
        <v>61</v>
      </c>
      <c r="T593" s="66">
        <f>+Table13[[#This Row],[Price per Unit]]*Table13[[#This Row],[Units Sold]]-Table13[[#This Row],[Price per Unit]]*Table13[[#This Row],[Units Sold]]*Table13[[#This Row],[Discount %]]</f>
        <v>35402.392799999994</v>
      </c>
      <c r="U593"/>
    </row>
    <row r="594" spans="1:21">
      <c r="A594" s="65">
        <v>2450</v>
      </c>
      <c r="B594" s="52" t="s">
        <v>41</v>
      </c>
      <c r="C594" s="52" t="s">
        <v>35</v>
      </c>
      <c r="D594" s="52" t="s">
        <v>36</v>
      </c>
      <c r="E594" s="52" t="s">
        <v>70</v>
      </c>
      <c r="F594" s="52" t="s">
        <v>60</v>
      </c>
      <c r="G594" s="52">
        <f>+LEN(Table13[[#This Row],[Product Name]])</f>
        <v>15</v>
      </c>
      <c r="H594" s="52" t="s">
        <v>22</v>
      </c>
      <c r="I594" s="52" t="s">
        <v>31</v>
      </c>
      <c r="J594" s="52">
        <v>2024</v>
      </c>
      <c r="K594" s="52" t="s">
        <v>45</v>
      </c>
      <c r="L594" s="53" t="s">
        <v>46</v>
      </c>
      <c r="M594" s="54">
        <v>45536</v>
      </c>
      <c r="N594" s="52" t="s">
        <v>34</v>
      </c>
      <c r="O594" s="55">
        <v>77.05</v>
      </c>
      <c r="P594" s="52">
        <v>116</v>
      </c>
      <c r="Q594" s="56">
        <v>0.04</v>
      </c>
      <c r="R594" s="55">
        <f>+Table13[[#This Row],[Price per Unit]]*Table13[[#This Row],[Units Sold]]</f>
        <v>8937.7999999999993</v>
      </c>
      <c r="S594" s="52" t="s">
        <v>47</v>
      </c>
      <c r="T594" s="66">
        <f>+Table13[[#This Row],[Price per Unit]]*Table13[[#This Row],[Units Sold]]-Table13[[#This Row],[Price per Unit]]*Table13[[#This Row],[Units Sold]]*Table13[[#This Row],[Discount %]]</f>
        <v>8580.2879999999986</v>
      </c>
      <c r="U594"/>
    </row>
    <row r="595" spans="1:21">
      <c r="A595" s="65">
        <v>2451</v>
      </c>
      <c r="B595" s="52" t="s">
        <v>17</v>
      </c>
      <c r="C595" s="52" t="s">
        <v>35</v>
      </c>
      <c r="D595" s="52" t="s">
        <v>36</v>
      </c>
      <c r="E595" s="52" t="s">
        <v>20</v>
      </c>
      <c r="F595" s="52" t="s">
        <v>55</v>
      </c>
      <c r="G595" s="52">
        <f>+LEN(Table13[[#This Row],[Product Name]])</f>
        <v>19</v>
      </c>
      <c r="H595" s="52" t="s">
        <v>22</v>
      </c>
      <c r="I595" s="52" t="s">
        <v>31</v>
      </c>
      <c r="J595" s="52">
        <v>2023</v>
      </c>
      <c r="K595" s="52" t="s">
        <v>24</v>
      </c>
      <c r="L595" s="53" t="s">
        <v>64</v>
      </c>
      <c r="M595" s="54">
        <v>45108</v>
      </c>
      <c r="N595" s="52" t="s">
        <v>34</v>
      </c>
      <c r="O595" s="55">
        <v>33.58</v>
      </c>
      <c r="P595" s="52">
        <v>430</v>
      </c>
      <c r="Q595" s="56">
        <v>0.11</v>
      </c>
      <c r="R595" s="55">
        <f>+Table13[[#This Row],[Price per Unit]]*Table13[[#This Row],[Units Sold]]</f>
        <v>14439.4</v>
      </c>
      <c r="S595" s="52" t="s">
        <v>56</v>
      </c>
      <c r="T595" s="66">
        <f>+Table13[[#This Row],[Price per Unit]]*Table13[[#This Row],[Units Sold]]-Table13[[#This Row],[Price per Unit]]*Table13[[#This Row],[Units Sold]]*Table13[[#This Row],[Discount %]]</f>
        <v>12851.065999999999</v>
      </c>
      <c r="U595"/>
    </row>
    <row r="596" spans="1:21">
      <c r="A596" s="65">
        <v>2465</v>
      </c>
      <c r="B596" s="52" t="s">
        <v>17</v>
      </c>
      <c r="C596" s="52" t="s">
        <v>35</v>
      </c>
      <c r="D596" s="52" t="s">
        <v>54</v>
      </c>
      <c r="E596" s="52" t="s">
        <v>62</v>
      </c>
      <c r="F596" s="52" t="s">
        <v>55</v>
      </c>
      <c r="G596" s="52">
        <f>+LEN(Table13[[#This Row],[Product Name]])</f>
        <v>19</v>
      </c>
      <c r="H596" s="52" t="s">
        <v>44</v>
      </c>
      <c r="I596" s="52" t="s">
        <v>23</v>
      </c>
      <c r="J596" s="52">
        <v>2024</v>
      </c>
      <c r="K596" s="52" t="s">
        <v>63</v>
      </c>
      <c r="L596" s="53" t="s">
        <v>64</v>
      </c>
      <c r="M596" s="54">
        <v>45474</v>
      </c>
      <c r="N596" s="52" t="s">
        <v>69</v>
      </c>
      <c r="O596" s="55">
        <v>23.35</v>
      </c>
      <c r="P596" s="52">
        <v>35</v>
      </c>
      <c r="Q596" s="56">
        <v>0.1</v>
      </c>
      <c r="R596" s="55">
        <f>+Table13[[#This Row],[Price per Unit]]*Table13[[#This Row],[Units Sold]]</f>
        <v>817.25</v>
      </c>
      <c r="S596" s="52" t="s">
        <v>47</v>
      </c>
      <c r="T596" s="66">
        <f>+Table13[[#This Row],[Price per Unit]]*Table13[[#This Row],[Units Sold]]-Table13[[#This Row],[Price per Unit]]*Table13[[#This Row],[Units Sold]]*Table13[[#This Row],[Discount %]]</f>
        <v>735.52499999999998</v>
      </c>
      <c r="U596"/>
    </row>
    <row r="597" spans="1:21">
      <c r="A597" s="65">
        <v>2468</v>
      </c>
      <c r="B597" s="52" t="s">
        <v>48</v>
      </c>
      <c r="C597" s="52" t="s">
        <v>35</v>
      </c>
      <c r="D597" s="52" t="s">
        <v>36</v>
      </c>
      <c r="E597" s="52" t="s">
        <v>62</v>
      </c>
      <c r="F597" s="52" t="s">
        <v>55</v>
      </c>
      <c r="G597" s="52">
        <f>+LEN(Table13[[#This Row],[Product Name]])</f>
        <v>19</v>
      </c>
      <c r="H597" s="52" t="s">
        <v>22</v>
      </c>
      <c r="I597" s="52" t="s">
        <v>23</v>
      </c>
      <c r="J597" s="52">
        <v>2024</v>
      </c>
      <c r="K597" s="52" t="s">
        <v>32</v>
      </c>
      <c r="L597" s="53" t="s">
        <v>33</v>
      </c>
      <c r="M597" s="54">
        <v>45413</v>
      </c>
      <c r="N597" s="52" t="s">
        <v>26</v>
      </c>
      <c r="O597" s="55">
        <v>41.11</v>
      </c>
      <c r="P597" s="52">
        <v>247</v>
      </c>
      <c r="Q597" s="56">
        <v>0.08</v>
      </c>
      <c r="R597" s="55">
        <f>+Table13[[#This Row],[Price per Unit]]*Table13[[#This Row],[Units Sold]]</f>
        <v>10154.17</v>
      </c>
      <c r="S597" s="52" t="s">
        <v>61</v>
      </c>
      <c r="T597" s="66">
        <f>+Table13[[#This Row],[Price per Unit]]*Table13[[#This Row],[Units Sold]]-Table13[[#This Row],[Price per Unit]]*Table13[[#This Row],[Units Sold]]*Table13[[#This Row],[Discount %]]</f>
        <v>9341.8364000000001</v>
      </c>
      <c r="U597"/>
    </row>
    <row r="598" spans="1:21">
      <c r="A598" s="65">
        <v>2472</v>
      </c>
      <c r="B598" s="52" t="s">
        <v>41</v>
      </c>
      <c r="C598" s="52" t="s">
        <v>35</v>
      </c>
      <c r="D598" s="52" t="s">
        <v>50</v>
      </c>
      <c r="E598" s="52" t="s">
        <v>67</v>
      </c>
      <c r="F598" s="52" t="s">
        <v>38</v>
      </c>
      <c r="G598" s="52">
        <f>+LEN(Table13[[#This Row],[Product Name]])</f>
        <v>15</v>
      </c>
      <c r="H598" s="52" t="s">
        <v>57</v>
      </c>
      <c r="I598" s="52" t="s">
        <v>31</v>
      </c>
      <c r="J598" s="52">
        <v>2023</v>
      </c>
      <c r="K598" s="52" t="s">
        <v>32</v>
      </c>
      <c r="L598" s="53" t="s">
        <v>64</v>
      </c>
      <c r="M598" s="54">
        <v>45108</v>
      </c>
      <c r="N598" s="52" t="s">
        <v>66</v>
      </c>
      <c r="O598" s="55">
        <v>12.57</v>
      </c>
      <c r="P598" s="52">
        <v>141</v>
      </c>
      <c r="Q598" s="56">
        <v>0.17</v>
      </c>
      <c r="R598" s="55">
        <f>+Table13[[#This Row],[Price per Unit]]*Table13[[#This Row],[Units Sold]]</f>
        <v>1772.3700000000001</v>
      </c>
      <c r="S598" s="52" t="s">
        <v>56</v>
      </c>
      <c r="T598" s="66">
        <f>+Table13[[#This Row],[Price per Unit]]*Table13[[#This Row],[Units Sold]]-Table13[[#This Row],[Price per Unit]]*Table13[[#This Row],[Units Sold]]*Table13[[#This Row],[Discount %]]</f>
        <v>1471.0671000000002</v>
      </c>
      <c r="U598"/>
    </row>
    <row r="599" spans="1:21">
      <c r="A599" s="65">
        <v>2473</v>
      </c>
      <c r="B599" s="52" t="s">
        <v>48</v>
      </c>
      <c r="C599" s="52" t="s">
        <v>35</v>
      </c>
      <c r="D599" s="52" t="s">
        <v>42</v>
      </c>
      <c r="E599" s="52" t="s">
        <v>70</v>
      </c>
      <c r="F599" s="52" t="s">
        <v>38</v>
      </c>
      <c r="G599" s="52">
        <f>+LEN(Table13[[#This Row],[Product Name]])</f>
        <v>15</v>
      </c>
      <c r="H599" s="52" t="s">
        <v>22</v>
      </c>
      <c r="I599" s="52" t="s">
        <v>31</v>
      </c>
      <c r="J599" s="52">
        <v>2023</v>
      </c>
      <c r="K599" s="52" t="s">
        <v>63</v>
      </c>
      <c r="L599" s="53" t="s">
        <v>53</v>
      </c>
      <c r="M599" s="54">
        <v>44927</v>
      </c>
      <c r="N599" s="52" t="s">
        <v>69</v>
      </c>
      <c r="O599" s="55">
        <v>79.06</v>
      </c>
      <c r="P599" s="52">
        <v>177</v>
      </c>
      <c r="Q599" s="56">
        <v>0.12</v>
      </c>
      <c r="R599" s="55">
        <f>+Table13[[#This Row],[Price per Unit]]*Table13[[#This Row],[Units Sold]]</f>
        <v>13993.62</v>
      </c>
      <c r="S599" s="52" t="s">
        <v>56</v>
      </c>
      <c r="T599" s="66">
        <f>+Table13[[#This Row],[Price per Unit]]*Table13[[#This Row],[Units Sold]]-Table13[[#This Row],[Price per Unit]]*Table13[[#This Row],[Units Sold]]*Table13[[#This Row],[Discount %]]</f>
        <v>12314.385600000001</v>
      </c>
      <c r="U599"/>
    </row>
    <row r="600" spans="1:21">
      <c r="A600" s="65">
        <v>2474</v>
      </c>
      <c r="B600" s="52" t="s">
        <v>41</v>
      </c>
      <c r="C600" s="52" t="s">
        <v>35</v>
      </c>
      <c r="D600" s="52" t="s">
        <v>50</v>
      </c>
      <c r="E600" s="52" t="s">
        <v>67</v>
      </c>
      <c r="F600" s="52" t="s">
        <v>43</v>
      </c>
      <c r="G600" s="52">
        <f>+LEN(Table13[[#This Row],[Product Name]])</f>
        <v>20</v>
      </c>
      <c r="H600" s="52" t="s">
        <v>22</v>
      </c>
      <c r="I600" s="52" t="s">
        <v>23</v>
      </c>
      <c r="J600" s="52">
        <v>2023</v>
      </c>
      <c r="K600" s="52" t="s">
        <v>24</v>
      </c>
      <c r="L600" s="53" t="s">
        <v>71</v>
      </c>
      <c r="M600" s="54">
        <v>45200</v>
      </c>
      <c r="N600" s="52" t="s">
        <v>69</v>
      </c>
      <c r="O600" s="55">
        <v>81.040000000000006</v>
      </c>
      <c r="P600" s="52">
        <v>160</v>
      </c>
      <c r="Q600" s="56">
        <v>0.06</v>
      </c>
      <c r="R600" s="55">
        <f>+Table13[[#This Row],[Price per Unit]]*Table13[[#This Row],[Units Sold]]</f>
        <v>12966.400000000001</v>
      </c>
      <c r="S600" s="52" t="s">
        <v>40</v>
      </c>
      <c r="T600" s="66">
        <f>+Table13[[#This Row],[Price per Unit]]*Table13[[#This Row],[Units Sold]]-Table13[[#This Row],[Price per Unit]]*Table13[[#This Row],[Units Sold]]*Table13[[#This Row],[Discount %]]</f>
        <v>12188.416000000001</v>
      </c>
      <c r="U600"/>
    </row>
    <row r="601" spans="1:21">
      <c r="A601" s="65">
        <v>2479</v>
      </c>
      <c r="B601" s="52" t="s">
        <v>41</v>
      </c>
      <c r="C601" s="52" t="s">
        <v>35</v>
      </c>
      <c r="D601" s="52" t="s">
        <v>50</v>
      </c>
      <c r="E601" s="52" t="s">
        <v>37</v>
      </c>
      <c r="F601" s="52" t="s">
        <v>38</v>
      </c>
      <c r="G601" s="52">
        <f>+LEN(Table13[[#This Row],[Product Name]])</f>
        <v>15</v>
      </c>
      <c r="H601" s="52" t="s">
        <v>22</v>
      </c>
      <c r="I601" s="52" t="s">
        <v>31</v>
      </c>
      <c r="J601" s="52">
        <v>2024</v>
      </c>
      <c r="K601" s="52" t="s">
        <v>32</v>
      </c>
      <c r="L601" s="53" t="s">
        <v>68</v>
      </c>
      <c r="M601" s="54">
        <v>45627</v>
      </c>
      <c r="N601" s="52" t="s">
        <v>39</v>
      </c>
      <c r="O601" s="55">
        <v>35.5</v>
      </c>
      <c r="P601" s="52">
        <v>184</v>
      </c>
      <c r="Q601" s="56">
        <v>0</v>
      </c>
      <c r="R601" s="55">
        <f>+Table13[[#This Row],[Price per Unit]]*Table13[[#This Row],[Units Sold]]</f>
        <v>6532</v>
      </c>
      <c r="S601" s="52" t="s">
        <v>27</v>
      </c>
      <c r="T601" s="66">
        <f>+Table13[[#This Row],[Price per Unit]]*Table13[[#This Row],[Units Sold]]-Table13[[#This Row],[Price per Unit]]*Table13[[#This Row],[Units Sold]]*Table13[[#This Row],[Discount %]]</f>
        <v>6532</v>
      </c>
      <c r="U601"/>
    </row>
    <row r="602" spans="1:21">
      <c r="A602" s="65">
        <v>2480</v>
      </c>
      <c r="B602" s="52" t="s">
        <v>41</v>
      </c>
      <c r="C602" s="52" t="s">
        <v>35</v>
      </c>
      <c r="D602" s="52" t="s">
        <v>50</v>
      </c>
      <c r="E602" s="52" t="s">
        <v>59</v>
      </c>
      <c r="F602" s="52" t="s">
        <v>43</v>
      </c>
      <c r="G602" s="52">
        <f>+LEN(Table13[[#This Row],[Product Name]])</f>
        <v>20</v>
      </c>
      <c r="H602" s="52" t="s">
        <v>44</v>
      </c>
      <c r="I602" s="52" t="s">
        <v>31</v>
      </c>
      <c r="J602" s="52">
        <v>2024</v>
      </c>
      <c r="K602" s="52" t="s">
        <v>24</v>
      </c>
      <c r="L602" s="53" t="s">
        <v>65</v>
      </c>
      <c r="M602" s="54">
        <v>45292</v>
      </c>
      <c r="N602" s="52" t="s">
        <v>39</v>
      </c>
      <c r="O602" s="55">
        <v>31.45</v>
      </c>
      <c r="P602" s="52">
        <v>465</v>
      </c>
      <c r="Q602" s="56">
        <v>0.17</v>
      </c>
      <c r="R602" s="55">
        <f>+Table13[[#This Row],[Price per Unit]]*Table13[[#This Row],[Units Sold]]</f>
        <v>14624.25</v>
      </c>
      <c r="S602" s="52" t="s">
        <v>56</v>
      </c>
      <c r="T602" s="66">
        <f>+Table13[[#This Row],[Price per Unit]]*Table13[[#This Row],[Units Sold]]-Table13[[#This Row],[Price per Unit]]*Table13[[#This Row],[Units Sold]]*Table13[[#This Row],[Discount %]]</f>
        <v>12138.127499999999</v>
      </c>
      <c r="U602"/>
    </row>
    <row r="603" spans="1:21">
      <c r="A603" s="65">
        <v>2495</v>
      </c>
      <c r="B603" s="52" t="s">
        <v>17</v>
      </c>
      <c r="C603" s="52" t="s">
        <v>35</v>
      </c>
      <c r="D603" s="52" t="s">
        <v>50</v>
      </c>
      <c r="E603" s="52" t="s">
        <v>70</v>
      </c>
      <c r="F603" s="52" t="s">
        <v>38</v>
      </c>
      <c r="G603" s="52">
        <f>+LEN(Table13[[#This Row],[Product Name]])</f>
        <v>15</v>
      </c>
      <c r="H603" s="52" t="s">
        <v>44</v>
      </c>
      <c r="I603" s="52" t="s">
        <v>23</v>
      </c>
      <c r="J603" s="52">
        <v>2024</v>
      </c>
      <c r="K603" s="52" t="s">
        <v>45</v>
      </c>
      <c r="L603" s="53" t="s">
        <v>65</v>
      </c>
      <c r="M603" s="54">
        <v>45292</v>
      </c>
      <c r="N603" s="52" t="s">
        <v>69</v>
      </c>
      <c r="O603" s="55">
        <v>40.01</v>
      </c>
      <c r="P603" s="52">
        <v>485</v>
      </c>
      <c r="Q603" s="56">
        <v>0.16</v>
      </c>
      <c r="R603" s="55">
        <f>+Table13[[#This Row],[Price per Unit]]*Table13[[#This Row],[Units Sold]]</f>
        <v>19404.849999999999</v>
      </c>
      <c r="S603" s="52" t="s">
        <v>40</v>
      </c>
      <c r="T603" s="66">
        <f>+Table13[[#This Row],[Price per Unit]]*Table13[[#This Row],[Units Sold]]-Table13[[#This Row],[Price per Unit]]*Table13[[#This Row],[Units Sold]]*Table13[[#This Row],[Discount %]]</f>
        <v>16300.073999999999</v>
      </c>
      <c r="U603"/>
    </row>
    <row r="604" spans="1:21">
      <c r="A604" s="65">
        <v>2498</v>
      </c>
      <c r="B604" s="52" t="s">
        <v>48</v>
      </c>
      <c r="C604" s="52" t="s">
        <v>35</v>
      </c>
      <c r="D604" s="52" t="s">
        <v>50</v>
      </c>
      <c r="E604" s="52" t="s">
        <v>59</v>
      </c>
      <c r="F604" s="52" t="s">
        <v>60</v>
      </c>
      <c r="G604" s="52">
        <f>+LEN(Table13[[#This Row],[Product Name]])</f>
        <v>15</v>
      </c>
      <c r="H604" s="52" t="s">
        <v>57</v>
      </c>
      <c r="I604" s="52" t="s">
        <v>31</v>
      </c>
      <c r="J604" s="52">
        <v>2023</v>
      </c>
      <c r="K604" s="52" t="s">
        <v>24</v>
      </c>
      <c r="L604" s="53" t="s">
        <v>64</v>
      </c>
      <c r="M604" s="54">
        <v>45108</v>
      </c>
      <c r="N604" s="52" t="s">
        <v>69</v>
      </c>
      <c r="O604" s="55">
        <v>84.42</v>
      </c>
      <c r="P604" s="52">
        <v>6</v>
      </c>
      <c r="Q604" s="56">
        <v>0.05</v>
      </c>
      <c r="R604" s="55">
        <f>+Table13[[#This Row],[Price per Unit]]*Table13[[#This Row],[Units Sold]]</f>
        <v>506.52</v>
      </c>
      <c r="S604" s="52" t="s">
        <v>47</v>
      </c>
      <c r="T604" s="66">
        <f>+Table13[[#This Row],[Price per Unit]]*Table13[[#This Row],[Units Sold]]-Table13[[#This Row],[Price per Unit]]*Table13[[#This Row],[Units Sold]]*Table13[[#This Row],[Discount %]]</f>
        <v>481.19399999999996</v>
      </c>
      <c r="U604"/>
    </row>
    <row r="605" spans="1:21">
      <c r="A605" s="65">
        <v>2508</v>
      </c>
      <c r="B605" s="52" t="s">
        <v>48</v>
      </c>
      <c r="C605" s="52" t="s">
        <v>35</v>
      </c>
      <c r="D605" s="52" t="s">
        <v>52</v>
      </c>
      <c r="E605" s="52" t="s">
        <v>59</v>
      </c>
      <c r="F605" s="52" t="s">
        <v>60</v>
      </c>
      <c r="G605" s="52">
        <f>+LEN(Table13[[#This Row],[Product Name]])</f>
        <v>15</v>
      </c>
      <c r="H605" s="52" t="s">
        <v>57</v>
      </c>
      <c r="I605" s="52" t="s">
        <v>31</v>
      </c>
      <c r="J605" s="52">
        <v>2023</v>
      </c>
      <c r="K605" s="52" t="s">
        <v>32</v>
      </c>
      <c r="L605" s="53" t="s">
        <v>25</v>
      </c>
      <c r="M605" s="54">
        <v>44986</v>
      </c>
      <c r="N605" s="52" t="s">
        <v>26</v>
      </c>
      <c r="O605" s="55">
        <v>76.989999999999995</v>
      </c>
      <c r="P605" s="52">
        <v>7</v>
      </c>
      <c r="Q605" s="56">
        <v>0.16</v>
      </c>
      <c r="R605" s="55">
        <f>+Table13[[#This Row],[Price per Unit]]*Table13[[#This Row],[Units Sold]]</f>
        <v>538.92999999999995</v>
      </c>
      <c r="S605" s="52" t="s">
        <v>56</v>
      </c>
      <c r="T605" s="66">
        <f>+Table13[[#This Row],[Price per Unit]]*Table13[[#This Row],[Units Sold]]-Table13[[#This Row],[Price per Unit]]*Table13[[#This Row],[Units Sold]]*Table13[[#This Row],[Discount %]]</f>
        <v>452.70119999999997</v>
      </c>
      <c r="U605"/>
    </row>
    <row r="606" spans="1:21">
      <c r="A606" s="65">
        <v>2512</v>
      </c>
      <c r="B606" s="52" t="s">
        <v>41</v>
      </c>
      <c r="C606" s="52" t="s">
        <v>35</v>
      </c>
      <c r="D606" s="52" t="s">
        <v>54</v>
      </c>
      <c r="E606" s="52" t="s">
        <v>59</v>
      </c>
      <c r="F606" s="52" t="s">
        <v>60</v>
      </c>
      <c r="G606" s="52">
        <f>+LEN(Table13[[#This Row],[Product Name]])</f>
        <v>15</v>
      </c>
      <c r="H606" s="52" t="s">
        <v>57</v>
      </c>
      <c r="I606" s="52" t="s">
        <v>31</v>
      </c>
      <c r="J606" s="52">
        <v>2023</v>
      </c>
      <c r="K606" s="52" t="s">
        <v>24</v>
      </c>
      <c r="L606" s="53" t="s">
        <v>73</v>
      </c>
      <c r="M606" s="54">
        <v>45139</v>
      </c>
      <c r="N606" s="52" t="s">
        <v>69</v>
      </c>
      <c r="O606" s="55">
        <v>93.15</v>
      </c>
      <c r="P606" s="52">
        <v>4</v>
      </c>
      <c r="Q606" s="56">
        <v>0.03</v>
      </c>
      <c r="R606" s="55">
        <f>+Table13[[#This Row],[Price per Unit]]*Table13[[#This Row],[Units Sold]]</f>
        <v>372.6</v>
      </c>
      <c r="S606" s="52" t="s">
        <v>61</v>
      </c>
      <c r="T606" s="66">
        <f>+Table13[[#This Row],[Price per Unit]]*Table13[[#This Row],[Units Sold]]-Table13[[#This Row],[Price per Unit]]*Table13[[#This Row],[Units Sold]]*Table13[[#This Row],[Discount %]]</f>
        <v>361.42200000000003</v>
      </c>
      <c r="U606"/>
    </row>
    <row r="607" spans="1:21">
      <c r="A607" s="65">
        <v>2519</v>
      </c>
      <c r="B607" s="52" t="s">
        <v>17</v>
      </c>
      <c r="C607" s="52" t="s">
        <v>35</v>
      </c>
      <c r="D607" s="52" t="s">
        <v>42</v>
      </c>
      <c r="E607" s="52" t="s">
        <v>30</v>
      </c>
      <c r="F607" s="52" t="s">
        <v>38</v>
      </c>
      <c r="G607" s="52">
        <f>+LEN(Table13[[#This Row],[Product Name]])</f>
        <v>15</v>
      </c>
      <c r="H607" s="52" t="s">
        <v>44</v>
      </c>
      <c r="I607" s="52" t="s">
        <v>23</v>
      </c>
      <c r="J607" s="52">
        <v>2023</v>
      </c>
      <c r="K607" s="52" t="s">
        <v>63</v>
      </c>
      <c r="L607" s="53" t="s">
        <v>53</v>
      </c>
      <c r="M607" s="54">
        <v>44927</v>
      </c>
      <c r="N607" s="52" t="s">
        <v>26</v>
      </c>
      <c r="O607" s="55">
        <v>53.66</v>
      </c>
      <c r="P607" s="52">
        <v>369</v>
      </c>
      <c r="Q607" s="56">
        <v>0.3</v>
      </c>
      <c r="R607" s="55">
        <f>+Table13[[#This Row],[Price per Unit]]*Table13[[#This Row],[Units Sold]]</f>
        <v>19800.539999999997</v>
      </c>
      <c r="S607" s="52" t="s">
        <v>40</v>
      </c>
      <c r="T607" s="66">
        <f>+Table13[[#This Row],[Price per Unit]]*Table13[[#This Row],[Units Sold]]-Table13[[#This Row],[Price per Unit]]*Table13[[#This Row],[Units Sold]]*Table13[[#This Row],[Discount %]]</f>
        <v>13860.377999999997</v>
      </c>
      <c r="U607"/>
    </row>
    <row r="608" spans="1:21">
      <c r="A608" s="65">
        <v>2520</v>
      </c>
      <c r="B608" s="52" t="s">
        <v>41</v>
      </c>
      <c r="C608" s="52" t="s">
        <v>35</v>
      </c>
      <c r="D608" s="52" t="s">
        <v>54</v>
      </c>
      <c r="E608" s="52" t="s">
        <v>20</v>
      </c>
      <c r="F608" s="52" t="s">
        <v>55</v>
      </c>
      <c r="G608" s="52">
        <f>+LEN(Table13[[#This Row],[Product Name]])</f>
        <v>19</v>
      </c>
      <c r="H608" s="52" t="s">
        <v>57</v>
      </c>
      <c r="I608" s="52" t="s">
        <v>31</v>
      </c>
      <c r="J608" s="52">
        <v>2024</v>
      </c>
      <c r="K608" s="52" t="s">
        <v>32</v>
      </c>
      <c r="L608" s="53" t="s">
        <v>73</v>
      </c>
      <c r="M608" s="54">
        <v>45505</v>
      </c>
      <c r="N608" s="52" t="s">
        <v>66</v>
      </c>
      <c r="O608" s="55">
        <v>71.08</v>
      </c>
      <c r="P608" s="52">
        <v>216</v>
      </c>
      <c r="Q608" s="56">
        <v>7.0000000000000007E-2</v>
      </c>
      <c r="R608" s="55">
        <f>+Table13[[#This Row],[Price per Unit]]*Table13[[#This Row],[Units Sold]]</f>
        <v>15353.279999999999</v>
      </c>
      <c r="S608" s="52" t="s">
        <v>56</v>
      </c>
      <c r="T608" s="66">
        <f>+Table13[[#This Row],[Price per Unit]]*Table13[[#This Row],[Units Sold]]-Table13[[#This Row],[Price per Unit]]*Table13[[#This Row],[Units Sold]]*Table13[[#This Row],[Discount %]]</f>
        <v>14278.550399999998</v>
      </c>
      <c r="U608"/>
    </row>
    <row r="609" spans="1:21">
      <c r="A609" s="65">
        <v>2522</v>
      </c>
      <c r="B609" s="52" t="s">
        <v>48</v>
      </c>
      <c r="C609" s="52" t="s">
        <v>35</v>
      </c>
      <c r="D609" s="52" t="s">
        <v>29</v>
      </c>
      <c r="E609" s="52" t="s">
        <v>70</v>
      </c>
      <c r="F609" s="52" t="s">
        <v>55</v>
      </c>
      <c r="G609" s="52">
        <f>+LEN(Table13[[#This Row],[Product Name]])</f>
        <v>19</v>
      </c>
      <c r="H609" s="52" t="s">
        <v>44</v>
      </c>
      <c r="I609" s="52" t="s">
        <v>23</v>
      </c>
      <c r="J609" s="52">
        <v>2024</v>
      </c>
      <c r="K609" s="52" t="s">
        <v>24</v>
      </c>
      <c r="L609" s="53" t="s">
        <v>71</v>
      </c>
      <c r="M609" s="54">
        <v>45566</v>
      </c>
      <c r="N609" s="52" t="s">
        <v>26</v>
      </c>
      <c r="O609" s="55">
        <v>9.3000000000000007</v>
      </c>
      <c r="P609" s="52">
        <v>140</v>
      </c>
      <c r="Q609" s="56">
        <v>0.17</v>
      </c>
      <c r="R609" s="55">
        <f>+Table13[[#This Row],[Price per Unit]]*Table13[[#This Row],[Units Sold]]</f>
        <v>1302</v>
      </c>
      <c r="S609" s="52" t="s">
        <v>61</v>
      </c>
      <c r="T609" s="66">
        <f>+Table13[[#This Row],[Price per Unit]]*Table13[[#This Row],[Units Sold]]-Table13[[#This Row],[Price per Unit]]*Table13[[#This Row],[Units Sold]]*Table13[[#This Row],[Discount %]]</f>
        <v>1080.6600000000001</v>
      </c>
      <c r="U609"/>
    </row>
    <row r="610" spans="1:21">
      <c r="A610" s="65">
        <v>2526</v>
      </c>
      <c r="B610" s="52" t="s">
        <v>17</v>
      </c>
      <c r="C610" s="52" t="s">
        <v>35</v>
      </c>
      <c r="D610" s="52" t="s">
        <v>50</v>
      </c>
      <c r="E610" s="52" t="s">
        <v>59</v>
      </c>
      <c r="F610" s="52" t="s">
        <v>43</v>
      </c>
      <c r="G610" s="52">
        <f>+LEN(Table13[[#This Row],[Product Name]])</f>
        <v>20</v>
      </c>
      <c r="H610" s="52" t="s">
        <v>44</v>
      </c>
      <c r="I610" s="52" t="s">
        <v>31</v>
      </c>
      <c r="J610" s="52">
        <v>2023</v>
      </c>
      <c r="K610" s="52" t="s">
        <v>63</v>
      </c>
      <c r="L610" s="53" t="s">
        <v>25</v>
      </c>
      <c r="M610" s="54">
        <v>44986</v>
      </c>
      <c r="N610" s="52" t="s">
        <v>26</v>
      </c>
      <c r="O610" s="55">
        <v>56.51</v>
      </c>
      <c r="P610" s="52">
        <v>20</v>
      </c>
      <c r="Q610" s="56">
        <v>0.1</v>
      </c>
      <c r="R610" s="55">
        <f>+Table13[[#This Row],[Price per Unit]]*Table13[[#This Row],[Units Sold]]</f>
        <v>1130.2</v>
      </c>
      <c r="S610" s="52" t="s">
        <v>61</v>
      </c>
      <c r="T610" s="66">
        <f>+Table13[[#This Row],[Price per Unit]]*Table13[[#This Row],[Units Sold]]-Table13[[#This Row],[Price per Unit]]*Table13[[#This Row],[Units Sold]]*Table13[[#This Row],[Discount %]]</f>
        <v>1017.1800000000001</v>
      </c>
      <c r="U610"/>
    </row>
    <row r="611" spans="1:21">
      <c r="A611" s="65">
        <v>2529</v>
      </c>
      <c r="B611" s="52" t="s">
        <v>48</v>
      </c>
      <c r="C611" s="52" t="s">
        <v>35</v>
      </c>
      <c r="D611" s="52" t="s">
        <v>29</v>
      </c>
      <c r="E611" s="52" t="s">
        <v>37</v>
      </c>
      <c r="F611" s="52" t="s">
        <v>21</v>
      </c>
      <c r="G611" s="52">
        <f>+LEN(Table13[[#This Row],[Product Name]])</f>
        <v>16</v>
      </c>
      <c r="H611" s="52" t="s">
        <v>44</v>
      </c>
      <c r="I611" s="52" t="s">
        <v>23</v>
      </c>
      <c r="J611" s="52">
        <v>2023</v>
      </c>
      <c r="K611" s="52" t="s">
        <v>32</v>
      </c>
      <c r="L611" s="53" t="s">
        <v>53</v>
      </c>
      <c r="M611" s="54">
        <v>44927</v>
      </c>
      <c r="N611" s="52" t="s">
        <v>39</v>
      </c>
      <c r="O611" s="55">
        <v>24.52</v>
      </c>
      <c r="P611" s="52">
        <v>281</v>
      </c>
      <c r="Q611" s="56">
        <v>0.05</v>
      </c>
      <c r="R611" s="55">
        <f>+Table13[[#This Row],[Price per Unit]]*Table13[[#This Row],[Units Sold]]</f>
        <v>6890.12</v>
      </c>
      <c r="S611" s="52" t="s">
        <v>40</v>
      </c>
      <c r="T611" s="66">
        <f>+Table13[[#This Row],[Price per Unit]]*Table13[[#This Row],[Units Sold]]-Table13[[#This Row],[Price per Unit]]*Table13[[#This Row],[Units Sold]]*Table13[[#This Row],[Discount %]]</f>
        <v>6545.6139999999996</v>
      </c>
      <c r="U611"/>
    </row>
    <row r="612" spans="1:21">
      <c r="A612" s="65">
        <v>2530</v>
      </c>
      <c r="B612" s="52" t="s">
        <v>41</v>
      </c>
      <c r="C612" s="52" t="s">
        <v>35</v>
      </c>
      <c r="D612" s="52" t="s">
        <v>19</v>
      </c>
      <c r="E612" s="52" t="s">
        <v>62</v>
      </c>
      <c r="F612" s="52" t="s">
        <v>38</v>
      </c>
      <c r="G612" s="52">
        <f>+LEN(Table13[[#This Row],[Product Name]])</f>
        <v>15</v>
      </c>
      <c r="H612" s="52" t="s">
        <v>44</v>
      </c>
      <c r="I612" s="52" t="s">
        <v>23</v>
      </c>
      <c r="J612" s="52">
        <v>2024</v>
      </c>
      <c r="K612" s="52" t="s">
        <v>24</v>
      </c>
      <c r="L612" s="53" t="s">
        <v>53</v>
      </c>
      <c r="M612" s="54">
        <v>45292</v>
      </c>
      <c r="N612" s="52" t="s">
        <v>39</v>
      </c>
      <c r="O612" s="55">
        <v>89.92</v>
      </c>
      <c r="P612" s="52">
        <v>139</v>
      </c>
      <c r="Q612" s="56">
        <v>0.18</v>
      </c>
      <c r="R612" s="55">
        <f>+Table13[[#This Row],[Price per Unit]]*Table13[[#This Row],[Units Sold]]</f>
        <v>12498.880000000001</v>
      </c>
      <c r="S612" s="52" t="s">
        <v>27</v>
      </c>
      <c r="T612" s="66">
        <f>+Table13[[#This Row],[Price per Unit]]*Table13[[#This Row],[Units Sold]]-Table13[[#This Row],[Price per Unit]]*Table13[[#This Row],[Units Sold]]*Table13[[#This Row],[Discount %]]</f>
        <v>10249.081600000001</v>
      </c>
      <c r="U612"/>
    </row>
    <row r="613" spans="1:21">
      <c r="A613" s="65">
        <v>2546</v>
      </c>
      <c r="B613" s="52" t="s">
        <v>41</v>
      </c>
      <c r="C613" s="52" t="s">
        <v>35</v>
      </c>
      <c r="D613" s="52" t="s">
        <v>29</v>
      </c>
      <c r="E613" s="52" t="s">
        <v>67</v>
      </c>
      <c r="F613" s="52" t="s">
        <v>43</v>
      </c>
      <c r="G613" s="52">
        <f>+LEN(Table13[[#This Row],[Product Name]])</f>
        <v>20</v>
      </c>
      <c r="H613" s="52" t="s">
        <v>22</v>
      </c>
      <c r="I613" s="52" t="s">
        <v>23</v>
      </c>
      <c r="J613" s="52">
        <v>2024</v>
      </c>
      <c r="K613" s="52" t="s">
        <v>45</v>
      </c>
      <c r="L613" s="53" t="s">
        <v>68</v>
      </c>
      <c r="M613" s="54">
        <v>45627</v>
      </c>
      <c r="N613" s="52" t="s">
        <v>39</v>
      </c>
      <c r="O613" s="55">
        <v>56.18</v>
      </c>
      <c r="P613" s="52">
        <v>81</v>
      </c>
      <c r="Q613" s="56">
        <v>0.11</v>
      </c>
      <c r="R613" s="55">
        <f>+Table13[[#This Row],[Price per Unit]]*Table13[[#This Row],[Units Sold]]</f>
        <v>4550.58</v>
      </c>
      <c r="S613" s="52" t="s">
        <v>61</v>
      </c>
      <c r="T613" s="66">
        <f>+Table13[[#This Row],[Price per Unit]]*Table13[[#This Row],[Units Sold]]-Table13[[#This Row],[Price per Unit]]*Table13[[#This Row],[Units Sold]]*Table13[[#This Row],[Discount %]]</f>
        <v>4050.0162</v>
      </c>
      <c r="U613"/>
    </row>
    <row r="614" spans="1:21">
      <c r="A614" s="65">
        <v>2548</v>
      </c>
      <c r="B614" s="52" t="s">
        <v>41</v>
      </c>
      <c r="C614" s="52" t="s">
        <v>35</v>
      </c>
      <c r="D614" s="52" t="s">
        <v>36</v>
      </c>
      <c r="E614" s="52" t="s">
        <v>37</v>
      </c>
      <c r="F614" s="52" t="s">
        <v>38</v>
      </c>
      <c r="G614" s="52">
        <f>+LEN(Table13[[#This Row],[Product Name]])</f>
        <v>15</v>
      </c>
      <c r="H614" s="52" t="s">
        <v>44</v>
      </c>
      <c r="I614" s="52" t="s">
        <v>31</v>
      </c>
      <c r="J614" s="52">
        <v>2023</v>
      </c>
      <c r="K614" s="52" t="s">
        <v>45</v>
      </c>
      <c r="L614" s="53" t="s">
        <v>71</v>
      </c>
      <c r="M614" s="54">
        <v>45200</v>
      </c>
      <c r="N614" s="52" t="s">
        <v>66</v>
      </c>
      <c r="O614" s="55">
        <v>86.9</v>
      </c>
      <c r="P614" s="52">
        <v>55</v>
      </c>
      <c r="Q614" s="56">
        <v>0.02</v>
      </c>
      <c r="R614" s="55">
        <f>+Table13[[#This Row],[Price per Unit]]*Table13[[#This Row],[Units Sold]]</f>
        <v>4779.5</v>
      </c>
      <c r="S614" s="52" t="s">
        <v>40</v>
      </c>
      <c r="T614" s="66">
        <f>+Table13[[#This Row],[Price per Unit]]*Table13[[#This Row],[Units Sold]]-Table13[[#This Row],[Price per Unit]]*Table13[[#This Row],[Units Sold]]*Table13[[#This Row],[Discount %]]</f>
        <v>4683.91</v>
      </c>
      <c r="U614"/>
    </row>
    <row r="615" spans="1:21">
      <c r="A615" s="65">
        <v>2549</v>
      </c>
      <c r="B615" s="52" t="s">
        <v>41</v>
      </c>
      <c r="C615" s="52" t="s">
        <v>35</v>
      </c>
      <c r="D615" s="52" t="s">
        <v>19</v>
      </c>
      <c r="E615" s="52" t="s">
        <v>70</v>
      </c>
      <c r="F615" s="52" t="s">
        <v>21</v>
      </c>
      <c r="G615" s="52">
        <f>+LEN(Table13[[#This Row],[Product Name]])</f>
        <v>16</v>
      </c>
      <c r="H615" s="52" t="s">
        <v>57</v>
      </c>
      <c r="I615" s="52" t="s">
        <v>23</v>
      </c>
      <c r="J615" s="52">
        <v>2023</v>
      </c>
      <c r="K615" s="52" t="s">
        <v>63</v>
      </c>
      <c r="L615" s="53" t="s">
        <v>64</v>
      </c>
      <c r="M615" s="54">
        <v>45108</v>
      </c>
      <c r="N615" s="52" t="s">
        <v>66</v>
      </c>
      <c r="O615" s="55">
        <v>23.99</v>
      </c>
      <c r="P615" s="52">
        <v>185</v>
      </c>
      <c r="Q615" s="56">
        <v>0.09</v>
      </c>
      <c r="R615" s="55">
        <f>+Table13[[#This Row],[Price per Unit]]*Table13[[#This Row],[Units Sold]]</f>
        <v>4438.1499999999996</v>
      </c>
      <c r="S615" s="52" t="s">
        <v>47</v>
      </c>
      <c r="T615" s="66">
        <f>+Table13[[#This Row],[Price per Unit]]*Table13[[#This Row],[Units Sold]]-Table13[[#This Row],[Price per Unit]]*Table13[[#This Row],[Units Sold]]*Table13[[#This Row],[Discount %]]</f>
        <v>4038.7164999999995</v>
      </c>
      <c r="U615"/>
    </row>
    <row r="616" spans="1:21">
      <c r="A616" s="65">
        <v>2552</v>
      </c>
      <c r="B616" s="52" t="s">
        <v>17</v>
      </c>
      <c r="C616" s="52" t="s">
        <v>35</v>
      </c>
      <c r="D616" s="52" t="s">
        <v>19</v>
      </c>
      <c r="E616" s="52" t="s">
        <v>20</v>
      </c>
      <c r="F616" s="52" t="s">
        <v>60</v>
      </c>
      <c r="G616" s="52">
        <f>+LEN(Table13[[#This Row],[Product Name]])</f>
        <v>15</v>
      </c>
      <c r="H616" s="52" t="s">
        <v>22</v>
      </c>
      <c r="I616" s="52" t="s">
        <v>23</v>
      </c>
      <c r="J616" s="52">
        <v>2024</v>
      </c>
      <c r="K616" s="52" t="s">
        <v>24</v>
      </c>
      <c r="L616" s="53" t="s">
        <v>25</v>
      </c>
      <c r="M616" s="54">
        <v>45352</v>
      </c>
      <c r="N616" s="52" t="s">
        <v>69</v>
      </c>
      <c r="O616" s="55">
        <v>27.72</v>
      </c>
      <c r="P616" s="52">
        <v>495</v>
      </c>
      <c r="Q616" s="56">
        <v>0.2</v>
      </c>
      <c r="R616" s="55">
        <f>+Table13[[#This Row],[Price per Unit]]*Table13[[#This Row],[Units Sold]]</f>
        <v>13721.4</v>
      </c>
      <c r="S616" s="52" t="s">
        <v>47</v>
      </c>
      <c r="T616" s="66">
        <f>+Table13[[#This Row],[Price per Unit]]*Table13[[#This Row],[Units Sold]]-Table13[[#This Row],[Price per Unit]]*Table13[[#This Row],[Units Sold]]*Table13[[#This Row],[Discount %]]</f>
        <v>10977.119999999999</v>
      </c>
      <c r="U616"/>
    </row>
    <row r="617" spans="1:21">
      <c r="A617" s="65">
        <v>2558</v>
      </c>
      <c r="B617" s="52" t="s">
        <v>48</v>
      </c>
      <c r="C617" s="52" t="s">
        <v>35</v>
      </c>
      <c r="D617" s="52" t="s">
        <v>50</v>
      </c>
      <c r="E617" s="52" t="s">
        <v>67</v>
      </c>
      <c r="F617" s="52" t="s">
        <v>38</v>
      </c>
      <c r="G617" s="52">
        <f>+LEN(Table13[[#This Row],[Product Name]])</f>
        <v>15</v>
      </c>
      <c r="H617" s="52" t="s">
        <v>22</v>
      </c>
      <c r="I617" s="52" t="s">
        <v>31</v>
      </c>
      <c r="J617" s="52">
        <v>2024</v>
      </c>
      <c r="K617" s="52" t="s">
        <v>63</v>
      </c>
      <c r="L617" s="53" t="s">
        <v>71</v>
      </c>
      <c r="M617" s="54">
        <v>45566</v>
      </c>
      <c r="N617" s="52" t="s">
        <v>34</v>
      </c>
      <c r="O617" s="55">
        <v>60.22</v>
      </c>
      <c r="P617" s="52">
        <v>60</v>
      </c>
      <c r="Q617" s="56">
        <v>0.21</v>
      </c>
      <c r="R617" s="55">
        <f>+Table13[[#This Row],[Price per Unit]]*Table13[[#This Row],[Units Sold]]</f>
        <v>3613.2</v>
      </c>
      <c r="S617" s="52" t="s">
        <v>56</v>
      </c>
      <c r="T617" s="66">
        <f>+Table13[[#This Row],[Price per Unit]]*Table13[[#This Row],[Units Sold]]-Table13[[#This Row],[Price per Unit]]*Table13[[#This Row],[Units Sold]]*Table13[[#This Row],[Discount %]]</f>
        <v>2854.4279999999999</v>
      </c>
      <c r="U617"/>
    </row>
    <row r="618" spans="1:21">
      <c r="A618" s="65">
        <v>2564</v>
      </c>
      <c r="B618" s="52" t="s">
        <v>17</v>
      </c>
      <c r="C618" s="52" t="s">
        <v>35</v>
      </c>
      <c r="D618" s="52" t="s">
        <v>19</v>
      </c>
      <c r="E618" s="52" t="s">
        <v>70</v>
      </c>
      <c r="F618" s="52" t="s">
        <v>60</v>
      </c>
      <c r="G618" s="52">
        <f>+LEN(Table13[[#This Row],[Product Name]])</f>
        <v>15</v>
      </c>
      <c r="H618" s="52" t="s">
        <v>57</v>
      </c>
      <c r="I618" s="52" t="s">
        <v>23</v>
      </c>
      <c r="J618" s="52">
        <v>2024</v>
      </c>
      <c r="K618" s="52" t="s">
        <v>63</v>
      </c>
      <c r="L618" s="53" t="s">
        <v>64</v>
      </c>
      <c r="M618" s="54">
        <v>45474</v>
      </c>
      <c r="N618" s="52" t="s">
        <v>34</v>
      </c>
      <c r="O618" s="55">
        <v>70.2</v>
      </c>
      <c r="P618" s="52">
        <v>95</v>
      </c>
      <c r="Q618" s="56">
        <v>0.18</v>
      </c>
      <c r="R618" s="55">
        <f>+Table13[[#This Row],[Price per Unit]]*Table13[[#This Row],[Units Sold]]</f>
        <v>6669</v>
      </c>
      <c r="S618" s="52" t="s">
        <v>56</v>
      </c>
      <c r="T618" s="66">
        <f>+Table13[[#This Row],[Price per Unit]]*Table13[[#This Row],[Units Sold]]-Table13[[#This Row],[Price per Unit]]*Table13[[#This Row],[Units Sold]]*Table13[[#This Row],[Discount %]]</f>
        <v>5468.58</v>
      </c>
      <c r="U618"/>
    </row>
    <row r="619" spans="1:21">
      <c r="A619" s="65">
        <v>2570</v>
      </c>
      <c r="B619" s="52" t="s">
        <v>41</v>
      </c>
      <c r="C619" s="52" t="s">
        <v>35</v>
      </c>
      <c r="D619" s="52" t="s">
        <v>36</v>
      </c>
      <c r="E619" s="52" t="s">
        <v>30</v>
      </c>
      <c r="F619" s="52" t="s">
        <v>43</v>
      </c>
      <c r="G619" s="52">
        <f>+LEN(Table13[[#This Row],[Product Name]])</f>
        <v>20</v>
      </c>
      <c r="H619" s="52" t="s">
        <v>57</v>
      </c>
      <c r="I619" s="52" t="s">
        <v>31</v>
      </c>
      <c r="J619" s="52">
        <v>2024</v>
      </c>
      <c r="K619" s="52" t="s">
        <v>24</v>
      </c>
      <c r="L619" s="53" t="s">
        <v>68</v>
      </c>
      <c r="M619" s="54">
        <v>45627</v>
      </c>
      <c r="N619" s="52" t="s">
        <v>66</v>
      </c>
      <c r="O619" s="55">
        <v>49.03</v>
      </c>
      <c r="P619" s="52">
        <v>232</v>
      </c>
      <c r="Q619" s="56">
        <v>0.17</v>
      </c>
      <c r="R619" s="55">
        <f>+Table13[[#This Row],[Price per Unit]]*Table13[[#This Row],[Units Sold]]</f>
        <v>11374.960000000001</v>
      </c>
      <c r="S619" s="52" t="s">
        <v>27</v>
      </c>
      <c r="T619" s="66">
        <f>+Table13[[#This Row],[Price per Unit]]*Table13[[#This Row],[Units Sold]]-Table13[[#This Row],[Price per Unit]]*Table13[[#This Row],[Units Sold]]*Table13[[#This Row],[Discount %]]</f>
        <v>9441.2168000000001</v>
      </c>
      <c r="U619"/>
    </row>
    <row r="620" spans="1:21">
      <c r="A620" s="65">
        <v>2578</v>
      </c>
      <c r="B620" s="52" t="s">
        <v>48</v>
      </c>
      <c r="C620" s="52" t="s">
        <v>35</v>
      </c>
      <c r="D620" s="52" t="s">
        <v>42</v>
      </c>
      <c r="E620" s="52" t="s">
        <v>59</v>
      </c>
      <c r="F620" s="52" t="s">
        <v>55</v>
      </c>
      <c r="G620" s="52">
        <f>+LEN(Table13[[#This Row],[Product Name]])</f>
        <v>19</v>
      </c>
      <c r="H620" s="52" t="s">
        <v>44</v>
      </c>
      <c r="I620" s="52" t="s">
        <v>23</v>
      </c>
      <c r="J620" s="52">
        <v>2024</v>
      </c>
      <c r="K620" s="52" t="s">
        <v>32</v>
      </c>
      <c r="L620" s="53" t="s">
        <v>65</v>
      </c>
      <c r="M620" s="54">
        <v>45292</v>
      </c>
      <c r="N620" s="52" t="s">
        <v>39</v>
      </c>
      <c r="O620" s="55">
        <v>42.3</v>
      </c>
      <c r="P620" s="52">
        <v>97</v>
      </c>
      <c r="Q620" s="56">
        <v>0.25</v>
      </c>
      <c r="R620" s="55">
        <f>+Table13[[#This Row],[Price per Unit]]*Table13[[#This Row],[Units Sold]]</f>
        <v>4103.0999999999995</v>
      </c>
      <c r="S620" s="52" t="s">
        <v>27</v>
      </c>
      <c r="T620" s="66">
        <f>+Table13[[#This Row],[Price per Unit]]*Table13[[#This Row],[Units Sold]]-Table13[[#This Row],[Price per Unit]]*Table13[[#This Row],[Units Sold]]*Table13[[#This Row],[Discount %]]</f>
        <v>3077.3249999999998</v>
      </c>
      <c r="U620"/>
    </row>
    <row r="621" spans="1:21">
      <c r="A621" s="65">
        <v>2579</v>
      </c>
      <c r="B621" s="52" t="s">
        <v>48</v>
      </c>
      <c r="C621" s="52" t="s">
        <v>35</v>
      </c>
      <c r="D621" s="52" t="s">
        <v>29</v>
      </c>
      <c r="E621" s="52" t="s">
        <v>67</v>
      </c>
      <c r="F621" s="52" t="s">
        <v>55</v>
      </c>
      <c r="G621" s="52">
        <f>+LEN(Table13[[#This Row],[Product Name]])</f>
        <v>19</v>
      </c>
      <c r="H621" s="52" t="s">
        <v>44</v>
      </c>
      <c r="I621" s="52" t="s">
        <v>23</v>
      </c>
      <c r="J621" s="52">
        <v>2024</v>
      </c>
      <c r="K621" s="52" t="s">
        <v>24</v>
      </c>
      <c r="L621" s="53" t="s">
        <v>65</v>
      </c>
      <c r="M621" s="54">
        <v>45292</v>
      </c>
      <c r="N621" s="52" t="s">
        <v>34</v>
      </c>
      <c r="O621" s="55">
        <v>44.81</v>
      </c>
      <c r="P621" s="52">
        <v>352</v>
      </c>
      <c r="Q621" s="56">
        <v>0.15</v>
      </c>
      <c r="R621" s="55">
        <f>+Table13[[#This Row],[Price per Unit]]*Table13[[#This Row],[Units Sold]]</f>
        <v>15773.12</v>
      </c>
      <c r="S621" s="52" t="s">
        <v>61</v>
      </c>
      <c r="T621" s="66">
        <f>+Table13[[#This Row],[Price per Unit]]*Table13[[#This Row],[Units Sold]]-Table13[[#This Row],[Price per Unit]]*Table13[[#This Row],[Units Sold]]*Table13[[#This Row],[Discount %]]</f>
        <v>13407.152000000002</v>
      </c>
      <c r="U621"/>
    </row>
    <row r="622" spans="1:21">
      <c r="A622" s="65">
        <v>2587</v>
      </c>
      <c r="B622" s="52" t="s">
        <v>48</v>
      </c>
      <c r="C622" s="52" t="s">
        <v>35</v>
      </c>
      <c r="D622" s="52" t="s">
        <v>50</v>
      </c>
      <c r="E622" s="52" t="s">
        <v>37</v>
      </c>
      <c r="F622" s="52" t="s">
        <v>55</v>
      </c>
      <c r="G622" s="52">
        <f>+LEN(Table13[[#This Row],[Product Name]])</f>
        <v>19</v>
      </c>
      <c r="H622" s="52" t="s">
        <v>44</v>
      </c>
      <c r="I622" s="52" t="s">
        <v>23</v>
      </c>
      <c r="J622" s="52">
        <v>2023</v>
      </c>
      <c r="K622" s="52" t="s">
        <v>63</v>
      </c>
      <c r="L622" s="53" t="s">
        <v>64</v>
      </c>
      <c r="M622" s="54">
        <v>45108</v>
      </c>
      <c r="N622" s="52" t="s">
        <v>69</v>
      </c>
      <c r="O622" s="55">
        <v>46.45</v>
      </c>
      <c r="P622" s="52">
        <v>460</v>
      </c>
      <c r="Q622" s="56">
        <v>0.17</v>
      </c>
      <c r="R622" s="55">
        <f>+Table13[[#This Row],[Price per Unit]]*Table13[[#This Row],[Units Sold]]</f>
        <v>21367</v>
      </c>
      <c r="S622" s="52" t="s">
        <v>56</v>
      </c>
      <c r="T622" s="66">
        <f>+Table13[[#This Row],[Price per Unit]]*Table13[[#This Row],[Units Sold]]-Table13[[#This Row],[Price per Unit]]*Table13[[#This Row],[Units Sold]]*Table13[[#This Row],[Discount %]]</f>
        <v>17734.61</v>
      </c>
      <c r="U622"/>
    </row>
    <row r="623" spans="1:21">
      <c r="A623" s="65">
        <v>2589</v>
      </c>
      <c r="B623" s="52" t="s">
        <v>48</v>
      </c>
      <c r="C623" s="52" t="s">
        <v>35</v>
      </c>
      <c r="D623" s="52" t="s">
        <v>54</v>
      </c>
      <c r="E623" s="52" t="s">
        <v>70</v>
      </c>
      <c r="F623" s="52" t="s">
        <v>43</v>
      </c>
      <c r="G623" s="52">
        <f>+LEN(Table13[[#This Row],[Product Name]])</f>
        <v>20</v>
      </c>
      <c r="H623" s="52" t="s">
        <v>57</v>
      </c>
      <c r="I623" s="52" t="s">
        <v>23</v>
      </c>
      <c r="J623" s="52">
        <v>2024</v>
      </c>
      <c r="K623" s="52" t="s">
        <v>45</v>
      </c>
      <c r="L623" s="53" t="s">
        <v>73</v>
      </c>
      <c r="M623" s="54">
        <v>45505</v>
      </c>
      <c r="N623" s="52" t="s">
        <v>26</v>
      </c>
      <c r="O623" s="55">
        <v>49.32</v>
      </c>
      <c r="P623" s="52">
        <v>59</v>
      </c>
      <c r="Q623" s="56">
        <v>0.24</v>
      </c>
      <c r="R623" s="55">
        <f>+Table13[[#This Row],[Price per Unit]]*Table13[[#This Row],[Units Sold]]</f>
        <v>2909.88</v>
      </c>
      <c r="S623" s="52" t="s">
        <v>56</v>
      </c>
      <c r="T623" s="66">
        <f>+Table13[[#This Row],[Price per Unit]]*Table13[[#This Row],[Units Sold]]-Table13[[#This Row],[Price per Unit]]*Table13[[#This Row],[Units Sold]]*Table13[[#This Row],[Discount %]]</f>
        <v>2211.5088000000001</v>
      </c>
      <c r="U623"/>
    </row>
    <row r="624" spans="1:21">
      <c r="A624" s="65">
        <v>2593</v>
      </c>
      <c r="B624" s="52" t="s">
        <v>41</v>
      </c>
      <c r="C624" s="52" t="s">
        <v>35</v>
      </c>
      <c r="D624" s="52" t="s">
        <v>52</v>
      </c>
      <c r="E624" s="52" t="s">
        <v>70</v>
      </c>
      <c r="F624" s="52" t="s">
        <v>43</v>
      </c>
      <c r="G624" s="52">
        <f>+LEN(Table13[[#This Row],[Product Name]])</f>
        <v>20</v>
      </c>
      <c r="H624" s="52" t="s">
        <v>57</v>
      </c>
      <c r="I624" s="52" t="s">
        <v>31</v>
      </c>
      <c r="J624" s="52">
        <v>2024</v>
      </c>
      <c r="K624" s="52" t="s">
        <v>24</v>
      </c>
      <c r="L624" s="53" t="s">
        <v>68</v>
      </c>
      <c r="M624" s="54">
        <v>45627</v>
      </c>
      <c r="N624" s="52" t="s">
        <v>34</v>
      </c>
      <c r="O624" s="55">
        <v>79.069999999999993</v>
      </c>
      <c r="P624" s="52">
        <v>9</v>
      </c>
      <c r="Q624" s="56">
        <v>0.27</v>
      </c>
      <c r="R624" s="55">
        <f>+Table13[[#This Row],[Price per Unit]]*Table13[[#This Row],[Units Sold]]</f>
        <v>711.62999999999988</v>
      </c>
      <c r="S624" s="52" t="s">
        <v>61</v>
      </c>
      <c r="T624" s="66">
        <f>+Table13[[#This Row],[Price per Unit]]*Table13[[#This Row],[Units Sold]]-Table13[[#This Row],[Price per Unit]]*Table13[[#This Row],[Units Sold]]*Table13[[#This Row],[Discount %]]</f>
        <v>519.48989999999992</v>
      </c>
      <c r="U624"/>
    </row>
    <row r="625" spans="1:21">
      <c r="A625" s="65">
        <v>2594</v>
      </c>
      <c r="B625" s="52" t="s">
        <v>41</v>
      </c>
      <c r="C625" s="52" t="s">
        <v>35</v>
      </c>
      <c r="D625" s="52" t="s">
        <v>36</v>
      </c>
      <c r="E625" s="52" t="s">
        <v>37</v>
      </c>
      <c r="F625" s="52" t="s">
        <v>38</v>
      </c>
      <c r="G625" s="52">
        <f>+LEN(Table13[[#This Row],[Product Name]])</f>
        <v>15</v>
      </c>
      <c r="H625" s="52" t="s">
        <v>44</v>
      </c>
      <c r="I625" s="52" t="s">
        <v>23</v>
      </c>
      <c r="J625" s="52">
        <v>2024</v>
      </c>
      <c r="K625" s="52" t="s">
        <v>45</v>
      </c>
      <c r="L625" s="53" t="s">
        <v>65</v>
      </c>
      <c r="M625" s="54">
        <v>45292</v>
      </c>
      <c r="N625" s="52" t="s">
        <v>69</v>
      </c>
      <c r="O625" s="55">
        <v>95.83</v>
      </c>
      <c r="P625" s="52">
        <v>458</v>
      </c>
      <c r="Q625" s="56">
        <v>0.02</v>
      </c>
      <c r="R625" s="55">
        <f>+Table13[[#This Row],[Price per Unit]]*Table13[[#This Row],[Units Sold]]</f>
        <v>43890.14</v>
      </c>
      <c r="S625" s="52" t="s">
        <v>27</v>
      </c>
      <c r="T625" s="66">
        <f>+Table13[[#This Row],[Price per Unit]]*Table13[[#This Row],[Units Sold]]-Table13[[#This Row],[Price per Unit]]*Table13[[#This Row],[Units Sold]]*Table13[[#This Row],[Discount %]]</f>
        <v>43012.337200000002</v>
      </c>
      <c r="U625"/>
    </row>
    <row r="626" spans="1:21">
      <c r="A626" s="65">
        <v>2598</v>
      </c>
      <c r="B626" s="52" t="s">
        <v>41</v>
      </c>
      <c r="C626" s="52" t="s">
        <v>35</v>
      </c>
      <c r="D626" s="52" t="s">
        <v>29</v>
      </c>
      <c r="E626" s="52" t="s">
        <v>20</v>
      </c>
      <c r="F626" s="52" t="s">
        <v>38</v>
      </c>
      <c r="G626" s="52">
        <f>+LEN(Table13[[#This Row],[Product Name]])</f>
        <v>15</v>
      </c>
      <c r="H626" s="52" t="s">
        <v>44</v>
      </c>
      <c r="I626" s="52" t="s">
        <v>23</v>
      </c>
      <c r="J626" s="52">
        <v>2023</v>
      </c>
      <c r="K626" s="52" t="s">
        <v>32</v>
      </c>
      <c r="L626" s="53" t="s">
        <v>58</v>
      </c>
      <c r="M626" s="54">
        <v>45200</v>
      </c>
      <c r="N626" s="52" t="s">
        <v>26</v>
      </c>
      <c r="O626" s="55">
        <v>68.48</v>
      </c>
      <c r="P626" s="52">
        <v>380</v>
      </c>
      <c r="Q626" s="56">
        <v>0.05</v>
      </c>
      <c r="R626" s="55">
        <f>+Table13[[#This Row],[Price per Unit]]*Table13[[#This Row],[Units Sold]]</f>
        <v>26022.400000000001</v>
      </c>
      <c r="S626" s="52" t="s">
        <v>40</v>
      </c>
      <c r="T626" s="66">
        <f>+Table13[[#This Row],[Price per Unit]]*Table13[[#This Row],[Units Sold]]-Table13[[#This Row],[Price per Unit]]*Table13[[#This Row],[Units Sold]]*Table13[[#This Row],[Discount %]]</f>
        <v>24721.280000000002</v>
      </c>
      <c r="U626"/>
    </row>
    <row r="627" spans="1:21">
      <c r="A627" s="65">
        <v>2602</v>
      </c>
      <c r="B627" s="52" t="s">
        <v>41</v>
      </c>
      <c r="C627" s="52" t="s">
        <v>35</v>
      </c>
      <c r="D627" s="52" t="s">
        <v>54</v>
      </c>
      <c r="E627" s="52" t="s">
        <v>37</v>
      </c>
      <c r="F627" s="52" t="s">
        <v>55</v>
      </c>
      <c r="G627" s="52">
        <f>+LEN(Table13[[#This Row],[Product Name]])</f>
        <v>19</v>
      </c>
      <c r="H627" s="52" t="s">
        <v>44</v>
      </c>
      <c r="I627" s="52" t="s">
        <v>31</v>
      </c>
      <c r="J627" s="52">
        <v>2024</v>
      </c>
      <c r="K627" s="52" t="s">
        <v>63</v>
      </c>
      <c r="L627" s="53" t="s">
        <v>46</v>
      </c>
      <c r="M627" s="54">
        <v>45536</v>
      </c>
      <c r="N627" s="52" t="s">
        <v>66</v>
      </c>
      <c r="O627" s="55">
        <v>40.86</v>
      </c>
      <c r="P627" s="52">
        <v>480</v>
      </c>
      <c r="Q627" s="56">
        <v>0.21</v>
      </c>
      <c r="R627" s="55">
        <f>+Table13[[#This Row],[Price per Unit]]*Table13[[#This Row],[Units Sold]]</f>
        <v>19612.8</v>
      </c>
      <c r="S627" s="52" t="s">
        <v>61</v>
      </c>
      <c r="T627" s="66">
        <f>+Table13[[#This Row],[Price per Unit]]*Table13[[#This Row],[Units Sold]]-Table13[[#This Row],[Price per Unit]]*Table13[[#This Row],[Units Sold]]*Table13[[#This Row],[Discount %]]</f>
        <v>15494.111999999999</v>
      </c>
      <c r="U627"/>
    </row>
    <row r="628" spans="1:21">
      <c r="A628" s="65">
        <v>2603</v>
      </c>
      <c r="B628" s="52" t="s">
        <v>41</v>
      </c>
      <c r="C628" s="52" t="s">
        <v>35</v>
      </c>
      <c r="D628" s="52" t="s">
        <v>36</v>
      </c>
      <c r="E628" s="52" t="s">
        <v>20</v>
      </c>
      <c r="F628" s="52" t="s">
        <v>60</v>
      </c>
      <c r="G628" s="52">
        <f>+LEN(Table13[[#This Row],[Product Name]])</f>
        <v>15</v>
      </c>
      <c r="H628" s="52" t="s">
        <v>57</v>
      </c>
      <c r="I628" s="52" t="s">
        <v>23</v>
      </c>
      <c r="J628" s="52">
        <v>2024</v>
      </c>
      <c r="K628" s="52" t="s">
        <v>45</v>
      </c>
      <c r="L628" s="53" t="s">
        <v>72</v>
      </c>
      <c r="M628" s="54">
        <v>45444</v>
      </c>
      <c r="N628" s="52" t="s">
        <v>34</v>
      </c>
      <c r="O628" s="55">
        <v>94.36</v>
      </c>
      <c r="P628" s="52">
        <v>121</v>
      </c>
      <c r="Q628" s="56">
        <v>0.15</v>
      </c>
      <c r="R628" s="55">
        <f>+Table13[[#This Row],[Price per Unit]]*Table13[[#This Row],[Units Sold]]</f>
        <v>11417.56</v>
      </c>
      <c r="S628" s="52" t="s">
        <v>40</v>
      </c>
      <c r="T628" s="66">
        <f>+Table13[[#This Row],[Price per Unit]]*Table13[[#This Row],[Units Sold]]-Table13[[#This Row],[Price per Unit]]*Table13[[#This Row],[Units Sold]]*Table13[[#This Row],[Discount %]]</f>
        <v>9704.9259999999995</v>
      </c>
      <c r="U628"/>
    </row>
    <row r="629" spans="1:21">
      <c r="A629" s="65">
        <v>2613</v>
      </c>
      <c r="B629" s="52" t="s">
        <v>41</v>
      </c>
      <c r="C629" s="52" t="s">
        <v>35</v>
      </c>
      <c r="D629" s="52" t="s">
        <v>50</v>
      </c>
      <c r="E629" s="52" t="s">
        <v>37</v>
      </c>
      <c r="F629" s="52" t="s">
        <v>43</v>
      </c>
      <c r="G629" s="52">
        <f>+LEN(Table13[[#This Row],[Product Name]])</f>
        <v>20</v>
      </c>
      <c r="H629" s="52" t="s">
        <v>22</v>
      </c>
      <c r="I629" s="52" t="s">
        <v>23</v>
      </c>
      <c r="J629" s="52">
        <v>2024</v>
      </c>
      <c r="K629" s="52" t="s">
        <v>63</v>
      </c>
      <c r="L629" s="53" t="s">
        <v>73</v>
      </c>
      <c r="M629" s="54">
        <v>45505</v>
      </c>
      <c r="N629" s="52" t="s">
        <v>66</v>
      </c>
      <c r="O629" s="55">
        <v>84.16</v>
      </c>
      <c r="P629" s="52">
        <v>321</v>
      </c>
      <c r="Q629" s="56">
        <v>0.23</v>
      </c>
      <c r="R629" s="55">
        <f>+Table13[[#This Row],[Price per Unit]]*Table13[[#This Row],[Units Sold]]</f>
        <v>27015.360000000001</v>
      </c>
      <c r="S629" s="52" t="s">
        <v>61</v>
      </c>
      <c r="T629" s="66">
        <f>+Table13[[#This Row],[Price per Unit]]*Table13[[#This Row],[Units Sold]]-Table13[[#This Row],[Price per Unit]]*Table13[[#This Row],[Units Sold]]*Table13[[#This Row],[Discount %]]</f>
        <v>20801.8272</v>
      </c>
      <c r="U629"/>
    </row>
    <row r="630" spans="1:21">
      <c r="A630" s="65">
        <v>2625</v>
      </c>
      <c r="B630" s="52" t="s">
        <v>41</v>
      </c>
      <c r="C630" s="52" t="s">
        <v>35</v>
      </c>
      <c r="D630" s="52" t="s">
        <v>50</v>
      </c>
      <c r="E630" s="52" t="s">
        <v>30</v>
      </c>
      <c r="F630" s="52" t="s">
        <v>43</v>
      </c>
      <c r="G630" s="52">
        <f>+LEN(Table13[[#This Row],[Product Name]])</f>
        <v>20</v>
      </c>
      <c r="H630" s="52" t="s">
        <v>44</v>
      </c>
      <c r="I630" s="52" t="s">
        <v>23</v>
      </c>
      <c r="J630" s="52">
        <v>2023</v>
      </c>
      <c r="K630" s="52" t="s">
        <v>63</v>
      </c>
      <c r="L630" s="53" t="s">
        <v>72</v>
      </c>
      <c r="M630" s="54">
        <v>45078</v>
      </c>
      <c r="N630" s="52" t="s">
        <v>34</v>
      </c>
      <c r="O630" s="55">
        <v>44.01</v>
      </c>
      <c r="P630" s="52">
        <v>16</v>
      </c>
      <c r="Q630" s="56">
        <v>0.25</v>
      </c>
      <c r="R630" s="55">
        <f>+Table13[[#This Row],[Price per Unit]]*Table13[[#This Row],[Units Sold]]</f>
        <v>704.16</v>
      </c>
      <c r="S630" s="52" t="s">
        <v>27</v>
      </c>
      <c r="T630" s="66">
        <f>+Table13[[#This Row],[Price per Unit]]*Table13[[#This Row],[Units Sold]]-Table13[[#This Row],[Price per Unit]]*Table13[[#This Row],[Units Sold]]*Table13[[#This Row],[Discount %]]</f>
        <v>528.12</v>
      </c>
      <c r="U630"/>
    </row>
    <row r="631" spans="1:21">
      <c r="A631" s="65">
        <v>2630</v>
      </c>
      <c r="B631" s="52" t="s">
        <v>48</v>
      </c>
      <c r="C631" s="52" t="s">
        <v>35</v>
      </c>
      <c r="D631" s="52" t="s">
        <v>19</v>
      </c>
      <c r="E631" s="52" t="s">
        <v>59</v>
      </c>
      <c r="F631" s="52" t="s">
        <v>43</v>
      </c>
      <c r="G631" s="52">
        <f>+LEN(Table13[[#This Row],[Product Name]])</f>
        <v>20</v>
      </c>
      <c r="H631" s="52" t="s">
        <v>44</v>
      </c>
      <c r="I631" s="52" t="s">
        <v>31</v>
      </c>
      <c r="J631" s="52">
        <v>2023</v>
      </c>
      <c r="K631" s="52" t="s">
        <v>24</v>
      </c>
      <c r="L631" s="53" t="s">
        <v>68</v>
      </c>
      <c r="M631" s="54">
        <v>45261</v>
      </c>
      <c r="N631" s="52" t="s">
        <v>34</v>
      </c>
      <c r="O631" s="55">
        <v>18.809999999999999</v>
      </c>
      <c r="P631" s="52">
        <v>399</v>
      </c>
      <c r="Q631" s="56">
        <v>0.27</v>
      </c>
      <c r="R631" s="55">
        <f>+Table13[[#This Row],[Price per Unit]]*Table13[[#This Row],[Units Sold]]</f>
        <v>7505.19</v>
      </c>
      <c r="S631" s="52" t="s">
        <v>61</v>
      </c>
      <c r="T631" s="66">
        <f>+Table13[[#This Row],[Price per Unit]]*Table13[[#This Row],[Units Sold]]-Table13[[#This Row],[Price per Unit]]*Table13[[#This Row],[Units Sold]]*Table13[[#This Row],[Discount %]]</f>
        <v>5478.7886999999992</v>
      </c>
      <c r="U631"/>
    </row>
    <row r="632" spans="1:21">
      <c r="A632" s="65">
        <v>2632</v>
      </c>
      <c r="B632" s="52" t="s">
        <v>41</v>
      </c>
      <c r="C632" s="52" t="s">
        <v>35</v>
      </c>
      <c r="D632" s="52" t="s">
        <v>19</v>
      </c>
      <c r="E632" s="52" t="s">
        <v>30</v>
      </c>
      <c r="F632" s="52" t="s">
        <v>38</v>
      </c>
      <c r="G632" s="52">
        <f>+LEN(Table13[[#This Row],[Product Name]])</f>
        <v>15</v>
      </c>
      <c r="H632" s="52" t="s">
        <v>44</v>
      </c>
      <c r="I632" s="52" t="s">
        <v>31</v>
      </c>
      <c r="J632" s="52">
        <v>2024</v>
      </c>
      <c r="K632" s="52" t="s">
        <v>24</v>
      </c>
      <c r="L632" s="53" t="s">
        <v>25</v>
      </c>
      <c r="M632" s="54">
        <v>45352</v>
      </c>
      <c r="N632" s="52" t="s">
        <v>69</v>
      </c>
      <c r="O632" s="55">
        <v>5.08</v>
      </c>
      <c r="P632" s="52">
        <v>272</v>
      </c>
      <c r="Q632" s="56">
        <v>0.13</v>
      </c>
      <c r="R632" s="55">
        <f>+Table13[[#This Row],[Price per Unit]]*Table13[[#This Row],[Units Sold]]</f>
        <v>1381.76</v>
      </c>
      <c r="S632" s="52" t="s">
        <v>61</v>
      </c>
      <c r="T632" s="66">
        <f>+Table13[[#This Row],[Price per Unit]]*Table13[[#This Row],[Units Sold]]-Table13[[#This Row],[Price per Unit]]*Table13[[#This Row],[Units Sold]]*Table13[[#This Row],[Discount %]]</f>
        <v>1202.1312</v>
      </c>
      <c r="U632"/>
    </row>
    <row r="633" spans="1:21">
      <c r="A633" s="65">
        <v>2639</v>
      </c>
      <c r="B633" s="52" t="s">
        <v>48</v>
      </c>
      <c r="C633" s="52" t="s">
        <v>35</v>
      </c>
      <c r="D633" s="52" t="s">
        <v>50</v>
      </c>
      <c r="E633" s="52" t="s">
        <v>37</v>
      </c>
      <c r="F633" s="52" t="s">
        <v>21</v>
      </c>
      <c r="G633" s="52">
        <f>+LEN(Table13[[#This Row],[Product Name]])</f>
        <v>16</v>
      </c>
      <c r="H633" s="52" t="s">
        <v>57</v>
      </c>
      <c r="I633" s="52" t="s">
        <v>31</v>
      </c>
      <c r="J633" s="52">
        <v>2023</v>
      </c>
      <c r="K633" s="52" t="s">
        <v>63</v>
      </c>
      <c r="L633" s="53" t="s">
        <v>71</v>
      </c>
      <c r="M633" s="54">
        <v>45200</v>
      </c>
      <c r="N633" s="52" t="s">
        <v>69</v>
      </c>
      <c r="O633" s="55">
        <v>96.74</v>
      </c>
      <c r="P633" s="52">
        <v>16</v>
      </c>
      <c r="Q633" s="56">
        <v>0.1</v>
      </c>
      <c r="R633" s="55">
        <f>+Table13[[#This Row],[Price per Unit]]*Table13[[#This Row],[Units Sold]]</f>
        <v>1547.84</v>
      </c>
      <c r="S633" s="52" t="s">
        <v>47</v>
      </c>
      <c r="T633" s="66">
        <f>+Table13[[#This Row],[Price per Unit]]*Table13[[#This Row],[Units Sold]]-Table13[[#This Row],[Price per Unit]]*Table13[[#This Row],[Units Sold]]*Table13[[#This Row],[Discount %]]</f>
        <v>1393.056</v>
      </c>
      <c r="U633"/>
    </row>
    <row r="634" spans="1:21">
      <c r="A634" s="65">
        <v>2647</v>
      </c>
      <c r="B634" s="52" t="s">
        <v>48</v>
      </c>
      <c r="C634" s="52" t="s">
        <v>35</v>
      </c>
      <c r="D634" s="52" t="s">
        <v>54</v>
      </c>
      <c r="E634" s="52" t="s">
        <v>67</v>
      </c>
      <c r="F634" s="52" t="s">
        <v>55</v>
      </c>
      <c r="G634" s="52">
        <f>+LEN(Table13[[#This Row],[Product Name]])</f>
        <v>19</v>
      </c>
      <c r="H634" s="52" t="s">
        <v>44</v>
      </c>
      <c r="I634" s="52" t="s">
        <v>31</v>
      </c>
      <c r="J634" s="52">
        <v>2024</v>
      </c>
      <c r="K634" s="52" t="s">
        <v>24</v>
      </c>
      <c r="L634" s="53" t="s">
        <v>68</v>
      </c>
      <c r="M634" s="54">
        <v>45627</v>
      </c>
      <c r="N634" s="52" t="s">
        <v>66</v>
      </c>
      <c r="O634" s="55">
        <v>94.34</v>
      </c>
      <c r="P634" s="52">
        <v>415</v>
      </c>
      <c r="Q634" s="56">
        <v>0.1</v>
      </c>
      <c r="R634" s="55">
        <f>+Table13[[#This Row],[Price per Unit]]*Table13[[#This Row],[Units Sold]]</f>
        <v>39151.1</v>
      </c>
      <c r="S634" s="52" t="s">
        <v>40</v>
      </c>
      <c r="T634" s="66">
        <f>+Table13[[#This Row],[Price per Unit]]*Table13[[#This Row],[Units Sold]]-Table13[[#This Row],[Price per Unit]]*Table13[[#This Row],[Units Sold]]*Table13[[#This Row],[Discount %]]</f>
        <v>35235.99</v>
      </c>
      <c r="U634"/>
    </row>
    <row r="635" spans="1:21">
      <c r="A635" s="65">
        <v>2652</v>
      </c>
      <c r="B635" s="52" t="s">
        <v>48</v>
      </c>
      <c r="C635" s="52" t="s">
        <v>35</v>
      </c>
      <c r="D635" s="52" t="s">
        <v>19</v>
      </c>
      <c r="E635" s="52" t="s">
        <v>20</v>
      </c>
      <c r="F635" s="52" t="s">
        <v>60</v>
      </c>
      <c r="G635" s="52">
        <f>+LEN(Table13[[#This Row],[Product Name]])</f>
        <v>15</v>
      </c>
      <c r="H635" s="52" t="s">
        <v>22</v>
      </c>
      <c r="I635" s="52" t="s">
        <v>23</v>
      </c>
      <c r="J635" s="52">
        <v>2023</v>
      </c>
      <c r="K635" s="52" t="s">
        <v>24</v>
      </c>
      <c r="L635" s="53" t="s">
        <v>53</v>
      </c>
      <c r="M635" s="54">
        <v>44927</v>
      </c>
      <c r="N635" s="52" t="s">
        <v>34</v>
      </c>
      <c r="O635" s="55">
        <v>52.07</v>
      </c>
      <c r="P635" s="52">
        <v>243</v>
      </c>
      <c r="Q635" s="56">
        <v>0.01</v>
      </c>
      <c r="R635" s="55">
        <f>+Table13[[#This Row],[Price per Unit]]*Table13[[#This Row],[Units Sold]]</f>
        <v>12653.01</v>
      </c>
      <c r="S635" s="52" t="s">
        <v>56</v>
      </c>
      <c r="T635" s="66">
        <f>+Table13[[#This Row],[Price per Unit]]*Table13[[#This Row],[Units Sold]]-Table13[[#This Row],[Price per Unit]]*Table13[[#This Row],[Units Sold]]*Table13[[#This Row],[Discount %]]</f>
        <v>12526.4799</v>
      </c>
      <c r="U635"/>
    </row>
    <row r="636" spans="1:21">
      <c r="A636" s="65">
        <v>2653</v>
      </c>
      <c r="B636" s="52" t="s">
        <v>48</v>
      </c>
      <c r="C636" s="52" t="s">
        <v>35</v>
      </c>
      <c r="D636" s="52" t="s">
        <v>42</v>
      </c>
      <c r="E636" s="52" t="s">
        <v>59</v>
      </c>
      <c r="F636" s="52" t="s">
        <v>60</v>
      </c>
      <c r="G636" s="52">
        <f>+LEN(Table13[[#This Row],[Product Name]])</f>
        <v>15</v>
      </c>
      <c r="H636" s="52" t="s">
        <v>57</v>
      </c>
      <c r="I636" s="52" t="s">
        <v>23</v>
      </c>
      <c r="J636" s="52">
        <v>2023</v>
      </c>
      <c r="K636" s="52" t="s">
        <v>63</v>
      </c>
      <c r="L636" s="53" t="s">
        <v>65</v>
      </c>
      <c r="M636" s="54">
        <v>44927</v>
      </c>
      <c r="N636" s="52" t="s">
        <v>39</v>
      </c>
      <c r="O636" s="55">
        <v>94.1</v>
      </c>
      <c r="P636" s="52">
        <v>303</v>
      </c>
      <c r="Q636" s="56">
        <v>0.14000000000000001</v>
      </c>
      <c r="R636" s="55">
        <f>+Table13[[#This Row],[Price per Unit]]*Table13[[#This Row],[Units Sold]]</f>
        <v>28512.3</v>
      </c>
      <c r="S636" s="52" t="s">
        <v>47</v>
      </c>
      <c r="T636" s="66">
        <f>+Table13[[#This Row],[Price per Unit]]*Table13[[#This Row],[Units Sold]]-Table13[[#This Row],[Price per Unit]]*Table13[[#This Row],[Units Sold]]*Table13[[#This Row],[Discount %]]</f>
        <v>24520.577999999998</v>
      </c>
      <c r="U636"/>
    </row>
    <row r="637" spans="1:21">
      <c r="A637" s="65">
        <v>2654</v>
      </c>
      <c r="B637" s="52" t="s">
        <v>41</v>
      </c>
      <c r="C637" s="52" t="s">
        <v>35</v>
      </c>
      <c r="D637" s="52" t="s">
        <v>50</v>
      </c>
      <c r="E637" s="52" t="s">
        <v>67</v>
      </c>
      <c r="F637" s="52" t="s">
        <v>21</v>
      </c>
      <c r="G637" s="52">
        <f>+LEN(Table13[[#This Row],[Product Name]])</f>
        <v>16</v>
      </c>
      <c r="H637" s="52" t="s">
        <v>44</v>
      </c>
      <c r="I637" s="52" t="s">
        <v>23</v>
      </c>
      <c r="J637" s="52">
        <v>2024</v>
      </c>
      <c r="K637" s="52" t="s">
        <v>32</v>
      </c>
      <c r="L637" s="53" t="s">
        <v>73</v>
      </c>
      <c r="M637" s="54">
        <v>45505</v>
      </c>
      <c r="N637" s="52" t="s">
        <v>26</v>
      </c>
      <c r="O637" s="55">
        <v>21.04</v>
      </c>
      <c r="P637" s="52">
        <v>248</v>
      </c>
      <c r="Q637" s="56">
        <v>0.08</v>
      </c>
      <c r="R637" s="55">
        <f>+Table13[[#This Row],[Price per Unit]]*Table13[[#This Row],[Units Sold]]</f>
        <v>5217.92</v>
      </c>
      <c r="S637" s="52" t="s">
        <v>47</v>
      </c>
      <c r="T637" s="66">
        <f>+Table13[[#This Row],[Price per Unit]]*Table13[[#This Row],[Units Sold]]-Table13[[#This Row],[Price per Unit]]*Table13[[#This Row],[Units Sold]]*Table13[[#This Row],[Discount %]]</f>
        <v>4800.4863999999998</v>
      </c>
      <c r="U637"/>
    </row>
    <row r="638" spans="1:21">
      <c r="A638" s="65">
        <v>2655</v>
      </c>
      <c r="B638" s="52" t="s">
        <v>17</v>
      </c>
      <c r="C638" s="52" t="s">
        <v>35</v>
      </c>
      <c r="D638" s="52" t="s">
        <v>50</v>
      </c>
      <c r="E638" s="52" t="s">
        <v>70</v>
      </c>
      <c r="F638" s="52" t="s">
        <v>38</v>
      </c>
      <c r="G638" s="52">
        <f>+LEN(Table13[[#This Row],[Product Name]])</f>
        <v>15</v>
      </c>
      <c r="H638" s="52" t="s">
        <v>22</v>
      </c>
      <c r="I638" s="52" t="s">
        <v>31</v>
      </c>
      <c r="J638" s="52">
        <v>2024</v>
      </c>
      <c r="K638" s="52" t="s">
        <v>32</v>
      </c>
      <c r="L638" s="53" t="s">
        <v>58</v>
      </c>
      <c r="M638" s="54">
        <v>45566</v>
      </c>
      <c r="N638" s="52" t="s">
        <v>26</v>
      </c>
      <c r="O638" s="55">
        <v>41.92</v>
      </c>
      <c r="P638" s="52">
        <v>142</v>
      </c>
      <c r="Q638" s="56">
        <v>0.23</v>
      </c>
      <c r="R638" s="55">
        <f>+Table13[[#This Row],[Price per Unit]]*Table13[[#This Row],[Units Sold]]</f>
        <v>5952.64</v>
      </c>
      <c r="S638" s="52" t="s">
        <v>40</v>
      </c>
      <c r="T638" s="66">
        <f>+Table13[[#This Row],[Price per Unit]]*Table13[[#This Row],[Units Sold]]-Table13[[#This Row],[Price per Unit]]*Table13[[#This Row],[Units Sold]]*Table13[[#This Row],[Discount %]]</f>
        <v>4583.5328</v>
      </c>
      <c r="U638"/>
    </row>
    <row r="639" spans="1:21">
      <c r="A639" s="65">
        <v>2659</v>
      </c>
      <c r="B639" s="52" t="s">
        <v>48</v>
      </c>
      <c r="C639" s="52" t="s">
        <v>35</v>
      </c>
      <c r="D639" s="52" t="s">
        <v>54</v>
      </c>
      <c r="E639" s="52" t="s">
        <v>67</v>
      </c>
      <c r="F639" s="52" t="s">
        <v>21</v>
      </c>
      <c r="G639" s="52">
        <f>+LEN(Table13[[#This Row],[Product Name]])</f>
        <v>16</v>
      </c>
      <c r="H639" s="52" t="s">
        <v>57</v>
      </c>
      <c r="I639" s="52" t="s">
        <v>23</v>
      </c>
      <c r="J639" s="52">
        <v>2024</v>
      </c>
      <c r="K639" s="52" t="s">
        <v>24</v>
      </c>
      <c r="L639" s="53" t="s">
        <v>71</v>
      </c>
      <c r="M639" s="54">
        <v>45566</v>
      </c>
      <c r="N639" s="52" t="s">
        <v>26</v>
      </c>
      <c r="O639" s="55">
        <v>84.38</v>
      </c>
      <c r="P639" s="52">
        <v>102</v>
      </c>
      <c r="Q639" s="56">
        <v>0.3</v>
      </c>
      <c r="R639" s="55">
        <f>+Table13[[#This Row],[Price per Unit]]*Table13[[#This Row],[Units Sold]]</f>
        <v>8606.76</v>
      </c>
      <c r="S639" s="52" t="s">
        <v>27</v>
      </c>
      <c r="T639" s="66">
        <f>+Table13[[#This Row],[Price per Unit]]*Table13[[#This Row],[Units Sold]]-Table13[[#This Row],[Price per Unit]]*Table13[[#This Row],[Units Sold]]*Table13[[#This Row],[Discount %]]</f>
        <v>6024.732</v>
      </c>
      <c r="U639"/>
    </row>
    <row r="640" spans="1:21">
      <c r="A640" s="65">
        <v>2678</v>
      </c>
      <c r="B640" s="52" t="s">
        <v>17</v>
      </c>
      <c r="C640" s="52" t="s">
        <v>35</v>
      </c>
      <c r="D640" s="52" t="s">
        <v>54</v>
      </c>
      <c r="E640" s="52" t="s">
        <v>20</v>
      </c>
      <c r="F640" s="52" t="s">
        <v>43</v>
      </c>
      <c r="G640" s="52">
        <f>+LEN(Table13[[#This Row],[Product Name]])</f>
        <v>20</v>
      </c>
      <c r="H640" s="52" t="s">
        <v>44</v>
      </c>
      <c r="I640" s="52" t="s">
        <v>23</v>
      </c>
      <c r="J640" s="52">
        <v>2024</v>
      </c>
      <c r="K640" s="52" t="s">
        <v>32</v>
      </c>
      <c r="L640" s="53" t="s">
        <v>25</v>
      </c>
      <c r="M640" s="54">
        <v>45352</v>
      </c>
      <c r="N640" s="52" t="s">
        <v>69</v>
      </c>
      <c r="O640" s="55">
        <v>15.59</v>
      </c>
      <c r="P640" s="52">
        <v>89</v>
      </c>
      <c r="Q640" s="56">
        <v>7.0000000000000007E-2</v>
      </c>
      <c r="R640" s="55">
        <f>+Table13[[#This Row],[Price per Unit]]*Table13[[#This Row],[Units Sold]]</f>
        <v>1387.51</v>
      </c>
      <c r="S640" s="52" t="s">
        <v>40</v>
      </c>
      <c r="T640" s="66">
        <f>+Table13[[#This Row],[Price per Unit]]*Table13[[#This Row],[Units Sold]]-Table13[[#This Row],[Price per Unit]]*Table13[[#This Row],[Units Sold]]*Table13[[#This Row],[Discount %]]</f>
        <v>1290.3842999999999</v>
      </c>
      <c r="U640"/>
    </row>
    <row r="641" spans="1:21">
      <c r="A641" s="65">
        <v>2679</v>
      </c>
      <c r="B641" s="52" t="s">
        <v>48</v>
      </c>
      <c r="C641" s="52" t="s">
        <v>35</v>
      </c>
      <c r="D641" s="52" t="s">
        <v>19</v>
      </c>
      <c r="E641" s="52" t="s">
        <v>20</v>
      </c>
      <c r="F641" s="52" t="s">
        <v>21</v>
      </c>
      <c r="G641" s="52">
        <f>+LEN(Table13[[#This Row],[Product Name]])</f>
        <v>16</v>
      </c>
      <c r="H641" s="52" t="s">
        <v>44</v>
      </c>
      <c r="I641" s="52" t="s">
        <v>31</v>
      </c>
      <c r="J641" s="52">
        <v>2023</v>
      </c>
      <c r="K641" s="52" t="s">
        <v>24</v>
      </c>
      <c r="L641" s="53" t="s">
        <v>71</v>
      </c>
      <c r="M641" s="54">
        <v>45200</v>
      </c>
      <c r="N641" s="52" t="s">
        <v>26</v>
      </c>
      <c r="O641" s="55">
        <v>13.51</v>
      </c>
      <c r="P641" s="52">
        <v>68</v>
      </c>
      <c r="Q641" s="56">
        <v>0.24</v>
      </c>
      <c r="R641" s="55">
        <f>+Table13[[#This Row],[Price per Unit]]*Table13[[#This Row],[Units Sold]]</f>
        <v>918.68</v>
      </c>
      <c r="S641" s="52" t="s">
        <v>27</v>
      </c>
      <c r="T641" s="66">
        <f>+Table13[[#This Row],[Price per Unit]]*Table13[[#This Row],[Units Sold]]-Table13[[#This Row],[Price per Unit]]*Table13[[#This Row],[Units Sold]]*Table13[[#This Row],[Discount %]]</f>
        <v>698.19679999999994</v>
      </c>
      <c r="U641"/>
    </row>
    <row r="642" spans="1:21">
      <c r="A642" s="65">
        <v>2680</v>
      </c>
      <c r="B642" s="52" t="s">
        <v>48</v>
      </c>
      <c r="C642" s="52" t="s">
        <v>35</v>
      </c>
      <c r="D642" s="52" t="s">
        <v>19</v>
      </c>
      <c r="E642" s="52" t="s">
        <v>20</v>
      </c>
      <c r="F642" s="52" t="s">
        <v>21</v>
      </c>
      <c r="G642" s="52">
        <f>+LEN(Table13[[#This Row],[Product Name]])</f>
        <v>16</v>
      </c>
      <c r="H642" s="52" t="s">
        <v>57</v>
      </c>
      <c r="I642" s="52" t="s">
        <v>23</v>
      </c>
      <c r="J642" s="52">
        <v>2023</v>
      </c>
      <c r="K642" s="52" t="s">
        <v>63</v>
      </c>
      <c r="L642" s="53" t="s">
        <v>72</v>
      </c>
      <c r="M642" s="54">
        <v>45078</v>
      </c>
      <c r="N642" s="52" t="s">
        <v>66</v>
      </c>
      <c r="O642" s="55">
        <v>96.28</v>
      </c>
      <c r="P642" s="52">
        <v>89</v>
      </c>
      <c r="Q642" s="56">
        <v>0.05</v>
      </c>
      <c r="R642" s="55">
        <f>+Table13[[#This Row],[Price per Unit]]*Table13[[#This Row],[Units Sold]]</f>
        <v>8568.92</v>
      </c>
      <c r="S642" s="52" t="s">
        <v>40</v>
      </c>
      <c r="T642" s="66">
        <f>+Table13[[#This Row],[Price per Unit]]*Table13[[#This Row],[Units Sold]]-Table13[[#This Row],[Price per Unit]]*Table13[[#This Row],[Units Sold]]*Table13[[#This Row],[Discount %]]</f>
        <v>8140.4740000000002</v>
      </c>
      <c r="U642"/>
    </row>
    <row r="643" spans="1:21">
      <c r="A643" s="65">
        <v>2683</v>
      </c>
      <c r="B643" s="52" t="s">
        <v>17</v>
      </c>
      <c r="C643" s="52" t="s">
        <v>35</v>
      </c>
      <c r="D643" s="52" t="s">
        <v>19</v>
      </c>
      <c r="E643" s="52" t="s">
        <v>20</v>
      </c>
      <c r="F643" s="52" t="s">
        <v>43</v>
      </c>
      <c r="G643" s="52">
        <f>+LEN(Table13[[#This Row],[Product Name]])</f>
        <v>20</v>
      </c>
      <c r="H643" s="52" t="s">
        <v>44</v>
      </c>
      <c r="I643" s="52" t="s">
        <v>23</v>
      </c>
      <c r="J643" s="52">
        <v>2024</v>
      </c>
      <c r="K643" s="52" t="s">
        <v>63</v>
      </c>
      <c r="L643" s="53" t="s">
        <v>73</v>
      </c>
      <c r="M643" s="54">
        <v>45505</v>
      </c>
      <c r="N643" s="52" t="s">
        <v>66</v>
      </c>
      <c r="O643" s="55">
        <v>91.78</v>
      </c>
      <c r="P643" s="52">
        <v>118</v>
      </c>
      <c r="Q643" s="56">
        <v>0.03</v>
      </c>
      <c r="R643" s="55">
        <f>+Table13[[#This Row],[Price per Unit]]*Table13[[#This Row],[Units Sold]]</f>
        <v>10830.04</v>
      </c>
      <c r="S643" s="52" t="s">
        <v>47</v>
      </c>
      <c r="T643" s="66">
        <f>+Table13[[#This Row],[Price per Unit]]*Table13[[#This Row],[Units Sold]]-Table13[[#This Row],[Price per Unit]]*Table13[[#This Row],[Units Sold]]*Table13[[#This Row],[Discount %]]</f>
        <v>10505.138800000001</v>
      </c>
      <c r="U643"/>
    </row>
    <row r="644" spans="1:21">
      <c r="A644" s="65">
        <v>2689</v>
      </c>
      <c r="B644" s="52" t="s">
        <v>17</v>
      </c>
      <c r="C644" s="52" t="s">
        <v>35</v>
      </c>
      <c r="D644" s="52" t="s">
        <v>52</v>
      </c>
      <c r="E644" s="52" t="s">
        <v>70</v>
      </c>
      <c r="F644" s="52" t="s">
        <v>21</v>
      </c>
      <c r="G644" s="52">
        <f>+LEN(Table13[[#This Row],[Product Name]])</f>
        <v>16</v>
      </c>
      <c r="H644" s="52" t="s">
        <v>57</v>
      </c>
      <c r="I644" s="52" t="s">
        <v>23</v>
      </c>
      <c r="J644" s="52">
        <v>2023</v>
      </c>
      <c r="K644" s="52" t="s">
        <v>24</v>
      </c>
      <c r="L644" s="53" t="s">
        <v>73</v>
      </c>
      <c r="M644" s="54">
        <v>45139</v>
      </c>
      <c r="N644" s="52" t="s">
        <v>26</v>
      </c>
      <c r="O644" s="55">
        <v>45.07</v>
      </c>
      <c r="P644" s="52">
        <v>428</v>
      </c>
      <c r="Q644" s="56">
        <v>0.08</v>
      </c>
      <c r="R644" s="55">
        <f>+Table13[[#This Row],[Price per Unit]]*Table13[[#This Row],[Units Sold]]</f>
        <v>19289.96</v>
      </c>
      <c r="S644" s="52" t="s">
        <v>27</v>
      </c>
      <c r="T644" s="66">
        <f>+Table13[[#This Row],[Price per Unit]]*Table13[[#This Row],[Units Sold]]-Table13[[#This Row],[Price per Unit]]*Table13[[#This Row],[Units Sold]]*Table13[[#This Row],[Discount %]]</f>
        <v>17746.763199999998</v>
      </c>
      <c r="U644"/>
    </row>
    <row r="645" spans="1:21">
      <c r="A645" s="65">
        <v>2692</v>
      </c>
      <c r="B645" s="52" t="s">
        <v>41</v>
      </c>
      <c r="C645" s="52" t="s">
        <v>35</v>
      </c>
      <c r="D645" s="52" t="s">
        <v>50</v>
      </c>
      <c r="E645" s="52" t="s">
        <v>62</v>
      </c>
      <c r="F645" s="52" t="s">
        <v>43</v>
      </c>
      <c r="G645" s="52">
        <f>+LEN(Table13[[#This Row],[Product Name]])</f>
        <v>20</v>
      </c>
      <c r="H645" s="52" t="s">
        <v>22</v>
      </c>
      <c r="I645" s="52" t="s">
        <v>31</v>
      </c>
      <c r="J645" s="52">
        <v>2023</v>
      </c>
      <c r="K645" s="52" t="s">
        <v>32</v>
      </c>
      <c r="L645" s="53" t="s">
        <v>65</v>
      </c>
      <c r="M645" s="54">
        <v>44927</v>
      </c>
      <c r="N645" s="52" t="s">
        <v>66</v>
      </c>
      <c r="O645" s="55">
        <v>49.59</v>
      </c>
      <c r="P645" s="52">
        <v>62</v>
      </c>
      <c r="Q645" s="56">
        <v>0.17</v>
      </c>
      <c r="R645" s="55">
        <f>+Table13[[#This Row],[Price per Unit]]*Table13[[#This Row],[Units Sold]]</f>
        <v>3074.5800000000004</v>
      </c>
      <c r="S645" s="52" t="s">
        <v>56</v>
      </c>
      <c r="T645" s="66">
        <f>+Table13[[#This Row],[Price per Unit]]*Table13[[#This Row],[Units Sold]]-Table13[[#This Row],[Price per Unit]]*Table13[[#This Row],[Units Sold]]*Table13[[#This Row],[Discount %]]</f>
        <v>2551.9014000000002</v>
      </c>
      <c r="U645"/>
    </row>
    <row r="646" spans="1:21">
      <c r="A646" s="65">
        <v>2697</v>
      </c>
      <c r="B646" s="52" t="s">
        <v>17</v>
      </c>
      <c r="C646" s="52" t="s">
        <v>35</v>
      </c>
      <c r="D646" s="52" t="s">
        <v>52</v>
      </c>
      <c r="E646" s="52" t="s">
        <v>59</v>
      </c>
      <c r="F646" s="52" t="s">
        <v>21</v>
      </c>
      <c r="G646" s="52">
        <f>+LEN(Table13[[#This Row],[Product Name]])</f>
        <v>16</v>
      </c>
      <c r="H646" s="52" t="s">
        <v>22</v>
      </c>
      <c r="I646" s="52" t="s">
        <v>23</v>
      </c>
      <c r="J646" s="52">
        <v>2023</v>
      </c>
      <c r="K646" s="52" t="s">
        <v>63</v>
      </c>
      <c r="L646" s="53" t="s">
        <v>51</v>
      </c>
      <c r="M646" s="54">
        <v>45017</v>
      </c>
      <c r="N646" s="52" t="s">
        <v>34</v>
      </c>
      <c r="O646" s="55">
        <v>79.64</v>
      </c>
      <c r="P646" s="52">
        <v>165</v>
      </c>
      <c r="Q646" s="56">
        <v>0.26</v>
      </c>
      <c r="R646" s="55">
        <f>+Table13[[#This Row],[Price per Unit]]*Table13[[#This Row],[Units Sold]]</f>
        <v>13140.6</v>
      </c>
      <c r="S646" s="52" t="s">
        <v>47</v>
      </c>
      <c r="T646" s="66">
        <f>+Table13[[#This Row],[Price per Unit]]*Table13[[#This Row],[Units Sold]]-Table13[[#This Row],[Price per Unit]]*Table13[[#This Row],[Units Sold]]*Table13[[#This Row],[Discount %]]</f>
        <v>9724.0439999999999</v>
      </c>
      <c r="U646"/>
    </row>
    <row r="647" spans="1:21">
      <c r="A647" s="65">
        <v>2702</v>
      </c>
      <c r="B647" s="52" t="s">
        <v>48</v>
      </c>
      <c r="C647" s="52" t="s">
        <v>35</v>
      </c>
      <c r="D647" s="52" t="s">
        <v>36</v>
      </c>
      <c r="E647" s="52" t="s">
        <v>70</v>
      </c>
      <c r="F647" s="52" t="s">
        <v>43</v>
      </c>
      <c r="G647" s="52">
        <f>+LEN(Table13[[#This Row],[Product Name]])</f>
        <v>20</v>
      </c>
      <c r="H647" s="52" t="s">
        <v>57</v>
      </c>
      <c r="I647" s="52" t="s">
        <v>31</v>
      </c>
      <c r="J647" s="52">
        <v>2023</v>
      </c>
      <c r="K647" s="52" t="s">
        <v>45</v>
      </c>
      <c r="L647" s="53" t="s">
        <v>71</v>
      </c>
      <c r="M647" s="54">
        <v>45200</v>
      </c>
      <c r="N647" s="52" t="s">
        <v>66</v>
      </c>
      <c r="O647" s="55">
        <v>89.93</v>
      </c>
      <c r="P647" s="52">
        <v>424</v>
      </c>
      <c r="Q647" s="56">
        <v>0.01</v>
      </c>
      <c r="R647" s="55">
        <f>+Table13[[#This Row],[Price per Unit]]*Table13[[#This Row],[Units Sold]]</f>
        <v>38130.32</v>
      </c>
      <c r="S647" s="52" t="s">
        <v>47</v>
      </c>
      <c r="T647" s="66">
        <f>+Table13[[#This Row],[Price per Unit]]*Table13[[#This Row],[Units Sold]]-Table13[[#This Row],[Price per Unit]]*Table13[[#This Row],[Units Sold]]*Table13[[#This Row],[Discount %]]</f>
        <v>37749.016799999998</v>
      </c>
      <c r="U647"/>
    </row>
    <row r="648" spans="1:21">
      <c r="A648" s="65">
        <v>2705</v>
      </c>
      <c r="B648" s="52" t="s">
        <v>17</v>
      </c>
      <c r="C648" s="52" t="s">
        <v>35</v>
      </c>
      <c r="D648" s="52" t="s">
        <v>19</v>
      </c>
      <c r="E648" s="52" t="s">
        <v>30</v>
      </c>
      <c r="F648" s="52" t="s">
        <v>21</v>
      </c>
      <c r="G648" s="52">
        <f>+LEN(Table13[[#This Row],[Product Name]])</f>
        <v>16</v>
      </c>
      <c r="H648" s="52" t="s">
        <v>57</v>
      </c>
      <c r="I648" s="52" t="s">
        <v>31</v>
      </c>
      <c r="J648" s="52">
        <v>2023</v>
      </c>
      <c r="K648" s="52" t="s">
        <v>45</v>
      </c>
      <c r="L648" s="53" t="s">
        <v>68</v>
      </c>
      <c r="M648" s="54">
        <v>45261</v>
      </c>
      <c r="N648" s="52" t="s">
        <v>66</v>
      </c>
      <c r="O648" s="55">
        <v>19</v>
      </c>
      <c r="P648" s="52">
        <v>211</v>
      </c>
      <c r="Q648" s="56">
        <v>0.22</v>
      </c>
      <c r="R648" s="55">
        <f>+Table13[[#This Row],[Price per Unit]]*Table13[[#This Row],[Units Sold]]</f>
        <v>4009</v>
      </c>
      <c r="S648" s="52" t="s">
        <v>61</v>
      </c>
      <c r="T648" s="66">
        <f>+Table13[[#This Row],[Price per Unit]]*Table13[[#This Row],[Units Sold]]-Table13[[#This Row],[Price per Unit]]*Table13[[#This Row],[Units Sold]]*Table13[[#This Row],[Discount %]]</f>
        <v>3127.02</v>
      </c>
      <c r="U648"/>
    </row>
    <row r="649" spans="1:21">
      <c r="A649" s="65">
        <v>2709</v>
      </c>
      <c r="B649" s="52" t="s">
        <v>48</v>
      </c>
      <c r="C649" s="52" t="s">
        <v>35</v>
      </c>
      <c r="D649" s="52" t="s">
        <v>36</v>
      </c>
      <c r="E649" s="52" t="s">
        <v>37</v>
      </c>
      <c r="F649" s="52" t="s">
        <v>38</v>
      </c>
      <c r="G649" s="52">
        <f>+LEN(Table13[[#This Row],[Product Name]])</f>
        <v>15</v>
      </c>
      <c r="H649" s="52" t="s">
        <v>22</v>
      </c>
      <c r="I649" s="52" t="s">
        <v>23</v>
      </c>
      <c r="J649" s="52">
        <v>2024</v>
      </c>
      <c r="K649" s="52" t="s">
        <v>32</v>
      </c>
      <c r="L649" s="53" t="s">
        <v>51</v>
      </c>
      <c r="M649" s="54">
        <v>45383</v>
      </c>
      <c r="N649" s="52" t="s">
        <v>34</v>
      </c>
      <c r="O649" s="55">
        <v>50.83</v>
      </c>
      <c r="P649" s="52">
        <v>220</v>
      </c>
      <c r="Q649" s="56">
        <v>7.0000000000000007E-2</v>
      </c>
      <c r="R649" s="55">
        <f>+Table13[[#This Row],[Price per Unit]]*Table13[[#This Row],[Units Sold]]</f>
        <v>11182.6</v>
      </c>
      <c r="S649" s="52" t="s">
        <v>47</v>
      </c>
      <c r="T649" s="66">
        <f>+Table13[[#This Row],[Price per Unit]]*Table13[[#This Row],[Units Sold]]-Table13[[#This Row],[Price per Unit]]*Table13[[#This Row],[Units Sold]]*Table13[[#This Row],[Discount %]]</f>
        <v>10399.817999999999</v>
      </c>
      <c r="U649"/>
    </row>
    <row r="650" spans="1:21">
      <c r="A650" s="65">
        <v>2714</v>
      </c>
      <c r="B650" s="52" t="s">
        <v>41</v>
      </c>
      <c r="C650" s="52" t="s">
        <v>35</v>
      </c>
      <c r="D650" s="52" t="s">
        <v>50</v>
      </c>
      <c r="E650" s="52" t="s">
        <v>37</v>
      </c>
      <c r="F650" s="52" t="s">
        <v>21</v>
      </c>
      <c r="G650" s="52">
        <f>+LEN(Table13[[#This Row],[Product Name]])</f>
        <v>16</v>
      </c>
      <c r="H650" s="52" t="s">
        <v>22</v>
      </c>
      <c r="I650" s="52" t="s">
        <v>31</v>
      </c>
      <c r="J650" s="52">
        <v>2024</v>
      </c>
      <c r="K650" s="52" t="s">
        <v>45</v>
      </c>
      <c r="L650" s="53" t="s">
        <v>64</v>
      </c>
      <c r="M650" s="54">
        <v>45474</v>
      </c>
      <c r="N650" s="52" t="s">
        <v>66</v>
      </c>
      <c r="O650" s="55">
        <v>46.04</v>
      </c>
      <c r="P650" s="52">
        <v>232</v>
      </c>
      <c r="Q650" s="56">
        <v>0.17</v>
      </c>
      <c r="R650" s="55">
        <f>+Table13[[#This Row],[Price per Unit]]*Table13[[#This Row],[Units Sold]]</f>
        <v>10681.28</v>
      </c>
      <c r="S650" s="52" t="s">
        <v>27</v>
      </c>
      <c r="T650" s="66">
        <f>+Table13[[#This Row],[Price per Unit]]*Table13[[#This Row],[Units Sold]]-Table13[[#This Row],[Price per Unit]]*Table13[[#This Row],[Units Sold]]*Table13[[#This Row],[Discount %]]</f>
        <v>8865.4624000000003</v>
      </c>
      <c r="U650"/>
    </row>
    <row r="651" spans="1:21">
      <c r="A651" s="65">
        <v>2715</v>
      </c>
      <c r="B651" s="52" t="s">
        <v>17</v>
      </c>
      <c r="C651" s="52" t="s">
        <v>35</v>
      </c>
      <c r="D651" s="52" t="s">
        <v>52</v>
      </c>
      <c r="E651" s="52" t="s">
        <v>20</v>
      </c>
      <c r="F651" s="52" t="s">
        <v>38</v>
      </c>
      <c r="G651" s="52">
        <f>+LEN(Table13[[#This Row],[Product Name]])</f>
        <v>15</v>
      </c>
      <c r="H651" s="52" t="s">
        <v>57</v>
      </c>
      <c r="I651" s="52" t="s">
        <v>31</v>
      </c>
      <c r="J651" s="52">
        <v>2024</v>
      </c>
      <c r="K651" s="52" t="s">
        <v>45</v>
      </c>
      <c r="L651" s="53" t="s">
        <v>64</v>
      </c>
      <c r="M651" s="54">
        <v>45474</v>
      </c>
      <c r="N651" s="52" t="s">
        <v>66</v>
      </c>
      <c r="O651" s="55">
        <v>74.62</v>
      </c>
      <c r="P651" s="52">
        <v>112</v>
      </c>
      <c r="Q651" s="56">
        <v>0.28000000000000003</v>
      </c>
      <c r="R651" s="55">
        <f>+Table13[[#This Row],[Price per Unit]]*Table13[[#This Row],[Units Sold]]</f>
        <v>8357.44</v>
      </c>
      <c r="S651" s="52" t="s">
        <v>27</v>
      </c>
      <c r="T651" s="66">
        <f>+Table13[[#This Row],[Price per Unit]]*Table13[[#This Row],[Units Sold]]-Table13[[#This Row],[Price per Unit]]*Table13[[#This Row],[Units Sold]]*Table13[[#This Row],[Discount %]]</f>
        <v>6017.3567999999996</v>
      </c>
      <c r="U651"/>
    </row>
    <row r="652" spans="1:21">
      <c r="A652" s="65">
        <v>2716</v>
      </c>
      <c r="B652" s="52" t="s">
        <v>41</v>
      </c>
      <c r="C652" s="52" t="s">
        <v>35</v>
      </c>
      <c r="D652" s="52" t="s">
        <v>36</v>
      </c>
      <c r="E652" s="52" t="s">
        <v>62</v>
      </c>
      <c r="F652" s="52" t="s">
        <v>21</v>
      </c>
      <c r="G652" s="52">
        <f>+LEN(Table13[[#This Row],[Product Name]])</f>
        <v>16</v>
      </c>
      <c r="H652" s="52" t="s">
        <v>44</v>
      </c>
      <c r="I652" s="52" t="s">
        <v>23</v>
      </c>
      <c r="J652" s="52">
        <v>2023</v>
      </c>
      <c r="K652" s="52" t="s">
        <v>32</v>
      </c>
      <c r="L652" s="53" t="s">
        <v>73</v>
      </c>
      <c r="M652" s="54">
        <v>45139</v>
      </c>
      <c r="N652" s="52" t="s">
        <v>26</v>
      </c>
      <c r="O652" s="55">
        <v>77.61</v>
      </c>
      <c r="P652" s="52">
        <v>75</v>
      </c>
      <c r="Q652" s="56">
        <v>0.14000000000000001</v>
      </c>
      <c r="R652" s="55">
        <f>+Table13[[#This Row],[Price per Unit]]*Table13[[#This Row],[Units Sold]]</f>
        <v>5820.75</v>
      </c>
      <c r="S652" s="52" t="s">
        <v>61</v>
      </c>
      <c r="T652" s="66">
        <f>+Table13[[#This Row],[Price per Unit]]*Table13[[#This Row],[Units Sold]]-Table13[[#This Row],[Price per Unit]]*Table13[[#This Row],[Units Sold]]*Table13[[#This Row],[Discount %]]</f>
        <v>5005.8450000000003</v>
      </c>
      <c r="U652"/>
    </row>
    <row r="653" spans="1:21">
      <c r="A653" s="65">
        <v>2717</v>
      </c>
      <c r="B653" s="52" t="s">
        <v>17</v>
      </c>
      <c r="C653" s="52" t="s">
        <v>35</v>
      </c>
      <c r="D653" s="52" t="s">
        <v>29</v>
      </c>
      <c r="E653" s="52" t="s">
        <v>30</v>
      </c>
      <c r="F653" s="52" t="s">
        <v>55</v>
      </c>
      <c r="G653" s="52">
        <f>+LEN(Table13[[#This Row],[Product Name]])</f>
        <v>19</v>
      </c>
      <c r="H653" s="52" t="s">
        <v>22</v>
      </c>
      <c r="I653" s="52" t="s">
        <v>31</v>
      </c>
      <c r="J653" s="52">
        <v>2023</v>
      </c>
      <c r="K653" s="52" t="s">
        <v>32</v>
      </c>
      <c r="L653" s="53" t="s">
        <v>72</v>
      </c>
      <c r="M653" s="54">
        <v>45078</v>
      </c>
      <c r="N653" s="52" t="s">
        <v>39</v>
      </c>
      <c r="O653" s="55">
        <v>30.77</v>
      </c>
      <c r="P653" s="52">
        <v>121</v>
      </c>
      <c r="Q653" s="56">
        <v>0.06</v>
      </c>
      <c r="R653" s="55">
        <f>+Table13[[#This Row],[Price per Unit]]*Table13[[#This Row],[Units Sold]]</f>
        <v>3723.17</v>
      </c>
      <c r="S653" s="52" t="s">
        <v>56</v>
      </c>
      <c r="T653" s="66">
        <f>+Table13[[#This Row],[Price per Unit]]*Table13[[#This Row],[Units Sold]]-Table13[[#This Row],[Price per Unit]]*Table13[[#This Row],[Units Sold]]*Table13[[#This Row],[Discount %]]</f>
        <v>3499.7798000000003</v>
      </c>
      <c r="U653"/>
    </row>
    <row r="654" spans="1:21">
      <c r="A654" s="65">
        <v>2721</v>
      </c>
      <c r="B654" s="52" t="s">
        <v>41</v>
      </c>
      <c r="C654" s="52" t="s">
        <v>35</v>
      </c>
      <c r="D654" s="52" t="s">
        <v>19</v>
      </c>
      <c r="E654" s="52" t="s">
        <v>62</v>
      </c>
      <c r="F654" s="52" t="s">
        <v>38</v>
      </c>
      <c r="G654" s="52">
        <f>+LEN(Table13[[#This Row],[Product Name]])</f>
        <v>15</v>
      </c>
      <c r="H654" s="52" t="s">
        <v>57</v>
      </c>
      <c r="I654" s="52" t="s">
        <v>31</v>
      </c>
      <c r="J654" s="52">
        <v>2024</v>
      </c>
      <c r="K654" s="52" t="s">
        <v>63</v>
      </c>
      <c r="L654" s="53" t="s">
        <v>71</v>
      </c>
      <c r="M654" s="54">
        <v>45566</v>
      </c>
      <c r="N654" s="52" t="s">
        <v>69</v>
      </c>
      <c r="O654" s="55">
        <v>82.24</v>
      </c>
      <c r="P654" s="52">
        <v>463</v>
      </c>
      <c r="Q654" s="56">
        <v>0.17</v>
      </c>
      <c r="R654" s="55">
        <f>+Table13[[#This Row],[Price per Unit]]*Table13[[#This Row],[Units Sold]]</f>
        <v>38077.119999999995</v>
      </c>
      <c r="S654" s="52" t="s">
        <v>27</v>
      </c>
      <c r="T654" s="66">
        <f>+Table13[[#This Row],[Price per Unit]]*Table13[[#This Row],[Units Sold]]-Table13[[#This Row],[Price per Unit]]*Table13[[#This Row],[Units Sold]]*Table13[[#This Row],[Discount %]]</f>
        <v>31604.009599999998</v>
      </c>
      <c r="U654"/>
    </row>
    <row r="655" spans="1:21">
      <c r="A655" s="65">
        <v>2722</v>
      </c>
      <c r="B655" s="52" t="s">
        <v>17</v>
      </c>
      <c r="C655" s="52" t="s">
        <v>35</v>
      </c>
      <c r="D655" s="52" t="s">
        <v>29</v>
      </c>
      <c r="E655" s="52" t="s">
        <v>59</v>
      </c>
      <c r="F655" s="52" t="s">
        <v>21</v>
      </c>
      <c r="G655" s="52">
        <f>+LEN(Table13[[#This Row],[Product Name]])</f>
        <v>16</v>
      </c>
      <c r="H655" s="52" t="s">
        <v>22</v>
      </c>
      <c r="I655" s="52" t="s">
        <v>23</v>
      </c>
      <c r="J655" s="52">
        <v>2023</v>
      </c>
      <c r="K655" s="52" t="s">
        <v>32</v>
      </c>
      <c r="L655" s="53" t="s">
        <v>68</v>
      </c>
      <c r="M655" s="54">
        <v>45261</v>
      </c>
      <c r="N655" s="52" t="s">
        <v>69</v>
      </c>
      <c r="O655" s="55">
        <v>57.92</v>
      </c>
      <c r="P655" s="52">
        <v>129</v>
      </c>
      <c r="Q655" s="56">
        <v>0.19</v>
      </c>
      <c r="R655" s="55">
        <f>+Table13[[#This Row],[Price per Unit]]*Table13[[#This Row],[Units Sold]]</f>
        <v>7471.68</v>
      </c>
      <c r="S655" s="52" t="s">
        <v>56</v>
      </c>
      <c r="T655" s="66">
        <f>+Table13[[#This Row],[Price per Unit]]*Table13[[#This Row],[Units Sold]]-Table13[[#This Row],[Price per Unit]]*Table13[[#This Row],[Units Sold]]*Table13[[#This Row],[Discount %]]</f>
        <v>6052.0608000000002</v>
      </c>
      <c r="U655"/>
    </row>
    <row r="656" spans="1:21">
      <c r="A656" s="65">
        <v>2725</v>
      </c>
      <c r="B656" s="52" t="s">
        <v>17</v>
      </c>
      <c r="C656" s="52" t="s">
        <v>35</v>
      </c>
      <c r="D656" s="52" t="s">
        <v>36</v>
      </c>
      <c r="E656" s="52" t="s">
        <v>67</v>
      </c>
      <c r="F656" s="52" t="s">
        <v>38</v>
      </c>
      <c r="G656" s="52">
        <f>+LEN(Table13[[#This Row],[Product Name]])</f>
        <v>15</v>
      </c>
      <c r="H656" s="52" t="s">
        <v>57</v>
      </c>
      <c r="I656" s="52" t="s">
        <v>31</v>
      </c>
      <c r="J656" s="52">
        <v>2023</v>
      </c>
      <c r="K656" s="52" t="s">
        <v>32</v>
      </c>
      <c r="L656" s="53" t="s">
        <v>51</v>
      </c>
      <c r="M656" s="54">
        <v>45017</v>
      </c>
      <c r="N656" s="52" t="s">
        <v>34</v>
      </c>
      <c r="O656" s="55">
        <v>18.88</v>
      </c>
      <c r="P656" s="52">
        <v>206</v>
      </c>
      <c r="Q656" s="56">
        <v>0.12</v>
      </c>
      <c r="R656" s="55">
        <f>+Table13[[#This Row],[Price per Unit]]*Table13[[#This Row],[Units Sold]]</f>
        <v>3889.2799999999997</v>
      </c>
      <c r="S656" s="52" t="s">
        <v>47</v>
      </c>
      <c r="T656" s="66">
        <f>+Table13[[#This Row],[Price per Unit]]*Table13[[#This Row],[Units Sold]]-Table13[[#This Row],[Price per Unit]]*Table13[[#This Row],[Units Sold]]*Table13[[#This Row],[Discount %]]</f>
        <v>3422.5663999999997</v>
      </c>
      <c r="U656"/>
    </row>
    <row r="657" spans="1:21">
      <c r="A657" s="65">
        <v>2726</v>
      </c>
      <c r="B657" s="52" t="s">
        <v>41</v>
      </c>
      <c r="C657" s="52" t="s">
        <v>35</v>
      </c>
      <c r="D657" s="52" t="s">
        <v>54</v>
      </c>
      <c r="E657" s="52" t="s">
        <v>67</v>
      </c>
      <c r="F657" s="52" t="s">
        <v>38</v>
      </c>
      <c r="G657" s="52">
        <f>+LEN(Table13[[#This Row],[Product Name]])</f>
        <v>15</v>
      </c>
      <c r="H657" s="52" t="s">
        <v>57</v>
      </c>
      <c r="I657" s="52" t="s">
        <v>31</v>
      </c>
      <c r="J657" s="52">
        <v>2023</v>
      </c>
      <c r="K657" s="52" t="s">
        <v>32</v>
      </c>
      <c r="L657" s="53" t="s">
        <v>72</v>
      </c>
      <c r="M657" s="54">
        <v>45078</v>
      </c>
      <c r="N657" s="52" t="s">
        <v>66</v>
      </c>
      <c r="O657" s="55">
        <v>80.209999999999994</v>
      </c>
      <c r="P657" s="52">
        <v>182</v>
      </c>
      <c r="Q657" s="56">
        <v>0.06</v>
      </c>
      <c r="R657" s="55">
        <f>+Table13[[#This Row],[Price per Unit]]*Table13[[#This Row],[Units Sold]]</f>
        <v>14598.22</v>
      </c>
      <c r="S657" s="52" t="s">
        <v>27</v>
      </c>
      <c r="T657" s="66">
        <f>+Table13[[#This Row],[Price per Unit]]*Table13[[#This Row],[Units Sold]]-Table13[[#This Row],[Price per Unit]]*Table13[[#This Row],[Units Sold]]*Table13[[#This Row],[Discount %]]</f>
        <v>13722.326799999999</v>
      </c>
      <c r="U657"/>
    </row>
    <row r="658" spans="1:21">
      <c r="A658" s="65">
        <v>2731</v>
      </c>
      <c r="B658" s="52" t="s">
        <v>17</v>
      </c>
      <c r="C658" s="52" t="s">
        <v>35</v>
      </c>
      <c r="D658" s="52" t="s">
        <v>36</v>
      </c>
      <c r="E658" s="52" t="s">
        <v>62</v>
      </c>
      <c r="F658" s="52" t="s">
        <v>38</v>
      </c>
      <c r="G658" s="52">
        <f>+LEN(Table13[[#This Row],[Product Name]])</f>
        <v>15</v>
      </c>
      <c r="H658" s="52" t="s">
        <v>44</v>
      </c>
      <c r="I658" s="52" t="s">
        <v>31</v>
      </c>
      <c r="J658" s="52">
        <v>2023</v>
      </c>
      <c r="K658" s="52" t="s">
        <v>24</v>
      </c>
      <c r="L658" s="53" t="s">
        <v>71</v>
      </c>
      <c r="M658" s="54">
        <v>45200</v>
      </c>
      <c r="N658" s="52" t="s">
        <v>26</v>
      </c>
      <c r="O658" s="55">
        <v>27.2</v>
      </c>
      <c r="P658" s="52">
        <v>476</v>
      </c>
      <c r="Q658" s="56">
        <v>0.13</v>
      </c>
      <c r="R658" s="55">
        <f>+Table13[[#This Row],[Price per Unit]]*Table13[[#This Row],[Units Sold]]</f>
        <v>12947.199999999999</v>
      </c>
      <c r="S658" s="52" t="s">
        <v>40</v>
      </c>
      <c r="T658" s="66">
        <f>+Table13[[#This Row],[Price per Unit]]*Table13[[#This Row],[Units Sold]]-Table13[[#This Row],[Price per Unit]]*Table13[[#This Row],[Units Sold]]*Table13[[#This Row],[Discount %]]</f>
        <v>11264.063999999998</v>
      </c>
      <c r="U658"/>
    </row>
    <row r="659" spans="1:21">
      <c r="A659" s="65">
        <v>2735</v>
      </c>
      <c r="B659" s="52" t="s">
        <v>41</v>
      </c>
      <c r="C659" s="52" t="s">
        <v>35</v>
      </c>
      <c r="D659" s="52" t="s">
        <v>42</v>
      </c>
      <c r="E659" s="52" t="s">
        <v>59</v>
      </c>
      <c r="F659" s="52" t="s">
        <v>38</v>
      </c>
      <c r="G659" s="52">
        <f>+LEN(Table13[[#This Row],[Product Name]])</f>
        <v>15</v>
      </c>
      <c r="H659" s="52" t="s">
        <v>44</v>
      </c>
      <c r="I659" s="52" t="s">
        <v>23</v>
      </c>
      <c r="J659" s="52">
        <v>2023</v>
      </c>
      <c r="K659" s="52" t="s">
        <v>24</v>
      </c>
      <c r="L659" s="53" t="s">
        <v>72</v>
      </c>
      <c r="M659" s="54">
        <v>45078</v>
      </c>
      <c r="N659" s="52" t="s">
        <v>66</v>
      </c>
      <c r="O659" s="55">
        <v>6.42</v>
      </c>
      <c r="P659" s="52">
        <v>448</v>
      </c>
      <c r="Q659" s="56">
        <v>0.03</v>
      </c>
      <c r="R659" s="55">
        <f>+Table13[[#This Row],[Price per Unit]]*Table13[[#This Row],[Units Sold]]</f>
        <v>2876.16</v>
      </c>
      <c r="S659" s="52" t="s">
        <v>56</v>
      </c>
      <c r="T659" s="66">
        <f>+Table13[[#This Row],[Price per Unit]]*Table13[[#This Row],[Units Sold]]-Table13[[#This Row],[Price per Unit]]*Table13[[#This Row],[Units Sold]]*Table13[[#This Row],[Discount %]]</f>
        <v>2789.8751999999999</v>
      </c>
      <c r="U659"/>
    </row>
    <row r="660" spans="1:21">
      <c r="A660" s="65">
        <v>2743</v>
      </c>
      <c r="B660" s="52" t="s">
        <v>41</v>
      </c>
      <c r="C660" s="52" t="s">
        <v>35</v>
      </c>
      <c r="D660" s="52" t="s">
        <v>52</v>
      </c>
      <c r="E660" s="52" t="s">
        <v>70</v>
      </c>
      <c r="F660" s="52" t="s">
        <v>38</v>
      </c>
      <c r="G660" s="52">
        <f>+LEN(Table13[[#This Row],[Product Name]])</f>
        <v>15</v>
      </c>
      <c r="H660" s="52" t="s">
        <v>44</v>
      </c>
      <c r="I660" s="52" t="s">
        <v>31</v>
      </c>
      <c r="J660" s="52">
        <v>2023</v>
      </c>
      <c r="K660" s="52" t="s">
        <v>32</v>
      </c>
      <c r="L660" s="53" t="s">
        <v>51</v>
      </c>
      <c r="M660" s="54">
        <v>45017</v>
      </c>
      <c r="N660" s="52" t="s">
        <v>39</v>
      </c>
      <c r="O660" s="55">
        <v>95.86</v>
      </c>
      <c r="P660" s="52">
        <v>199</v>
      </c>
      <c r="Q660" s="56">
        <v>0.19</v>
      </c>
      <c r="R660" s="55">
        <f>+Table13[[#This Row],[Price per Unit]]*Table13[[#This Row],[Units Sold]]</f>
        <v>19076.14</v>
      </c>
      <c r="S660" s="52" t="s">
        <v>27</v>
      </c>
      <c r="T660" s="66">
        <f>+Table13[[#This Row],[Price per Unit]]*Table13[[#This Row],[Units Sold]]-Table13[[#This Row],[Price per Unit]]*Table13[[#This Row],[Units Sold]]*Table13[[#This Row],[Discount %]]</f>
        <v>15451.6734</v>
      </c>
      <c r="U660"/>
    </row>
    <row r="661" spans="1:21">
      <c r="A661" s="65">
        <v>2745</v>
      </c>
      <c r="B661" s="52" t="s">
        <v>17</v>
      </c>
      <c r="C661" s="52" t="s">
        <v>35</v>
      </c>
      <c r="D661" s="52" t="s">
        <v>42</v>
      </c>
      <c r="E661" s="52" t="s">
        <v>67</v>
      </c>
      <c r="F661" s="52" t="s">
        <v>38</v>
      </c>
      <c r="G661" s="52">
        <f>+LEN(Table13[[#This Row],[Product Name]])</f>
        <v>15</v>
      </c>
      <c r="H661" s="52" t="s">
        <v>22</v>
      </c>
      <c r="I661" s="52" t="s">
        <v>31</v>
      </c>
      <c r="J661" s="52">
        <v>2024</v>
      </c>
      <c r="K661" s="52" t="s">
        <v>45</v>
      </c>
      <c r="L661" s="53" t="s">
        <v>64</v>
      </c>
      <c r="M661" s="54">
        <v>45474</v>
      </c>
      <c r="N661" s="52" t="s">
        <v>69</v>
      </c>
      <c r="O661" s="55">
        <v>94.69</v>
      </c>
      <c r="P661" s="52">
        <v>65</v>
      </c>
      <c r="Q661" s="56">
        <v>0.25</v>
      </c>
      <c r="R661" s="55">
        <f>+Table13[[#This Row],[Price per Unit]]*Table13[[#This Row],[Units Sold]]</f>
        <v>6154.8499999999995</v>
      </c>
      <c r="S661" s="52" t="s">
        <v>56</v>
      </c>
      <c r="T661" s="66">
        <f>+Table13[[#This Row],[Price per Unit]]*Table13[[#This Row],[Units Sold]]-Table13[[#This Row],[Price per Unit]]*Table13[[#This Row],[Units Sold]]*Table13[[#This Row],[Discount %]]</f>
        <v>4616.1374999999998</v>
      </c>
      <c r="U661"/>
    </row>
    <row r="662" spans="1:21">
      <c r="A662" s="65">
        <v>2746</v>
      </c>
      <c r="B662" s="52" t="s">
        <v>48</v>
      </c>
      <c r="C662" s="52" t="s">
        <v>35</v>
      </c>
      <c r="D662" s="52" t="s">
        <v>52</v>
      </c>
      <c r="E662" s="52" t="s">
        <v>62</v>
      </c>
      <c r="F662" s="52" t="s">
        <v>55</v>
      </c>
      <c r="G662" s="52">
        <f>+LEN(Table13[[#This Row],[Product Name]])</f>
        <v>19</v>
      </c>
      <c r="H662" s="52" t="s">
        <v>57</v>
      </c>
      <c r="I662" s="52" t="s">
        <v>31</v>
      </c>
      <c r="J662" s="52">
        <v>2024</v>
      </c>
      <c r="K662" s="52" t="s">
        <v>63</v>
      </c>
      <c r="L662" s="53" t="s">
        <v>58</v>
      </c>
      <c r="M662" s="54">
        <v>45566</v>
      </c>
      <c r="N662" s="52" t="s">
        <v>39</v>
      </c>
      <c r="O662" s="55">
        <v>67.39</v>
      </c>
      <c r="P662" s="52">
        <v>84</v>
      </c>
      <c r="Q662" s="56">
        <v>0.04</v>
      </c>
      <c r="R662" s="55">
        <f>+Table13[[#This Row],[Price per Unit]]*Table13[[#This Row],[Units Sold]]</f>
        <v>5660.76</v>
      </c>
      <c r="S662" s="52" t="s">
        <v>40</v>
      </c>
      <c r="T662" s="66">
        <f>+Table13[[#This Row],[Price per Unit]]*Table13[[#This Row],[Units Sold]]-Table13[[#This Row],[Price per Unit]]*Table13[[#This Row],[Units Sold]]*Table13[[#This Row],[Discount %]]</f>
        <v>5434.3296</v>
      </c>
      <c r="U662"/>
    </row>
    <row r="663" spans="1:21">
      <c r="A663" s="65">
        <v>2748</v>
      </c>
      <c r="B663" s="52" t="s">
        <v>41</v>
      </c>
      <c r="C663" s="52" t="s">
        <v>35</v>
      </c>
      <c r="D663" s="52" t="s">
        <v>36</v>
      </c>
      <c r="E663" s="52" t="s">
        <v>62</v>
      </c>
      <c r="F663" s="52" t="s">
        <v>21</v>
      </c>
      <c r="G663" s="52">
        <f>+LEN(Table13[[#This Row],[Product Name]])</f>
        <v>16</v>
      </c>
      <c r="H663" s="52" t="s">
        <v>57</v>
      </c>
      <c r="I663" s="52" t="s">
        <v>31</v>
      </c>
      <c r="J663" s="52">
        <v>2024</v>
      </c>
      <c r="K663" s="52" t="s">
        <v>45</v>
      </c>
      <c r="L663" s="53" t="s">
        <v>72</v>
      </c>
      <c r="M663" s="54">
        <v>45444</v>
      </c>
      <c r="N663" s="52" t="s">
        <v>26</v>
      </c>
      <c r="O663" s="55">
        <v>82.48</v>
      </c>
      <c r="P663" s="52">
        <v>83</v>
      </c>
      <c r="Q663" s="56">
        <v>0.12</v>
      </c>
      <c r="R663" s="55">
        <f>+Table13[[#This Row],[Price per Unit]]*Table13[[#This Row],[Units Sold]]</f>
        <v>6845.84</v>
      </c>
      <c r="S663" s="52" t="s">
        <v>40</v>
      </c>
      <c r="T663" s="66">
        <f>+Table13[[#This Row],[Price per Unit]]*Table13[[#This Row],[Units Sold]]-Table13[[#This Row],[Price per Unit]]*Table13[[#This Row],[Units Sold]]*Table13[[#This Row],[Discount %]]</f>
        <v>6024.3392000000003</v>
      </c>
      <c r="U663"/>
    </row>
    <row r="664" spans="1:21">
      <c r="A664" s="65">
        <v>2749</v>
      </c>
      <c r="B664" s="52" t="s">
        <v>41</v>
      </c>
      <c r="C664" s="52" t="s">
        <v>35</v>
      </c>
      <c r="D664" s="52" t="s">
        <v>19</v>
      </c>
      <c r="E664" s="52" t="s">
        <v>62</v>
      </c>
      <c r="F664" s="52" t="s">
        <v>21</v>
      </c>
      <c r="G664" s="52">
        <f>+LEN(Table13[[#This Row],[Product Name]])</f>
        <v>16</v>
      </c>
      <c r="H664" s="52" t="s">
        <v>57</v>
      </c>
      <c r="I664" s="52" t="s">
        <v>31</v>
      </c>
      <c r="J664" s="52">
        <v>2023</v>
      </c>
      <c r="K664" s="52" t="s">
        <v>63</v>
      </c>
      <c r="L664" s="53" t="s">
        <v>68</v>
      </c>
      <c r="M664" s="54">
        <v>45261</v>
      </c>
      <c r="N664" s="52" t="s">
        <v>34</v>
      </c>
      <c r="O664" s="55">
        <v>66.77</v>
      </c>
      <c r="P664" s="52">
        <v>322</v>
      </c>
      <c r="Q664" s="56">
        <v>0.12</v>
      </c>
      <c r="R664" s="55">
        <f>+Table13[[#This Row],[Price per Unit]]*Table13[[#This Row],[Units Sold]]</f>
        <v>21499.94</v>
      </c>
      <c r="S664" s="52" t="s">
        <v>40</v>
      </c>
      <c r="T664" s="66">
        <f>+Table13[[#This Row],[Price per Unit]]*Table13[[#This Row],[Units Sold]]-Table13[[#This Row],[Price per Unit]]*Table13[[#This Row],[Units Sold]]*Table13[[#This Row],[Discount %]]</f>
        <v>18919.947199999999</v>
      </c>
      <c r="U664"/>
    </row>
    <row r="665" spans="1:21">
      <c r="A665" s="65">
        <v>2750</v>
      </c>
      <c r="B665" s="52" t="s">
        <v>17</v>
      </c>
      <c r="C665" s="52" t="s">
        <v>35</v>
      </c>
      <c r="D665" s="52" t="s">
        <v>36</v>
      </c>
      <c r="E665" s="52" t="s">
        <v>62</v>
      </c>
      <c r="F665" s="52" t="s">
        <v>38</v>
      </c>
      <c r="G665" s="52">
        <f>+LEN(Table13[[#This Row],[Product Name]])</f>
        <v>15</v>
      </c>
      <c r="H665" s="52" t="s">
        <v>44</v>
      </c>
      <c r="I665" s="52" t="s">
        <v>31</v>
      </c>
      <c r="J665" s="52">
        <v>2023</v>
      </c>
      <c r="K665" s="52" t="s">
        <v>45</v>
      </c>
      <c r="L665" s="53" t="s">
        <v>72</v>
      </c>
      <c r="M665" s="54">
        <v>45078</v>
      </c>
      <c r="N665" s="52" t="s">
        <v>26</v>
      </c>
      <c r="O665" s="55">
        <v>13.45</v>
      </c>
      <c r="P665" s="52">
        <v>496</v>
      </c>
      <c r="Q665" s="56">
        <v>0.06</v>
      </c>
      <c r="R665" s="55">
        <f>+Table13[[#This Row],[Price per Unit]]*Table13[[#This Row],[Units Sold]]</f>
        <v>6671.2</v>
      </c>
      <c r="S665" s="52" t="s">
        <v>56</v>
      </c>
      <c r="T665" s="66">
        <f>+Table13[[#This Row],[Price per Unit]]*Table13[[#This Row],[Units Sold]]-Table13[[#This Row],[Price per Unit]]*Table13[[#This Row],[Units Sold]]*Table13[[#This Row],[Discount %]]</f>
        <v>6270.9279999999999</v>
      </c>
      <c r="U665"/>
    </row>
    <row r="666" spans="1:21">
      <c r="A666" s="65">
        <v>2751</v>
      </c>
      <c r="B666" s="52" t="s">
        <v>17</v>
      </c>
      <c r="C666" s="52" t="s">
        <v>35</v>
      </c>
      <c r="D666" s="52" t="s">
        <v>29</v>
      </c>
      <c r="E666" s="52" t="s">
        <v>62</v>
      </c>
      <c r="F666" s="52" t="s">
        <v>43</v>
      </c>
      <c r="G666" s="52">
        <f>+LEN(Table13[[#This Row],[Product Name]])</f>
        <v>20</v>
      </c>
      <c r="H666" s="52" t="s">
        <v>22</v>
      </c>
      <c r="I666" s="52" t="s">
        <v>31</v>
      </c>
      <c r="J666" s="52">
        <v>2024</v>
      </c>
      <c r="K666" s="52" t="s">
        <v>63</v>
      </c>
      <c r="L666" s="53" t="s">
        <v>72</v>
      </c>
      <c r="M666" s="54">
        <v>45444</v>
      </c>
      <c r="N666" s="52" t="s">
        <v>34</v>
      </c>
      <c r="O666" s="55">
        <v>20.149999999999999</v>
      </c>
      <c r="P666" s="52">
        <v>423</v>
      </c>
      <c r="Q666" s="56">
        <v>0.24</v>
      </c>
      <c r="R666" s="55">
        <f>+Table13[[#This Row],[Price per Unit]]*Table13[[#This Row],[Units Sold]]</f>
        <v>8523.4499999999989</v>
      </c>
      <c r="S666" s="52" t="s">
        <v>61</v>
      </c>
      <c r="T666" s="66">
        <f>+Table13[[#This Row],[Price per Unit]]*Table13[[#This Row],[Units Sold]]-Table13[[#This Row],[Price per Unit]]*Table13[[#This Row],[Units Sold]]*Table13[[#This Row],[Discount %]]</f>
        <v>6477.8219999999992</v>
      </c>
      <c r="U666"/>
    </row>
    <row r="667" spans="1:21">
      <c r="A667" s="65">
        <v>2753</v>
      </c>
      <c r="B667" s="52" t="s">
        <v>48</v>
      </c>
      <c r="C667" s="52" t="s">
        <v>35</v>
      </c>
      <c r="D667" s="52" t="s">
        <v>29</v>
      </c>
      <c r="E667" s="52" t="s">
        <v>67</v>
      </c>
      <c r="F667" s="52" t="s">
        <v>60</v>
      </c>
      <c r="G667" s="52">
        <f>+LEN(Table13[[#This Row],[Product Name]])</f>
        <v>15</v>
      </c>
      <c r="H667" s="52" t="s">
        <v>44</v>
      </c>
      <c r="I667" s="52" t="s">
        <v>23</v>
      </c>
      <c r="J667" s="52">
        <v>2023</v>
      </c>
      <c r="K667" s="52" t="s">
        <v>24</v>
      </c>
      <c r="L667" s="53" t="s">
        <v>71</v>
      </c>
      <c r="M667" s="54">
        <v>45200</v>
      </c>
      <c r="N667" s="52" t="s">
        <v>39</v>
      </c>
      <c r="O667" s="55">
        <v>68.319999999999993</v>
      </c>
      <c r="P667" s="52">
        <v>409</v>
      </c>
      <c r="Q667" s="56">
        <v>0.26</v>
      </c>
      <c r="R667" s="55">
        <f>+Table13[[#This Row],[Price per Unit]]*Table13[[#This Row],[Units Sold]]</f>
        <v>27942.879999999997</v>
      </c>
      <c r="S667" s="52" t="s">
        <v>27</v>
      </c>
      <c r="T667" s="66">
        <f>+Table13[[#This Row],[Price per Unit]]*Table13[[#This Row],[Units Sold]]-Table13[[#This Row],[Price per Unit]]*Table13[[#This Row],[Units Sold]]*Table13[[#This Row],[Discount %]]</f>
        <v>20677.731199999998</v>
      </c>
      <c r="U667"/>
    </row>
    <row r="668" spans="1:21">
      <c r="A668" s="65">
        <v>2754</v>
      </c>
      <c r="B668" s="52" t="s">
        <v>17</v>
      </c>
      <c r="C668" s="52" t="s">
        <v>35</v>
      </c>
      <c r="D668" s="52" t="s">
        <v>29</v>
      </c>
      <c r="E668" s="52" t="s">
        <v>70</v>
      </c>
      <c r="F668" s="52" t="s">
        <v>43</v>
      </c>
      <c r="G668" s="52">
        <f>+LEN(Table13[[#This Row],[Product Name]])</f>
        <v>20</v>
      </c>
      <c r="H668" s="52" t="s">
        <v>22</v>
      </c>
      <c r="I668" s="52" t="s">
        <v>31</v>
      </c>
      <c r="J668" s="52">
        <v>2023</v>
      </c>
      <c r="K668" s="52" t="s">
        <v>32</v>
      </c>
      <c r="L668" s="53" t="s">
        <v>33</v>
      </c>
      <c r="M668" s="54">
        <v>45047</v>
      </c>
      <c r="N668" s="52" t="s">
        <v>66</v>
      </c>
      <c r="O668" s="55">
        <v>84.91</v>
      </c>
      <c r="P668" s="52">
        <v>428</v>
      </c>
      <c r="Q668" s="56">
        <v>0.06</v>
      </c>
      <c r="R668" s="55">
        <f>+Table13[[#This Row],[Price per Unit]]*Table13[[#This Row],[Units Sold]]</f>
        <v>36341.479999999996</v>
      </c>
      <c r="S668" s="52" t="s">
        <v>27</v>
      </c>
      <c r="T668" s="66">
        <f>+Table13[[#This Row],[Price per Unit]]*Table13[[#This Row],[Units Sold]]-Table13[[#This Row],[Price per Unit]]*Table13[[#This Row],[Units Sold]]*Table13[[#This Row],[Discount %]]</f>
        <v>34160.991199999997</v>
      </c>
      <c r="U668"/>
    </row>
    <row r="669" spans="1:21">
      <c r="A669" s="65">
        <v>2758</v>
      </c>
      <c r="B669" s="52" t="s">
        <v>17</v>
      </c>
      <c r="C669" s="52" t="s">
        <v>35</v>
      </c>
      <c r="D669" s="52" t="s">
        <v>50</v>
      </c>
      <c r="E669" s="52" t="s">
        <v>37</v>
      </c>
      <c r="F669" s="52" t="s">
        <v>55</v>
      </c>
      <c r="G669" s="52">
        <f>+LEN(Table13[[#This Row],[Product Name]])</f>
        <v>19</v>
      </c>
      <c r="H669" s="52" t="s">
        <v>57</v>
      </c>
      <c r="I669" s="52" t="s">
        <v>31</v>
      </c>
      <c r="J669" s="52">
        <v>2023</v>
      </c>
      <c r="K669" s="52" t="s">
        <v>32</v>
      </c>
      <c r="L669" s="53" t="s">
        <v>25</v>
      </c>
      <c r="M669" s="54">
        <v>44986</v>
      </c>
      <c r="N669" s="52" t="s">
        <v>34</v>
      </c>
      <c r="O669" s="55">
        <v>62.18</v>
      </c>
      <c r="P669" s="52">
        <v>61</v>
      </c>
      <c r="Q669" s="56">
        <v>0.01</v>
      </c>
      <c r="R669" s="55">
        <f>+Table13[[#This Row],[Price per Unit]]*Table13[[#This Row],[Units Sold]]</f>
        <v>3792.98</v>
      </c>
      <c r="S669" s="52" t="s">
        <v>40</v>
      </c>
      <c r="T669" s="66">
        <f>+Table13[[#This Row],[Price per Unit]]*Table13[[#This Row],[Units Sold]]-Table13[[#This Row],[Price per Unit]]*Table13[[#This Row],[Units Sold]]*Table13[[#This Row],[Discount %]]</f>
        <v>3755.0502000000001</v>
      </c>
      <c r="U669"/>
    </row>
    <row r="670" spans="1:21">
      <c r="A670" s="65">
        <v>2772</v>
      </c>
      <c r="B670" s="52" t="s">
        <v>41</v>
      </c>
      <c r="C670" s="52" t="s">
        <v>35</v>
      </c>
      <c r="D670" s="52" t="s">
        <v>42</v>
      </c>
      <c r="E670" s="52" t="s">
        <v>37</v>
      </c>
      <c r="F670" s="52" t="s">
        <v>43</v>
      </c>
      <c r="G670" s="52">
        <f>+LEN(Table13[[#This Row],[Product Name]])</f>
        <v>20</v>
      </c>
      <c r="H670" s="52" t="s">
        <v>22</v>
      </c>
      <c r="I670" s="52" t="s">
        <v>23</v>
      </c>
      <c r="J670" s="52">
        <v>2023</v>
      </c>
      <c r="K670" s="52" t="s">
        <v>32</v>
      </c>
      <c r="L670" s="53" t="s">
        <v>73</v>
      </c>
      <c r="M670" s="54">
        <v>45139</v>
      </c>
      <c r="N670" s="52" t="s">
        <v>69</v>
      </c>
      <c r="O670" s="55">
        <v>84.54</v>
      </c>
      <c r="P670" s="52">
        <v>342</v>
      </c>
      <c r="Q670" s="56">
        <v>0.24</v>
      </c>
      <c r="R670" s="55">
        <f>+Table13[[#This Row],[Price per Unit]]*Table13[[#This Row],[Units Sold]]</f>
        <v>28912.680000000004</v>
      </c>
      <c r="S670" s="52" t="s">
        <v>56</v>
      </c>
      <c r="T670" s="66">
        <f>+Table13[[#This Row],[Price per Unit]]*Table13[[#This Row],[Units Sold]]-Table13[[#This Row],[Price per Unit]]*Table13[[#This Row],[Units Sold]]*Table13[[#This Row],[Discount %]]</f>
        <v>21973.636800000004</v>
      </c>
      <c r="U670"/>
    </row>
    <row r="671" spans="1:21">
      <c r="A671" s="65">
        <v>2777</v>
      </c>
      <c r="B671" s="52" t="s">
        <v>48</v>
      </c>
      <c r="C671" s="52" t="s">
        <v>35</v>
      </c>
      <c r="D671" s="52" t="s">
        <v>42</v>
      </c>
      <c r="E671" s="52" t="s">
        <v>67</v>
      </c>
      <c r="F671" s="52" t="s">
        <v>21</v>
      </c>
      <c r="G671" s="52">
        <f>+LEN(Table13[[#This Row],[Product Name]])</f>
        <v>16</v>
      </c>
      <c r="H671" s="52" t="s">
        <v>22</v>
      </c>
      <c r="I671" s="52" t="s">
        <v>23</v>
      </c>
      <c r="J671" s="52">
        <v>2023</v>
      </c>
      <c r="K671" s="52" t="s">
        <v>24</v>
      </c>
      <c r="L671" s="53" t="s">
        <v>73</v>
      </c>
      <c r="M671" s="54">
        <v>45139</v>
      </c>
      <c r="N671" s="52" t="s">
        <v>34</v>
      </c>
      <c r="O671" s="55">
        <v>6.13</v>
      </c>
      <c r="P671" s="52">
        <v>204</v>
      </c>
      <c r="Q671" s="56">
        <v>0.04</v>
      </c>
      <c r="R671" s="55">
        <f>+Table13[[#This Row],[Price per Unit]]*Table13[[#This Row],[Units Sold]]</f>
        <v>1250.52</v>
      </c>
      <c r="S671" s="52" t="s">
        <v>47</v>
      </c>
      <c r="T671" s="66">
        <f>+Table13[[#This Row],[Price per Unit]]*Table13[[#This Row],[Units Sold]]-Table13[[#This Row],[Price per Unit]]*Table13[[#This Row],[Units Sold]]*Table13[[#This Row],[Discount %]]</f>
        <v>1200.4992</v>
      </c>
      <c r="U671"/>
    </row>
    <row r="672" spans="1:21">
      <c r="A672" s="65">
        <v>2785</v>
      </c>
      <c r="B672" s="52" t="s">
        <v>41</v>
      </c>
      <c r="C672" s="52" t="s">
        <v>35</v>
      </c>
      <c r="D672" s="52" t="s">
        <v>52</v>
      </c>
      <c r="E672" s="52" t="s">
        <v>37</v>
      </c>
      <c r="F672" s="52" t="s">
        <v>38</v>
      </c>
      <c r="G672" s="52">
        <f>+LEN(Table13[[#This Row],[Product Name]])</f>
        <v>15</v>
      </c>
      <c r="H672" s="52" t="s">
        <v>22</v>
      </c>
      <c r="I672" s="52" t="s">
        <v>23</v>
      </c>
      <c r="J672" s="52">
        <v>2023</v>
      </c>
      <c r="K672" s="52" t="s">
        <v>24</v>
      </c>
      <c r="L672" s="53" t="s">
        <v>51</v>
      </c>
      <c r="M672" s="54">
        <v>45017</v>
      </c>
      <c r="N672" s="52" t="s">
        <v>26</v>
      </c>
      <c r="O672" s="55">
        <v>72.05</v>
      </c>
      <c r="P672" s="52">
        <v>364</v>
      </c>
      <c r="Q672" s="56">
        <v>0.09</v>
      </c>
      <c r="R672" s="55">
        <f>+Table13[[#This Row],[Price per Unit]]*Table13[[#This Row],[Units Sold]]</f>
        <v>26226.2</v>
      </c>
      <c r="S672" s="52" t="s">
        <v>40</v>
      </c>
      <c r="T672" s="66">
        <f>+Table13[[#This Row],[Price per Unit]]*Table13[[#This Row],[Units Sold]]-Table13[[#This Row],[Price per Unit]]*Table13[[#This Row],[Units Sold]]*Table13[[#This Row],[Discount %]]</f>
        <v>23865.842000000001</v>
      </c>
      <c r="U672"/>
    </row>
    <row r="673" spans="1:21">
      <c r="A673" s="65">
        <v>2788</v>
      </c>
      <c r="B673" s="52" t="s">
        <v>48</v>
      </c>
      <c r="C673" s="52" t="s">
        <v>35</v>
      </c>
      <c r="D673" s="52" t="s">
        <v>54</v>
      </c>
      <c r="E673" s="52" t="s">
        <v>59</v>
      </c>
      <c r="F673" s="52" t="s">
        <v>38</v>
      </c>
      <c r="G673" s="52">
        <f>+LEN(Table13[[#This Row],[Product Name]])</f>
        <v>15</v>
      </c>
      <c r="H673" s="52" t="s">
        <v>44</v>
      </c>
      <c r="I673" s="52" t="s">
        <v>23</v>
      </c>
      <c r="J673" s="52">
        <v>2024</v>
      </c>
      <c r="K673" s="52" t="s">
        <v>32</v>
      </c>
      <c r="L673" s="53" t="s">
        <v>68</v>
      </c>
      <c r="M673" s="54">
        <v>45627</v>
      </c>
      <c r="N673" s="52" t="s">
        <v>39</v>
      </c>
      <c r="O673" s="55">
        <v>31.6</v>
      </c>
      <c r="P673" s="52">
        <v>385</v>
      </c>
      <c r="Q673" s="56">
        <v>0.06</v>
      </c>
      <c r="R673" s="55">
        <f>+Table13[[#This Row],[Price per Unit]]*Table13[[#This Row],[Units Sold]]</f>
        <v>12166</v>
      </c>
      <c r="S673" s="52" t="s">
        <v>56</v>
      </c>
      <c r="T673" s="66">
        <f>+Table13[[#This Row],[Price per Unit]]*Table13[[#This Row],[Units Sold]]-Table13[[#This Row],[Price per Unit]]*Table13[[#This Row],[Units Sold]]*Table13[[#This Row],[Discount %]]</f>
        <v>11436.04</v>
      </c>
      <c r="U673"/>
    </row>
    <row r="674" spans="1:21">
      <c r="A674" s="65">
        <v>2790</v>
      </c>
      <c r="B674" s="52" t="s">
        <v>48</v>
      </c>
      <c r="C674" s="52" t="s">
        <v>35</v>
      </c>
      <c r="D674" s="52" t="s">
        <v>19</v>
      </c>
      <c r="E674" s="52" t="s">
        <v>37</v>
      </c>
      <c r="F674" s="52" t="s">
        <v>55</v>
      </c>
      <c r="G674" s="52">
        <f>+LEN(Table13[[#This Row],[Product Name]])</f>
        <v>19</v>
      </c>
      <c r="H674" s="52" t="s">
        <v>57</v>
      </c>
      <c r="I674" s="52" t="s">
        <v>23</v>
      </c>
      <c r="J674" s="52">
        <v>2024</v>
      </c>
      <c r="K674" s="52" t="s">
        <v>32</v>
      </c>
      <c r="L674" s="53" t="s">
        <v>33</v>
      </c>
      <c r="M674" s="54">
        <v>45413</v>
      </c>
      <c r="N674" s="52" t="s">
        <v>39</v>
      </c>
      <c r="O674" s="55">
        <v>45.19</v>
      </c>
      <c r="P674" s="52">
        <v>6</v>
      </c>
      <c r="Q674" s="56">
        <v>0.25</v>
      </c>
      <c r="R674" s="55">
        <f>+Table13[[#This Row],[Price per Unit]]*Table13[[#This Row],[Units Sold]]</f>
        <v>271.14</v>
      </c>
      <c r="S674" s="52" t="s">
        <v>40</v>
      </c>
      <c r="T674" s="66">
        <f>+Table13[[#This Row],[Price per Unit]]*Table13[[#This Row],[Units Sold]]-Table13[[#This Row],[Price per Unit]]*Table13[[#This Row],[Units Sold]]*Table13[[#This Row],[Discount %]]</f>
        <v>203.35499999999999</v>
      </c>
      <c r="U674"/>
    </row>
    <row r="675" spans="1:21">
      <c r="A675" s="65">
        <v>2791</v>
      </c>
      <c r="B675" s="52" t="s">
        <v>17</v>
      </c>
      <c r="C675" s="52" t="s">
        <v>35</v>
      </c>
      <c r="D675" s="52" t="s">
        <v>50</v>
      </c>
      <c r="E675" s="52" t="s">
        <v>67</v>
      </c>
      <c r="F675" s="52" t="s">
        <v>21</v>
      </c>
      <c r="G675" s="52">
        <f>+LEN(Table13[[#This Row],[Product Name]])</f>
        <v>16</v>
      </c>
      <c r="H675" s="52" t="s">
        <v>57</v>
      </c>
      <c r="I675" s="52" t="s">
        <v>23</v>
      </c>
      <c r="J675" s="52">
        <v>2023</v>
      </c>
      <c r="K675" s="52" t="s">
        <v>45</v>
      </c>
      <c r="L675" s="53" t="s">
        <v>73</v>
      </c>
      <c r="M675" s="54">
        <v>45139</v>
      </c>
      <c r="N675" s="52" t="s">
        <v>69</v>
      </c>
      <c r="O675" s="55">
        <v>40.369999999999997</v>
      </c>
      <c r="P675" s="52">
        <v>418</v>
      </c>
      <c r="Q675" s="56">
        <v>0.2</v>
      </c>
      <c r="R675" s="55">
        <f>+Table13[[#This Row],[Price per Unit]]*Table13[[#This Row],[Units Sold]]</f>
        <v>16874.66</v>
      </c>
      <c r="S675" s="52" t="s">
        <v>40</v>
      </c>
      <c r="T675" s="66">
        <f>+Table13[[#This Row],[Price per Unit]]*Table13[[#This Row],[Units Sold]]-Table13[[#This Row],[Price per Unit]]*Table13[[#This Row],[Units Sold]]*Table13[[#This Row],[Discount %]]</f>
        <v>13499.727999999999</v>
      </c>
      <c r="U675"/>
    </row>
    <row r="676" spans="1:21">
      <c r="A676" s="65">
        <v>2795</v>
      </c>
      <c r="B676" s="52" t="s">
        <v>48</v>
      </c>
      <c r="C676" s="52" t="s">
        <v>35</v>
      </c>
      <c r="D676" s="52" t="s">
        <v>29</v>
      </c>
      <c r="E676" s="52" t="s">
        <v>70</v>
      </c>
      <c r="F676" s="52" t="s">
        <v>60</v>
      </c>
      <c r="G676" s="52">
        <f>+LEN(Table13[[#This Row],[Product Name]])</f>
        <v>15</v>
      </c>
      <c r="H676" s="52" t="s">
        <v>44</v>
      </c>
      <c r="I676" s="52" t="s">
        <v>23</v>
      </c>
      <c r="J676" s="52">
        <v>2024</v>
      </c>
      <c r="K676" s="52" t="s">
        <v>45</v>
      </c>
      <c r="L676" s="53" t="s">
        <v>64</v>
      </c>
      <c r="M676" s="54">
        <v>45474</v>
      </c>
      <c r="N676" s="52" t="s">
        <v>26</v>
      </c>
      <c r="O676" s="55">
        <v>29.56</v>
      </c>
      <c r="P676" s="52">
        <v>422</v>
      </c>
      <c r="Q676" s="56">
        <v>0.05</v>
      </c>
      <c r="R676" s="55">
        <f>+Table13[[#This Row],[Price per Unit]]*Table13[[#This Row],[Units Sold]]</f>
        <v>12474.32</v>
      </c>
      <c r="S676" s="52" t="s">
        <v>47</v>
      </c>
      <c r="T676" s="66">
        <f>+Table13[[#This Row],[Price per Unit]]*Table13[[#This Row],[Units Sold]]-Table13[[#This Row],[Price per Unit]]*Table13[[#This Row],[Units Sold]]*Table13[[#This Row],[Discount %]]</f>
        <v>11850.603999999999</v>
      </c>
      <c r="U676"/>
    </row>
    <row r="677" spans="1:21">
      <c r="A677" s="65">
        <v>2800</v>
      </c>
      <c r="B677" s="52" t="s">
        <v>48</v>
      </c>
      <c r="C677" s="52" t="s">
        <v>35</v>
      </c>
      <c r="D677" s="52" t="s">
        <v>54</v>
      </c>
      <c r="E677" s="52" t="s">
        <v>59</v>
      </c>
      <c r="F677" s="52" t="s">
        <v>60</v>
      </c>
      <c r="G677" s="52">
        <f>+LEN(Table13[[#This Row],[Product Name]])</f>
        <v>15</v>
      </c>
      <c r="H677" s="52" t="s">
        <v>22</v>
      </c>
      <c r="I677" s="52" t="s">
        <v>31</v>
      </c>
      <c r="J677" s="52">
        <v>2023</v>
      </c>
      <c r="K677" s="52" t="s">
        <v>24</v>
      </c>
      <c r="L677" s="53" t="s">
        <v>71</v>
      </c>
      <c r="M677" s="54">
        <v>45200</v>
      </c>
      <c r="N677" s="52" t="s">
        <v>66</v>
      </c>
      <c r="O677" s="55">
        <v>46.11</v>
      </c>
      <c r="P677" s="52">
        <v>363</v>
      </c>
      <c r="Q677" s="56">
        <v>0.21</v>
      </c>
      <c r="R677" s="55">
        <f>+Table13[[#This Row],[Price per Unit]]*Table13[[#This Row],[Units Sold]]</f>
        <v>16737.93</v>
      </c>
      <c r="S677" s="52" t="s">
        <v>47</v>
      </c>
      <c r="T677" s="66">
        <f>+Table13[[#This Row],[Price per Unit]]*Table13[[#This Row],[Units Sold]]-Table13[[#This Row],[Price per Unit]]*Table13[[#This Row],[Units Sold]]*Table13[[#This Row],[Discount %]]</f>
        <v>13222.9647</v>
      </c>
      <c r="U677"/>
    </row>
    <row r="678" spans="1:21">
      <c r="A678" s="65">
        <v>2808</v>
      </c>
      <c r="B678" s="52" t="s">
        <v>41</v>
      </c>
      <c r="C678" s="52" t="s">
        <v>35</v>
      </c>
      <c r="D678" s="52" t="s">
        <v>29</v>
      </c>
      <c r="E678" s="52" t="s">
        <v>59</v>
      </c>
      <c r="F678" s="52" t="s">
        <v>55</v>
      </c>
      <c r="G678" s="52">
        <f>+LEN(Table13[[#This Row],[Product Name]])</f>
        <v>19</v>
      </c>
      <c r="H678" s="52" t="s">
        <v>44</v>
      </c>
      <c r="I678" s="52" t="s">
        <v>31</v>
      </c>
      <c r="J678" s="52">
        <v>2023</v>
      </c>
      <c r="K678" s="52" t="s">
        <v>63</v>
      </c>
      <c r="L678" s="53" t="s">
        <v>53</v>
      </c>
      <c r="M678" s="54">
        <v>44927</v>
      </c>
      <c r="N678" s="52" t="s">
        <v>39</v>
      </c>
      <c r="O678" s="55">
        <v>92.8</v>
      </c>
      <c r="P678" s="52">
        <v>439</v>
      </c>
      <c r="Q678" s="56">
        <v>0.2</v>
      </c>
      <c r="R678" s="55">
        <f>+Table13[[#This Row],[Price per Unit]]*Table13[[#This Row],[Units Sold]]</f>
        <v>40739.199999999997</v>
      </c>
      <c r="S678" s="52" t="s">
        <v>61</v>
      </c>
      <c r="T678" s="66">
        <f>+Table13[[#This Row],[Price per Unit]]*Table13[[#This Row],[Units Sold]]-Table13[[#This Row],[Price per Unit]]*Table13[[#This Row],[Units Sold]]*Table13[[#This Row],[Discount %]]</f>
        <v>32591.359999999997</v>
      </c>
      <c r="U678"/>
    </row>
    <row r="679" spans="1:21">
      <c r="A679" s="65">
        <v>2811</v>
      </c>
      <c r="B679" s="52" t="s">
        <v>41</v>
      </c>
      <c r="C679" s="52" t="s">
        <v>35</v>
      </c>
      <c r="D679" s="52" t="s">
        <v>29</v>
      </c>
      <c r="E679" s="52" t="s">
        <v>67</v>
      </c>
      <c r="F679" s="52" t="s">
        <v>60</v>
      </c>
      <c r="G679" s="52">
        <f>+LEN(Table13[[#This Row],[Product Name]])</f>
        <v>15</v>
      </c>
      <c r="H679" s="52" t="s">
        <v>22</v>
      </c>
      <c r="I679" s="52" t="s">
        <v>23</v>
      </c>
      <c r="J679" s="52">
        <v>2023</v>
      </c>
      <c r="K679" s="52" t="s">
        <v>32</v>
      </c>
      <c r="L679" s="53" t="s">
        <v>46</v>
      </c>
      <c r="M679" s="54">
        <v>45170</v>
      </c>
      <c r="N679" s="52" t="s">
        <v>34</v>
      </c>
      <c r="O679" s="55">
        <v>71.87</v>
      </c>
      <c r="P679" s="52">
        <v>128</v>
      </c>
      <c r="Q679" s="56">
        <v>0.16</v>
      </c>
      <c r="R679" s="55">
        <f>+Table13[[#This Row],[Price per Unit]]*Table13[[#This Row],[Units Sold]]</f>
        <v>9199.36</v>
      </c>
      <c r="S679" s="52" t="s">
        <v>47</v>
      </c>
      <c r="T679" s="66">
        <f>+Table13[[#This Row],[Price per Unit]]*Table13[[#This Row],[Units Sold]]-Table13[[#This Row],[Price per Unit]]*Table13[[#This Row],[Units Sold]]*Table13[[#This Row],[Discount %]]</f>
        <v>7727.4624000000003</v>
      </c>
      <c r="U679"/>
    </row>
    <row r="680" spans="1:21">
      <c r="A680" s="65">
        <v>2814</v>
      </c>
      <c r="B680" s="52" t="s">
        <v>17</v>
      </c>
      <c r="C680" s="52" t="s">
        <v>35</v>
      </c>
      <c r="D680" s="52" t="s">
        <v>42</v>
      </c>
      <c r="E680" s="52" t="s">
        <v>20</v>
      </c>
      <c r="F680" s="52" t="s">
        <v>60</v>
      </c>
      <c r="G680" s="52">
        <f>+LEN(Table13[[#This Row],[Product Name]])</f>
        <v>15</v>
      </c>
      <c r="H680" s="52" t="s">
        <v>44</v>
      </c>
      <c r="I680" s="52" t="s">
        <v>31</v>
      </c>
      <c r="J680" s="52">
        <v>2023</v>
      </c>
      <c r="K680" s="52" t="s">
        <v>45</v>
      </c>
      <c r="L680" s="53" t="s">
        <v>46</v>
      </c>
      <c r="M680" s="54">
        <v>45170</v>
      </c>
      <c r="N680" s="52" t="s">
        <v>26</v>
      </c>
      <c r="O680" s="55">
        <v>96.62</v>
      </c>
      <c r="P680" s="52">
        <v>18</v>
      </c>
      <c r="Q680" s="56">
        <v>0.05</v>
      </c>
      <c r="R680" s="55">
        <f>+Table13[[#This Row],[Price per Unit]]*Table13[[#This Row],[Units Sold]]</f>
        <v>1739.16</v>
      </c>
      <c r="S680" s="52" t="s">
        <v>56</v>
      </c>
      <c r="T680" s="66">
        <f>+Table13[[#This Row],[Price per Unit]]*Table13[[#This Row],[Units Sold]]-Table13[[#This Row],[Price per Unit]]*Table13[[#This Row],[Units Sold]]*Table13[[#This Row],[Discount %]]</f>
        <v>1652.202</v>
      </c>
      <c r="U680"/>
    </row>
    <row r="681" spans="1:21">
      <c r="A681" s="65">
        <v>2827</v>
      </c>
      <c r="B681" s="52" t="s">
        <v>17</v>
      </c>
      <c r="C681" s="52" t="s">
        <v>35</v>
      </c>
      <c r="D681" s="52" t="s">
        <v>42</v>
      </c>
      <c r="E681" s="52" t="s">
        <v>30</v>
      </c>
      <c r="F681" s="52" t="s">
        <v>60</v>
      </c>
      <c r="G681" s="52">
        <f>+LEN(Table13[[#This Row],[Product Name]])</f>
        <v>15</v>
      </c>
      <c r="H681" s="52" t="s">
        <v>57</v>
      </c>
      <c r="I681" s="52" t="s">
        <v>31</v>
      </c>
      <c r="J681" s="52">
        <v>2023</v>
      </c>
      <c r="K681" s="52" t="s">
        <v>45</v>
      </c>
      <c r="L681" s="53" t="s">
        <v>51</v>
      </c>
      <c r="M681" s="54">
        <v>45017</v>
      </c>
      <c r="N681" s="52" t="s">
        <v>69</v>
      </c>
      <c r="O681" s="55">
        <v>96.18</v>
      </c>
      <c r="P681" s="52">
        <v>246</v>
      </c>
      <c r="Q681" s="56">
        <v>0.28000000000000003</v>
      </c>
      <c r="R681" s="55">
        <f>+Table13[[#This Row],[Price per Unit]]*Table13[[#This Row],[Units Sold]]</f>
        <v>23660.280000000002</v>
      </c>
      <c r="S681" s="52" t="s">
        <v>27</v>
      </c>
      <c r="T681" s="66">
        <f>+Table13[[#This Row],[Price per Unit]]*Table13[[#This Row],[Units Sold]]-Table13[[#This Row],[Price per Unit]]*Table13[[#This Row],[Units Sold]]*Table13[[#This Row],[Discount %]]</f>
        <v>17035.401600000001</v>
      </c>
      <c r="U681"/>
    </row>
    <row r="682" spans="1:21">
      <c r="A682" s="65">
        <v>2829</v>
      </c>
      <c r="B682" s="52" t="s">
        <v>41</v>
      </c>
      <c r="C682" s="52" t="s">
        <v>35</v>
      </c>
      <c r="D682" s="52" t="s">
        <v>19</v>
      </c>
      <c r="E682" s="52" t="s">
        <v>67</v>
      </c>
      <c r="F682" s="52" t="s">
        <v>43</v>
      </c>
      <c r="G682" s="52">
        <f>+LEN(Table13[[#This Row],[Product Name]])</f>
        <v>20</v>
      </c>
      <c r="H682" s="52" t="s">
        <v>22</v>
      </c>
      <c r="I682" s="52" t="s">
        <v>23</v>
      </c>
      <c r="J682" s="52">
        <v>2024</v>
      </c>
      <c r="K682" s="52" t="s">
        <v>24</v>
      </c>
      <c r="L682" s="53" t="s">
        <v>65</v>
      </c>
      <c r="M682" s="54">
        <v>45292</v>
      </c>
      <c r="N682" s="52" t="s">
        <v>26</v>
      </c>
      <c r="O682" s="55">
        <v>45.54</v>
      </c>
      <c r="P682" s="52">
        <v>296</v>
      </c>
      <c r="Q682" s="56">
        <v>0.21</v>
      </c>
      <c r="R682" s="55">
        <f>+Table13[[#This Row],[Price per Unit]]*Table13[[#This Row],[Units Sold]]</f>
        <v>13479.84</v>
      </c>
      <c r="S682" s="52" t="s">
        <v>61</v>
      </c>
      <c r="T682" s="66">
        <f>+Table13[[#This Row],[Price per Unit]]*Table13[[#This Row],[Units Sold]]-Table13[[#This Row],[Price per Unit]]*Table13[[#This Row],[Units Sold]]*Table13[[#This Row],[Discount %]]</f>
        <v>10649.0736</v>
      </c>
      <c r="U682"/>
    </row>
    <row r="683" spans="1:21">
      <c r="A683" s="65">
        <v>2831</v>
      </c>
      <c r="B683" s="52" t="s">
        <v>48</v>
      </c>
      <c r="C683" s="52" t="s">
        <v>35</v>
      </c>
      <c r="D683" s="52" t="s">
        <v>54</v>
      </c>
      <c r="E683" s="52" t="s">
        <v>59</v>
      </c>
      <c r="F683" s="52" t="s">
        <v>55</v>
      </c>
      <c r="G683" s="52">
        <f>+LEN(Table13[[#This Row],[Product Name]])</f>
        <v>19</v>
      </c>
      <c r="H683" s="52" t="s">
        <v>22</v>
      </c>
      <c r="I683" s="52" t="s">
        <v>23</v>
      </c>
      <c r="J683" s="52">
        <v>2023</v>
      </c>
      <c r="K683" s="52" t="s">
        <v>24</v>
      </c>
      <c r="L683" s="53" t="s">
        <v>25</v>
      </c>
      <c r="M683" s="54">
        <v>44986</v>
      </c>
      <c r="N683" s="52" t="s">
        <v>66</v>
      </c>
      <c r="O683" s="55">
        <v>20.43</v>
      </c>
      <c r="P683" s="52">
        <v>224</v>
      </c>
      <c r="Q683" s="56">
        <v>0.17</v>
      </c>
      <c r="R683" s="55">
        <f>+Table13[[#This Row],[Price per Unit]]*Table13[[#This Row],[Units Sold]]</f>
        <v>4576.32</v>
      </c>
      <c r="S683" s="52" t="s">
        <v>47</v>
      </c>
      <c r="T683" s="66">
        <f>+Table13[[#This Row],[Price per Unit]]*Table13[[#This Row],[Units Sold]]-Table13[[#This Row],[Price per Unit]]*Table13[[#This Row],[Units Sold]]*Table13[[#This Row],[Discount %]]</f>
        <v>3798.3455999999996</v>
      </c>
      <c r="U683"/>
    </row>
    <row r="684" spans="1:21">
      <c r="A684" s="65">
        <v>2836</v>
      </c>
      <c r="B684" s="52" t="s">
        <v>41</v>
      </c>
      <c r="C684" s="52" t="s">
        <v>35</v>
      </c>
      <c r="D684" s="52" t="s">
        <v>50</v>
      </c>
      <c r="E684" s="52" t="s">
        <v>30</v>
      </c>
      <c r="F684" s="52" t="s">
        <v>55</v>
      </c>
      <c r="G684" s="52">
        <f>+LEN(Table13[[#This Row],[Product Name]])</f>
        <v>19</v>
      </c>
      <c r="H684" s="52" t="s">
        <v>22</v>
      </c>
      <c r="I684" s="52" t="s">
        <v>31</v>
      </c>
      <c r="J684" s="52">
        <v>2024</v>
      </c>
      <c r="K684" s="52" t="s">
        <v>32</v>
      </c>
      <c r="L684" s="53" t="s">
        <v>73</v>
      </c>
      <c r="M684" s="54">
        <v>45505</v>
      </c>
      <c r="N684" s="52" t="s">
        <v>39</v>
      </c>
      <c r="O684" s="55">
        <v>37.299999999999997</v>
      </c>
      <c r="P684" s="52">
        <v>229</v>
      </c>
      <c r="Q684" s="56">
        <v>0.27</v>
      </c>
      <c r="R684" s="55">
        <f>+Table13[[#This Row],[Price per Unit]]*Table13[[#This Row],[Units Sold]]</f>
        <v>8541.6999999999989</v>
      </c>
      <c r="S684" s="52" t="s">
        <v>27</v>
      </c>
      <c r="T684" s="66">
        <f>+Table13[[#This Row],[Price per Unit]]*Table13[[#This Row],[Units Sold]]-Table13[[#This Row],[Price per Unit]]*Table13[[#This Row],[Units Sold]]*Table13[[#This Row],[Discount %]]</f>
        <v>6235.4409999999989</v>
      </c>
      <c r="U684"/>
    </row>
    <row r="685" spans="1:21">
      <c r="A685" s="65">
        <v>2837</v>
      </c>
      <c r="B685" s="52" t="s">
        <v>41</v>
      </c>
      <c r="C685" s="52" t="s">
        <v>35</v>
      </c>
      <c r="D685" s="52" t="s">
        <v>42</v>
      </c>
      <c r="E685" s="52" t="s">
        <v>67</v>
      </c>
      <c r="F685" s="52" t="s">
        <v>38</v>
      </c>
      <c r="G685" s="52">
        <f>+LEN(Table13[[#This Row],[Product Name]])</f>
        <v>15</v>
      </c>
      <c r="H685" s="52" t="s">
        <v>57</v>
      </c>
      <c r="I685" s="52" t="s">
        <v>31</v>
      </c>
      <c r="J685" s="52">
        <v>2023</v>
      </c>
      <c r="K685" s="52" t="s">
        <v>32</v>
      </c>
      <c r="L685" s="53" t="s">
        <v>71</v>
      </c>
      <c r="M685" s="54">
        <v>45200</v>
      </c>
      <c r="N685" s="52" t="s">
        <v>69</v>
      </c>
      <c r="O685" s="55">
        <v>27.8</v>
      </c>
      <c r="P685" s="52">
        <v>237</v>
      </c>
      <c r="Q685" s="56">
        <v>0.08</v>
      </c>
      <c r="R685" s="55">
        <f>+Table13[[#This Row],[Price per Unit]]*Table13[[#This Row],[Units Sold]]</f>
        <v>6588.6</v>
      </c>
      <c r="S685" s="52" t="s">
        <v>27</v>
      </c>
      <c r="T685" s="66">
        <f>+Table13[[#This Row],[Price per Unit]]*Table13[[#This Row],[Units Sold]]-Table13[[#This Row],[Price per Unit]]*Table13[[#This Row],[Units Sold]]*Table13[[#This Row],[Discount %]]</f>
        <v>6061.5120000000006</v>
      </c>
      <c r="U685"/>
    </row>
    <row r="686" spans="1:21">
      <c r="A686" s="65">
        <v>2845</v>
      </c>
      <c r="B686" s="52" t="s">
        <v>17</v>
      </c>
      <c r="C686" s="52" t="s">
        <v>35</v>
      </c>
      <c r="D686" s="52" t="s">
        <v>52</v>
      </c>
      <c r="E686" s="52" t="s">
        <v>67</v>
      </c>
      <c r="F686" s="52" t="s">
        <v>21</v>
      </c>
      <c r="G686" s="52">
        <f>+LEN(Table13[[#This Row],[Product Name]])</f>
        <v>16</v>
      </c>
      <c r="H686" s="52" t="s">
        <v>22</v>
      </c>
      <c r="I686" s="52" t="s">
        <v>31</v>
      </c>
      <c r="J686" s="52">
        <v>2024</v>
      </c>
      <c r="K686" s="52" t="s">
        <v>32</v>
      </c>
      <c r="L686" s="53" t="s">
        <v>72</v>
      </c>
      <c r="M686" s="54">
        <v>45444</v>
      </c>
      <c r="N686" s="52" t="s">
        <v>26</v>
      </c>
      <c r="O686" s="55">
        <v>65.569999999999993</v>
      </c>
      <c r="P686" s="52">
        <v>483</v>
      </c>
      <c r="Q686" s="56">
        <v>0.09</v>
      </c>
      <c r="R686" s="55">
        <f>+Table13[[#This Row],[Price per Unit]]*Table13[[#This Row],[Units Sold]]</f>
        <v>31670.309999999998</v>
      </c>
      <c r="S686" s="52" t="s">
        <v>61</v>
      </c>
      <c r="T686" s="66">
        <f>+Table13[[#This Row],[Price per Unit]]*Table13[[#This Row],[Units Sold]]-Table13[[#This Row],[Price per Unit]]*Table13[[#This Row],[Units Sold]]*Table13[[#This Row],[Discount %]]</f>
        <v>28819.982099999997</v>
      </c>
      <c r="U686"/>
    </row>
    <row r="687" spans="1:21">
      <c r="A687" s="65">
        <v>2854</v>
      </c>
      <c r="B687" s="52" t="s">
        <v>41</v>
      </c>
      <c r="C687" s="52" t="s">
        <v>35</v>
      </c>
      <c r="D687" s="52" t="s">
        <v>36</v>
      </c>
      <c r="E687" s="52" t="s">
        <v>67</v>
      </c>
      <c r="F687" s="52" t="s">
        <v>60</v>
      </c>
      <c r="G687" s="52">
        <f>+LEN(Table13[[#This Row],[Product Name]])</f>
        <v>15</v>
      </c>
      <c r="H687" s="52" t="s">
        <v>57</v>
      </c>
      <c r="I687" s="52" t="s">
        <v>23</v>
      </c>
      <c r="J687" s="52">
        <v>2023</v>
      </c>
      <c r="K687" s="52" t="s">
        <v>63</v>
      </c>
      <c r="L687" s="53" t="s">
        <v>58</v>
      </c>
      <c r="M687" s="54">
        <v>45200</v>
      </c>
      <c r="N687" s="52" t="s">
        <v>34</v>
      </c>
      <c r="O687" s="55">
        <v>36.07</v>
      </c>
      <c r="P687" s="52">
        <v>198</v>
      </c>
      <c r="Q687" s="56">
        <v>0.13</v>
      </c>
      <c r="R687" s="55">
        <f>+Table13[[#This Row],[Price per Unit]]*Table13[[#This Row],[Units Sold]]</f>
        <v>7141.86</v>
      </c>
      <c r="S687" s="52" t="s">
        <v>61</v>
      </c>
      <c r="T687" s="66">
        <f>+Table13[[#This Row],[Price per Unit]]*Table13[[#This Row],[Units Sold]]-Table13[[#This Row],[Price per Unit]]*Table13[[#This Row],[Units Sold]]*Table13[[#This Row],[Discount %]]</f>
        <v>6213.4182000000001</v>
      </c>
      <c r="U687"/>
    </row>
    <row r="688" spans="1:21">
      <c r="A688" s="65">
        <v>2863</v>
      </c>
      <c r="B688" s="52" t="s">
        <v>41</v>
      </c>
      <c r="C688" s="52" t="s">
        <v>35</v>
      </c>
      <c r="D688" s="52" t="s">
        <v>42</v>
      </c>
      <c r="E688" s="52" t="s">
        <v>67</v>
      </c>
      <c r="F688" s="52" t="s">
        <v>60</v>
      </c>
      <c r="G688" s="52">
        <f>+LEN(Table13[[#This Row],[Product Name]])</f>
        <v>15</v>
      </c>
      <c r="H688" s="52" t="s">
        <v>22</v>
      </c>
      <c r="I688" s="52" t="s">
        <v>31</v>
      </c>
      <c r="J688" s="52">
        <v>2024</v>
      </c>
      <c r="K688" s="52" t="s">
        <v>45</v>
      </c>
      <c r="L688" s="53" t="s">
        <v>68</v>
      </c>
      <c r="M688" s="54">
        <v>45627</v>
      </c>
      <c r="N688" s="52" t="s">
        <v>69</v>
      </c>
      <c r="O688" s="55">
        <v>57.83</v>
      </c>
      <c r="P688" s="52">
        <v>482</v>
      </c>
      <c r="Q688" s="56">
        <v>0.3</v>
      </c>
      <c r="R688" s="55">
        <f>+Table13[[#This Row],[Price per Unit]]*Table13[[#This Row],[Units Sold]]</f>
        <v>27874.059999999998</v>
      </c>
      <c r="S688" s="52" t="s">
        <v>40</v>
      </c>
      <c r="T688" s="66">
        <f>+Table13[[#This Row],[Price per Unit]]*Table13[[#This Row],[Units Sold]]-Table13[[#This Row],[Price per Unit]]*Table13[[#This Row],[Units Sold]]*Table13[[#This Row],[Discount %]]</f>
        <v>19511.841999999997</v>
      </c>
      <c r="U688"/>
    </row>
    <row r="689" spans="1:21">
      <c r="A689" s="65">
        <v>2866</v>
      </c>
      <c r="B689" s="52" t="s">
        <v>17</v>
      </c>
      <c r="C689" s="52" t="s">
        <v>35</v>
      </c>
      <c r="D689" s="52" t="s">
        <v>29</v>
      </c>
      <c r="E689" s="52" t="s">
        <v>20</v>
      </c>
      <c r="F689" s="52" t="s">
        <v>60</v>
      </c>
      <c r="G689" s="52">
        <f>+LEN(Table13[[#This Row],[Product Name]])</f>
        <v>15</v>
      </c>
      <c r="H689" s="52" t="s">
        <v>22</v>
      </c>
      <c r="I689" s="52" t="s">
        <v>31</v>
      </c>
      <c r="J689" s="52">
        <v>2024</v>
      </c>
      <c r="K689" s="52" t="s">
        <v>32</v>
      </c>
      <c r="L689" s="53" t="s">
        <v>73</v>
      </c>
      <c r="M689" s="54">
        <v>45505</v>
      </c>
      <c r="N689" s="52" t="s">
        <v>34</v>
      </c>
      <c r="O689" s="55">
        <v>30.62</v>
      </c>
      <c r="P689" s="52">
        <v>24</v>
      </c>
      <c r="Q689" s="56">
        <v>0.27</v>
      </c>
      <c r="R689" s="55">
        <f>+Table13[[#This Row],[Price per Unit]]*Table13[[#This Row],[Units Sold]]</f>
        <v>734.88</v>
      </c>
      <c r="S689" s="52" t="s">
        <v>27</v>
      </c>
      <c r="T689" s="66">
        <f>+Table13[[#This Row],[Price per Unit]]*Table13[[#This Row],[Units Sold]]-Table13[[#This Row],[Price per Unit]]*Table13[[#This Row],[Units Sold]]*Table13[[#This Row],[Discount %]]</f>
        <v>536.4624</v>
      </c>
      <c r="U689"/>
    </row>
    <row r="690" spans="1:21">
      <c r="A690" s="65">
        <v>2867</v>
      </c>
      <c r="B690" s="52" t="s">
        <v>48</v>
      </c>
      <c r="C690" s="52" t="s">
        <v>35</v>
      </c>
      <c r="D690" s="52" t="s">
        <v>54</v>
      </c>
      <c r="E690" s="52" t="s">
        <v>37</v>
      </c>
      <c r="F690" s="52" t="s">
        <v>21</v>
      </c>
      <c r="G690" s="52">
        <f>+LEN(Table13[[#This Row],[Product Name]])</f>
        <v>16</v>
      </c>
      <c r="H690" s="52" t="s">
        <v>22</v>
      </c>
      <c r="I690" s="52" t="s">
        <v>31</v>
      </c>
      <c r="J690" s="52">
        <v>2023</v>
      </c>
      <c r="K690" s="52" t="s">
        <v>32</v>
      </c>
      <c r="L690" s="53" t="s">
        <v>51</v>
      </c>
      <c r="M690" s="54">
        <v>45017</v>
      </c>
      <c r="N690" s="52" t="s">
        <v>34</v>
      </c>
      <c r="O690" s="55">
        <v>95.34</v>
      </c>
      <c r="P690" s="52">
        <v>148</v>
      </c>
      <c r="Q690" s="56">
        <v>0.12</v>
      </c>
      <c r="R690" s="55">
        <f>+Table13[[#This Row],[Price per Unit]]*Table13[[#This Row],[Units Sold]]</f>
        <v>14110.32</v>
      </c>
      <c r="S690" s="52" t="s">
        <v>27</v>
      </c>
      <c r="T690" s="66">
        <f>+Table13[[#This Row],[Price per Unit]]*Table13[[#This Row],[Units Sold]]-Table13[[#This Row],[Price per Unit]]*Table13[[#This Row],[Units Sold]]*Table13[[#This Row],[Discount %]]</f>
        <v>12417.0816</v>
      </c>
      <c r="U690"/>
    </row>
    <row r="691" spans="1:21">
      <c r="A691" s="65">
        <v>2868</v>
      </c>
      <c r="B691" s="52" t="s">
        <v>41</v>
      </c>
      <c r="C691" s="52" t="s">
        <v>35</v>
      </c>
      <c r="D691" s="52" t="s">
        <v>19</v>
      </c>
      <c r="E691" s="52" t="s">
        <v>62</v>
      </c>
      <c r="F691" s="52" t="s">
        <v>38</v>
      </c>
      <c r="G691" s="52">
        <f>+LEN(Table13[[#This Row],[Product Name]])</f>
        <v>15</v>
      </c>
      <c r="H691" s="52" t="s">
        <v>22</v>
      </c>
      <c r="I691" s="52" t="s">
        <v>23</v>
      </c>
      <c r="J691" s="52">
        <v>2023</v>
      </c>
      <c r="K691" s="52" t="s">
        <v>45</v>
      </c>
      <c r="L691" s="53" t="s">
        <v>68</v>
      </c>
      <c r="M691" s="54">
        <v>45261</v>
      </c>
      <c r="N691" s="52" t="s">
        <v>34</v>
      </c>
      <c r="O691" s="55">
        <v>65.78</v>
      </c>
      <c r="P691" s="52">
        <v>268</v>
      </c>
      <c r="Q691" s="56">
        <v>0.09</v>
      </c>
      <c r="R691" s="55">
        <f>+Table13[[#This Row],[Price per Unit]]*Table13[[#This Row],[Units Sold]]</f>
        <v>17629.04</v>
      </c>
      <c r="S691" s="52" t="s">
        <v>61</v>
      </c>
      <c r="T691" s="66">
        <f>+Table13[[#This Row],[Price per Unit]]*Table13[[#This Row],[Units Sold]]-Table13[[#This Row],[Price per Unit]]*Table13[[#This Row],[Units Sold]]*Table13[[#This Row],[Discount %]]</f>
        <v>16042.4264</v>
      </c>
      <c r="U691"/>
    </row>
    <row r="692" spans="1:21">
      <c r="A692" s="65">
        <v>2872</v>
      </c>
      <c r="B692" s="52" t="s">
        <v>48</v>
      </c>
      <c r="C692" s="52" t="s">
        <v>35</v>
      </c>
      <c r="D692" s="52" t="s">
        <v>50</v>
      </c>
      <c r="E692" s="52" t="s">
        <v>30</v>
      </c>
      <c r="F692" s="52" t="s">
        <v>43</v>
      </c>
      <c r="G692" s="52">
        <f>+LEN(Table13[[#This Row],[Product Name]])</f>
        <v>20</v>
      </c>
      <c r="H692" s="52" t="s">
        <v>44</v>
      </c>
      <c r="I692" s="52" t="s">
        <v>31</v>
      </c>
      <c r="J692" s="52">
        <v>2023</v>
      </c>
      <c r="K692" s="52" t="s">
        <v>24</v>
      </c>
      <c r="L692" s="53" t="s">
        <v>25</v>
      </c>
      <c r="M692" s="54">
        <v>44986</v>
      </c>
      <c r="N692" s="52" t="s">
        <v>26</v>
      </c>
      <c r="O692" s="55">
        <v>84.43</v>
      </c>
      <c r="P692" s="52">
        <v>231</v>
      </c>
      <c r="Q692" s="56">
        <v>0.18</v>
      </c>
      <c r="R692" s="55">
        <f>+Table13[[#This Row],[Price per Unit]]*Table13[[#This Row],[Units Sold]]</f>
        <v>19503.330000000002</v>
      </c>
      <c r="S692" s="52" t="s">
        <v>47</v>
      </c>
      <c r="T692" s="66">
        <f>+Table13[[#This Row],[Price per Unit]]*Table13[[#This Row],[Units Sold]]-Table13[[#This Row],[Price per Unit]]*Table13[[#This Row],[Units Sold]]*Table13[[#This Row],[Discount %]]</f>
        <v>15992.730600000003</v>
      </c>
      <c r="U692"/>
    </row>
    <row r="693" spans="1:21">
      <c r="A693" s="65">
        <v>2874</v>
      </c>
      <c r="B693" s="52" t="s">
        <v>41</v>
      </c>
      <c r="C693" s="52" t="s">
        <v>35</v>
      </c>
      <c r="D693" s="52" t="s">
        <v>50</v>
      </c>
      <c r="E693" s="52" t="s">
        <v>62</v>
      </c>
      <c r="F693" s="52" t="s">
        <v>55</v>
      </c>
      <c r="G693" s="52">
        <f>+LEN(Table13[[#This Row],[Product Name]])</f>
        <v>19</v>
      </c>
      <c r="H693" s="52" t="s">
        <v>22</v>
      </c>
      <c r="I693" s="52" t="s">
        <v>31</v>
      </c>
      <c r="J693" s="52">
        <v>2024</v>
      </c>
      <c r="K693" s="52" t="s">
        <v>24</v>
      </c>
      <c r="L693" s="53" t="s">
        <v>73</v>
      </c>
      <c r="M693" s="54">
        <v>45505</v>
      </c>
      <c r="N693" s="52" t="s">
        <v>26</v>
      </c>
      <c r="O693" s="55">
        <v>40.5</v>
      </c>
      <c r="P693" s="52">
        <v>49</v>
      </c>
      <c r="Q693" s="56">
        <v>0.09</v>
      </c>
      <c r="R693" s="55">
        <f>+Table13[[#This Row],[Price per Unit]]*Table13[[#This Row],[Units Sold]]</f>
        <v>1984.5</v>
      </c>
      <c r="S693" s="52" t="s">
        <v>47</v>
      </c>
      <c r="T693" s="66">
        <f>+Table13[[#This Row],[Price per Unit]]*Table13[[#This Row],[Units Sold]]-Table13[[#This Row],[Price per Unit]]*Table13[[#This Row],[Units Sold]]*Table13[[#This Row],[Discount %]]</f>
        <v>1805.895</v>
      </c>
      <c r="U693"/>
    </row>
    <row r="694" spans="1:21">
      <c r="A694" s="65">
        <v>2887</v>
      </c>
      <c r="B694" s="52" t="s">
        <v>48</v>
      </c>
      <c r="C694" s="52" t="s">
        <v>35</v>
      </c>
      <c r="D694" s="52" t="s">
        <v>19</v>
      </c>
      <c r="E694" s="52" t="s">
        <v>62</v>
      </c>
      <c r="F694" s="52" t="s">
        <v>60</v>
      </c>
      <c r="G694" s="52">
        <f>+LEN(Table13[[#This Row],[Product Name]])</f>
        <v>15</v>
      </c>
      <c r="H694" s="52" t="s">
        <v>44</v>
      </c>
      <c r="I694" s="52" t="s">
        <v>23</v>
      </c>
      <c r="J694" s="52">
        <v>2024</v>
      </c>
      <c r="K694" s="52" t="s">
        <v>45</v>
      </c>
      <c r="L694" s="53" t="s">
        <v>64</v>
      </c>
      <c r="M694" s="54">
        <v>45474</v>
      </c>
      <c r="N694" s="52" t="s">
        <v>39</v>
      </c>
      <c r="O694" s="55">
        <v>36.08</v>
      </c>
      <c r="P694" s="52">
        <v>374</v>
      </c>
      <c r="Q694" s="56">
        <v>0.26</v>
      </c>
      <c r="R694" s="55">
        <f>+Table13[[#This Row],[Price per Unit]]*Table13[[#This Row],[Units Sold]]</f>
        <v>13493.92</v>
      </c>
      <c r="S694" s="52" t="s">
        <v>61</v>
      </c>
      <c r="T694" s="66">
        <f>+Table13[[#This Row],[Price per Unit]]*Table13[[#This Row],[Units Sold]]-Table13[[#This Row],[Price per Unit]]*Table13[[#This Row],[Units Sold]]*Table13[[#This Row],[Discount %]]</f>
        <v>9985.5007999999998</v>
      </c>
      <c r="U694"/>
    </row>
    <row r="695" spans="1:21">
      <c r="A695" s="65">
        <v>2888</v>
      </c>
      <c r="B695" s="52" t="s">
        <v>48</v>
      </c>
      <c r="C695" s="52" t="s">
        <v>35</v>
      </c>
      <c r="D695" s="52" t="s">
        <v>42</v>
      </c>
      <c r="E695" s="52" t="s">
        <v>70</v>
      </c>
      <c r="F695" s="52" t="s">
        <v>55</v>
      </c>
      <c r="G695" s="52">
        <f>+LEN(Table13[[#This Row],[Product Name]])</f>
        <v>19</v>
      </c>
      <c r="H695" s="52" t="s">
        <v>22</v>
      </c>
      <c r="I695" s="52" t="s">
        <v>23</v>
      </c>
      <c r="J695" s="52">
        <v>2024</v>
      </c>
      <c r="K695" s="52" t="s">
        <v>63</v>
      </c>
      <c r="L695" s="53" t="s">
        <v>46</v>
      </c>
      <c r="M695" s="54">
        <v>45536</v>
      </c>
      <c r="N695" s="52" t="s">
        <v>34</v>
      </c>
      <c r="O695" s="55">
        <v>35.159999999999997</v>
      </c>
      <c r="P695" s="52">
        <v>181</v>
      </c>
      <c r="Q695" s="56">
        <v>0.02</v>
      </c>
      <c r="R695" s="55">
        <f>+Table13[[#This Row],[Price per Unit]]*Table13[[#This Row],[Units Sold]]</f>
        <v>6363.9599999999991</v>
      </c>
      <c r="S695" s="52" t="s">
        <v>56</v>
      </c>
      <c r="T695" s="66">
        <f>+Table13[[#This Row],[Price per Unit]]*Table13[[#This Row],[Units Sold]]-Table13[[#This Row],[Price per Unit]]*Table13[[#This Row],[Units Sold]]*Table13[[#This Row],[Discount %]]</f>
        <v>6236.6807999999992</v>
      </c>
      <c r="U695"/>
    </row>
    <row r="696" spans="1:21">
      <c r="A696" s="65">
        <v>2889</v>
      </c>
      <c r="B696" s="52" t="s">
        <v>17</v>
      </c>
      <c r="C696" s="52" t="s">
        <v>35</v>
      </c>
      <c r="D696" s="52" t="s">
        <v>19</v>
      </c>
      <c r="E696" s="52" t="s">
        <v>37</v>
      </c>
      <c r="F696" s="52" t="s">
        <v>60</v>
      </c>
      <c r="G696" s="52">
        <f>+LEN(Table13[[#This Row],[Product Name]])</f>
        <v>15</v>
      </c>
      <c r="H696" s="52" t="s">
        <v>44</v>
      </c>
      <c r="I696" s="52" t="s">
        <v>31</v>
      </c>
      <c r="J696" s="52">
        <v>2024</v>
      </c>
      <c r="K696" s="52" t="s">
        <v>63</v>
      </c>
      <c r="L696" s="53" t="s">
        <v>51</v>
      </c>
      <c r="M696" s="54">
        <v>45383</v>
      </c>
      <c r="N696" s="52" t="s">
        <v>66</v>
      </c>
      <c r="O696" s="55">
        <v>5.12</v>
      </c>
      <c r="P696" s="52">
        <v>26</v>
      </c>
      <c r="Q696" s="56">
        <v>0.2</v>
      </c>
      <c r="R696" s="55">
        <f>+Table13[[#This Row],[Price per Unit]]*Table13[[#This Row],[Units Sold]]</f>
        <v>133.12</v>
      </c>
      <c r="S696" s="52" t="s">
        <v>47</v>
      </c>
      <c r="T696" s="66">
        <f>+Table13[[#This Row],[Price per Unit]]*Table13[[#This Row],[Units Sold]]-Table13[[#This Row],[Price per Unit]]*Table13[[#This Row],[Units Sold]]*Table13[[#This Row],[Discount %]]</f>
        <v>106.49600000000001</v>
      </c>
      <c r="U696"/>
    </row>
    <row r="697" spans="1:21">
      <c r="A697" s="65">
        <v>2896</v>
      </c>
      <c r="B697" s="52" t="s">
        <v>48</v>
      </c>
      <c r="C697" s="52" t="s">
        <v>35</v>
      </c>
      <c r="D697" s="52" t="s">
        <v>52</v>
      </c>
      <c r="E697" s="52" t="s">
        <v>30</v>
      </c>
      <c r="F697" s="52" t="s">
        <v>38</v>
      </c>
      <c r="G697" s="52">
        <f>+LEN(Table13[[#This Row],[Product Name]])</f>
        <v>15</v>
      </c>
      <c r="H697" s="52" t="s">
        <v>22</v>
      </c>
      <c r="I697" s="52" t="s">
        <v>23</v>
      </c>
      <c r="J697" s="52">
        <v>2024</v>
      </c>
      <c r="K697" s="52" t="s">
        <v>45</v>
      </c>
      <c r="L697" s="53" t="s">
        <v>72</v>
      </c>
      <c r="M697" s="54">
        <v>45444</v>
      </c>
      <c r="N697" s="52" t="s">
        <v>34</v>
      </c>
      <c r="O697" s="55">
        <v>83.88</v>
      </c>
      <c r="P697" s="52">
        <v>275</v>
      </c>
      <c r="Q697" s="56">
        <v>0.1</v>
      </c>
      <c r="R697" s="55">
        <f>+Table13[[#This Row],[Price per Unit]]*Table13[[#This Row],[Units Sold]]</f>
        <v>23067</v>
      </c>
      <c r="S697" s="52" t="s">
        <v>40</v>
      </c>
      <c r="T697" s="66">
        <f>+Table13[[#This Row],[Price per Unit]]*Table13[[#This Row],[Units Sold]]-Table13[[#This Row],[Price per Unit]]*Table13[[#This Row],[Units Sold]]*Table13[[#This Row],[Discount %]]</f>
        <v>20760.3</v>
      </c>
      <c r="U697"/>
    </row>
    <row r="698" spans="1:21">
      <c r="A698" s="65">
        <v>2899</v>
      </c>
      <c r="B698" s="52" t="s">
        <v>41</v>
      </c>
      <c r="C698" s="52" t="s">
        <v>35</v>
      </c>
      <c r="D698" s="52" t="s">
        <v>29</v>
      </c>
      <c r="E698" s="52" t="s">
        <v>37</v>
      </c>
      <c r="F698" s="52" t="s">
        <v>43</v>
      </c>
      <c r="G698" s="52">
        <f>+LEN(Table13[[#This Row],[Product Name]])</f>
        <v>20</v>
      </c>
      <c r="H698" s="52" t="s">
        <v>22</v>
      </c>
      <c r="I698" s="52" t="s">
        <v>23</v>
      </c>
      <c r="J698" s="52">
        <v>2023</v>
      </c>
      <c r="K698" s="52" t="s">
        <v>32</v>
      </c>
      <c r="L698" s="53" t="s">
        <v>51</v>
      </c>
      <c r="M698" s="54">
        <v>45017</v>
      </c>
      <c r="N698" s="52" t="s">
        <v>39</v>
      </c>
      <c r="O698" s="55">
        <v>55.04</v>
      </c>
      <c r="P698" s="52">
        <v>86</v>
      </c>
      <c r="Q698" s="56">
        <v>0.08</v>
      </c>
      <c r="R698" s="55">
        <f>+Table13[[#This Row],[Price per Unit]]*Table13[[#This Row],[Units Sold]]</f>
        <v>4733.4399999999996</v>
      </c>
      <c r="S698" s="52" t="s">
        <v>61</v>
      </c>
      <c r="T698" s="66">
        <f>+Table13[[#This Row],[Price per Unit]]*Table13[[#This Row],[Units Sold]]-Table13[[#This Row],[Price per Unit]]*Table13[[#This Row],[Units Sold]]*Table13[[#This Row],[Discount %]]</f>
        <v>4354.7647999999999</v>
      </c>
      <c r="U698"/>
    </row>
    <row r="699" spans="1:21">
      <c r="A699" s="65">
        <v>2902</v>
      </c>
      <c r="B699" s="52" t="s">
        <v>48</v>
      </c>
      <c r="C699" s="52" t="s">
        <v>35</v>
      </c>
      <c r="D699" s="52" t="s">
        <v>50</v>
      </c>
      <c r="E699" s="52" t="s">
        <v>70</v>
      </c>
      <c r="F699" s="52" t="s">
        <v>60</v>
      </c>
      <c r="G699" s="52">
        <f>+LEN(Table13[[#This Row],[Product Name]])</f>
        <v>15</v>
      </c>
      <c r="H699" s="52" t="s">
        <v>22</v>
      </c>
      <c r="I699" s="52" t="s">
        <v>31</v>
      </c>
      <c r="J699" s="52">
        <v>2024</v>
      </c>
      <c r="K699" s="52" t="s">
        <v>45</v>
      </c>
      <c r="L699" s="53" t="s">
        <v>72</v>
      </c>
      <c r="M699" s="54">
        <v>45444</v>
      </c>
      <c r="N699" s="52" t="s">
        <v>26</v>
      </c>
      <c r="O699" s="55">
        <v>49.63</v>
      </c>
      <c r="P699" s="52">
        <v>27</v>
      </c>
      <c r="Q699" s="56">
        <v>0.09</v>
      </c>
      <c r="R699" s="55">
        <f>+Table13[[#This Row],[Price per Unit]]*Table13[[#This Row],[Units Sold]]</f>
        <v>1340.01</v>
      </c>
      <c r="S699" s="52" t="s">
        <v>27</v>
      </c>
      <c r="T699" s="66">
        <f>+Table13[[#This Row],[Price per Unit]]*Table13[[#This Row],[Units Sold]]-Table13[[#This Row],[Price per Unit]]*Table13[[#This Row],[Units Sold]]*Table13[[#This Row],[Discount %]]</f>
        <v>1219.4091000000001</v>
      </c>
      <c r="U699"/>
    </row>
    <row r="700" spans="1:21">
      <c r="A700" s="65">
        <v>2904</v>
      </c>
      <c r="B700" s="52" t="s">
        <v>48</v>
      </c>
      <c r="C700" s="52" t="s">
        <v>35</v>
      </c>
      <c r="D700" s="52" t="s">
        <v>19</v>
      </c>
      <c r="E700" s="52" t="s">
        <v>20</v>
      </c>
      <c r="F700" s="52" t="s">
        <v>55</v>
      </c>
      <c r="G700" s="52">
        <f>+LEN(Table13[[#This Row],[Product Name]])</f>
        <v>19</v>
      </c>
      <c r="H700" s="52" t="s">
        <v>22</v>
      </c>
      <c r="I700" s="52" t="s">
        <v>31</v>
      </c>
      <c r="J700" s="52">
        <v>2024</v>
      </c>
      <c r="K700" s="52" t="s">
        <v>24</v>
      </c>
      <c r="L700" s="53" t="s">
        <v>51</v>
      </c>
      <c r="M700" s="54">
        <v>45383</v>
      </c>
      <c r="N700" s="52" t="s">
        <v>69</v>
      </c>
      <c r="O700" s="55">
        <v>51.46</v>
      </c>
      <c r="P700" s="52">
        <v>388</v>
      </c>
      <c r="Q700" s="56">
        <v>0.04</v>
      </c>
      <c r="R700" s="55">
        <f>+Table13[[#This Row],[Price per Unit]]*Table13[[#This Row],[Units Sold]]</f>
        <v>19966.48</v>
      </c>
      <c r="S700" s="52" t="s">
        <v>40</v>
      </c>
      <c r="T700" s="66">
        <f>+Table13[[#This Row],[Price per Unit]]*Table13[[#This Row],[Units Sold]]-Table13[[#This Row],[Price per Unit]]*Table13[[#This Row],[Units Sold]]*Table13[[#This Row],[Discount %]]</f>
        <v>19167.820800000001</v>
      </c>
      <c r="U700"/>
    </row>
    <row r="701" spans="1:21">
      <c r="A701" s="65">
        <v>2912</v>
      </c>
      <c r="B701" s="52" t="s">
        <v>17</v>
      </c>
      <c r="C701" s="52" t="s">
        <v>35</v>
      </c>
      <c r="D701" s="52" t="s">
        <v>29</v>
      </c>
      <c r="E701" s="52" t="s">
        <v>20</v>
      </c>
      <c r="F701" s="52" t="s">
        <v>55</v>
      </c>
      <c r="G701" s="52">
        <f>+LEN(Table13[[#This Row],[Product Name]])</f>
        <v>19</v>
      </c>
      <c r="H701" s="52" t="s">
        <v>44</v>
      </c>
      <c r="I701" s="52" t="s">
        <v>23</v>
      </c>
      <c r="J701" s="52">
        <v>2024</v>
      </c>
      <c r="K701" s="52" t="s">
        <v>24</v>
      </c>
      <c r="L701" s="53" t="s">
        <v>33</v>
      </c>
      <c r="M701" s="54">
        <v>45413</v>
      </c>
      <c r="N701" s="52" t="s">
        <v>66</v>
      </c>
      <c r="O701" s="55">
        <v>40.909999999999997</v>
      </c>
      <c r="P701" s="52">
        <v>440</v>
      </c>
      <c r="Q701" s="56">
        <v>0.02</v>
      </c>
      <c r="R701" s="55">
        <f>+Table13[[#This Row],[Price per Unit]]*Table13[[#This Row],[Units Sold]]</f>
        <v>18000.399999999998</v>
      </c>
      <c r="S701" s="52" t="s">
        <v>56</v>
      </c>
      <c r="T701" s="66">
        <f>+Table13[[#This Row],[Price per Unit]]*Table13[[#This Row],[Units Sold]]-Table13[[#This Row],[Price per Unit]]*Table13[[#This Row],[Units Sold]]*Table13[[#This Row],[Discount %]]</f>
        <v>17640.391999999996</v>
      </c>
      <c r="U701"/>
    </row>
    <row r="702" spans="1:21">
      <c r="A702" s="65">
        <v>2914</v>
      </c>
      <c r="B702" s="52" t="s">
        <v>41</v>
      </c>
      <c r="C702" s="52" t="s">
        <v>35</v>
      </c>
      <c r="D702" s="52" t="s">
        <v>19</v>
      </c>
      <c r="E702" s="52" t="s">
        <v>62</v>
      </c>
      <c r="F702" s="52" t="s">
        <v>43</v>
      </c>
      <c r="G702" s="52">
        <f>+LEN(Table13[[#This Row],[Product Name]])</f>
        <v>20</v>
      </c>
      <c r="H702" s="52" t="s">
        <v>22</v>
      </c>
      <c r="I702" s="52" t="s">
        <v>23</v>
      </c>
      <c r="J702" s="52">
        <v>2023</v>
      </c>
      <c r="K702" s="52" t="s">
        <v>45</v>
      </c>
      <c r="L702" s="53" t="s">
        <v>58</v>
      </c>
      <c r="M702" s="54">
        <v>45200</v>
      </c>
      <c r="N702" s="52" t="s">
        <v>34</v>
      </c>
      <c r="O702" s="55">
        <v>33.04</v>
      </c>
      <c r="P702" s="52">
        <v>429</v>
      </c>
      <c r="Q702" s="56">
        <v>0.05</v>
      </c>
      <c r="R702" s="55">
        <f>+Table13[[#This Row],[Price per Unit]]*Table13[[#This Row],[Units Sold]]</f>
        <v>14174.16</v>
      </c>
      <c r="S702" s="52" t="s">
        <v>27</v>
      </c>
      <c r="T702" s="66">
        <f>+Table13[[#This Row],[Price per Unit]]*Table13[[#This Row],[Units Sold]]-Table13[[#This Row],[Price per Unit]]*Table13[[#This Row],[Units Sold]]*Table13[[#This Row],[Discount %]]</f>
        <v>13465.451999999999</v>
      </c>
      <c r="U702"/>
    </row>
    <row r="703" spans="1:21">
      <c r="A703" s="65">
        <v>2917</v>
      </c>
      <c r="B703" s="52" t="s">
        <v>48</v>
      </c>
      <c r="C703" s="52" t="s">
        <v>35</v>
      </c>
      <c r="D703" s="52" t="s">
        <v>36</v>
      </c>
      <c r="E703" s="52" t="s">
        <v>67</v>
      </c>
      <c r="F703" s="52" t="s">
        <v>43</v>
      </c>
      <c r="G703" s="52">
        <f>+LEN(Table13[[#This Row],[Product Name]])</f>
        <v>20</v>
      </c>
      <c r="H703" s="52" t="s">
        <v>44</v>
      </c>
      <c r="I703" s="52" t="s">
        <v>31</v>
      </c>
      <c r="J703" s="52">
        <v>2023</v>
      </c>
      <c r="K703" s="52" t="s">
        <v>63</v>
      </c>
      <c r="L703" s="53" t="s">
        <v>65</v>
      </c>
      <c r="M703" s="54">
        <v>44927</v>
      </c>
      <c r="N703" s="52" t="s">
        <v>66</v>
      </c>
      <c r="O703" s="55">
        <v>31.98</v>
      </c>
      <c r="P703" s="52">
        <v>380</v>
      </c>
      <c r="Q703" s="56">
        <v>0.24</v>
      </c>
      <c r="R703" s="55">
        <f>+Table13[[#This Row],[Price per Unit]]*Table13[[#This Row],[Units Sold]]</f>
        <v>12152.4</v>
      </c>
      <c r="S703" s="52" t="s">
        <v>56</v>
      </c>
      <c r="T703" s="66">
        <f>+Table13[[#This Row],[Price per Unit]]*Table13[[#This Row],[Units Sold]]-Table13[[#This Row],[Price per Unit]]*Table13[[#This Row],[Units Sold]]*Table13[[#This Row],[Discount %]]</f>
        <v>9235.8240000000005</v>
      </c>
      <c r="U703"/>
    </row>
    <row r="704" spans="1:21">
      <c r="A704" s="65">
        <v>2921</v>
      </c>
      <c r="B704" s="52" t="s">
        <v>48</v>
      </c>
      <c r="C704" s="52" t="s">
        <v>35</v>
      </c>
      <c r="D704" s="52" t="s">
        <v>54</v>
      </c>
      <c r="E704" s="52" t="s">
        <v>37</v>
      </c>
      <c r="F704" s="52" t="s">
        <v>60</v>
      </c>
      <c r="G704" s="52">
        <f>+LEN(Table13[[#This Row],[Product Name]])</f>
        <v>15</v>
      </c>
      <c r="H704" s="52" t="s">
        <v>57</v>
      </c>
      <c r="I704" s="52" t="s">
        <v>23</v>
      </c>
      <c r="J704" s="52">
        <v>2023</v>
      </c>
      <c r="K704" s="52" t="s">
        <v>24</v>
      </c>
      <c r="L704" s="53" t="s">
        <v>51</v>
      </c>
      <c r="M704" s="54">
        <v>45017</v>
      </c>
      <c r="N704" s="52" t="s">
        <v>69</v>
      </c>
      <c r="O704" s="55">
        <v>77.14</v>
      </c>
      <c r="P704" s="52">
        <v>271</v>
      </c>
      <c r="Q704" s="56">
        <v>0.23</v>
      </c>
      <c r="R704" s="55">
        <f>+Table13[[#This Row],[Price per Unit]]*Table13[[#This Row],[Units Sold]]</f>
        <v>20904.939999999999</v>
      </c>
      <c r="S704" s="52" t="s">
        <v>47</v>
      </c>
      <c r="T704" s="66">
        <f>+Table13[[#This Row],[Price per Unit]]*Table13[[#This Row],[Units Sold]]-Table13[[#This Row],[Price per Unit]]*Table13[[#This Row],[Units Sold]]*Table13[[#This Row],[Discount %]]</f>
        <v>16096.803799999998</v>
      </c>
      <c r="U704"/>
    </row>
    <row r="705" spans="1:21">
      <c r="A705" s="65">
        <v>2936</v>
      </c>
      <c r="B705" s="52" t="s">
        <v>41</v>
      </c>
      <c r="C705" s="52" t="s">
        <v>35</v>
      </c>
      <c r="D705" s="52" t="s">
        <v>52</v>
      </c>
      <c r="E705" s="52" t="s">
        <v>70</v>
      </c>
      <c r="F705" s="52" t="s">
        <v>38</v>
      </c>
      <c r="G705" s="52">
        <f>+LEN(Table13[[#This Row],[Product Name]])</f>
        <v>15</v>
      </c>
      <c r="H705" s="52" t="s">
        <v>22</v>
      </c>
      <c r="I705" s="52" t="s">
        <v>23</v>
      </c>
      <c r="J705" s="52">
        <v>2023</v>
      </c>
      <c r="K705" s="52" t="s">
        <v>32</v>
      </c>
      <c r="L705" s="53" t="s">
        <v>25</v>
      </c>
      <c r="M705" s="54">
        <v>44986</v>
      </c>
      <c r="N705" s="52" t="s">
        <v>39</v>
      </c>
      <c r="O705" s="55">
        <v>82.39</v>
      </c>
      <c r="P705" s="52">
        <v>18</v>
      </c>
      <c r="Q705" s="56">
        <v>0.04</v>
      </c>
      <c r="R705" s="55">
        <f>+Table13[[#This Row],[Price per Unit]]*Table13[[#This Row],[Units Sold]]</f>
        <v>1483.02</v>
      </c>
      <c r="S705" s="52" t="s">
        <v>40</v>
      </c>
      <c r="T705" s="66">
        <f>+Table13[[#This Row],[Price per Unit]]*Table13[[#This Row],[Units Sold]]-Table13[[#This Row],[Price per Unit]]*Table13[[#This Row],[Units Sold]]*Table13[[#This Row],[Discount %]]</f>
        <v>1423.6992</v>
      </c>
      <c r="U705"/>
    </row>
    <row r="706" spans="1:21">
      <c r="A706" s="65">
        <v>2939</v>
      </c>
      <c r="B706" s="52" t="s">
        <v>48</v>
      </c>
      <c r="C706" s="52" t="s">
        <v>35</v>
      </c>
      <c r="D706" s="52" t="s">
        <v>54</v>
      </c>
      <c r="E706" s="52" t="s">
        <v>20</v>
      </c>
      <c r="F706" s="52" t="s">
        <v>60</v>
      </c>
      <c r="G706" s="52">
        <f>+LEN(Table13[[#This Row],[Product Name]])</f>
        <v>15</v>
      </c>
      <c r="H706" s="52" t="s">
        <v>57</v>
      </c>
      <c r="I706" s="52" t="s">
        <v>23</v>
      </c>
      <c r="J706" s="52">
        <v>2024</v>
      </c>
      <c r="K706" s="52" t="s">
        <v>32</v>
      </c>
      <c r="L706" s="53" t="s">
        <v>53</v>
      </c>
      <c r="M706" s="54">
        <v>45292</v>
      </c>
      <c r="N706" s="52" t="s">
        <v>34</v>
      </c>
      <c r="O706" s="55">
        <v>42.6</v>
      </c>
      <c r="P706" s="52">
        <v>354</v>
      </c>
      <c r="Q706" s="56">
        <v>0.28000000000000003</v>
      </c>
      <c r="R706" s="55">
        <f>+Table13[[#This Row],[Price per Unit]]*Table13[[#This Row],[Units Sold]]</f>
        <v>15080.4</v>
      </c>
      <c r="S706" s="52" t="s">
        <v>61</v>
      </c>
      <c r="T706" s="66">
        <f>+Table13[[#This Row],[Price per Unit]]*Table13[[#This Row],[Units Sold]]-Table13[[#This Row],[Price per Unit]]*Table13[[#This Row],[Units Sold]]*Table13[[#This Row],[Discount %]]</f>
        <v>10857.887999999999</v>
      </c>
      <c r="U706"/>
    </row>
    <row r="707" spans="1:21">
      <c r="A707" s="65">
        <v>2941</v>
      </c>
      <c r="B707" s="52" t="s">
        <v>41</v>
      </c>
      <c r="C707" s="52" t="s">
        <v>35</v>
      </c>
      <c r="D707" s="52" t="s">
        <v>50</v>
      </c>
      <c r="E707" s="52" t="s">
        <v>70</v>
      </c>
      <c r="F707" s="52" t="s">
        <v>43</v>
      </c>
      <c r="G707" s="52">
        <f>+LEN(Table13[[#This Row],[Product Name]])</f>
        <v>20</v>
      </c>
      <c r="H707" s="52" t="s">
        <v>44</v>
      </c>
      <c r="I707" s="52" t="s">
        <v>31</v>
      </c>
      <c r="J707" s="52">
        <v>2024</v>
      </c>
      <c r="K707" s="52" t="s">
        <v>32</v>
      </c>
      <c r="L707" s="53" t="s">
        <v>46</v>
      </c>
      <c r="M707" s="54">
        <v>45536</v>
      </c>
      <c r="N707" s="52" t="s">
        <v>34</v>
      </c>
      <c r="O707" s="55">
        <v>79.63</v>
      </c>
      <c r="P707" s="52">
        <v>205</v>
      </c>
      <c r="Q707" s="56">
        <v>0.16</v>
      </c>
      <c r="R707" s="55">
        <f>+Table13[[#This Row],[Price per Unit]]*Table13[[#This Row],[Units Sold]]</f>
        <v>16324.15</v>
      </c>
      <c r="S707" s="52" t="s">
        <v>61</v>
      </c>
      <c r="T707" s="66">
        <f>+Table13[[#This Row],[Price per Unit]]*Table13[[#This Row],[Units Sold]]-Table13[[#This Row],[Price per Unit]]*Table13[[#This Row],[Units Sold]]*Table13[[#This Row],[Discount %]]</f>
        <v>13712.286</v>
      </c>
      <c r="U707"/>
    </row>
    <row r="708" spans="1:21">
      <c r="A708" s="65">
        <v>2945</v>
      </c>
      <c r="B708" s="52" t="s">
        <v>48</v>
      </c>
      <c r="C708" s="52" t="s">
        <v>35</v>
      </c>
      <c r="D708" s="52" t="s">
        <v>52</v>
      </c>
      <c r="E708" s="52" t="s">
        <v>20</v>
      </c>
      <c r="F708" s="52" t="s">
        <v>43</v>
      </c>
      <c r="G708" s="52">
        <f>+LEN(Table13[[#This Row],[Product Name]])</f>
        <v>20</v>
      </c>
      <c r="H708" s="52" t="s">
        <v>44</v>
      </c>
      <c r="I708" s="52" t="s">
        <v>31</v>
      </c>
      <c r="J708" s="52">
        <v>2023</v>
      </c>
      <c r="K708" s="52" t="s">
        <v>32</v>
      </c>
      <c r="L708" s="53" t="s">
        <v>65</v>
      </c>
      <c r="M708" s="54">
        <v>44927</v>
      </c>
      <c r="N708" s="52" t="s">
        <v>34</v>
      </c>
      <c r="O708" s="55">
        <v>85.81</v>
      </c>
      <c r="P708" s="52">
        <v>236</v>
      </c>
      <c r="Q708" s="56">
        <v>0.22</v>
      </c>
      <c r="R708" s="55">
        <f>+Table13[[#This Row],[Price per Unit]]*Table13[[#This Row],[Units Sold]]</f>
        <v>20251.16</v>
      </c>
      <c r="S708" s="52" t="s">
        <v>56</v>
      </c>
      <c r="T708" s="66">
        <f>+Table13[[#This Row],[Price per Unit]]*Table13[[#This Row],[Units Sold]]-Table13[[#This Row],[Price per Unit]]*Table13[[#This Row],[Units Sold]]*Table13[[#This Row],[Discount %]]</f>
        <v>15795.9048</v>
      </c>
      <c r="U708"/>
    </row>
    <row r="709" spans="1:21">
      <c r="A709" s="65">
        <v>2949</v>
      </c>
      <c r="B709" s="52" t="s">
        <v>17</v>
      </c>
      <c r="C709" s="52" t="s">
        <v>35</v>
      </c>
      <c r="D709" s="52" t="s">
        <v>19</v>
      </c>
      <c r="E709" s="52" t="s">
        <v>67</v>
      </c>
      <c r="F709" s="52" t="s">
        <v>38</v>
      </c>
      <c r="G709" s="52">
        <f>+LEN(Table13[[#This Row],[Product Name]])</f>
        <v>15</v>
      </c>
      <c r="H709" s="52" t="s">
        <v>22</v>
      </c>
      <c r="I709" s="52" t="s">
        <v>23</v>
      </c>
      <c r="J709" s="52">
        <v>2024</v>
      </c>
      <c r="K709" s="52" t="s">
        <v>45</v>
      </c>
      <c r="L709" s="53" t="s">
        <v>58</v>
      </c>
      <c r="M709" s="54">
        <v>45566</v>
      </c>
      <c r="N709" s="52" t="s">
        <v>39</v>
      </c>
      <c r="O709" s="55">
        <v>71.83</v>
      </c>
      <c r="P709" s="52">
        <v>269</v>
      </c>
      <c r="Q709" s="56">
        <v>0.09</v>
      </c>
      <c r="R709" s="55">
        <f>+Table13[[#This Row],[Price per Unit]]*Table13[[#This Row],[Units Sold]]</f>
        <v>19322.27</v>
      </c>
      <c r="S709" s="52" t="s">
        <v>56</v>
      </c>
      <c r="T709" s="66">
        <f>+Table13[[#This Row],[Price per Unit]]*Table13[[#This Row],[Units Sold]]-Table13[[#This Row],[Price per Unit]]*Table13[[#This Row],[Units Sold]]*Table13[[#This Row],[Discount %]]</f>
        <v>17583.2657</v>
      </c>
      <c r="U709"/>
    </row>
    <row r="710" spans="1:21">
      <c r="A710" s="65">
        <v>2952</v>
      </c>
      <c r="B710" s="52" t="s">
        <v>17</v>
      </c>
      <c r="C710" s="52" t="s">
        <v>35</v>
      </c>
      <c r="D710" s="52" t="s">
        <v>29</v>
      </c>
      <c r="E710" s="52" t="s">
        <v>59</v>
      </c>
      <c r="F710" s="52" t="s">
        <v>21</v>
      </c>
      <c r="G710" s="52">
        <f>+LEN(Table13[[#This Row],[Product Name]])</f>
        <v>16</v>
      </c>
      <c r="H710" s="52" t="s">
        <v>44</v>
      </c>
      <c r="I710" s="52" t="s">
        <v>31</v>
      </c>
      <c r="J710" s="52">
        <v>2024</v>
      </c>
      <c r="K710" s="52" t="s">
        <v>45</v>
      </c>
      <c r="L710" s="53" t="s">
        <v>58</v>
      </c>
      <c r="M710" s="54">
        <v>45566</v>
      </c>
      <c r="N710" s="52" t="s">
        <v>34</v>
      </c>
      <c r="O710" s="55">
        <v>72.11</v>
      </c>
      <c r="P710" s="52">
        <v>305</v>
      </c>
      <c r="Q710" s="56">
        <v>7.0000000000000007E-2</v>
      </c>
      <c r="R710" s="55">
        <f>+Table13[[#This Row],[Price per Unit]]*Table13[[#This Row],[Units Sold]]</f>
        <v>21993.55</v>
      </c>
      <c r="S710" s="52" t="s">
        <v>56</v>
      </c>
      <c r="T710" s="66">
        <f>+Table13[[#This Row],[Price per Unit]]*Table13[[#This Row],[Units Sold]]-Table13[[#This Row],[Price per Unit]]*Table13[[#This Row],[Units Sold]]*Table13[[#This Row],[Discount %]]</f>
        <v>20454.001499999998</v>
      </c>
      <c r="U710"/>
    </row>
    <row r="711" spans="1:21">
      <c r="A711" s="65">
        <v>2957</v>
      </c>
      <c r="B711" s="52" t="s">
        <v>48</v>
      </c>
      <c r="C711" s="52" t="s">
        <v>35</v>
      </c>
      <c r="D711" s="52" t="s">
        <v>36</v>
      </c>
      <c r="E711" s="52" t="s">
        <v>20</v>
      </c>
      <c r="F711" s="52" t="s">
        <v>21</v>
      </c>
      <c r="G711" s="52">
        <f>+LEN(Table13[[#This Row],[Product Name]])</f>
        <v>16</v>
      </c>
      <c r="H711" s="52" t="s">
        <v>22</v>
      </c>
      <c r="I711" s="52" t="s">
        <v>31</v>
      </c>
      <c r="J711" s="52">
        <v>2024</v>
      </c>
      <c r="K711" s="52" t="s">
        <v>45</v>
      </c>
      <c r="L711" s="53" t="s">
        <v>64</v>
      </c>
      <c r="M711" s="54">
        <v>45474</v>
      </c>
      <c r="N711" s="52" t="s">
        <v>26</v>
      </c>
      <c r="O711" s="55">
        <v>9.16</v>
      </c>
      <c r="P711" s="52">
        <v>324</v>
      </c>
      <c r="Q711" s="56">
        <v>0.17</v>
      </c>
      <c r="R711" s="55">
        <f>+Table13[[#This Row],[Price per Unit]]*Table13[[#This Row],[Units Sold]]</f>
        <v>2967.84</v>
      </c>
      <c r="S711" s="52" t="s">
        <v>40</v>
      </c>
      <c r="T711" s="66">
        <f>+Table13[[#This Row],[Price per Unit]]*Table13[[#This Row],[Units Sold]]-Table13[[#This Row],[Price per Unit]]*Table13[[#This Row],[Units Sold]]*Table13[[#This Row],[Discount %]]</f>
        <v>2463.3072000000002</v>
      </c>
      <c r="U711"/>
    </row>
    <row r="712" spans="1:21">
      <c r="A712" s="65">
        <v>2965</v>
      </c>
      <c r="B712" s="52" t="s">
        <v>41</v>
      </c>
      <c r="C712" s="52" t="s">
        <v>35</v>
      </c>
      <c r="D712" s="52" t="s">
        <v>52</v>
      </c>
      <c r="E712" s="52" t="s">
        <v>59</v>
      </c>
      <c r="F712" s="52" t="s">
        <v>43</v>
      </c>
      <c r="G712" s="52">
        <f>+LEN(Table13[[#This Row],[Product Name]])</f>
        <v>20</v>
      </c>
      <c r="H712" s="52" t="s">
        <v>44</v>
      </c>
      <c r="I712" s="52" t="s">
        <v>31</v>
      </c>
      <c r="J712" s="52">
        <v>2024</v>
      </c>
      <c r="K712" s="52" t="s">
        <v>32</v>
      </c>
      <c r="L712" s="53" t="s">
        <v>73</v>
      </c>
      <c r="M712" s="54">
        <v>45505</v>
      </c>
      <c r="N712" s="52" t="s">
        <v>34</v>
      </c>
      <c r="O712" s="55">
        <v>56.85</v>
      </c>
      <c r="P712" s="52">
        <v>353</v>
      </c>
      <c r="Q712" s="56">
        <v>0.09</v>
      </c>
      <c r="R712" s="55">
        <f>+Table13[[#This Row],[Price per Unit]]*Table13[[#This Row],[Units Sold]]</f>
        <v>20068.05</v>
      </c>
      <c r="S712" s="52" t="s">
        <v>56</v>
      </c>
      <c r="T712" s="66">
        <f>+Table13[[#This Row],[Price per Unit]]*Table13[[#This Row],[Units Sold]]-Table13[[#This Row],[Price per Unit]]*Table13[[#This Row],[Units Sold]]*Table13[[#This Row],[Discount %]]</f>
        <v>18261.925499999998</v>
      </c>
      <c r="U712"/>
    </row>
    <row r="713" spans="1:21">
      <c r="A713" s="65">
        <v>2969</v>
      </c>
      <c r="B713" s="52" t="s">
        <v>48</v>
      </c>
      <c r="C713" s="52" t="s">
        <v>35</v>
      </c>
      <c r="D713" s="52" t="s">
        <v>29</v>
      </c>
      <c r="E713" s="52" t="s">
        <v>62</v>
      </c>
      <c r="F713" s="52" t="s">
        <v>60</v>
      </c>
      <c r="G713" s="52">
        <f>+LEN(Table13[[#This Row],[Product Name]])</f>
        <v>15</v>
      </c>
      <c r="H713" s="52" t="s">
        <v>44</v>
      </c>
      <c r="I713" s="52" t="s">
        <v>31</v>
      </c>
      <c r="J713" s="52">
        <v>2024</v>
      </c>
      <c r="K713" s="52" t="s">
        <v>45</v>
      </c>
      <c r="L713" s="53" t="s">
        <v>71</v>
      </c>
      <c r="M713" s="54">
        <v>45566</v>
      </c>
      <c r="N713" s="52" t="s">
        <v>66</v>
      </c>
      <c r="O713" s="55">
        <v>21.42</v>
      </c>
      <c r="P713" s="52">
        <v>455</v>
      </c>
      <c r="Q713" s="56">
        <v>0.02</v>
      </c>
      <c r="R713" s="55">
        <f>+Table13[[#This Row],[Price per Unit]]*Table13[[#This Row],[Units Sold]]</f>
        <v>9746.1</v>
      </c>
      <c r="S713" s="52" t="s">
        <v>47</v>
      </c>
      <c r="T713" s="66">
        <f>+Table13[[#This Row],[Price per Unit]]*Table13[[#This Row],[Units Sold]]-Table13[[#This Row],[Price per Unit]]*Table13[[#This Row],[Units Sold]]*Table13[[#This Row],[Discount %]]</f>
        <v>9551.1779999999999</v>
      </c>
      <c r="U713"/>
    </row>
    <row r="714" spans="1:21">
      <c r="A714" s="65">
        <v>2972</v>
      </c>
      <c r="B714" s="52" t="s">
        <v>48</v>
      </c>
      <c r="C714" s="52" t="s">
        <v>35</v>
      </c>
      <c r="D714" s="52" t="s">
        <v>50</v>
      </c>
      <c r="E714" s="52" t="s">
        <v>70</v>
      </c>
      <c r="F714" s="52" t="s">
        <v>60</v>
      </c>
      <c r="G714" s="52">
        <f>+LEN(Table13[[#This Row],[Product Name]])</f>
        <v>15</v>
      </c>
      <c r="H714" s="52" t="s">
        <v>44</v>
      </c>
      <c r="I714" s="52" t="s">
        <v>31</v>
      </c>
      <c r="J714" s="52">
        <v>2024</v>
      </c>
      <c r="K714" s="52" t="s">
        <v>24</v>
      </c>
      <c r="L714" s="53" t="s">
        <v>51</v>
      </c>
      <c r="M714" s="54">
        <v>45383</v>
      </c>
      <c r="N714" s="52" t="s">
        <v>69</v>
      </c>
      <c r="O714" s="55">
        <v>43.48</v>
      </c>
      <c r="P714" s="52">
        <v>166</v>
      </c>
      <c r="Q714" s="56">
        <v>0.05</v>
      </c>
      <c r="R714" s="55">
        <f>+Table13[[#This Row],[Price per Unit]]*Table13[[#This Row],[Units Sold]]</f>
        <v>7217.6799999999994</v>
      </c>
      <c r="S714" s="52" t="s">
        <v>40</v>
      </c>
      <c r="T714" s="66">
        <f>+Table13[[#This Row],[Price per Unit]]*Table13[[#This Row],[Units Sold]]-Table13[[#This Row],[Price per Unit]]*Table13[[#This Row],[Units Sold]]*Table13[[#This Row],[Discount %]]</f>
        <v>6856.7959999999994</v>
      </c>
      <c r="U714"/>
    </row>
    <row r="715" spans="1:21">
      <c r="A715" s="65">
        <v>2975</v>
      </c>
      <c r="B715" s="52" t="s">
        <v>41</v>
      </c>
      <c r="C715" s="52" t="s">
        <v>35</v>
      </c>
      <c r="D715" s="52" t="s">
        <v>54</v>
      </c>
      <c r="E715" s="52" t="s">
        <v>20</v>
      </c>
      <c r="F715" s="52" t="s">
        <v>21</v>
      </c>
      <c r="G715" s="52">
        <f>+LEN(Table13[[#This Row],[Product Name]])</f>
        <v>16</v>
      </c>
      <c r="H715" s="52" t="s">
        <v>57</v>
      </c>
      <c r="I715" s="52" t="s">
        <v>23</v>
      </c>
      <c r="J715" s="52">
        <v>2024</v>
      </c>
      <c r="K715" s="52" t="s">
        <v>63</v>
      </c>
      <c r="L715" s="53" t="s">
        <v>71</v>
      </c>
      <c r="M715" s="54">
        <v>45566</v>
      </c>
      <c r="N715" s="52" t="s">
        <v>69</v>
      </c>
      <c r="O715" s="55">
        <v>28.16</v>
      </c>
      <c r="P715" s="52">
        <v>480</v>
      </c>
      <c r="Q715" s="56">
        <v>0.13</v>
      </c>
      <c r="R715" s="55">
        <f>+Table13[[#This Row],[Price per Unit]]*Table13[[#This Row],[Units Sold]]</f>
        <v>13516.8</v>
      </c>
      <c r="S715" s="52" t="s">
        <v>27</v>
      </c>
      <c r="T715" s="66">
        <f>+Table13[[#This Row],[Price per Unit]]*Table13[[#This Row],[Units Sold]]-Table13[[#This Row],[Price per Unit]]*Table13[[#This Row],[Units Sold]]*Table13[[#This Row],[Discount %]]</f>
        <v>11759.616</v>
      </c>
      <c r="U715"/>
    </row>
    <row r="716" spans="1:21">
      <c r="A716" s="65">
        <v>2978</v>
      </c>
      <c r="B716" s="52" t="s">
        <v>41</v>
      </c>
      <c r="C716" s="52" t="s">
        <v>35</v>
      </c>
      <c r="D716" s="52" t="s">
        <v>52</v>
      </c>
      <c r="E716" s="52" t="s">
        <v>62</v>
      </c>
      <c r="F716" s="52" t="s">
        <v>60</v>
      </c>
      <c r="G716" s="52">
        <f>+LEN(Table13[[#This Row],[Product Name]])</f>
        <v>15</v>
      </c>
      <c r="H716" s="52" t="s">
        <v>57</v>
      </c>
      <c r="I716" s="52" t="s">
        <v>23</v>
      </c>
      <c r="J716" s="52">
        <v>2023</v>
      </c>
      <c r="K716" s="52" t="s">
        <v>63</v>
      </c>
      <c r="L716" s="53" t="s">
        <v>46</v>
      </c>
      <c r="M716" s="54">
        <v>45170</v>
      </c>
      <c r="N716" s="52" t="s">
        <v>69</v>
      </c>
      <c r="O716" s="55">
        <v>28.69</v>
      </c>
      <c r="P716" s="52">
        <v>376</v>
      </c>
      <c r="Q716" s="56">
        <v>0.24</v>
      </c>
      <c r="R716" s="55">
        <f>+Table13[[#This Row],[Price per Unit]]*Table13[[#This Row],[Units Sold]]</f>
        <v>10787.44</v>
      </c>
      <c r="S716" s="52" t="s">
        <v>27</v>
      </c>
      <c r="T716" s="66">
        <f>+Table13[[#This Row],[Price per Unit]]*Table13[[#This Row],[Units Sold]]-Table13[[#This Row],[Price per Unit]]*Table13[[#This Row],[Units Sold]]*Table13[[#This Row],[Discount %]]</f>
        <v>8198.4544000000005</v>
      </c>
      <c r="U716"/>
    </row>
    <row r="717" spans="1:21">
      <c r="A717" s="65">
        <v>2979</v>
      </c>
      <c r="B717" s="52" t="s">
        <v>48</v>
      </c>
      <c r="C717" s="52" t="s">
        <v>35</v>
      </c>
      <c r="D717" s="52" t="s">
        <v>54</v>
      </c>
      <c r="E717" s="52" t="s">
        <v>59</v>
      </c>
      <c r="F717" s="52" t="s">
        <v>55</v>
      </c>
      <c r="G717" s="52">
        <f>+LEN(Table13[[#This Row],[Product Name]])</f>
        <v>19</v>
      </c>
      <c r="H717" s="52" t="s">
        <v>44</v>
      </c>
      <c r="I717" s="52" t="s">
        <v>31</v>
      </c>
      <c r="J717" s="52">
        <v>2023</v>
      </c>
      <c r="K717" s="52" t="s">
        <v>63</v>
      </c>
      <c r="L717" s="53" t="s">
        <v>25</v>
      </c>
      <c r="M717" s="54">
        <v>44986</v>
      </c>
      <c r="N717" s="52" t="s">
        <v>66</v>
      </c>
      <c r="O717" s="55">
        <v>34.840000000000003</v>
      </c>
      <c r="P717" s="52">
        <v>420</v>
      </c>
      <c r="Q717" s="56">
        <v>0.2</v>
      </c>
      <c r="R717" s="55">
        <f>+Table13[[#This Row],[Price per Unit]]*Table13[[#This Row],[Units Sold]]</f>
        <v>14632.800000000001</v>
      </c>
      <c r="S717" s="52" t="s">
        <v>40</v>
      </c>
      <c r="T717" s="66">
        <f>+Table13[[#This Row],[Price per Unit]]*Table13[[#This Row],[Units Sold]]-Table13[[#This Row],[Price per Unit]]*Table13[[#This Row],[Units Sold]]*Table13[[#This Row],[Discount %]]</f>
        <v>11706.240000000002</v>
      </c>
      <c r="U717"/>
    </row>
    <row r="718" spans="1:21">
      <c r="A718" s="65">
        <v>2983</v>
      </c>
      <c r="B718" s="52" t="s">
        <v>41</v>
      </c>
      <c r="C718" s="52" t="s">
        <v>35</v>
      </c>
      <c r="D718" s="52" t="s">
        <v>29</v>
      </c>
      <c r="E718" s="52" t="s">
        <v>20</v>
      </c>
      <c r="F718" s="52" t="s">
        <v>38</v>
      </c>
      <c r="G718" s="52">
        <f>+LEN(Table13[[#This Row],[Product Name]])</f>
        <v>15</v>
      </c>
      <c r="H718" s="52" t="s">
        <v>57</v>
      </c>
      <c r="I718" s="52" t="s">
        <v>31</v>
      </c>
      <c r="J718" s="52">
        <v>2024</v>
      </c>
      <c r="K718" s="52" t="s">
        <v>63</v>
      </c>
      <c r="L718" s="53" t="s">
        <v>64</v>
      </c>
      <c r="M718" s="54">
        <v>45474</v>
      </c>
      <c r="N718" s="52" t="s">
        <v>39</v>
      </c>
      <c r="O718" s="55">
        <v>28.52</v>
      </c>
      <c r="P718" s="52">
        <v>419</v>
      </c>
      <c r="Q718" s="56">
        <v>0.15</v>
      </c>
      <c r="R718" s="55">
        <f>+Table13[[#This Row],[Price per Unit]]*Table13[[#This Row],[Units Sold]]</f>
        <v>11949.88</v>
      </c>
      <c r="S718" s="52" t="s">
        <v>27</v>
      </c>
      <c r="T718" s="66">
        <f>+Table13[[#This Row],[Price per Unit]]*Table13[[#This Row],[Units Sold]]-Table13[[#This Row],[Price per Unit]]*Table13[[#This Row],[Units Sold]]*Table13[[#This Row],[Discount %]]</f>
        <v>10157.397999999999</v>
      </c>
      <c r="U718"/>
    </row>
    <row r="719" spans="1:21">
      <c r="A719" s="65">
        <v>2984</v>
      </c>
      <c r="B719" s="52" t="s">
        <v>17</v>
      </c>
      <c r="C719" s="52" t="s">
        <v>35</v>
      </c>
      <c r="D719" s="52" t="s">
        <v>50</v>
      </c>
      <c r="E719" s="52" t="s">
        <v>30</v>
      </c>
      <c r="F719" s="52" t="s">
        <v>21</v>
      </c>
      <c r="G719" s="52">
        <f>+LEN(Table13[[#This Row],[Product Name]])</f>
        <v>16</v>
      </c>
      <c r="H719" s="52" t="s">
        <v>44</v>
      </c>
      <c r="I719" s="52" t="s">
        <v>23</v>
      </c>
      <c r="J719" s="52">
        <v>2024</v>
      </c>
      <c r="K719" s="52" t="s">
        <v>45</v>
      </c>
      <c r="L719" s="53" t="s">
        <v>65</v>
      </c>
      <c r="M719" s="54">
        <v>45292</v>
      </c>
      <c r="N719" s="52" t="s">
        <v>66</v>
      </c>
      <c r="O719" s="55">
        <v>81.62</v>
      </c>
      <c r="P719" s="52">
        <v>384</v>
      </c>
      <c r="Q719" s="56">
        <v>0.01</v>
      </c>
      <c r="R719" s="55">
        <f>+Table13[[#This Row],[Price per Unit]]*Table13[[#This Row],[Units Sold]]</f>
        <v>31342.080000000002</v>
      </c>
      <c r="S719" s="52" t="s">
        <v>61</v>
      </c>
      <c r="T719" s="66">
        <f>+Table13[[#This Row],[Price per Unit]]*Table13[[#This Row],[Units Sold]]-Table13[[#This Row],[Price per Unit]]*Table13[[#This Row],[Units Sold]]*Table13[[#This Row],[Discount %]]</f>
        <v>31028.659200000002</v>
      </c>
      <c r="U719"/>
    </row>
    <row r="720" spans="1:21">
      <c r="A720" s="65">
        <v>2986</v>
      </c>
      <c r="B720" s="52" t="s">
        <v>17</v>
      </c>
      <c r="C720" s="52" t="s">
        <v>35</v>
      </c>
      <c r="D720" s="52" t="s">
        <v>54</v>
      </c>
      <c r="E720" s="52" t="s">
        <v>70</v>
      </c>
      <c r="F720" s="52" t="s">
        <v>43</v>
      </c>
      <c r="G720" s="52">
        <f>+LEN(Table13[[#This Row],[Product Name]])</f>
        <v>20</v>
      </c>
      <c r="H720" s="52" t="s">
        <v>44</v>
      </c>
      <c r="I720" s="52" t="s">
        <v>23</v>
      </c>
      <c r="J720" s="52">
        <v>2024</v>
      </c>
      <c r="K720" s="52" t="s">
        <v>63</v>
      </c>
      <c r="L720" s="53" t="s">
        <v>65</v>
      </c>
      <c r="M720" s="54">
        <v>45292</v>
      </c>
      <c r="N720" s="52" t="s">
        <v>39</v>
      </c>
      <c r="O720" s="55">
        <v>29.09</v>
      </c>
      <c r="P720" s="52">
        <v>84</v>
      </c>
      <c r="Q720" s="56">
        <v>0.18</v>
      </c>
      <c r="R720" s="55">
        <f>+Table13[[#This Row],[Price per Unit]]*Table13[[#This Row],[Units Sold]]</f>
        <v>2443.56</v>
      </c>
      <c r="S720" s="52" t="s">
        <v>47</v>
      </c>
      <c r="T720" s="66">
        <f>+Table13[[#This Row],[Price per Unit]]*Table13[[#This Row],[Units Sold]]-Table13[[#This Row],[Price per Unit]]*Table13[[#This Row],[Units Sold]]*Table13[[#This Row],[Discount %]]</f>
        <v>2003.7192</v>
      </c>
      <c r="U720"/>
    </row>
    <row r="721" spans="1:21">
      <c r="A721" s="65">
        <v>2990</v>
      </c>
      <c r="B721" s="52" t="s">
        <v>48</v>
      </c>
      <c r="C721" s="52" t="s">
        <v>35</v>
      </c>
      <c r="D721" s="52" t="s">
        <v>29</v>
      </c>
      <c r="E721" s="52" t="s">
        <v>67</v>
      </c>
      <c r="F721" s="52" t="s">
        <v>38</v>
      </c>
      <c r="G721" s="52">
        <f>+LEN(Table13[[#This Row],[Product Name]])</f>
        <v>15</v>
      </c>
      <c r="H721" s="52" t="s">
        <v>57</v>
      </c>
      <c r="I721" s="52" t="s">
        <v>31</v>
      </c>
      <c r="J721" s="52">
        <v>2024</v>
      </c>
      <c r="K721" s="52" t="s">
        <v>24</v>
      </c>
      <c r="L721" s="53" t="s">
        <v>25</v>
      </c>
      <c r="M721" s="54">
        <v>45352</v>
      </c>
      <c r="N721" s="52" t="s">
        <v>26</v>
      </c>
      <c r="O721" s="55">
        <v>19.260000000000002</v>
      </c>
      <c r="P721" s="52">
        <v>2</v>
      </c>
      <c r="Q721" s="56">
        <v>0.09</v>
      </c>
      <c r="R721" s="55">
        <f>+Table13[[#This Row],[Price per Unit]]*Table13[[#This Row],[Units Sold]]</f>
        <v>38.520000000000003</v>
      </c>
      <c r="S721" s="52" t="s">
        <v>56</v>
      </c>
      <c r="T721" s="66">
        <f>+Table13[[#This Row],[Price per Unit]]*Table13[[#This Row],[Units Sold]]-Table13[[#This Row],[Price per Unit]]*Table13[[#This Row],[Units Sold]]*Table13[[#This Row],[Discount %]]</f>
        <v>35.053200000000004</v>
      </c>
      <c r="U721"/>
    </row>
    <row r="722" spans="1:21">
      <c r="A722" s="65">
        <v>2996</v>
      </c>
      <c r="B722" s="52" t="s">
        <v>17</v>
      </c>
      <c r="C722" s="52" t="s">
        <v>35</v>
      </c>
      <c r="D722" s="52" t="s">
        <v>52</v>
      </c>
      <c r="E722" s="52" t="s">
        <v>37</v>
      </c>
      <c r="F722" s="52" t="s">
        <v>60</v>
      </c>
      <c r="G722" s="52">
        <f>+LEN(Table13[[#This Row],[Product Name]])</f>
        <v>15</v>
      </c>
      <c r="H722" s="52" t="s">
        <v>44</v>
      </c>
      <c r="I722" s="52" t="s">
        <v>23</v>
      </c>
      <c r="J722" s="52">
        <v>2023</v>
      </c>
      <c r="K722" s="52" t="s">
        <v>32</v>
      </c>
      <c r="L722" s="53" t="s">
        <v>73</v>
      </c>
      <c r="M722" s="54">
        <v>45139</v>
      </c>
      <c r="N722" s="52" t="s">
        <v>26</v>
      </c>
      <c r="O722" s="55">
        <v>86.81</v>
      </c>
      <c r="P722" s="52">
        <v>108</v>
      </c>
      <c r="Q722" s="56">
        <v>0.22</v>
      </c>
      <c r="R722" s="55">
        <f>+Table13[[#This Row],[Price per Unit]]*Table13[[#This Row],[Units Sold]]</f>
        <v>9375.48</v>
      </c>
      <c r="S722" s="52" t="s">
        <v>56</v>
      </c>
      <c r="T722" s="66">
        <f>+Table13[[#This Row],[Price per Unit]]*Table13[[#This Row],[Units Sold]]-Table13[[#This Row],[Price per Unit]]*Table13[[#This Row],[Units Sold]]*Table13[[#This Row],[Discount %]]</f>
        <v>7312.8743999999997</v>
      </c>
      <c r="U722"/>
    </row>
    <row r="723" spans="1:21">
      <c r="A723" s="65">
        <v>2998</v>
      </c>
      <c r="B723" s="52" t="s">
        <v>17</v>
      </c>
      <c r="C723" s="52" t="s">
        <v>35</v>
      </c>
      <c r="D723" s="52" t="s">
        <v>50</v>
      </c>
      <c r="E723" s="52" t="s">
        <v>37</v>
      </c>
      <c r="F723" s="52" t="s">
        <v>60</v>
      </c>
      <c r="G723" s="52">
        <f>+LEN(Table13[[#This Row],[Product Name]])</f>
        <v>15</v>
      </c>
      <c r="H723" s="52" t="s">
        <v>57</v>
      </c>
      <c r="I723" s="52" t="s">
        <v>31</v>
      </c>
      <c r="J723" s="52">
        <v>2023</v>
      </c>
      <c r="K723" s="52" t="s">
        <v>32</v>
      </c>
      <c r="L723" s="53" t="s">
        <v>73</v>
      </c>
      <c r="M723" s="54">
        <v>45139</v>
      </c>
      <c r="N723" s="52" t="s">
        <v>26</v>
      </c>
      <c r="O723" s="55">
        <v>92.74</v>
      </c>
      <c r="P723" s="52">
        <v>409</v>
      </c>
      <c r="Q723" s="56">
        <v>0.01</v>
      </c>
      <c r="R723" s="55">
        <f>+Table13[[#This Row],[Price per Unit]]*Table13[[#This Row],[Units Sold]]</f>
        <v>37930.659999999996</v>
      </c>
      <c r="S723" s="52" t="s">
        <v>47</v>
      </c>
      <c r="T723" s="66">
        <f>+Table13[[#This Row],[Price per Unit]]*Table13[[#This Row],[Units Sold]]-Table13[[#This Row],[Price per Unit]]*Table13[[#This Row],[Units Sold]]*Table13[[#This Row],[Discount %]]</f>
        <v>37551.353399999993</v>
      </c>
      <c r="U723"/>
    </row>
    <row r="724" spans="1:21">
      <c r="A724" s="65">
        <v>2999</v>
      </c>
      <c r="B724" s="52" t="s">
        <v>48</v>
      </c>
      <c r="C724" s="52" t="s">
        <v>35</v>
      </c>
      <c r="D724" s="52" t="s">
        <v>54</v>
      </c>
      <c r="E724" s="52" t="s">
        <v>70</v>
      </c>
      <c r="F724" s="52" t="s">
        <v>43</v>
      </c>
      <c r="G724" s="52">
        <f>+LEN(Table13[[#This Row],[Product Name]])</f>
        <v>20</v>
      </c>
      <c r="H724" s="52" t="s">
        <v>57</v>
      </c>
      <c r="I724" s="52" t="s">
        <v>23</v>
      </c>
      <c r="J724" s="52">
        <v>2023</v>
      </c>
      <c r="K724" s="52" t="s">
        <v>63</v>
      </c>
      <c r="L724" s="53" t="s">
        <v>71</v>
      </c>
      <c r="M724" s="54">
        <v>45200</v>
      </c>
      <c r="N724" s="52" t="s">
        <v>34</v>
      </c>
      <c r="O724" s="55">
        <v>89.56</v>
      </c>
      <c r="P724" s="52">
        <v>46</v>
      </c>
      <c r="Q724" s="56">
        <v>0.14000000000000001</v>
      </c>
      <c r="R724" s="55">
        <f>+Table13[[#This Row],[Price per Unit]]*Table13[[#This Row],[Units Sold]]</f>
        <v>4119.76</v>
      </c>
      <c r="S724" s="52" t="s">
        <v>61</v>
      </c>
      <c r="T724" s="66">
        <f>+Table13[[#This Row],[Price per Unit]]*Table13[[#This Row],[Units Sold]]-Table13[[#This Row],[Price per Unit]]*Table13[[#This Row],[Units Sold]]*Table13[[#This Row],[Discount %]]</f>
        <v>3542.9936000000002</v>
      </c>
      <c r="U724"/>
    </row>
    <row r="725" spans="1:21">
      <c r="A725" s="65">
        <v>3002</v>
      </c>
      <c r="B725" s="52" t="s">
        <v>48</v>
      </c>
      <c r="C725" s="52" t="s">
        <v>35</v>
      </c>
      <c r="D725" s="52" t="s">
        <v>29</v>
      </c>
      <c r="E725" s="52" t="s">
        <v>67</v>
      </c>
      <c r="F725" s="52" t="s">
        <v>60</v>
      </c>
      <c r="G725" s="52">
        <f>+LEN(Table13[[#This Row],[Product Name]])</f>
        <v>15</v>
      </c>
      <c r="H725" s="52" t="s">
        <v>22</v>
      </c>
      <c r="I725" s="52" t="s">
        <v>23</v>
      </c>
      <c r="J725" s="52">
        <v>2023</v>
      </c>
      <c r="K725" s="52" t="s">
        <v>32</v>
      </c>
      <c r="L725" s="53" t="s">
        <v>73</v>
      </c>
      <c r="M725" s="54">
        <v>45139</v>
      </c>
      <c r="N725" s="52" t="s">
        <v>26</v>
      </c>
      <c r="O725" s="55">
        <v>17.670000000000002</v>
      </c>
      <c r="P725" s="52">
        <v>232</v>
      </c>
      <c r="Q725" s="56">
        <v>0.24</v>
      </c>
      <c r="R725" s="55">
        <f>+Table13[[#This Row],[Price per Unit]]*Table13[[#This Row],[Units Sold]]</f>
        <v>4099.4400000000005</v>
      </c>
      <c r="S725" s="52" t="s">
        <v>40</v>
      </c>
      <c r="T725" s="66">
        <f>+Table13[[#This Row],[Price per Unit]]*Table13[[#This Row],[Units Sold]]-Table13[[#This Row],[Price per Unit]]*Table13[[#This Row],[Units Sold]]*Table13[[#This Row],[Discount %]]</f>
        <v>3115.5744000000004</v>
      </c>
      <c r="U725"/>
    </row>
    <row r="726" spans="1:21">
      <c r="A726" s="65">
        <v>3006</v>
      </c>
      <c r="B726" s="52" t="s">
        <v>48</v>
      </c>
      <c r="C726" s="52" t="s">
        <v>35</v>
      </c>
      <c r="D726" s="52" t="s">
        <v>42</v>
      </c>
      <c r="E726" s="52" t="s">
        <v>70</v>
      </c>
      <c r="F726" s="52" t="s">
        <v>55</v>
      </c>
      <c r="G726" s="52">
        <f>+LEN(Table13[[#This Row],[Product Name]])</f>
        <v>19</v>
      </c>
      <c r="H726" s="52" t="s">
        <v>57</v>
      </c>
      <c r="I726" s="52" t="s">
        <v>31</v>
      </c>
      <c r="J726" s="52">
        <v>2024</v>
      </c>
      <c r="K726" s="52" t="s">
        <v>45</v>
      </c>
      <c r="L726" s="53" t="s">
        <v>46</v>
      </c>
      <c r="M726" s="54">
        <v>45536</v>
      </c>
      <c r="N726" s="52" t="s">
        <v>39</v>
      </c>
      <c r="O726" s="55">
        <v>63.33</v>
      </c>
      <c r="P726" s="52">
        <v>114</v>
      </c>
      <c r="Q726" s="56">
        <v>0.08</v>
      </c>
      <c r="R726" s="55">
        <f>+Table13[[#This Row],[Price per Unit]]*Table13[[#This Row],[Units Sold]]</f>
        <v>7219.62</v>
      </c>
      <c r="S726" s="52" t="s">
        <v>40</v>
      </c>
      <c r="T726" s="66">
        <f>+Table13[[#This Row],[Price per Unit]]*Table13[[#This Row],[Units Sold]]-Table13[[#This Row],[Price per Unit]]*Table13[[#This Row],[Units Sold]]*Table13[[#This Row],[Discount %]]</f>
        <v>6642.0504000000001</v>
      </c>
      <c r="U726"/>
    </row>
    <row r="727" spans="1:21">
      <c r="A727" s="65">
        <v>3008</v>
      </c>
      <c r="B727" s="52" t="s">
        <v>41</v>
      </c>
      <c r="C727" s="52" t="s">
        <v>35</v>
      </c>
      <c r="D727" s="52" t="s">
        <v>52</v>
      </c>
      <c r="E727" s="52" t="s">
        <v>62</v>
      </c>
      <c r="F727" s="52" t="s">
        <v>55</v>
      </c>
      <c r="G727" s="52">
        <f>+LEN(Table13[[#This Row],[Product Name]])</f>
        <v>19</v>
      </c>
      <c r="H727" s="52" t="s">
        <v>22</v>
      </c>
      <c r="I727" s="52" t="s">
        <v>31</v>
      </c>
      <c r="J727" s="52">
        <v>2023</v>
      </c>
      <c r="K727" s="52" t="s">
        <v>45</v>
      </c>
      <c r="L727" s="53" t="s">
        <v>64</v>
      </c>
      <c r="M727" s="54">
        <v>45108</v>
      </c>
      <c r="N727" s="52" t="s">
        <v>26</v>
      </c>
      <c r="O727" s="55">
        <v>47.58</v>
      </c>
      <c r="P727" s="52">
        <v>424</v>
      </c>
      <c r="Q727" s="56">
        <v>0.28999999999999998</v>
      </c>
      <c r="R727" s="55">
        <f>+Table13[[#This Row],[Price per Unit]]*Table13[[#This Row],[Units Sold]]</f>
        <v>20173.919999999998</v>
      </c>
      <c r="S727" s="52" t="s">
        <v>61</v>
      </c>
      <c r="T727" s="66">
        <f>+Table13[[#This Row],[Price per Unit]]*Table13[[#This Row],[Units Sold]]-Table13[[#This Row],[Price per Unit]]*Table13[[#This Row],[Units Sold]]*Table13[[#This Row],[Discount %]]</f>
        <v>14323.483199999999</v>
      </c>
      <c r="U727"/>
    </row>
    <row r="728" spans="1:21">
      <c r="A728" s="65">
        <v>3024</v>
      </c>
      <c r="B728" s="52" t="s">
        <v>48</v>
      </c>
      <c r="C728" s="52" t="s">
        <v>35</v>
      </c>
      <c r="D728" s="52" t="s">
        <v>29</v>
      </c>
      <c r="E728" s="52" t="s">
        <v>20</v>
      </c>
      <c r="F728" s="52" t="s">
        <v>60</v>
      </c>
      <c r="G728" s="52">
        <f>+LEN(Table13[[#This Row],[Product Name]])</f>
        <v>15</v>
      </c>
      <c r="H728" s="52" t="s">
        <v>22</v>
      </c>
      <c r="I728" s="52" t="s">
        <v>31</v>
      </c>
      <c r="J728" s="52">
        <v>2024</v>
      </c>
      <c r="K728" s="52" t="s">
        <v>24</v>
      </c>
      <c r="L728" s="53" t="s">
        <v>64</v>
      </c>
      <c r="M728" s="54">
        <v>45474</v>
      </c>
      <c r="N728" s="52" t="s">
        <v>69</v>
      </c>
      <c r="O728" s="55">
        <v>84.98</v>
      </c>
      <c r="P728" s="52">
        <v>499</v>
      </c>
      <c r="Q728" s="56">
        <v>0.09</v>
      </c>
      <c r="R728" s="55">
        <f>+Table13[[#This Row],[Price per Unit]]*Table13[[#This Row],[Units Sold]]</f>
        <v>42405.020000000004</v>
      </c>
      <c r="S728" s="52" t="s">
        <v>47</v>
      </c>
      <c r="T728" s="66">
        <f>+Table13[[#This Row],[Price per Unit]]*Table13[[#This Row],[Units Sold]]-Table13[[#This Row],[Price per Unit]]*Table13[[#This Row],[Units Sold]]*Table13[[#This Row],[Discount %]]</f>
        <v>38588.568200000002</v>
      </c>
      <c r="U728"/>
    </row>
    <row r="729" spans="1:21">
      <c r="A729" s="65">
        <v>3025</v>
      </c>
      <c r="B729" s="52" t="s">
        <v>48</v>
      </c>
      <c r="C729" s="52" t="s">
        <v>35</v>
      </c>
      <c r="D729" s="52" t="s">
        <v>52</v>
      </c>
      <c r="E729" s="52" t="s">
        <v>70</v>
      </c>
      <c r="F729" s="52" t="s">
        <v>55</v>
      </c>
      <c r="G729" s="52">
        <f>+LEN(Table13[[#This Row],[Product Name]])</f>
        <v>19</v>
      </c>
      <c r="H729" s="52" t="s">
        <v>57</v>
      </c>
      <c r="I729" s="52" t="s">
        <v>23</v>
      </c>
      <c r="J729" s="52">
        <v>2024</v>
      </c>
      <c r="K729" s="52" t="s">
        <v>24</v>
      </c>
      <c r="L729" s="53" t="s">
        <v>65</v>
      </c>
      <c r="M729" s="54">
        <v>45292</v>
      </c>
      <c r="N729" s="52" t="s">
        <v>26</v>
      </c>
      <c r="O729" s="55">
        <v>11.46</v>
      </c>
      <c r="P729" s="52">
        <v>294</v>
      </c>
      <c r="Q729" s="56">
        <v>0.1</v>
      </c>
      <c r="R729" s="55">
        <f>+Table13[[#This Row],[Price per Unit]]*Table13[[#This Row],[Units Sold]]</f>
        <v>3369.2400000000002</v>
      </c>
      <c r="S729" s="52" t="s">
        <v>27</v>
      </c>
      <c r="T729" s="66">
        <f>+Table13[[#This Row],[Price per Unit]]*Table13[[#This Row],[Units Sold]]-Table13[[#This Row],[Price per Unit]]*Table13[[#This Row],[Units Sold]]*Table13[[#This Row],[Discount %]]</f>
        <v>3032.3160000000003</v>
      </c>
      <c r="U729"/>
    </row>
    <row r="730" spans="1:21">
      <c r="A730" s="65">
        <v>3029</v>
      </c>
      <c r="B730" s="52" t="s">
        <v>41</v>
      </c>
      <c r="C730" s="52" t="s">
        <v>35</v>
      </c>
      <c r="D730" s="52" t="s">
        <v>29</v>
      </c>
      <c r="E730" s="52" t="s">
        <v>20</v>
      </c>
      <c r="F730" s="52" t="s">
        <v>38</v>
      </c>
      <c r="G730" s="52">
        <f>+LEN(Table13[[#This Row],[Product Name]])</f>
        <v>15</v>
      </c>
      <c r="H730" s="52" t="s">
        <v>57</v>
      </c>
      <c r="I730" s="52" t="s">
        <v>31</v>
      </c>
      <c r="J730" s="52">
        <v>2024</v>
      </c>
      <c r="K730" s="52" t="s">
        <v>24</v>
      </c>
      <c r="L730" s="53" t="s">
        <v>46</v>
      </c>
      <c r="M730" s="54">
        <v>45536</v>
      </c>
      <c r="N730" s="52" t="s">
        <v>26</v>
      </c>
      <c r="O730" s="55">
        <v>52.62</v>
      </c>
      <c r="P730" s="52">
        <v>33</v>
      </c>
      <c r="Q730" s="56">
        <v>0.05</v>
      </c>
      <c r="R730" s="55">
        <f>+Table13[[#This Row],[Price per Unit]]*Table13[[#This Row],[Units Sold]]</f>
        <v>1736.4599999999998</v>
      </c>
      <c r="S730" s="52" t="s">
        <v>27</v>
      </c>
      <c r="T730" s="66">
        <f>+Table13[[#This Row],[Price per Unit]]*Table13[[#This Row],[Units Sold]]-Table13[[#This Row],[Price per Unit]]*Table13[[#This Row],[Units Sold]]*Table13[[#This Row],[Discount %]]</f>
        <v>1649.6369999999997</v>
      </c>
      <c r="U730"/>
    </row>
    <row r="731" spans="1:21">
      <c r="A731" s="65">
        <v>3030</v>
      </c>
      <c r="B731" s="52" t="s">
        <v>17</v>
      </c>
      <c r="C731" s="52" t="s">
        <v>35</v>
      </c>
      <c r="D731" s="52" t="s">
        <v>19</v>
      </c>
      <c r="E731" s="52" t="s">
        <v>37</v>
      </c>
      <c r="F731" s="52" t="s">
        <v>38</v>
      </c>
      <c r="G731" s="52">
        <f>+LEN(Table13[[#This Row],[Product Name]])</f>
        <v>15</v>
      </c>
      <c r="H731" s="52" t="s">
        <v>44</v>
      </c>
      <c r="I731" s="52" t="s">
        <v>31</v>
      </c>
      <c r="J731" s="52">
        <v>2024</v>
      </c>
      <c r="K731" s="52" t="s">
        <v>32</v>
      </c>
      <c r="L731" s="53" t="s">
        <v>64</v>
      </c>
      <c r="M731" s="54">
        <v>45474</v>
      </c>
      <c r="N731" s="52" t="s">
        <v>34</v>
      </c>
      <c r="O731" s="55">
        <v>99.03</v>
      </c>
      <c r="P731" s="52">
        <v>387</v>
      </c>
      <c r="Q731" s="56">
        <v>0.02</v>
      </c>
      <c r="R731" s="55">
        <f>+Table13[[#This Row],[Price per Unit]]*Table13[[#This Row],[Units Sold]]</f>
        <v>38324.61</v>
      </c>
      <c r="S731" s="52" t="s">
        <v>61</v>
      </c>
      <c r="T731" s="66">
        <f>+Table13[[#This Row],[Price per Unit]]*Table13[[#This Row],[Units Sold]]-Table13[[#This Row],[Price per Unit]]*Table13[[#This Row],[Units Sold]]*Table13[[#This Row],[Discount %]]</f>
        <v>37558.1178</v>
      </c>
      <c r="U731"/>
    </row>
    <row r="732" spans="1:21">
      <c r="A732" s="65">
        <v>3033</v>
      </c>
      <c r="B732" s="52" t="s">
        <v>41</v>
      </c>
      <c r="C732" s="52" t="s">
        <v>35</v>
      </c>
      <c r="D732" s="52" t="s">
        <v>54</v>
      </c>
      <c r="E732" s="52" t="s">
        <v>30</v>
      </c>
      <c r="F732" s="52" t="s">
        <v>60</v>
      </c>
      <c r="G732" s="52">
        <f>+LEN(Table13[[#This Row],[Product Name]])</f>
        <v>15</v>
      </c>
      <c r="H732" s="52" t="s">
        <v>57</v>
      </c>
      <c r="I732" s="52" t="s">
        <v>31</v>
      </c>
      <c r="J732" s="52">
        <v>2024</v>
      </c>
      <c r="K732" s="52" t="s">
        <v>32</v>
      </c>
      <c r="L732" s="53" t="s">
        <v>72</v>
      </c>
      <c r="M732" s="54">
        <v>45444</v>
      </c>
      <c r="N732" s="52" t="s">
        <v>26</v>
      </c>
      <c r="O732" s="55">
        <v>49.52</v>
      </c>
      <c r="P732" s="52">
        <v>395</v>
      </c>
      <c r="Q732" s="56">
        <v>0.17</v>
      </c>
      <c r="R732" s="55">
        <f>+Table13[[#This Row],[Price per Unit]]*Table13[[#This Row],[Units Sold]]</f>
        <v>19560.400000000001</v>
      </c>
      <c r="S732" s="52" t="s">
        <v>56</v>
      </c>
      <c r="T732" s="66">
        <f>+Table13[[#This Row],[Price per Unit]]*Table13[[#This Row],[Units Sold]]-Table13[[#This Row],[Price per Unit]]*Table13[[#This Row],[Units Sold]]*Table13[[#This Row],[Discount %]]</f>
        <v>16235.132000000001</v>
      </c>
      <c r="U732"/>
    </row>
    <row r="733" spans="1:21">
      <c r="A733" s="65">
        <v>3034</v>
      </c>
      <c r="B733" s="52" t="s">
        <v>48</v>
      </c>
      <c r="C733" s="52" t="s">
        <v>35</v>
      </c>
      <c r="D733" s="52" t="s">
        <v>42</v>
      </c>
      <c r="E733" s="52" t="s">
        <v>37</v>
      </c>
      <c r="F733" s="52" t="s">
        <v>55</v>
      </c>
      <c r="G733" s="52">
        <f>+LEN(Table13[[#This Row],[Product Name]])</f>
        <v>19</v>
      </c>
      <c r="H733" s="52" t="s">
        <v>57</v>
      </c>
      <c r="I733" s="52" t="s">
        <v>23</v>
      </c>
      <c r="J733" s="52">
        <v>2023</v>
      </c>
      <c r="K733" s="52" t="s">
        <v>63</v>
      </c>
      <c r="L733" s="53" t="s">
        <v>71</v>
      </c>
      <c r="M733" s="54">
        <v>45200</v>
      </c>
      <c r="N733" s="52" t="s">
        <v>26</v>
      </c>
      <c r="O733" s="55">
        <v>5.67</v>
      </c>
      <c r="P733" s="52">
        <v>492</v>
      </c>
      <c r="Q733" s="56">
        <v>0.22</v>
      </c>
      <c r="R733" s="55">
        <f>+Table13[[#This Row],[Price per Unit]]*Table13[[#This Row],[Units Sold]]</f>
        <v>2789.64</v>
      </c>
      <c r="S733" s="52" t="s">
        <v>27</v>
      </c>
      <c r="T733" s="66">
        <f>+Table13[[#This Row],[Price per Unit]]*Table13[[#This Row],[Units Sold]]-Table13[[#This Row],[Price per Unit]]*Table13[[#This Row],[Units Sold]]*Table13[[#This Row],[Discount %]]</f>
        <v>2175.9191999999998</v>
      </c>
      <c r="U733"/>
    </row>
    <row r="734" spans="1:21">
      <c r="A734" s="65">
        <v>3046</v>
      </c>
      <c r="B734" s="52" t="s">
        <v>48</v>
      </c>
      <c r="C734" s="52" t="s">
        <v>35</v>
      </c>
      <c r="D734" s="52" t="s">
        <v>36</v>
      </c>
      <c r="E734" s="52" t="s">
        <v>62</v>
      </c>
      <c r="F734" s="52" t="s">
        <v>21</v>
      </c>
      <c r="G734" s="52">
        <f>+LEN(Table13[[#This Row],[Product Name]])</f>
        <v>16</v>
      </c>
      <c r="H734" s="52" t="s">
        <v>44</v>
      </c>
      <c r="I734" s="52" t="s">
        <v>23</v>
      </c>
      <c r="J734" s="52">
        <v>2024</v>
      </c>
      <c r="K734" s="52" t="s">
        <v>24</v>
      </c>
      <c r="L734" s="53" t="s">
        <v>25</v>
      </c>
      <c r="M734" s="54">
        <v>45352</v>
      </c>
      <c r="N734" s="52" t="s">
        <v>66</v>
      </c>
      <c r="O734" s="55">
        <v>13.19</v>
      </c>
      <c r="P734" s="52">
        <v>214</v>
      </c>
      <c r="Q734" s="56">
        <v>0.06</v>
      </c>
      <c r="R734" s="55">
        <f>+Table13[[#This Row],[Price per Unit]]*Table13[[#This Row],[Units Sold]]</f>
        <v>2822.66</v>
      </c>
      <c r="S734" s="52" t="s">
        <v>40</v>
      </c>
      <c r="T734" s="66">
        <f>+Table13[[#This Row],[Price per Unit]]*Table13[[#This Row],[Units Sold]]-Table13[[#This Row],[Price per Unit]]*Table13[[#This Row],[Units Sold]]*Table13[[#This Row],[Discount %]]</f>
        <v>2653.3004000000001</v>
      </c>
      <c r="U734"/>
    </row>
    <row r="735" spans="1:21">
      <c r="A735" s="65">
        <v>3061</v>
      </c>
      <c r="B735" s="52" t="s">
        <v>41</v>
      </c>
      <c r="C735" s="52" t="s">
        <v>35</v>
      </c>
      <c r="D735" s="52" t="s">
        <v>42</v>
      </c>
      <c r="E735" s="52" t="s">
        <v>62</v>
      </c>
      <c r="F735" s="52" t="s">
        <v>60</v>
      </c>
      <c r="G735" s="52">
        <f>+LEN(Table13[[#This Row],[Product Name]])</f>
        <v>15</v>
      </c>
      <c r="H735" s="52" t="s">
        <v>57</v>
      </c>
      <c r="I735" s="52" t="s">
        <v>31</v>
      </c>
      <c r="J735" s="52">
        <v>2024</v>
      </c>
      <c r="K735" s="52" t="s">
        <v>45</v>
      </c>
      <c r="L735" s="53" t="s">
        <v>68</v>
      </c>
      <c r="M735" s="54">
        <v>45627</v>
      </c>
      <c r="N735" s="52" t="s">
        <v>66</v>
      </c>
      <c r="O735" s="55">
        <v>93.13</v>
      </c>
      <c r="P735" s="52">
        <v>44</v>
      </c>
      <c r="Q735" s="56">
        <v>0.28000000000000003</v>
      </c>
      <c r="R735" s="55">
        <f>+Table13[[#This Row],[Price per Unit]]*Table13[[#This Row],[Units Sold]]</f>
        <v>4097.7199999999993</v>
      </c>
      <c r="S735" s="52" t="s">
        <v>61</v>
      </c>
      <c r="T735" s="66">
        <f>+Table13[[#This Row],[Price per Unit]]*Table13[[#This Row],[Units Sold]]-Table13[[#This Row],[Price per Unit]]*Table13[[#This Row],[Units Sold]]*Table13[[#This Row],[Discount %]]</f>
        <v>2950.3583999999992</v>
      </c>
      <c r="U735"/>
    </row>
    <row r="736" spans="1:21">
      <c r="A736" s="65">
        <v>3062</v>
      </c>
      <c r="B736" s="52" t="s">
        <v>41</v>
      </c>
      <c r="C736" s="52" t="s">
        <v>35</v>
      </c>
      <c r="D736" s="52" t="s">
        <v>19</v>
      </c>
      <c r="E736" s="52" t="s">
        <v>62</v>
      </c>
      <c r="F736" s="52" t="s">
        <v>60</v>
      </c>
      <c r="G736" s="52">
        <f>+LEN(Table13[[#This Row],[Product Name]])</f>
        <v>15</v>
      </c>
      <c r="H736" s="52" t="s">
        <v>22</v>
      </c>
      <c r="I736" s="52" t="s">
        <v>23</v>
      </c>
      <c r="J736" s="52">
        <v>2024</v>
      </c>
      <c r="K736" s="52" t="s">
        <v>63</v>
      </c>
      <c r="L736" s="53" t="s">
        <v>53</v>
      </c>
      <c r="M736" s="54">
        <v>45292</v>
      </c>
      <c r="N736" s="52" t="s">
        <v>66</v>
      </c>
      <c r="O736" s="55">
        <v>79.150000000000006</v>
      </c>
      <c r="P736" s="52">
        <v>475</v>
      </c>
      <c r="Q736" s="56">
        <v>0.1</v>
      </c>
      <c r="R736" s="55">
        <f>+Table13[[#This Row],[Price per Unit]]*Table13[[#This Row],[Units Sold]]</f>
        <v>37596.25</v>
      </c>
      <c r="S736" s="52" t="s">
        <v>40</v>
      </c>
      <c r="T736" s="66">
        <f>+Table13[[#This Row],[Price per Unit]]*Table13[[#This Row],[Units Sold]]-Table13[[#This Row],[Price per Unit]]*Table13[[#This Row],[Units Sold]]*Table13[[#This Row],[Discount %]]</f>
        <v>33836.625</v>
      </c>
      <c r="U736"/>
    </row>
    <row r="737" spans="1:21">
      <c r="A737" s="65">
        <v>3075</v>
      </c>
      <c r="B737" s="52" t="s">
        <v>48</v>
      </c>
      <c r="C737" s="52" t="s">
        <v>35</v>
      </c>
      <c r="D737" s="52" t="s">
        <v>29</v>
      </c>
      <c r="E737" s="52" t="s">
        <v>37</v>
      </c>
      <c r="F737" s="52" t="s">
        <v>38</v>
      </c>
      <c r="G737" s="52">
        <f>+LEN(Table13[[#This Row],[Product Name]])</f>
        <v>15</v>
      </c>
      <c r="H737" s="52" t="s">
        <v>44</v>
      </c>
      <c r="I737" s="52" t="s">
        <v>23</v>
      </c>
      <c r="J737" s="52">
        <v>2023</v>
      </c>
      <c r="K737" s="52" t="s">
        <v>24</v>
      </c>
      <c r="L737" s="53" t="s">
        <v>51</v>
      </c>
      <c r="M737" s="54">
        <v>45017</v>
      </c>
      <c r="N737" s="52" t="s">
        <v>66</v>
      </c>
      <c r="O737" s="55">
        <v>33.85</v>
      </c>
      <c r="P737" s="52">
        <v>266</v>
      </c>
      <c r="Q737" s="56">
        <v>0.04</v>
      </c>
      <c r="R737" s="55">
        <f>+Table13[[#This Row],[Price per Unit]]*Table13[[#This Row],[Units Sold]]</f>
        <v>9004.1</v>
      </c>
      <c r="S737" s="52" t="s">
        <v>27</v>
      </c>
      <c r="T737" s="66">
        <f>+Table13[[#This Row],[Price per Unit]]*Table13[[#This Row],[Units Sold]]-Table13[[#This Row],[Price per Unit]]*Table13[[#This Row],[Units Sold]]*Table13[[#This Row],[Discount %]]</f>
        <v>8643.9359999999997</v>
      </c>
      <c r="U737"/>
    </row>
    <row r="738" spans="1:21">
      <c r="A738" s="65">
        <v>3076</v>
      </c>
      <c r="B738" s="52" t="s">
        <v>48</v>
      </c>
      <c r="C738" s="52" t="s">
        <v>35</v>
      </c>
      <c r="D738" s="52" t="s">
        <v>52</v>
      </c>
      <c r="E738" s="52" t="s">
        <v>30</v>
      </c>
      <c r="F738" s="52" t="s">
        <v>38</v>
      </c>
      <c r="G738" s="52">
        <f>+LEN(Table13[[#This Row],[Product Name]])</f>
        <v>15</v>
      </c>
      <c r="H738" s="52" t="s">
        <v>44</v>
      </c>
      <c r="I738" s="52" t="s">
        <v>31</v>
      </c>
      <c r="J738" s="52">
        <v>2023</v>
      </c>
      <c r="K738" s="52" t="s">
        <v>32</v>
      </c>
      <c r="L738" s="53" t="s">
        <v>33</v>
      </c>
      <c r="M738" s="54">
        <v>45047</v>
      </c>
      <c r="N738" s="52" t="s">
        <v>39</v>
      </c>
      <c r="O738" s="55">
        <v>28.82</v>
      </c>
      <c r="P738" s="52">
        <v>242</v>
      </c>
      <c r="Q738" s="56">
        <v>0</v>
      </c>
      <c r="R738" s="55">
        <f>+Table13[[#This Row],[Price per Unit]]*Table13[[#This Row],[Units Sold]]</f>
        <v>6974.4400000000005</v>
      </c>
      <c r="S738" s="52" t="s">
        <v>47</v>
      </c>
      <c r="T738" s="66">
        <f>+Table13[[#This Row],[Price per Unit]]*Table13[[#This Row],[Units Sold]]-Table13[[#This Row],[Price per Unit]]*Table13[[#This Row],[Units Sold]]*Table13[[#This Row],[Discount %]]</f>
        <v>6974.4400000000005</v>
      </c>
      <c r="U738"/>
    </row>
    <row r="739" spans="1:21">
      <c r="A739" s="65">
        <v>3078</v>
      </c>
      <c r="B739" s="52" t="s">
        <v>41</v>
      </c>
      <c r="C739" s="52" t="s">
        <v>35</v>
      </c>
      <c r="D739" s="52" t="s">
        <v>36</v>
      </c>
      <c r="E739" s="52" t="s">
        <v>67</v>
      </c>
      <c r="F739" s="52" t="s">
        <v>55</v>
      </c>
      <c r="G739" s="52">
        <f>+LEN(Table13[[#This Row],[Product Name]])</f>
        <v>19</v>
      </c>
      <c r="H739" s="52" t="s">
        <v>22</v>
      </c>
      <c r="I739" s="52" t="s">
        <v>31</v>
      </c>
      <c r="J739" s="52">
        <v>2024</v>
      </c>
      <c r="K739" s="52" t="s">
        <v>45</v>
      </c>
      <c r="L739" s="53" t="s">
        <v>64</v>
      </c>
      <c r="M739" s="54">
        <v>45474</v>
      </c>
      <c r="N739" s="52" t="s">
        <v>26</v>
      </c>
      <c r="O739" s="55">
        <v>53.48</v>
      </c>
      <c r="P739" s="52">
        <v>193</v>
      </c>
      <c r="Q739" s="56">
        <v>0.08</v>
      </c>
      <c r="R739" s="55">
        <f>+Table13[[#This Row],[Price per Unit]]*Table13[[#This Row],[Units Sold]]</f>
        <v>10321.64</v>
      </c>
      <c r="S739" s="52" t="s">
        <v>27</v>
      </c>
      <c r="T739" s="66">
        <f>+Table13[[#This Row],[Price per Unit]]*Table13[[#This Row],[Units Sold]]-Table13[[#This Row],[Price per Unit]]*Table13[[#This Row],[Units Sold]]*Table13[[#This Row],[Discount %]]</f>
        <v>9495.9087999999992</v>
      </c>
      <c r="U739"/>
    </row>
    <row r="740" spans="1:21">
      <c r="A740" s="65">
        <v>3083</v>
      </c>
      <c r="B740" s="52" t="s">
        <v>17</v>
      </c>
      <c r="C740" s="52" t="s">
        <v>35</v>
      </c>
      <c r="D740" s="52" t="s">
        <v>29</v>
      </c>
      <c r="E740" s="52" t="s">
        <v>37</v>
      </c>
      <c r="F740" s="52" t="s">
        <v>55</v>
      </c>
      <c r="G740" s="52">
        <f>+LEN(Table13[[#This Row],[Product Name]])</f>
        <v>19</v>
      </c>
      <c r="H740" s="52" t="s">
        <v>57</v>
      </c>
      <c r="I740" s="52" t="s">
        <v>31</v>
      </c>
      <c r="J740" s="52">
        <v>2024</v>
      </c>
      <c r="K740" s="52" t="s">
        <v>63</v>
      </c>
      <c r="L740" s="53" t="s">
        <v>51</v>
      </c>
      <c r="M740" s="54">
        <v>45383</v>
      </c>
      <c r="N740" s="52" t="s">
        <v>69</v>
      </c>
      <c r="O740" s="55">
        <v>43.03</v>
      </c>
      <c r="P740" s="52">
        <v>189</v>
      </c>
      <c r="Q740" s="56">
        <v>0.11</v>
      </c>
      <c r="R740" s="55">
        <f>+Table13[[#This Row],[Price per Unit]]*Table13[[#This Row],[Units Sold]]</f>
        <v>8132.67</v>
      </c>
      <c r="S740" s="52" t="s">
        <v>61</v>
      </c>
      <c r="T740" s="66">
        <f>+Table13[[#This Row],[Price per Unit]]*Table13[[#This Row],[Units Sold]]-Table13[[#This Row],[Price per Unit]]*Table13[[#This Row],[Units Sold]]*Table13[[#This Row],[Discount %]]</f>
        <v>7238.0762999999997</v>
      </c>
      <c r="U740"/>
    </row>
    <row r="741" spans="1:21">
      <c r="A741" s="65">
        <v>3084</v>
      </c>
      <c r="B741" s="52" t="s">
        <v>41</v>
      </c>
      <c r="C741" s="52" t="s">
        <v>35</v>
      </c>
      <c r="D741" s="52" t="s">
        <v>42</v>
      </c>
      <c r="E741" s="52" t="s">
        <v>30</v>
      </c>
      <c r="F741" s="52" t="s">
        <v>21</v>
      </c>
      <c r="G741" s="52">
        <f>+LEN(Table13[[#This Row],[Product Name]])</f>
        <v>16</v>
      </c>
      <c r="H741" s="52" t="s">
        <v>44</v>
      </c>
      <c r="I741" s="52" t="s">
        <v>31</v>
      </c>
      <c r="J741" s="52">
        <v>2024</v>
      </c>
      <c r="K741" s="52" t="s">
        <v>32</v>
      </c>
      <c r="L741" s="53" t="s">
        <v>71</v>
      </c>
      <c r="M741" s="54">
        <v>45566</v>
      </c>
      <c r="N741" s="52" t="s">
        <v>39</v>
      </c>
      <c r="O741" s="55">
        <v>70.86</v>
      </c>
      <c r="P741" s="52">
        <v>327</v>
      </c>
      <c r="Q741" s="56">
        <v>0.14000000000000001</v>
      </c>
      <c r="R741" s="55">
        <f>+Table13[[#This Row],[Price per Unit]]*Table13[[#This Row],[Units Sold]]</f>
        <v>23171.22</v>
      </c>
      <c r="S741" s="52" t="s">
        <v>27</v>
      </c>
      <c r="T741" s="66">
        <f>+Table13[[#This Row],[Price per Unit]]*Table13[[#This Row],[Units Sold]]-Table13[[#This Row],[Price per Unit]]*Table13[[#This Row],[Units Sold]]*Table13[[#This Row],[Discount %]]</f>
        <v>19927.249200000002</v>
      </c>
      <c r="U741"/>
    </row>
    <row r="742" spans="1:21">
      <c r="A742" s="65">
        <v>3087</v>
      </c>
      <c r="B742" s="52" t="s">
        <v>41</v>
      </c>
      <c r="C742" s="52" t="s">
        <v>35</v>
      </c>
      <c r="D742" s="52" t="s">
        <v>42</v>
      </c>
      <c r="E742" s="52" t="s">
        <v>20</v>
      </c>
      <c r="F742" s="52" t="s">
        <v>43</v>
      </c>
      <c r="G742" s="52">
        <f>+LEN(Table13[[#This Row],[Product Name]])</f>
        <v>20</v>
      </c>
      <c r="H742" s="52" t="s">
        <v>22</v>
      </c>
      <c r="I742" s="52" t="s">
        <v>31</v>
      </c>
      <c r="J742" s="52">
        <v>2024</v>
      </c>
      <c r="K742" s="52" t="s">
        <v>45</v>
      </c>
      <c r="L742" s="53" t="s">
        <v>46</v>
      </c>
      <c r="M742" s="54">
        <v>45536</v>
      </c>
      <c r="N742" s="52" t="s">
        <v>34</v>
      </c>
      <c r="O742" s="55">
        <v>52.01</v>
      </c>
      <c r="P742" s="52">
        <v>413</v>
      </c>
      <c r="Q742" s="56">
        <v>0.23</v>
      </c>
      <c r="R742" s="55">
        <f>+Table13[[#This Row],[Price per Unit]]*Table13[[#This Row],[Units Sold]]</f>
        <v>21480.129999999997</v>
      </c>
      <c r="S742" s="52" t="s">
        <v>56</v>
      </c>
      <c r="T742" s="66">
        <f>+Table13[[#This Row],[Price per Unit]]*Table13[[#This Row],[Units Sold]]-Table13[[#This Row],[Price per Unit]]*Table13[[#This Row],[Units Sold]]*Table13[[#This Row],[Discount %]]</f>
        <v>16539.700099999998</v>
      </c>
      <c r="U742"/>
    </row>
    <row r="743" spans="1:21">
      <c r="A743" s="65">
        <v>3091</v>
      </c>
      <c r="B743" s="52" t="s">
        <v>48</v>
      </c>
      <c r="C743" s="52" t="s">
        <v>35</v>
      </c>
      <c r="D743" s="52" t="s">
        <v>52</v>
      </c>
      <c r="E743" s="52" t="s">
        <v>37</v>
      </c>
      <c r="F743" s="52" t="s">
        <v>60</v>
      </c>
      <c r="G743" s="52">
        <f>+LEN(Table13[[#This Row],[Product Name]])</f>
        <v>15</v>
      </c>
      <c r="H743" s="52" t="s">
        <v>57</v>
      </c>
      <c r="I743" s="52" t="s">
        <v>31</v>
      </c>
      <c r="J743" s="52">
        <v>2023</v>
      </c>
      <c r="K743" s="52" t="s">
        <v>45</v>
      </c>
      <c r="L743" s="53" t="s">
        <v>58</v>
      </c>
      <c r="M743" s="54">
        <v>45200</v>
      </c>
      <c r="N743" s="52" t="s">
        <v>34</v>
      </c>
      <c r="O743" s="55">
        <v>46.56</v>
      </c>
      <c r="P743" s="52">
        <v>348</v>
      </c>
      <c r="Q743" s="56">
        <v>0.22</v>
      </c>
      <c r="R743" s="55">
        <f>+Table13[[#This Row],[Price per Unit]]*Table13[[#This Row],[Units Sold]]</f>
        <v>16202.880000000001</v>
      </c>
      <c r="S743" s="52" t="s">
        <v>61</v>
      </c>
      <c r="T743" s="66">
        <f>+Table13[[#This Row],[Price per Unit]]*Table13[[#This Row],[Units Sold]]-Table13[[#This Row],[Price per Unit]]*Table13[[#This Row],[Units Sold]]*Table13[[#This Row],[Discount %]]</f>
        <v>12638.2464</v>
      </c>
      <c r="U743"/>
    </row>
    <row r="744" spans="1:21">
      <c r="A744" s="65">
        <v>3092</v>
      </c>
      <c r="B744" s="52" t="s">
        <v>41</v>
      </c>
      <c r="C744" s="52" t="s">
        <v>35</v>
      </c>
      <c r="D744" s="52" t="s">
        <v>42</v>
      </c>
      <c r="E744" s="52" t="s">
        <v>67</v>
      </c>
      <c r="F744" s="52" t="s">
        <v>43</v>
      </c>
      <c r="G744" s="52">
        <f>+LEN(Table13[[#This Row],[Product Name]])</f>
        <v>20</v>
      </c>
      <c r="H744" s="52" t="s">
        <v>44</v>
      </c>
      <c r="I744" s="52" t="s">
        <v>23</v>
      </c>
      <c r="J744" s="52">
        <v>2023</v>
      </c>
      <c r="K744" s="52" t="s">
        <v>24</v>
      </c>
      <c r="L744" s="53" t="s">
        <v>51</v>
      </c>
      <c r="M744" s="54">
        <v>45017</v>
      </c>
      <c r="N744" s="52" t="s">
        <v>34</v>
      </c>
      <c r="O744" s="55">
        <v>19.39</v>
      </c>
      <c r="P744" s="52">
        <v>465</v>
      </c>
      <c r="Q744" s="56">
        <v>0.17</v>
      </c>
      <c r="R744" s="55">
        <f>+Table13[[#This Row],[Price per Unit]]*Table13[[#This Row],[Units Sold]]</f>
        <v>9016.35</v>
      </c>
      <c r="S744" s="52" t="s">
        <v>47</v>
      </c>
      <c r="T744" s="66">
        <f>+Table13[[#This Row],[Price per Unit]]*Table13[[#This Row],[Units Sold]]-Table13[[#This Row],[Price per Unit]]*Table13[[#This Row],[Units Sold]]*Table13[[#This Row],[Discount %]]</f>
        <v>7483.5704999999998</v>
      </c>
      <c r="U744"/>
    </row>
    <row r="745" spans="1:21">
      <c r="A745" s="65">
        <v>3095</v>
      </c>
      <c r="B745" s="52" t="s">
        <v>17</v>
      </c>
      <c r="C745" s="52" t="s">
        <v>35</v>
      </c>
      <c r="D745" s="52" t="s">
        <v>42</v>
      </c>
      <c r="E745" s="52" t="s">
        <v>37</v>
      </c>
      <c r="F745" s="52" t="s">
        <v>60</v>
      </c>
      <c r="G745" s="52">
        <f>+LEN(Table13[[#This Row],[Product Name]])</f>
        <v>15</v>
      </c>
      <c r="H745" s="52" t="s">
        <v>57</v>
      </c>
      <c r="I745" s="52" t="s">
        <v>31</v>
      </c>
      <c r="J745" s="52">
        <v>2023</v>
      </c>
      <c r="K745" s="52" t="s">
        <v>24</v>
      </c>
      <c r="L745" s="53" t="s">
        <v>64</v>
      </c>
      <c r="M745" s="54">
        <v>45108</v>
      </c>
      <c r="N745" s="52" t="s">
        <v>39</v>
      </c>
      <c r="O745" s="55">
        <v>29.19</v>
      </c>
      <c r="P745" s="52">
        <v>169</v>
      </c>
      <c r="Q745" s="56">
        <v>0.27</v>
      </c>
      <c r="R745" s="55">
        <f>+Table13[[#This Row],[Price per Unit]]*Table13[[#This Row],[Units Sold]]</f>
        <v>4933.1100000000006</v>
      </c>
      <c r="S745" s="52" t="s">
        <v>61</v>
      </c>
      <c r="T745" s="66">
        <f>+Table13[[#This Row],[Price per Unit]]*Table13[[#This Row],[Units Sold]]-Table13[[#This Row],[Price per Unit]]*Table13[[#This Row],[Units Sold]]*Table13[[#This Row],[Discount %]]</f>
        <v>3601.1703000000002</v>
      </c>
      <c r="U745"/>
    </row>
    <row r="746" spans="1:21">
      <c r="A746" s="65">
        <v>3100</v>
      </c>
      <c r="B746" s="52" t="s">
        <v>48</v>
      </c>
      <c r="C746" s="52" t="s">
        <v>35</v>
      </c>
      <c r="D746" s="52" t="s">
        <v>52</v>
      </c>
      <c r="E746" s="52" t="s">
        <v>70</v>
      </c>
      <c r="F746" s="52" t="s">
        <v>43</v>
      </c>
      <c r="G746" s="52">
        <f>+LEN(Table13[[#This Row],[Product Name]])</f>
        <v>20</v>
      </c>
      <c r="H746" s="52" t="s">
        <v>57</v>
      </c>
      <c r="I746" s="52" t="s">
        <v>31</v>
      </c>
      <c r="J746" s="52">
        <v>2023</v>
      </c>
      <c r="K746" s="52" t="s">
        <v>63</v>
      </c>
      <c r="L746" s="53" t="s">
        <v>68</v>
      </c>
      <c r="M746" s="54">
        <v>45261</v>
      </c>
      <c r="N746" s="52" t="s">
        <v>39</v>
      </c>
      <c r="O746" s="55">
        <v>48.09</v>
      </c>
      <c r="P746" s="52">
        <v>248</v>
      </c>
      <c r="Q746" s="56">
        <v>0.08</v>
      </c>
      <c r="R746" s="55">
        <f>+Table13[[#This Row],[Price per Unit]]*Table13[[#This Row],[Units Sold]]</f>
        <v>11926.320000000002</v>
      </c>
      <c r="S746" s="52" t="s">
        <v>27</v>
      </c>
      <c r="T746" s="66">
        <f>+Table13[[#This Row],[Price per Unit]]*Table13[[#This Row],[Units Sold]]-Table13[[#This Row],[Price per Unit]]*Table13[[#This Row],[Units Sold]]*Table13[[#This Row],[Discount %]]</f>
        <v>10972.214400000001</v>
      </c>
      <c r="U746"/>
    </row>
    <row r="747" spans="1:21">
      <c r="A747" s="65">
        <v>3108</v>
      </c>
      <c r="B747" s="52" t="s">
        <v>48</v>
      </c>
      <c r="C747" s="52" t="s">
        <v>35</v>
      </c>
      <c r="D747" s="52" t="s">
        <v>54</v>
      </c>
      <c r="E747" s="52" t="s">
        <v>67</v>
      </c>
      <c r="F747" s="52" t="s">
        <v>21</v>
      </c>
      <c r="G747" s="52">
        <f>+LEN(Table13[[#This Row],[Product Name]])</f>
        <v>16</v>
      </c>
      <c r="H747" s="52" t="s">
        <v>22</v>
      </c>
      <c r="I747" s="52" t="s">
        <v>31</v>
      </c>
      <c r="J747" s="52">
        <v>2023</v>
      </c>
      <c r="K747" s="52" t="s">
        <v>45</v>
      </c>
      <c r="L747" s="53" t="s">
        <v>46</v>
      </c>
      <c r="M747" s="54">
        <v>45170</v>
      </c>
      <c r="N747" s="52" t="s">
        <v>34</v>
      </c>
      <c r="O747" s="55">
        <v>15.76</v>
      </c>
      <c r="P747" s="52">
        <v>475</v>
      </c>
      <c r="Q747" s="56">
        <v>0.23</v>
      </c>
      <c r="R747" s="55">
        <f>+Table13[[#This Row],[Price per Unit]]*Table13[[#This Row],[Units Sold]]</f>
        <v>7486</v>
      </c>
      <c r="S747" s="52" t="s">
        <v>47</v>
      </c>
      <c r="T747" s="66">
        <f>+Table13[[#This Row],[Price per Unit]]*Table13[[#This Row],[Units Sold]]-Table13[[#This Row],[Price per Unit]]*Table13[[#This Row],[Units Sold]]*Table13[[#This Row],[Discount %]]</f>
        <v>5764.22</v>
      </c>
      <c r="U747"/>
    </row>
    <row r="748" spans="1:21">
      <c r="A748" s="65">
        <v>3118</v>
      </c>
      <c r="B748" s="52" t="s">
        <v>17</v>
      </c>
      <c r="C748" s="52" t="s">
        <v>35</v>
      </c>
      <c r="D748" s="52" t="s">
        <v>19</v>
      </c>
      <c r="E748" s="52" t="s">
        <v>20</v>
      </c>
      <c r="F748" s="52" t="s">
        <v>43</v>
      </c>
      <c r="G748" s="52">
        <f>+LEN(Table13[[#This Row],[Product Name]])</f>
        <v>20</v>
      </c>
      <c r="H748" s="52" t="s">
        <v>57</v>
      </c>
      <c r="I748" s="52" t="s">
        <v>31</v>
      </c>
      <c r="J748" s="52">
        <v>2024</v>
      </c>
      <c r="K748" s="52" t="s">
        <v>32</v>
      </c>
      <c r="L748" s="53" t="s">
        <v>46</v>
      </c>
      <c r="M748" s="54">
        <v>45536</v>
      </c>
      <c r="N748" s="52" t="s">
        <v>66</v>
      </c>
      <c r="O748" s="55">
        <v>7.12</v>
      </c>
      <c r="P748" s="52">
        <v>297</v>
      </c>
      <c r="Q748" s="56">
        <v>0.1</v>
      </c>
      <c r="R748" s="55">
        <f>+Table13[[#This Row],[Price per Unit]]*Table13[[#This Row],[Units Sold]]</f>
        <v>2114.64</v>
      </c>
      <c r="S748" s="52" t="s">
        <v>61</v>
      </c>
      <c r="T748" s="66">
        <f>+Table13[[#This Row],[Price per Unit]]*Table13[[#This Row],[Units Sold]]-Table13[[#This Row],[Price per Unit]]*Table13[[#This Row],[Units Sold]]*Table13[[#This Row],[Discount %]]</f>
        <v>1903.1759999999999</v>
      </c>
      <c r="U748"/>
    </row>
    <row r="749" spans="1:21">
      <c r="A749" s="65">
        <v>3120</v>
      </c>
      <c r="B749" s="52" t="s">
        <v>17</v>
      </c>
      <c r="C749" s="52" t="s">
        <v>35</v>
      </c>
      <c r="D749" s="52" t="s">
        <v>54</v>
      </c>
      <c r="E749" s="52" t="s">
        <v>59</v>
      </c>
      <c r="F749" s="52" t="s">
        <v>60</v>
      </c>
      <c r="G749" s="52">
        <f>+LEN(Table13[[#This Row],[Product Name]])</f>
        <v>15</v>
      </c>
      <c r="H749" s="52" t="s">
        <v>44</v>
      </c>
      <c r="I749" s="52" t="s">
        <v>31</v>
      </c>
      <c r="J749" s="52">
        <v>2024</v>
      </c>
      <c r="K749" s="52" t="s">
        <v>24</v>
      </c>
      <c r="L749" s="53" t="s">
        <v>33</v>
      </c>
      <c r="M749" s="54">
        <v>45413</v>
      </c>
      <c r="N749" s="52" t="s">
        <v>39</v>
      </c>
      <c r="O749" s="55">
        <v>38.94</v>
      </c>
      <c r="P749" s="52">
        <v>305</v>
      </c>
      <c r="Q749" s="56">
        <v>7.0000000000000007E-2</v>
      </c>
      <c r="R749" s="55">
        <f>+Table13[[#This Row],[Price per Unit]]*Table13[[#This Row],[Units Sold]]</f>
        <v>11876.699999999999</v>
      </c>
      <c r="S749" s="52" t="s">
        <v>40</v>
      </c>
      <c r="T749" s="66">
        <f>+Table13[[#This Row],[Price per Unit]]*Table13[[#This Row],[Units Sold]]-Table13[[#This Row],[Price per Unit]]*Table13[[#This Row],[Units Sold]]*Table13[[#This Row],[Discount %]]</f>
        <v>11045.330999999998</v>
      </c>
      <c r="U749"/>
    </row>
    <row r="750" spans="1:21">
      <c r="A750" s="65">
        <v>3124</v>
      </c>
      <c r="B750" s="52" t="s">
        <v>48</v>
      </c>
      <c r="C750" s="52" t="s">
        <v>35</v>
      </c>
      <c r="D750" s="52" t="s">
        <v>29</v>
      </c>
      <c r="E750" s="52" t="s">
        <v>67</v>
      </c>
      <c r="F750" s="52" t="s">
        <v>38</v>
      </c>
      <c r="G750" s="52">
        <f>+LEN(Table13[[#This Row],[Product Name]])</f>
        <v>15</v>
      </c>
      <c r="H750" s="52" t="s">
        <v>22</v>
      </c>
      <c r="I750" s="52" t="s">
        <v>23</v>
      </c>
      <c r="J750" s="52">
        <v>2024</v>
      </c>
      <c r="K750" s="52" t="s">
        <v>24</v>
      </c>
      <c r="L750" s="53" t="s">
        <v>51</v>
      </c>
      <c r="M750" s="54">
        <v>45383</v>
      </c>
      <c r="N750" s="52" t="s">
        <v>34</v>
      </c>
      <c r="O750" s="55">
        <v>55.87</v>
      </c>
      <c r="P750" s="52">
        <v>273</v>
      </c>
      <c r="Q750" s="56">
        <v>0.14000000000000001</v>
      </c>
      <c r="R750" s="55">
        <f>+Table13[[#This Row],[Price per Unit]]*Table13[[#This Row],[Units Sold]]</f>
        <v>15252.509999999998</v>
      </c>
      <c r="S750" s="52" t="s">
        <v>56</v>
      </c>
      <c r="T750" s="66">
        <f>+Table13[[#This Row],[Price per Unit]]*Table13[[#This Row],[Units Sold]]-Table13[[#This Row],[Price per Unit]]*Table13[[#This Row],[Units Sold]]*Table13[[#This Row],[Discount %]]</f>
        <v>13117.158599999999</v>
      </c>
      <c r="U750"/>
    </row>
    <row r="751" spans="1:21">
      <c r="A751" s="65">
        <v>3128</v>
      </c>
      <c r="B751" s="52" t="s">
        <v>41</v>
      </c>
      <c r="C751" s="52" t="s">
        <v>35</v>
      </c>
      <c r="D751" s="52" t="s">
        <v>52</v>
      </c>
      <c r="E751" s="52" t="s">
        <v>59</v>
      </c>
      <c r="F751" s="52" t="s">
        <v>60</v>
      </c>
      <c r="G751" s="52">
        <f>+LEN(Table13[[#This Row],[Product Name]])</f>
        <v>15</v>
      </c>
      <c r="H751" s="52" t="s">
        <v>44</v>
      </c>
      <c r="I751" s="52" t="s">
        <v>31</v>
      </c>
      <c r="J751" s="52">
        <v>2023</v>
      </c>
      <c r="K751" s="52" t="s">
        <v>32</v>
      </c>
      <c r="L751" s="53" t="s">
        <v>33</v>
      </c>
      <c r="M751" s="54">
        <v>45047</v>
      </c>
      <c r="N751" s="52" t="s">
        <v>26</v>
      </c>
      <c r="O751" s="55">
        <v>12.02</v>
      </c>
      <c r="P751" s="52">
        <v>369</v>
      </c>
      <c r="Q751" s="56">
        <v>0.14000000000000001</v>
      </c>
      <c r="R751" s="55">
        <f>+Table13[[#This Row],[Price per Unit]]*Table13[[#This Row],[Units Sold]]</f>
        <v>4435.38</v>
      </c>
      <c r="S751" s="52" t="s">
        <v>61</v>
      </c>
      <c r="T751" s="66">
        <f>+Table13[[#This Row],[Price per Unit]]*Table13[[#This Row],[Units Sold]]-Table13[[#This Row],[Price per Unit]]*Table13[[#This Row],[Units Sold]]*Table13[[#This Row],[Discount %]]</f>
        <v>3814.4268000000002</v>
      </c>
      <c r="U751"/>
    </row>
    <row r="752" spans="1:21">
      <c r="A752" s="65">
        <v>3138</v>
      </c>
      <c r="B752" s="52" t="s">
        <v>17</v>
      </c>
      <c r="C752" s="52" t="s">
        <v>35</v>
      </c>
      <c r="D752" s="52" t="s">
        <v>42</v>
      </c>
      <c r="E752" s="52" t="s">
        <v>62</v>
      </c>
      <c r="F752" s="52" t="s">
        <v>38</v>
      </c>
      <c r="G752" s="52">
        <f>+LEN(Table13[[#This Row],[Product Name]])</f>
        <v>15</v>
      </c>
      <c r="H752" s="52" t="s">
        <v>22</v>
      </c>
      <c r="I752" s="52" t="s">
        <v>23</v>
      </c>
      <c r="J752" s="52">
        <v>2024</v>
      </c>
      <c r="K752" s="52" t="s">
        <v>32</v>
      </c>
      <c r="L752" s="53" t="s">
        <v>65</v>
      </c>
      <c r="M752" s="54">
        <v>45292</v>
      </c>
      <c r="N752" s="52" t="s">
        <v>39</v>
      </c>
      <c r="O752" s="55">
        <v>60.89</v>
      </c>
      <c r="P752" s="52">
        <v>208</v>
      </c>
      <c r="Q752" s="56">
        <v>0.06</v>
      </c>
      <c r="R752" s="55">
        <f>+Table13[[#This Row],[Price per Unit]]*Table13[[#This Row],[Units Sold]]</f>
        <v>12665.12</v>
      </c>
      <c r="S752" s="52" t="s">
        <v>47</v>
      </c>
      <c r="T752" s="66">
        <f>+Table13[[#This Row],[Price per Unit]]*Table13[[#This Row],[Units Sold]]-Table13[[#This Row],[Price per Unit]]*Table13[[#This Row],[Units Sold]]*Table13[[#This Row],[Discount %]]</f>
        <v>11905.212800000001</v>
      </c>
      <c r="U752"/>
    </row>
    <row r="753" spans="1:21">
      <c r="A753" s="65">
        <v>3141</v>
      </c>
      <c r="B753" s="52" t="s">
        <v>41</v>
      </c>
      <c r="C753" s="52" t="s">
        <v>35</v>
      </c>
      <c r="D753" s="52" t="s">
        <v>50</v>
      </c>
      <c r="E753" s="52" t="s">
        <v>62</v>
      </c>
      <c r="F753" s="52" t="s">
        <v>55</v>
      </c>
      <c r="G753" s="52">
        <f>+LEN(Table13[[#This Row],[Product Name]])</f>
        <v>19</v>
      </c>
      <c r="H753" s="52" t="s">
        <v>44</v>
      </c>
      <c r="I753" s="52" t="s">
        <v>31</v>
      </c>
      <c r="J753" s="52">
        <v>2024</v>
      </c>
      <c r="K753" s="52" t="s">
        <v>45</v>
      </c>
      <c r="L753" s="53" t="s">
        <v>53</v>
      </c>
      <c r="M753" s="54">
        <v>45292</v>
      </c>
      <c r="N753" s="52" t="s">
        <v>34</v>
      </c>
      <c r="O753" s="55">
        <v>70.25</v>
      </c>
      <c r="P753" s="52">
        <v>31</v>
      </c>
      <c r="Q753" s="56">
        <v>0.18</v>
      </c>
      <c r="R753" s="55">
        <f>+Table13[[#This Row],[Price per Unit]]*Table13[[#This Row],[Units Sold]]</f>
        <v>2177.75</v>
      </c>
      <c r="S753" s="52" t="s">
        <v>27</v>
      </c>
      <c r="T753" s="66">
        <f>+Table13[[#This Row],[Price per Unit]]*Table13[[#This Row],[Units Sold]]-Table13[[#This Row],[Price per Unit]]*Table13[[#This Row],[Units Sold]]*Table13[[#This Row],[Discount %]]</f>
        <v>1785.7550000000001</v>
      </c>
      <c r="U753"/>
    </row>
    <row r="754" spans="1:21">
      <c r="A754" s="65">
        <v>3143</v>
      </c>
      <c r="B754" s="52" t="s">
        <v>41</v>
      </c>
      <c r="C754" s="52" t="s">
        <v>35</v>
      </c>
      <c r="D754" s="52" t="s">
        <v>52</v>
      </c>
      <c r="E754" s="52" t="s">
        <v>67</v>
      </c>
      <c r="F754" s="52" t="s">
        <v>38</v>
      </c>
      <c r="G754" s="52">
        <f>+LEN(Table13[[#This Row],[Product Name]])</f>
        <v>15</v>
      </c>
      <c r="H754" s="52" t="s">
        <v>44</v>
      </c>
      <c r="I754" s="52" t="s">
        <v>23</v>
      </c>
      <c r="J754" s="52">
        <v>2023</v>
      </c>
      <c r="K754" s="52" t="s">
        <v>24</v>
      </c>
      <c r="L754" s="53" t="s">
        <v>68</v>
      </c>
      <c r="M754" s="54">
        <v>45261</v>
      </c>
      <c r="N754" s="52" t="s">
        <v>34</v>
      </c>
      <c r="O754" s="55">
        <v>94.51</v>
      </c>
      <c r="P754" s="52">
        <v>48</v>
      </c>
      <c r="Q754" s="56">
        <v>0.15</v>
      </c>
      <c r="R754" s="55">
        <f>+Table13[[#This Row],[Price per Unit]]*Table13[[#This Row],[Units Sold]]</f>
        <v>4536.4800000000005</v>
      </c>
      <c r="S754" s="52" t="s">
        <v>56</v>
      </c>
      <c r="T754" s="66">
        <f>+Table13[[#This Row],[Price per Unit]]*Table13[[#This Row],[Units Sold]]-Table13[[#This Row],[Price per Unit]]*Table13[[#This Row],[Units Sold]]*Table13[[#This Row],[Discount %]]</f>
        <v>3856.0080000000003</v>
      </c>
      <c r="U754"/>
    </row>
    <row r="755" spans="1:21">
      <c r="A755" s="65">
        <v>3146</v>
      </c>
      <c r="B755" s="52" t="s">
        <v>41</v>
      </c>
      <c r="C755" s="52" t="s">
        <v>35</v>
      </c>
      <c r="D755" s="52" t="s">
        <v>42</v>
      </c>
      <c r="E755" s="52" t="s">
        <v>59</v>
      </c>
      <c r="F755" s="52" t="s">
        <v>38</v>
      </c>
      <c r="G755" s="52">
        <f>+LEN(Table13[[#This Row],[Product Name]])</f>
        <v>15</v>
      </c>
      <c r="H755" s="52" t="s">
        <v>44</v>
      </c>
      <c r="I755" s="52" t="s">
        <v>31</v>
      </c>
      <c r="J755" s="52">
        <v>2024</v>
      </c>
      <c r="K755" s="52" t="s">
        <v>32</v>
      </c>
      <c r="L755" s="53" t="s">
        <v>46</v>
      </c>
      <c r="M755" s="54">
        <v>45536</v>
      </c>
      <c r="N755" s="52" t="s">
        <v>69</v>
      </c>
      <c r="O755" s="55">
        <v>25.49</v>
      </c>
      <c r="P755" s="52">
        <v>230</v>
      </c>
      <c r="Q755" s="56">
        <v>0.22</v>
      </c>
      <c r="R755" s="55">
        <f>+Table13[[#This Row],[Price per Unit]]*Table13[[#This Row],[Units Sold]]</f>
        <v>5862.7</v>
      </c>
      <c r="S755" s="52" t="s">
        <v>27</v>
      </c>
      <c r="T755" s="66">
        <f>+Table13[[#This Row],[Price per Unit]]*Table13[[#This Row],[Units Sold]]-Table13[[#This Row],[Price per Unit]]*Table13[[#This Row],[Units Sold]]*Table13[[#This Row],[Discount %]]</f>
        <v>4572.9059999999999</v>
      </c>
      <c r="U755"/>
    </row>
    <row r="756" spans="1:21">
      <c r="A756" s="65">
        <v>3147</v>
      </c>
      <c r="B756" s="52" t="s">
        <v>17</v>
      </c>
      <c r="C756" s="52" t="s">
        <v>35</v>
      </c>
      <c r="D756" s="52" t="s">
        <v>29</v>
      </c>
      <c r="E756" s="52" t="s">
        <v>59</v>
      </c>
      <c r="F756" s="52" t="s">
        <v>43</v>
      </c>
      <c r="G756" s="52">
        <f>+LEN(Table13[[#This Row],[Product Name]])</f>
        <v>20</v>
      </c>
      <c r="H756" s="52" t="s">
        <v>22</v>
      </c>
      <c r="I756" s="52" t="s">
        <v>23</v>
      </c>
      <c r="J756" s="52">
        <v>2023</v>
      </c>
      <c r="K756" s="52" t="s">
        <v>24</v>
      </c>
      <c r="L756" s="53" t="s">
        <v>73</v>
      </c>
      <c r="M756" s="54">
        <v>45139</v>
      </c>
      <c r="N756" s="52" t="s">
        <v>69</v>
      </c>
      <c r="O756" s="55">
        <v>45.1</v>
      </c>
      <c r="P756" s="52">
        <v>226</v>
      </c>
      <c r="Q756" s="56">
        <v>0.28000000000000003</v>
      </c>
      <c r="R756" s="55">
        <f>+Table13[[#This Row],[Price per Unit]]*Table13[[#This Row],[Units Sold]]</f>
        <v>10192.6</v>
      </c>
      <c r="S756" s="52" t="s">
        <v>61</v>
      </c>
      <c r="T756" s="66">
        <f>+Table13[[#This Row],[Price per Unit]]*Table13[[#This Row],[Units Sold]]-Table13[[#This Row],[Price per Unit]]*Table13[[#This Row],[Units Sold]]*Table13[[#This Row],[Discount %]]</f>
        <v>7338.6720000000005</v>
      </c>
      <c r="U756"/>
    </row>
    <row r="757" spans="1:21">
      <c r="A757" s="65">
        <v>3152</v>
      </c>
      <c r="B757" s="52" t="s">
        <v>48</v>
      </c>
      <c r="C757" s="52" t="s">
        <v>35</v>
      </c>
      <c r="D757" s="52" t="s">
        <v>54</v>
      </c>
      <c r="E757" s="52" t="s">
        <v>30</v>
      </c>
      <c r="F757" s="52" t="s">
        <v>43</v>
      </c>
      <c r="G757" s="52">
        <f>+LEN(Table13[[#This Row],[Product Name]])</f>
        <v>20</v>
      </c>
      <c r="H757" s="52" t="s">
        <v>22</v>
      </c>
      <c r="I757" s="52" t="s">
        <v>31</v>
      </c>
      <c r="J757" s="52">
        <v>2024</v>
      </c>
      <c r="K757" s="52" t="s">
        <v>24</v>
      </c>
      <c r="L757" s="53" t="s">
        <v>33</v>
      </c>
      <c r="M757" s="54">
        <v>45413</v>
      </c>
      <c r="N757" s="52" t="s">
        <v>26</v>
      </c>
      <c r="O757" s="55">
        <v>22.51</v>
      </c>
      <c r="P757" s="52">
        <v>296</v>
      </c>
      <c r="Q757" s="56">
        <v>0.11</v>
      </c>
      <c r="R757" s="55">
        <f>+Table13[[#This Row],[Price per Unit]]*Table13[[#This Row],[Units Sold]]</f>
        <v>6662.96</v>
      </c>
      <c r="S757" s="52" t="s">
        <v>40</v>
      </c>
      <c r="T757" s="66">
        <f>+Table13[[#This Row],[Price per Unit]]*Table13[[#This Row],[Units Sold]]-Table13[[#This Row],[Price per Unit]]*Table13[[#This Row],[Units Sold]]*Table13[[#This Row],[Discount %]]</f>
        <v>5930.0344000000005</v>
      </c>
      <c r="U757"/>
    </row>
    <row r="758" spans="1:21">
      <c r="A758" s="65">
        <v>3154</v>
      </c>
      <c r="B758" s="52" t="s">
        <v>41</v>
      </c>
      <c r="C758" s="52" t="s">
        <v>35</v>
      </c>
      <c r="D758" s="52" t="s">
        <v>29</v>
      </c>
      <c r="E758" s="52" t="s">
        <v>59</v>
      </c>
      <c r="F758" s="52" t="s">
        <v>43</v>
      </c>
      <c r="G758" s="52">
        <f>+LEN(Table13[[#This Row],[Product Name]])</f>
        <v>20</v>
      </c>
      <c r="H758" s="52" t="s">
        <v>57</v>
      </c>
      <c r="I758" s="52" t="s">
        <v>23</v>
      </c>
      <c r="J758" s="52">
        <v>2024</v>
      </c>
      <c r="K758" s="52" t="s">
        <v>24</v>
      </c>
      <c r="L758" s="53" t="s">
        <v>33</v>
      </c>
      <c r="M758" s="54">
        <v>45413</v>
      </c>
      <c r="N758" s="52" t="s">
        <v>39</v>
      </c>
      <c r="O758" s="55">
        <v>94.45</v>
      </c>
      <c r="P758" s="52">
        <v>397</v>
      </c>
      <c r="Q758" s="56">
        <v>0.25</v>
      </c>
      <c r="R758" s="55">
        <f>+Table13[[#This Row],[Price per Unit]]*Table13[[#This Row],[Units Sold]]</f>
        <v>37496.65</v>
      </c>
      <c r="S758" s="52" t="s">
        <v>40</v>
      </c>
      <c r="T758" s="66">
        <f>+Table13[[#This Row],[Price per Unit]]*Table13[[#This Row],[Units Sold]]-Table13[[#This Row],[Price per Unit]]*Table13[[#This Row],[Units Sold]]*Table13[[#This Row],[Discount %]]</f>
        <v>28122.487500000003</v>
      </c>
      <c r="U758"/>
    </row>
    <row r="759" spans="1:21">
      <c r="A759" s="65">
        <v>3156</v>
      </c>
      <c r="B759" s="52" t="s">
        <v>41</v>
      </c>
      <c r="C759" s="52" t="s">
        <v>35</v>
      </c>
      <c r="D759" s="52" t="s">
        <v>52</v>
      </c>
      <c r="E759" s="52" t="s">
        <v>30</v>
      </c>
      <c r="F759" s="52" t="s">
        <v>43</v>
      </c>
      <c r="G759" s="52">
        <f>+LEN(Table13[[#This Row],[Product Name]])</f>
        <v>20</v>
      </c>
      <c r="H759" s="52" t="s">
        <v>22</v>
      </c>
      <c r="I759" s="52" t="s">
        <v>31</v>
      </c>
      <c r="J759" s="52">
        <v>2024</v>
      </c>
      <c r="K759" s="52" t="s">
        <v>63</v>
      </c>
      <c r="L759" s="53" t="s">
        <v>72</v>
      </c>
      <c r="M759" s="54">
        <v>45444</v>
      </c>
      <c r="N759" s="52" t="s">
        <v>39</v>
      </c>
      <c r="O759" s="55">
        <v>60.18</v>
      </c>
      <c r="P759" s="52">
        <v>260</v>
      </c>
      <c r="Q759" s="56">
        <v>0.16</v>
      </c>
      <c r="R759" s="55">
        <f>+Table13[[#This Row],[Price per Unit]]*Table13[[#This Row],[Units Sold]]</f>
        <v>15646.8</v>
      </c>
      <c r="S759" s="52" t="s">
        <v>61</v>
      </c>
      <c r="T759" s="66">
        <f>+Table13[[#This Row],[Price per Unit]]*Table13[[#This Row],[Units Sold]]-Table13[[#This Row],[Price per Unit]]*Table13[[#This Row],[Units Sold]]*Table13[[#This Row],[Discount %]]</f>
        <v>13143.312</v>
      </c>
      <c r="U759"/>
    </row>
    <row r="760" spans="1:21">
      <c r="A760" s="65">
        <v>3159</v>
      </c>
      <c r="B760" s="52" t="s">
        <v>41</v>
      </c>
      <c r="C760" s="52" t="s">
        <v>35</v>
      </c>
      <c r="D760" s="52" t="s">
        <v>50</v>
      </c>
      <c r="E760" s="52" t="s">
        <v>62</v>
      </c>
      <c r="F760" s="52" t="s">
        <v>21</v>
      </c>
      <c r="G760" s="52">
        <f>+LEN(Table13[[#This Row],[Product Name]])</f>
        <v>16</v>
      </c>
      <c r="H760" s="52" t="s">
        <v>22</v>
      </c>
      <c r="I760" s="52" t="s">
        <v>31</v>
      </c>
      <c r="J760" s="52">
        <v>2024</v>
      </c>
      <c r="K760" s="52" t="s">
        <v>45</v>
      </c>
      <c r="L760" s="53" t="s">
        <v>33</v>
      </c>
      <c r="M760" s="54">
        <v>45413</v>
      </c>
      <c r="N760" s="52" t="s">
        <v>69</v>
      </c>
      <c r="O760" s="55">
        <v>22.38</v>
      </c>
      <c r="P760" s="52">
        <v>129</v>
      </c>
      <c r="Q760" s="56">
        <v>0.2</v>
      </c>
      <c r="R760" s="55">
        <f>+Table13[[#This Row],[Price per Unit]]*Table13[[#This Row],[Units Sold]]</f>
        <v>2887.02</v>
      </c>
      <c r="S760" s="52" t="s">
        <v>47</v>
      </c>
      <c r="T760" s="66">
        <f>+Table13[[#This Row],[Price per Unit]]*Table13[[#This Row],[Units Sold]]-Table13[[#This Row],[Price per Unit]]*Table13[[#This Row],[Units Sold]]*Table13[[#This Row],[Discount %]]</f>
        <v>2309.616</v>
      </c>
      <c r="U760"/>
    </row>
    <row r="761" spans="1:21">
      <c r="A761" s="65">
        <v>3162</v>
      </c>
      <c r="B761" s="52" t="s">
        <v>41</v>
      </c>
      <c r="C761" s="52" t="s">
        <v>35</v>
      </c>
      <c r="D761" s="52" t="s">
        <v>19</v>
      </c>
      <c r="E761" s="52" t="s">
        <v>30</v>
      </c>
      <c r="F761" s="52" t="s">
        <v>43</v>
      </c>
      <c r="G761" s="52">
        <f>+LEN(Table13[[#This Row],[Product Name]])</f>
        <v>20</v>
      </c>
      <c r="H761" s="52" t="s">
        <v>22</v>
      </c>
      <c r="I761" s="52" t="s">
        <v>23</v>
      </c>
      <c r="J761" s="52">
        <v>2024</v>
      </c>
      <c r="K761" s="52" t="s">
        <v>45</v>
      </c>
      <c r="L761" s="53" t="s">
        <v>65</v>
      </c>
      <c r="M761" s="54">
        <v>45292</v>
      </c>
      <c r="N761" s="52" t="s">
        <v>39</v>
      </c>
      <c r="O761" s="55">
        <v>8.3000000000000007</v>
      </c>
      <c r="P761" s="52">
        <v>458</v>
      </c>
      <c r="Q761" s="56">
        <v>0.26</v>
      </c>
      <c r="R761" s="55">
        <f>+Table13[[#This Row],[Price per Unit]]*Table13[[#This Row],[Units Sold]]</f>
        <v>3801.4000000000005</v>
      </c>
      <c r="S761" s="52" t="s">
        <v>27</v>
      </c>
      <c r="T761" s="66">
        <f>+Table13[[#This Row],[Price per Unit]]*Table13[[#This Row],[Units Sold]]-Table13[[#This Row],[Price per Unit]]*Table13[[#This Row],[Units Sold]]*Table13[[#This Row],[Discount %]]</f>
        <v>2813.0360000000005</v>
      </c>
      <c r="U761"/>
    </row>
    <row r="762" spans="1:21">
      <c r="A762" s="65">
        <v>3171</v>
      </c>
      <c r="B762" s="52" t="s">
        <v>17</v>
      </c>
      <c r="C762" s="52" t="s">
        <v>35</v>
      </c>
      <c r="D762" s="52" t="s">
        <v>52</v>
      </c>
      <c r="E762" s="52" t="s">
        <v>59</v>
      </c>
      <c r="F762" s="52" t="s">
        <v>55</v>
      </c>
      <c r="G762" s="52">
        <f>+LEN(Table13[[#This Row],[Product Name]])</f>
        <v>19</v>
      </c>
      <c r="H762" s="52" t="s">
        <v>57</v>
      </c>
      <c r="I762" s="52" t="s">
        <v>31</v>
      </c>
      <c r="J762" s="52">
        <v>2024</v>
      </c>
      <c r="K762" s="52" t="s">
        <v>24</v>
      </c>
      <c r="L762" s="53" t="s">
        <v>65</v>
      </c>
      <c r="M762" s="54">
        <v>45292</v>
      </c>
      <c r="N762" s="52" t="s">
        <v>34</v>
      </c>
      <c r="O762" s="55">
        <v>91.73</v>
      </c>
      <c r="P762" s="52">
        <v>6</v>
      </c>
      <c r="Q762" s="56">
        <v>0.09</v>
      </c>
      <c r="R762" s="55">
        <f>+Table13[[#This Row],[Price per Unit]]*Table13[[#This Row],[Units Sold]]</f>
        <v>550.38</v>
      </c>
      <c r="S762" s="52" t="s">
        <v>47</v>
      </c>
      <c r="T762" s="66">
        <f>+Table13[[#This Row],[Price per Unit]]*Table13[[#This Row],[Units Sold]]-Table13[[#This Row],[Price per Unit]]*Table13[[#This Row],[Units Sold]]*Table13[[#This Row],[Discount %]]</f>
        <v>500.8458</v>
      </c>
      <c r="U762"/>
    </row>
    <row r="763" spans="1:21">
      <c r="A763" s="65">
        <v>3181</v>
      </c>
      <c r="B763" s="52" t="s">
        <v>17</v>
      </c>
      <c r="C763" s="52" t="s">
        <v>35</v>
      </c>
      <c r="D763" s="52" t="s">
        <v>50</v>
      </c>
      <c r="E763" s="52" t="s">
        <v>59</v>
      </c>
      <c r="F763" s="52" t="s">
        <v>21</v>
      </c>
      <c r="G763" s="52">
        <f>+LEN(Table13[[#This Row],[Product Name]])</f>
        <v>16</v>
      </c>
      <c r="H763" s="52" t="s">
        <v>44</v>
      </c>
      <c r="I763" s="52" t="s">
        <v>23</v>
      </c>
      <c r="J763" s="52">
        <v>2024</v>
      </c>
      <c r="K763" s="52" t="s">
        <v>24</v>
      </c>
      <c r="L763" s="53" t="s">
        <v>64</v>
      </c>
      <c r="M763" s="54">
        <v>45474</v>
      </c>
      <c r="N763" s="52" t="s">
        <v>66</v>
      </c>
      <c r="O763" s="55">
        <v>30.25</v>
      </c>
      <c r="P763" s="52">
        <v>114</v>
      </c>
      <c r="Q763" s="56">
        <v>0.2</v>
      </c>
      <c r="R763" s="55">
        <f>+Table13[[#This Row],[Price per Unit]]*Table13[[#This Row],[Units Sold]]</f>
        <v>3448.5</v>
      </c>
      <c r="S763" s="52" t="s">
        <v>47</v>
      </c>
      <c r="T763" s="66">
        <f>+Table13[[#This Row],[Price per Unit]]*Table13[[#This Row],[Units Sold]]-Table13[[#This Row],[Price per Unit]]*Table13[[#This Row],[Units Sold]]*Table13[[#This Row],[Discount %]]</f>
        <v>2758.8</v>
      </c>
      <c r="U763"/>
    </row>
    <row r="764" spans="1:21">
      <c r="A764" s="65">
        <v>3186</v>
      </c>
      <c r="B764" s="52" t="s">
        <v>17</v>
      </c>
      <c r="C764" s="52" t="s">
        <v>35</v>
      </c>
      <c r="D764" s="52" t="s">
        <v>50</v>
      </c>
      <c r="E764" s="52" t="s">
        <v>37</v>
      </c>
      <c r="F764" s="52" t="s">
        <v>38</v>
      </c>
      <c r="G764" s="52">
        <f>+LEN(Table13[[#This Row],[Product Name]])</f>
        <v>15</v>
      </c>
      <c r="H764" s="52" t="s">
        <v>44</v>
      </c>
      <c r="I764" s="52" t="s">
        <v>31</v>
      </c>
      <c r="J764" s="52">
        <v>2024</v>
      </c>
      <c r="K764" s="52" t="s">
        <v>45</v>
      </c>
      <c r="L764" s="53" t="s">
        <v>46</v>
      </c>
      <c r="M764" s="54">
        <v>45536</v>
      </c>
      <c r="N764" s="52" t="s">
        <v>26</v>
      </c>
      <c r="O764" s="55">
        <v>95.85</v>
      </c>
      <c r="P764" s="52">
        <v>78</v>
      </c>
      <c r="Q764" s="56">
        <v>0.3</v>
      </c>
      <c r="R764" s="55">
        <f>+Table13[[#This Row],[Price per Unit]]*Table13[[#This Row],[Units Sold]]</f>
        <v>7476.2999999999993</v>
      </c>
      <c r="S764" s="52" t="s">
        <v>61</v>
      </c>
      <c r="T764" s="66">
        <f>+Table13[[#This Row],[Price per Unit]]*Table13[[#This Row],[Units Sold]]-Table13[[#This Row],[Price per Unit]]*Table13[[#This Row],[Units Sold]]*Table13[[#This Row],[Discount %]]</f>
        <v>5233.41</v>
      </c>
      <c r="U764"/>
    </row>
    <row r="765" spans="1:21">
      <c r="A765" s="65">
        <v>3194</v>
      </c>
      <c r="B765" s="52" t="s">
        <v>41</v>
      </c>
      <c r="C765" s="52" t="s">
        <v>35</v>
      </c>
      <c r="D765" s="52" t="s">
        <v>36</v>
      </c>
      <c r="E765" s="52" t="s">
        <v>70</v>
      </c>
      <c r="F765" s="52" t="s">
        <v>21</v>
      </c>
      <c r="G765" s="52">
        <f>+LEN(Table13[[#This Row],[Product Name]])</f>
        <v>16</v>
      </c>
      <c r="H765" s="52" t="s">
        <v>57</v>
      </c>
      <c r="I765" s="52" t="s">
        <v>31</v>
      </c>
      <c r="J765" s="52">
        <v>2024</v>
      </c>
      <c r="K765" s="52" t="s">
        <v>24</v>
      </c>
      <c r="L765" s="53" t="s">
        <v>72</v>
      </c>
      <c r="M765" s="54">
        <v>45444</v>
      </c>
      <c r="N765" s="52" t="s">
        <v>26</v>
      </c>
      <c r="O765" s="55">
        <v>98.7</v>
      </c>
      <c r="P765" s="52">
        <v>402</v>
      </c>
      <c r="Q765" s="56">
        <v>0.11</v>
      </c>
      <c r="R765" s="55">
        <f>+Table13[[#This Row],[Price per Unit]]*Table13[[#This Row],[Units Sold]]</f>
        <v>39677.4</v>
      </c>
      <c r="S765" s="52" t="s">
        <v>40</v>
      </c>
      <c r="T765" s="66">
        <f>+Table13[[#This Row],[Price per Unit]]*Table13[[#This Row],[Units Sold]]-Table13[[#This Row],[Price per Unit]]*Table13[[#This Row],[Units Sold]]*Table13[[#This Row],[Discount %]]</f>
        <v>35312.885999999999</v>
      </c>
      <c r="U765"/>
    </row>
    <row r="766" spans="1:21">
      <c r="A766" s="65">
        <v>3202</v>
      </c>
      <c r="B766" s="52" t="s">
        <v>17</v>
      </c>
      <c r="C766" s="52" t="s">
        <v>35</v>
      </c>
      <c r="D766" s="52" t="s">
        <v>54</v>
      </c>
      <c r="E766" s="52" t="s">
        <v>37</v>
      </c>
      <c r="F766" s="52" t="s">
        <v>43</v>
      </c>
      <c r="G766" s="52">
        <f>+LEN(Table13[[#This Row],[Product Name]])</f>
        <v>20</v>
      </c>
      <c r="H766" s="52" t="s">
        <v>22</v>
      </c>
      <c r="I766" s="52" t="s">
        <v>23</v>
      </c>
      <c r="J766" s="52">
        <v>2024</v>
      </c>
      <c r="K766" s="52" t="s">
        <v>32</v>
      </c>
      <c r="L766" s="53" t="s">
        <v>33</v>
      </c>
      <c r="M766" s="54">
        <v>45413</v>
      </c>
      <c r="N766" s="52" t="s">
        <v>69</v>
      </c>
      <c r="O766" s="55">
        <v>97.15</v>
      </c>
      <c r="P766" s="52">
        <v>131</v>
      </c>
      <c r="Q766" s="56">
        <v>0.03</v>
      </c>
      <c r="R766" s="55">
        <f>+Table13[[#This Row],[Price per Unit]]*Table13[[#This Row],[Units Sold]]</f>
        <v>12726.650000000001</v>
      </c>
      <c r="S766" s="52" t="s">
        <v>47</v>
      </c>
      <c r="T766" s="66">
        <f>+Table13[[#This Row],[Price per Unit]]*Table13[[#This Row],[Units Sold]]-Table13[[#This Row],[Price per Unit]]*Table13[[#This Row],[Units Sold]]*Table13[[#This Row],[Discount %]]</f>
        <v>12344.850500000002</v>
      </c>
      <c r="U766"/>
    </row>
    <row r="767" spans="1:21">
      <c r="A767" s="65">
        <v>3205</v>
      </c>
      <c r="B767" s="52" t="s">
        <v>17</v>
      </c>
      <c r="C767" s="52" t="s">
        <v>35</v>
      </c>
      <c r="D767" s="52" t="s">
        <v>36</v>
      </c>
      <c r="E767" s="52" t="s">
        <v>70</v>
      </c>
      <c r="F767" s="52" t="s">
        <v>21</v>
      </c>
      <c r="G767" s="52">
        <f>+LEN(Table13[[#This Row],[Product Name]])</f>
        <v>16</v>
      </c>
      <c r="H767" s="52" t="s">
        <v>57</v>
      </c>
      <c r="I767" s="52" t="s">
        <v>23</v>
      </c>
      <c r="J767" s="52">
        <v>2024</v>
      </c>
      <c r="K767" s="52" t="s">
        <v>45</v>
      </c>
      <c r="L767" s="53" t="s">
        <v>53</v>
      </c>
      <c r="M767" s="54">
        <v>45292</v>
      </c>
      <c r="N767" s="52" t="s">
        <v>69</v>
      </c>
      <c r="O767" s="55">
        <v>83.79</v>
      </c>
      <c r="P767" s="52">
        <v>383</v>
      </c>
      <c r="Q767" s="56">
        <v>0.27</v>
      </c>
      <c r="R767" s="55">
        <f>+Table13[[#This Row],[Price per Unit]]*Table13[[#This Row],[Units Sold]]</f>
        <v>32091.570000000003</v>
      </c>
      <c r="S767" s="52" t="s">
        <v>47</v>
      </c>
      <c r="T767" s="66">
        <f>+Table13[[#This Row],[Price per Unit]]*Table13[[#This Row],[Units Sold]]-Table13[[#This Row],[Price per Unit]]*Table13[[#This Row],[Units Sold]]*Table13[[#This Row],[Discount %]]</f>
        <v>23426.846100000002</v>
      </c>
      <c r="U767"/>
    </row>
    <row r="768" spans="1:21">
      <c r="A768" s="65">
        <v>3210</v>
      </c>
      <c r="B768" s="52" t="s">
        <v>48</v>
      </c>
      <c r="C768" s="52" t="s">
        <v>35</v>
      </c>
      <c r="D768" s="52" t="s">
        <v>42</v>
      </c>
      <c r="E768" s="52" t="s">
        <v>70</v>
      </c>
      <c r="F768" s="52" t="s">
        <v>60</v>
      </c>
      <c r="G768" s="52">
        <f>+LEN(Table13[[#This Row],[Product Name]])</f>
        <v>15</v>
      </c>
      <c r="H768" s="52" t="s">
        <v>57</v>
      </c>
      <c r="I768" s="52" t="s">
        <v>31</v>
      </c>
      <c r="J768" s="52">
        <v>2024</v>
      </c>
      <c r="K768" s="52" t="s">
        <v>32</v>
      </c>
      <c r="L768" s="53" t="s">
        <v>68</v>
      </c>
      <c r="M768" s="54">
        <v>45627</v>
      </c>
      <c r="N768" s="52" t="s">
        <v>34</v>
      </c>
      <c r="O768" s="55">
        <v>17.399999999999999</v>
      </c>
      <c r="P768" s="52">
        <v>374</v>
      </c>
      <c r="Q768" s="56">
        <v>0.23</v>
      </c>
      <c r="R768" s="55">
        <f>+Table13[[#This Row],[Price per Unit]]*Table13[[#This Row],[Units Sold]]</f>
        <v>6507.5999999999995</v>
      </c>
      <c r="S768" s="52" t="s">
        <v>61</v>
      </c>
      <c r="T768" s="66">
        <f>+Table13[[#This Row],[Price per Unit]]*Table13[[#This Row],[Units Sold]]-Table13[[#This Row],[Price per Unit]]*Table13[[#This Row],[Units Sold]]*Table13[[#This Row],[Discount %]]</f>
        <v>5010.851999999999</v>
      </c>
      <c r="U768"/>
    </row>
    <row r="769" spans="1:21">
      <c r="A769" s="65">
        <v>3216</v>
      </c>
      <c r="B769" s="52" t="s">
        <v>17</v>
      </c>
      <c r="C769" s="52" t="s">
        <v>35</v>
      </c>
      <c r="D769" s="52" t="s">
        <v>29</v>
      </c>
      <c r="E769" s="52" t="s">
        <v>20</v>
      </c>
      <c r="F769" s="52" t="s">
        <v>21</v>
      </c>
      <c r="G769" s="52">
        <f>+LEN(Table13[[#This Row],[Product Name]])</f>
        <v>16</v>
      </c>
      <c r="H769" s="52" t="s">
        <v>22</v>
      </c>
      <c r="I769" s="52" t="s">
        <v>23</v>
      </c>
      <c r="J769" s="52">
        <v>2024</v>
      </c>
      <c r="K769" s="52" t="s">
        <v>32</v>
      </c>
      <c r="L769" s="53" t="s">
        <v>72</v>
      </c>
      <c r="M769" s="54">
        <v>45444</v>
      </c>
      <c r="N769" s="52" t="s">
        <v>26</v>
      </c>
      <c r="O769" s="55">
        <v>64.45</v>
      </c>
      <c r="P769" s="52">
        <v>21</v>
      </c>
      <c r="Q769" s="56">
        <v>0.18</v>
      </c>
      <c r="R769" s="55">
        <f>+Table13[[#This Row],[Price per Unit]]*Table13[[#This Row],[Units Sold]]</f>
        <v>1353.45</v>
      </c>
      <c r="S769" s="52" t="s">
        <v>61</v>
      </c>
      <c r="T769" s="66">
        <f>+Table13[[#This Row],[Price per Unit]]*Table13[[#This Row],[Units Sold]]-Table13[[#This Row],[Price per Unit]]*Table13[[#This Row],[Units Sold]]*Table13[[#This Row],[Discount %]]</f>
        <v>1109.829</v>
      </c>
      <c r="U769"/>
    </row>
    <row r="770" spans="1:21">
      <c r="A770" s="65">
        <v>3217</v>
      </c>
      <c r="B770" s="52" t="s">
        <v>17</v>
      </c>
      <c r="C770" s="52" t="s">
        <v>35</v>
      </c>
      <c r="D770" s="52" t="s">
        <v>36</v>
      </c>
      <c r="E770" s="52" t="s">
        <v>30</v>
      </c>
      <c r="F770" s="52" t="s">
        <v>38</v>
      </c>
      <c r="G770" s="52">
        <f>+LEN(Table13[[#This Row],[Product Name]])</f>
        <v>15</v>
      </c>
      <c r="H770" s="52" t="s">
        <v>57</v>
      </c>
      <c r="I770" s="52" t="s">
        <v>23</v>
      </c>
      <c r="J770" s="52">
        <v>2024</v>
      </c>
      <c r="K770" s="52" t="s">
        <v>24</v>
      </c>
      <c r="L770" s="53" t="s">
        <v>65</v>
      </c>
      <c r="M770" s="54">
        <v>45292</v>
      </c>
      <c r="N770" s="52" t="s">
        <v>39</v>
      </c>
      <c r="O770" s="55">
        <v>54.97</v>
      </c>
      <c r="P770" s="52">
        <v>317</v>
      </c>
      <c r="Q770" s="56">
        <v>0.22</v>
      </c>
      <c r="R770" s="55">
        <f>+Table13[[#This Row],[Price per Unit]]*Table13[[#This Row],[Units Sold]]</f>
        <v>17425.489999999998</v>
      </c>
      <c r="S770" s="52" t="s">
        <v>40</v>
      </c>
      <c r="T770" s="66">
        <f>+Table13[[#This Row],[Price per Unit]]*Table13[[#This Row],[Units Sold]]-Table13[[#This Row],[Price per Unit]]*Table13[[#This Row],[Units Sold]]*Table13[[#This Row],[Discount %]]</f>
        <v>13591.882199999998</v>
      </c>
      <c r="U770"/>
    </row>
    <row r="771" spans="1:21">
      <c r="A771" s="65">
        <v>3221</v>
      </c>
      <c r="B771" s="52" t="s">
        <v>48</v>
      </c>
      <c r="C771" s="52" t="s">
        <v>35</v>
      </c>
      <c r="D771" s="52" t="s">
        <v>50</v>
      </c>
      <c r="E771" s="52" t="s">
        <v>20</v>
      </c>
      <c r="F771" s="52" t="s">
        <v>21</v>
      </c>
      <c r="G771" s="52">
        <f>+LEN(Table13[[#This Row],[Product Name]])</f>
        <v>16</v>
      </c>
      <c r="H771" s="52" t="s">
        <v>22</v>
      </c>
      <c r="I771" s="52" t="s">
        <v>23</v>
      </c>
      <c r="J771" s="52">
        <v>2024</v>
      </c>
      <c r="K771" s="52" t="s">
        <v>45</v>
      </c>
      <c r="L771" s="53" t="s">
        <v>65</v>
      </c>
      <c r="M771" s="54">
        <v>45292</v>
      </c>
      <c r="N771" s="52" t="s">
        <v>26</v>
      </c>
      <c r="O771" s="55">
        <v>77.89</v>
      </c>
      <c r="P771" s="52">
        <v>478</v>
      </c>
      <c r="Q771" s="56">
        <v>0.28999999999999998</v>
      </c>
      <c r="R771" s="55">
        <f>+Table13[[#This Row],[Price per Unit]]*Table13[[#This Row],[Units Sold]]</f>
        <v>37231.42</v>
      </c>
      <c r="S771" s="52" t="s">
        <v>61</v>
      </c>
      <c r="T771" s="66">
        <f>+Table13[[#This Row],[Price per Unit]]*Table13[[#This Row],[Units Sold]]-Table13[[#This Row],[Price per Unit]]*Table13[[#This Row],[Units Sold]]*Table13[[#This Row],[Discount %]]</f>
        <v>26434.308199999999</v>
      </c>
      <c r="U771"/>
    </row>
    <row r="772" spans="1:21">
      <c r="A772" s="65">
        <v>3223</v>
      </c>
      <c r="B772" s="52" t="s">
        <v>48</v>
      </c>
      <c r="C772" s="52" t="s">
        <v>35</v>
      </c>
      <c r="D772" s="52" t="s">
        <v>52</v>
      </c>
      <c r="E772" s="52" t="s">
        <v>59</v>
      </c>
      <c r="F772" s="52" t="s">
        <v>43</v>
      </c>
      <c r="G772" s="52">
        <f>+LEN(Table13[[#This Row],[Product Name]])</f>
        <v>20</v>
      </c>
      <c r="H772" s="52" t="s">
        <v>57</v>
      </c>
      <c r="I772" s="52" t="s">
        <v>23</v>
      </c>
      <c r="J772" s="52">
        <v>2024</v>
      </c>
      <c r="K772" s="52" t="s">
        <v>32</v>
      </c>
      <c r="L772" s="53" t="s">
        <v>71</v>
      </c>
      <c r="M772" s="54">
        <v>45566</v>
      </c>
      <c r="N772" s="52" t="s">
        <v>66</v>
      </c>
      <c r="O772" s="55">
        <v>86.79</v>
      </c>
      <c r="P772" s="52">
        <v>1</v>
      </c>
      <c r="Q772" s="56">
        <v>0.09</v>
      </c>
      <c r="R772" s="55">
        <f>+Table13[[#This Row],[Price per Unit]]*Table13[[#This Row],[Units Sold]]</f>
        <v>86.79</v>
      </c>
      <c r="S772" s="52" t="s">
        <v>40</v>
      </c>
      <c r="T772" s="66">
        <f>+Table13[[#This Row],[Price per Unit]]*Table13[[#This Row],[Units Sold]]-Table13[[#This Row],[Price per Unit]]*Table13[[#This Row],[Units Sold]]*Table13[[#This Row],[Discount %]]</f>
        <v>78.97890000000001</v>
      </c>
      <c r="U772"/>
    </row>
    <row r="773" spans="1:21">
      <c r="A773" s="65">
        <v>3225</v>
      </c>
      <c r="B773" s="52" t="s">
        <v>41</v>
      </c>
      <c r="C773" s="52" t="s">
        <v>35</v>
      </c>
      <c r="D773" s="52" t="s">
        <v>19</v>
      </c>
      <c r="E773" s="52" t="s">
        <v>30</v>
      </c>
      <c r="F773" s="52" t="s">
        <v>38</v>
      </c>
      <c r="G773" s="52">
        <f>+LEN(Table13[[#This Row],[Product Name]])</f>
        <v>15</v>
      </c>
      <c r="H773" s="52" t="s">
        <v>22</v>
      </c>
      <c r="I773" s="52" t="s">
        <v>31</v>
      </c>
      <c r="J773" s="52">
        <v>2024</v>
      </c>
      <c r="K773" s="52" t="s">
        <v>63</v>
      </c>
      <c r="L773" s="53" t="s">
        <v>33</v>
      </c>
      <c r="M773" s="54">
        <v>45413</v>
      </c>
      <c r="N773" s="52" t="s">
        <v>69</v>
      </c>
      <c r="O773" s="55">
        <v>71.38</v>
      </c>
      <c r="P773" s="52">
        <v>94</v>
      </c>
      <c r="Q773" s="56">
        <v>0.04</v>
      </c>
      <c r="R773" s="55">
        <f>+Table13[[#This Row],[Price per Unit]]*Table13[[#This Row],[Units Sold]]</f>
        <v>6709.7199999999993</v>
      </c>
      <c r="S773" s="52" t="s">
        <v>47</v>
      </c>
      <c r="T773" s="66">
        <f>+Table13[[#This Row],[Price per Unit]]*Table13[[#This Row],[Units Sold]]-Table13[[#This Row],[Price per Unit]]*Table13[[#This Row],[Units Sold]]*Table13[[#This Row],[Discount %]]</f>
        <v>6441.3311999999996</v>
      </c>
      <c r="U773"/>
    </row>
    <row r="774" spans="1:21">
      <c r="A774" s="65">
        <v>3231</v>
      </c>
      <c r="B774" s="52" t="s">
        <v>41</v>
      </c>
      <c r="C774" s="52" t="s">
        <v>35</v>
      </c>
      <c r="D774" s="52" t="s">
        <v>54</v>
      </c>
      <c r="E774" s="52" t="s">
        <v>37</v>
      </c>
      <c r="F774" s="52" t="s">
        <v>60</v>
      </c>
      <c r="G774" s="52">
        <f>+LEN(Table13[[#This Row],[Product Name]])</f>
        <v>15</v>
      </c>
      <c r="H774" s="52" t="s">
        <v>22</v>
      </c>
      <c r="I774" s="52" t="s">
        <v>23</v>
      </c>
      <c r="J774" s="52">
        <v>2023</v>
      </c>
      <c r="K774" s="52" t="s">
        <v>63</v>
      </c>
      <c r="L774" s="53" t="s">
        <v>53</v>
      </c>
      <c r="M774" s="54">
        <v>44927</v>
      </c>
      <c r="N774" s="52" t="s">
        <v>39</v>
      </c>
      <c r="O774" s="55">
        <v>99.13</v>
      </c>
      <c r="P774" s="52">
        <v>48</v>
      </c>
      <c r="Q774" s="56">
        <v>0.28000000000000003</v>
      </c>
      <c r="R774" s="55">
        <f>+Table13[[#This Row],[Price per Unit]]*Table13[[#This Row],[Units Sold]]</f>
        <v>4758.24</v>
      </c>
      <c r="S774" s="52" t="s">
        <v>47</v>
      </c>
      <c r="T774" s="66">
        <f>+Table13[[#This Row],[Price per Unit]]*Table13[[#This Row],[Units Sold]]-Table13[[#This Row],[Price per Unit]]*Table13[[#This Row],[Units Sold]]*Table13[[#This Row],[Discount %]]</f>
        <v>3425.9327999999996</v>
      </c>
      <c r="U774"/>
    </row>
    <row r="775" spans="1:21">
      <c r="A775" s="65">
        <v>3235</v>
      </c>
      <c r="B775" s="52" t="s">
        <v>17</v>
      </c>
      <c r="C775" s="52" t="s">
        <v>35</v>
      </c>
      <c r="D775" s="52" t="s">
        <v>50</v>
      </c>
      <c r="E775" s="52" t="s">
        <v>37</v>
      </c>
      <c r="F775" s="52" t="s">
        <v>55</v>
      </c>
      <c r="G775" s="52">
        <f>+LEN(Table13[[#This Row],[Product Name]])</f>
        <v>19</v>
      </c>
      <c r="H775" s="52" t="s">
        <v>44</v>
      </c>
      <c r="I775" s="52" t="s">
        <v>31</v>
      </c>
      <c r="J775" s="52">
        <v>2023</v>
      </c>
      <c r="K775" s="52" t="s">
        <v>45</v>
      </c>
      <c r="L775" s="53" t="s">
        <v>71</v>
      </c>
      <c r="M775" s="54">
        <v>45200</v>
      </c>
      <c r="N775" s="52" t="s">
        <v>39</v>
      </c>
      <c r="O775" s="55">
        <v>47.77</v>
      </c>
      <c r="P775" s="52">
        <v>323</v>
      </c>
      <c r="Q775" s="56">
        <v>0.26</v>
      </c>
      <c r="R775" s="55">
        <f>+Table13[[#This Row],[Price per Unit]]*Table13[[#This Row],[Units Sold]]</f>
        <v>15429.710000000001</v>
      </c>
      <c r="S775" s="52" t="s">
        <v>61</v>
      </c>
      <c r="T775" s="66">
        <f>+Table13[[#This Row],[Price per Unit]]*Table13[[#This Row],[Units Sold]]-Table13[[#This Row],[Price per Unit]]*Table13[[#This Row],[Units Sold]]*Table13[[#This Row],[Discount %]]</f>
        <v>11417.985400000001</v>
      </c>
      <c r="U775"/>
    </row>
    <row r="776" spans="1:21">
      <c r="A776" s="65">
        <v>3243</v>
      </c>
      <c r="B776" s="52" t="s">
        <v>17</v>
      </c>
      <c r="C776" s="52" t="s">
        <v>35</v>
      </c>
      <c r="D776" s="52" t="s">
        <v>42</v>
      </c>
      <c r="E776" s="52" t="s">
        <v>62</v>
      </c>
      <c r="F776" s="52" t="s">
        <v>38</v>
      </c>
      <c r="G776" s="52">
        <f>+LEN(Table13[[#This Row],[Product Name]])</f>
        <v>15</v>
      </c>
      <c r="H776" s="52" t="s">
        <v>57</v>
      </c>
      <c r="I776" s="52" t="s">
        <v>31</v>
      </c>
      <c r="J776" s="52">
        <v>2023</v>
      </c>
      <c r="K776" s="52" t="s">
        <v>63</v>
      </c>
      <c r="L776" s="53" t="s">
        <v>58</v>
      </c>
      <c r="M776" s="54">
        <v>45200</v>
      </c>
      <c r="N776" s="52" t="s">
        <v>69</v>
      </c>
      <c r="O776" s="55">
        <v>87.62</v>
      </c>
      <c r="P776" s="52">
        <v>49</v>
      </c>
      <c r="Q776" s="56">
        <v>0.12</v>
      </c>
      <c r="R776" s="55">
        <f>+Table13[[#This Row],[Price per Unit]]*Table13[[#This Row],[Units Sold]]</f>
        <v>4293.38</v>
      </c>
      <c r="S776" s="52" t="s">
        <v>61</v>
      </c>
      <c r="T776" s="66">
        <f>+Table13[[#This Row],[Price per Unit]]*Table13[[#This Row],[Units Sold]]-Table13[[#This Row],[Price per Unit]]*Table13[[#This Row],[Units Sold]]*Table13[[#This Row],[Discount %]]</f>
        <v>3778.1743999999999</v>
      </c>
      <c r="U776"/>
    </row>
    <row r="777" spans="1:21">
      <c r="A777" s="65">
        <v>3246</v>
      </c>
      <c r="B777" s="52" t="s">
        <v>48</v>
      </c>
      <c r="C777" s="52" t="s">
        <v>35</v>
      </c>
      <c r="D777" s="52" t="s">
        <v>19</v>
      </c>
      <c r="E777" s="52" t="s">
        <v>62</v>
      </c>
      <c r="F777" s="52" t="s">
        <v>38</v>
      </c>
      <c r="G777" s="52">
        <f>+LEN(Table13[[#This Row],[Product Name]])</f>
        <v>15</v>
      </c>
      <c r="H777" s="52" t="s">
        <v>22</v>
      </c>
      <c r="I777" s="52" t="s">
        <v>23</v>
      </c>
      <c r="J777" s="52">
        <v>2024</v>
      </c>
      <c r="K777" s="52" t="s">
        <v>63</v>
      </c>
      <c r="L777" s="53" t="s">
        <v>64</v>
      </c>
      <c r="M777" s="54">
        <v>45474</v>
      </c>
      <c r="N777" s="52" t="s">
        <v>69</v>
      </c>
      <c r="O777" s="55">
        <v>17.100000000000001</v>
      </c>
      <c r="P777" s="52">
        <v>71</v>
      </c>
      <c r="Q777" s="56">
        <v>0.14000000000000001</v>
      </c>
      <c r="R777" s="55">
        <f>+Table13[[#This Row],[Price per Unit]]*Table13[[#This Row],[Units Sold]]</f>
        <v>1214.1000000000001</v>
      </c>
      <c r="S777" s="52" t="s">
        <v>27</v>
      </c>
      <c r="T777" s="66">
        <f>+Table13[[#This Row],[Price per Unit]]*Table13[[#This Row],[Units Sold]]-Table13[[#This Row],[Price per Unit]]*Table13[[#This Row],[Units Sold]]*Table13[[#This Row],[Discount %]]</f>
        <v>1044.1260000000002</v>
      </c>
      <c r="U777"/>
    </row>
    <row r="778" spans="1:21">
      <c r="A778" s="65">
        <v>3249</v>
      </c>
      <c r="B778" s="52" t="s">
        <v>41</v>
      </c>
      <c r="C778" s="52" t="s">
        <v>35</v>
      </c>
      <c r="D778" s="52" t="s">
        <v>42</v>
      </c>
      <c r="E778" s="52" t="s">
        <v>70</v>
      </c>
      <c r="F778" s="52" t="s">
        <v>43</v>
      </c>
      <c r="G778" s="52">
        <f>+LEN(Table13[[#This Row],[Product Name]])</f>
        <v>20</v>
      </c>
      <c r="H778" s="52" t="s">
        <v>22</v>
      </c>
      <c r="I778" s="52" t="s">
        <v>31</v>
      </c>
      <c r="J778" s="52">
        <v>2024</v>
      </c>
      <c r="K778" s="52" t="s">
        <v>63</v>
      </c>
      <c r="L778" s="53" t="s">
        <v>73</v>
      </c>
      <c r="M778" s="54">
        <v>45505</v>
      </c>
      <c r="N778" s="52" t="s">
        <v>34</v>
      </c>
      <c r="O778" s="55">
        <v>17.84</v>
      </c>
      <c r="P778" s="52">
        <v>292</v>
      </c>
      <c r="Q778" s="56">
        <v>0.14000000000000001</v>
      </c>
      <c r="R778" s="55">
        <f>+Table13[[#This Row],[Price per Unit]]*Table13[[#This Row],[Units Sold]]</f>
        <v>5209.28</v>
      </c>
      <c r="S778" s="52" t="s">
        <v>47</v>
      </c>
      <c r="T778" s="66">
        <f>+Table13[[#This Row],[Price per Unit]]*Table13[[#This Row],[Units Sold]]-Table13[[#This Row],[Price per Unit]]*Table13[[#This Row],[Units Sold]]*Table13[[#This Row],[Discount %]]</f>
        <v>4479.9807999999994</v>
      </c>
      <c r="U778"/>
    </row>
    <row r="779" spans="1:21">
      <c r="A779" s="65">
        <v>3250</v>
      </c>
      <c r="B779" s="52" t="s">
        <v>48</v>
      </c>
      <c r="C779" s="52" t="s">
        <v>35</v>
      </c>
      <c r="D779" s="52" t="s">
        <v>29</v>
      </c>
      <c r="E779" s="52" t="s">
        <v>67</v>
      </c>
      <c r="F779" s="52" t="s">
        <v>21</v>
      </c>
      <c r="G779" s="52">
        <f>+LEN(Table13[[#This Row],[Product Name]])</f>
        <v>16</v>
      </c>
      <c r="H779" s="52" t="s">
        <v>44</v>
      </c>
      <c r="I779" s="52" t="s">
        <v>31</v>
      </c>
      <c r="J779" s="52">
        <v>2024</v>
      </c>
      <c r="K779" s="52" t="s">
        <v>32</v>
      </c>
      <c r="L779" s="53" t="s">
        <v>72</v>
      </c>
      <c r="M779" s="54">
        <v>45444</v>
      </c>
      <c r="N779" s="52" t="s">
        <v>39</v>
      </c>
      <c r="O779" s="55">
        <v>88.61</v>
      </c>
      <c r="P779" s="52">
        <v>220</v>
      </c>
      <c r="Q779" s="56">
        <v>0.25</v>
      </c>
      <c r="R779" s="55">
        <f>+Table13[[#This Row],[Price per Unit]]*Table13[[#This Row],[Units Sold]]</f>
        <v>19494.2</v>
      </c>
      <c r="S779" s="52" t="s">
        <v>61</v>
      </c>
      <c r="T779" s="66">
        <f>+Table13[[#This Row],[Price per Unit]]*Table13[[#This Row],[Units Sold]]-Table13[[#This Row],[Price per Unit]]*Table13[[#This Row],[Units Sold]]*Table13[[#This Row],[Discount %]]</f>
        <v>14620.650000000001</v>
      </c>
      <c r="U779"/>
    </row>
    <row r="780" spans="1:21">
      <c r="A780" s="65">
        <v>3252</v>
      </c>
      <c r="B780" s="52" t="s">
        <v>41</v>
      </c>
      <c r="C780" s="52" t="s">
        <v>35</v>
      </c>
      <c r="D780" s="52" t="s">
        <v>50</v>
      </c>
      <c r="E780" s="52" t="s">
        <v>70</v>
      </c>
      <c r="F780" s="52" t="s">
        <v>38</v>
      </c>
      <c r="G780" s="52">
        <f>+LEN(Table13[[#This Row],[Product Name]])</f>
        <v>15</v>
      </c>
      <c r="H780" s="52" t="s">
        <v>57</v>
      </c>
      <c r="I780" s="52" t="s">
        <v>23</v>
      </c>
      <c r="J780" s="52">
        <v>2023</v>
      </c>
      <c r="K780" s="52" t="s">
        <v>63</v>
      </c>
      <c r="L780" s="53" t="s">
        <v>51</v>
      </c>
      <c r="M780" s="54">
        <v>45017</v>
      </c>
      <c r="N780" s="52" t="s">
        <v>66</v>
      </c>
      <c r="O780" s="55">
        <v>84.16</v>
      </c>
      <c r="P780" s="52">
        <v>329</v>
      </c>
      <c r="Q780" s="56">
        <v>0.13</v>
      </c>
      <c r="R780" s="55">
        <f>+Table13[[#This Row],[Price per Unit]]*Table13[[#This Row],[Units Sold]]</f>
        <v>27688.639999999999</v>
      </c>
      <c r="S780" s="52" t="s">
        <v>47</v>
      </c>
      <c r="T780" s="66">
        <f>+Table13[[#This Row],[Price per Unit]]*Table13[[#This Row],[Units Sold]]-Table13[[#This Row],[Price per Unit]]*Table13[[#This Row],[Units Sold]]*Table13[[#This Row],[Discount %]]</f>
        <v>24089.1168</v>
      </c>
      <c r="U780"/>
    </row>
    <row r="781" spans="1:21">
      <c r="A781" s="65">
        <v>3259</v>
      </c>
      <c r="B781" s="52" t="s">
        <v>48</v>
      </c>
      <c r="C781" s="52" t="s">
        <v>35</v>
      </c>
      <c r="D781" s="52" t="s">
        <v>42</v>
      </c>
      <c r="E781" s="52" t="s">
        <v>30</v>
      </c>
      <c r="F781" s="52" t="s">
        <v>38</v>
      </c>
      <c r="G781" s="52">
        <f>+LEN(Table13[[#This Row],[Product Name]])</f>
        <v>15</v>
      </c>
      <c r="H781" s="52" t="s">
        <v>22</v>
      </c>
      <c r="I781" s="52" t="s">
        <v>23</v>
      </c>
      <c r="J781" s="52">
        <v>2023</v>
      </c>
      <c r="K781" s="52" t="s">
        <v>63</v>
      </c>
      <c r="L781" s="53" t="s">
        <v>46</v>
      </c>
      <c r="M781" s="54">
        <v>45170</v>
      </c>
      <c r="N781" s="52" t="s">
        <v>39</v>
      </c>
      <c r="O781" s="55">
        <v>92.18</v>
      </c>
      <c r="P781" s="52">
        <v>468</v>
      </c>
      <c r="Q781" s="56">
        <v>0.28999999999999998</v>
      </c>
      <c r="R781" s="55">
        <f>+Table13[[#This Row],[Price per Unit]]*Table13[[#This Row],[Units Sold]]</f>
        <v>43140.240000000005</v>
      </c>
      <c r="S781" s="52" t="s">
        <v>27</v>
      </c>
      <c r="T781" s="66">
        <f>+Table13[[#This Row],[Price per Unit]]*Table13[[#This Row],[Units Sold]]-Table13[[#This Row],[Price per Unit]]*Table13[[#This Row],[Units Sold]]*Table13[[#This Row],[Discount %]]</f>
        <v>30629.570400000004</v>
      </c>
      <c r="U781"/>
    </row>
    <row r="782" spans="1:21">
      <c r="A782" s="65">
        <v>3265</v>
      </c>
      <c r="B782" s="52" t="s">
        <v>48</v>
      </c>
      <c r="C782" s="52" t="s">
        <v>35</v>
      </c>
      <c r="D782" s="52" t="s">
        <v>54</v>
      </c>
      <c r="E782" s="52" t="s">
        <v>70</v>
      </c>
      <c r="F782" s="52" t="s">
        <v>60</v>
      </c>
      <c r="G782" s="52">
        <f>+LEN(Table13[[#This Row],[Product Name]])</f>
        <v>15</v>
      </c>
      <c r="H782" s="52" t="s">
        <v>44</v>
      </c>
      <c r="I782" s="52" t="s">
        <v>23</v>
      </c>
      <c r="J782" s="52">
        <v>2024</v>
      </c>
      <c r="K782" s="52" t="s">
        <v>32</v>
      </c>
      <c r="L782" s="53" t="s">
        <v>72</v>
      </c>
      <c r="M782" s="54">
        <v>45444</v>
      </c>
      <c r="N782" s="52" t="s">
        <v>39</v>
      </c>
      <c r="O782" s="55">
        <v>15.27</v>
      </c>
      <c r="P782" s="52">
        <v>365</v>
      </c>
      <c r="Q782" s="56">
        <v>0.15</v>
      </c>
      <c r="R782" s="55">
        <f>+Table13[[#This Row],[Price per Unit]]*Table13[[#This Row],[Units Sold]]</f>
        <v>5573.55</v>
      </c>
      <c r="S782" s="52" t="s">
        <v>61</v>
      </c>
      <c r="T782" s="66">
        <f>+Table13[[#This Row],[Price per Unit]]*Table13[[#This Row],[Units Sold]]-Table13[[#This Row],[Price per Unit]]*Table13[[#This Row],[Units Sold]]*Table13[[#This Row],[Discount %]]</f>
        <v>4737.5174999999999</v>
      </c>
      <c r="U782"/>
    </row>
    <row r="783" spans="1:21">
      <c r="A783" s="65">
        <v>3267</v>
      </c>
      <c r="B783" s="52" t="s">
        <v>48</v>
      </c>
      <c r="C783" s="52" t="s">
        <v>35</v>
      </c>
      <c r="D783" s="52" t="s">
        <v>54</v>
      </c>
      <c r="E783" s="52" t="s">
        <v>62</v>
      </c>
      <c r="F783" s="52" t="s">
        <v>60</v>
      </c>
      <c r="G783" s="52">
        <f>+LEN(Table13[[#This Row],[Product Name]])</f>
        <v>15</v>
      </c>
      <c r="H783" s="52" t="s">
        <v>44</v>
      </c>
      <c r="I783" s="52" t="s">
        <v>23</v>
      </c>
      <c r="J783" s="52">
        <v>2024</v>
      </c>
      <c r="K783" s="52" t="s">
        <v>32</v>
      </c>
      <c r="L783" s="53" t="s">
        <v>64</v>
      </c>
      <c r="M783" s="54">
        <v>45474</v>
      </c>
      <c r="N783" s="52" t="s">
        <v>69</v>
      </c>
      <c r="O783" s="55">
        <v>50.22</v>
      </c>
      <c r="P783" s="52">
        <v>336</v>
      </c>
      <c r="Q783" s="56">
        <v>0.09</v>
      </c>
      <c r="R783" s="55">
        <f>+Table13[[#This Row],[Price per Unit]]*Table13[[#This Row],[Units Sold]]</f>
        <v>16873.919999999998</v>
      </c>
      <c r="S783" s="52" t="s">
        <v>61</v>
      </c>
      <c r="T783" s="66">
        <f>+Table13[[#This Row],[Price per Unit]]*Table13[[#This Row],[Units Sold]]-Table13[[#This Row],[Price per Unit]]*Table13[[#This Row],[Units Sold]]*Table13[[#This Row],[Discount %]]</f>
        <v>15355.267199999998</v>
      </c>
      <c r="U783"/>
    </row>
    <row r="784" spans="1:21">
      <c r="A784" s="65">
        <v>3275</v>
      </c>
      <c r="B784" s="52" t="s">
        <v>17</v>
      </c>
      <c r="C784" s="52" t="s">
        <v>35</v>
      </c>
      <c r="D784" s="52" t="s">
        <v>50</v>
      </c>
      <c r="E784" s="52" t="s">
        <v>20</v>
      </c>
      <c r="F784" s="52" t="s">
        <v>38</v>
      </c>
      <c r="G784" s="52">
        <f>+LEN(Table13[[#This Row],[Product Name]])</f>
        <v>15</v>
      </c>
      <c r="H784" s="52" t="s">
        <v>57</v>
      </c>
      <c r="I784" s="52" t="s">
        <v>31</v>
      </c>
      <c r="J784" s="52">
        <v>2023</v>
      </c>
      <c r="K784" s="52" t="s">
        <v>32</v>
      </c>
      <c r="L784" s="53" t="s">
        <v>72</v>
      </c>
      <c r="M784" s="54">
        <v>45078</v>
      </c>
      <c r="N784" s="52" t="s">
        <v>66</v>
      </c>
      <c r="O784" s="55">
        <v>42.14</v>
      </c>
      <c r="P784" s="52">
        <v>463</v>
      </c>
      <c r="Q784" s="56">
        <v>0.22</v>
      </c>
      <c r="R784" s="55">
        <f>+Table13[[#This Row],[Price per Unit]]*Table13[[#This Row],[Units Sold]]</f>
        <v>19510.82</v>
      </c>
      <c r="S784" s="52" t="s">
        <v>56</v>
      </c>
      <c r="T784" s="66">
        <f>+Table13[[#This Row],[Price per Unit]]*Table13[[#This Row],[Units Sold]]-Table13[[#This Row],[Price per Unit]]*Table13[[#This Row],[Units Sold]]*Table13[[#This Row],[Discount %]]</f>
        <v>15218.4396</v>
      </c>
      <c r="U784"/>
    </row>
    <row r="785" spans="1:21">
      <c r="A785" s="65">
        <v>3279</v>
      </c>
      <c r="B785" s="52" t="s">
        <v>48</v>
      </c>
      <c r="C785" s="52" t="s">
        <v>35</v>
      </c>
      <c r="D785" s="52" t="s">
        <v>54</v>
      </c>
      <c r="E785" s="52" t="s">
        <v>70</v>
      </c>
      <c r="F785" s="52" t="s">
        <v>55</v>
      </c>
      <c r="G785" s="52">
        <f>+LEN(Table13[[#This Row],[Product Name]])</f>
        <v>19</v>
      </c>
      <c r="H785" s="52" t="s">
        <v>57</v>
      </c>
      <c r="I785" s="52" t="s">
        <v>31</v>
      </c>
      <c r="J785" s="52">
        <v>2023</v>
      </c>
      <c r="K785" s="52" t="s">
        <v>45</v>
      </c>
      <c r="L785" s="53" t="s">
        <v>58</v>
      </c>
      <c r="M785" s="54">
        <v>45200</v>
      </c>
      <c r="N785" s="52" t="s">
        <v>66</v>
      </c>
      <c r="O785" s="55">
        <v>95.13</v>
      </c>
      <c r="P785" s="52">
        <v>256</v>
      </c>
      <c r="Q785" s="56">
        <v>0.24</v>
      </c>
      <c r="R785" s="55">
        <f>+Table13[[#This Row],[Price per Unit]]*Table13[[#This Row],[Units Sold]]</f>
        <v>24353.279999999999</v>
      </c>
      <c r="S785" s="52" t="s">
        <v>56</v>
      </c>
      <c r="T785" s="66">
        <f>+Table13[[#This Row],[Price per Unit]]*Table13[[#This Row],[Units Sold]]-Table13[[#This Row],[Price per Unit]]*Table13[[#This Row],[Units Sold]]*Table13[[#This Row],[Discount %]]</f>
        <v>18508.4928</v>
      </c>
      <c r="U785"/>
    </row>
    <row r="786" spans="1:21">
      <c r="A786" s="65">
        <v>3289</v>
      </c>
      <c r="B786" s="52" t="s">
        <v>41</v>
      </c>
      <c r="C786" s="52" t="s">
        <v>35</v>
      </c>
      <c r="D786" s="52" t="s">
        <v>52</v>
      </c>
      <c r="E786" s="52" t="s">
        <v>30</v>
      </c>
      <c r="F786" s="52" t="s">
        <v>55</v>
      </c>
      <c r="G786" s="52">
        <f>+LEN(Table13[[#This Row],[Product Name]])</f>
        <v>19</v>
      </c>
      <c r="H786" s="52" t="s">
        <v>22</v>
      </c>
      <c r="I786" s="52" t="s">
        <v>31</v>
      </c>
      <c r="J786" s="52">
        <v>2024</v>
      </c>
      <c r="K786" s="52" t="s">
        <v>24</v>
      </c>
      <c r="L786" s="53" t="s">
        <v>68</v>
      </c>
      <c r="M786" s="54">
        <v>45627</v>
      </c>
      <c r="N786" s="52" t="s">
        <v>39</v>
      </c>
      <c r="O786" s="55">
        <v>43.62</v>
      </c>
      <c r="P786" s="52">
        <v>223</v>
      </c>
      <c r="Q786" s="56">
        <v>0.12</v>
      </c>
      <c r="R786" s="55">
        <f>+Table13[[#This Row],[Price per Unit]]*Table13[[#This Row],[Units Sold]]</f>
        <v>9727.26</v>
      </c>
      <c r="S786" s="52" t="s">
        <v>40</v>
      </c>
      <c r="T786" s="66">
        <f>+Table13[[#This Row],[Price per Unit]]*Table13[[#This Row],[Units Sold]]-Table13[[#This Row],[Price per Unit]]*Table13[[#This Row],[Units Sold]]*Table13[[#This Row],[Discount %]]</f>
        <v>8559.988800000001</v>
      </c>
      <c r="U786"/>
    </row>
    <row r="787" spans="1:21">
      <c r="A787" s="65">
        <v>3291</v>
      </c>
      <c r="B787" s="52" t="s">
        <v>17</v>
      </c>
      <c r="C787" s="52" t="s">
        <v>35</v>
      </c>
      <c r="D787" s="52" t="s">
        <v>29</v>
      </c>
      <c r="E787" s="52" t="s">
        <v>37</v>
      </c>
      <c r="F787" s="52" t="s">
        <v>43</v>
      </c>
      <c r="G787" s="52">
        <f>+LEN(Table13[[#This Row],[Product Name]])</f>
        <v>20</v>
      </c>
      <c r="H787" s="52" t="s">
        <v>57</v>
      </c>
      <c r="I787" s="52" t="s">
        <v>31</v>
      </c>
      <c r="J787" s="52">
        <v>2024</v>
      </c>
      <c r="K787" s="52" t="s">
        <v>24</v>
      </c>
      <c r="L787" s="53" t="s">
        <v>71</v>
      </c>
      <c r="M787" s="54">
        <v>45566</v>
      </c>
      <c r="N787" s="52" t="s">
        <v>34</v>
      </c>
      <c r="O787" s="55">
        <v>87.63</v>
      </c>
      <c r="P787" s="52">
        <v>26</v>
      </c>
      <c r="Q787" s="56">
        <v>0.18</v>
      </c>
      <c r="R787" s="55">
        <f>+Table13[[#This Row],[Price per Unit]]*Table13[[#This Row],[Units Sold]]</f>
        <v>2278.38</v>
      </c>
      <c r="S787" s="52" t="s">
        <v>27</v>
      </c>
      <c r="T787" s="66">
        <f>+Table13[[#This Row],[Price per Unit]]*Table13[[#This Row],[Units Sold]]-Table13[[#This Row],[Price per Unit]]*Table13[[#This Row],[Units Sold]]*Table13[[#This Row],[Discount %]]</f>
        <v>1868.2716</v>
      </c>
      <c r="U787"/>
    </row>
    <row r="788" spans="1:21">
      <c r="A788" s="65">
        <v>3294</v>
      </c>
      <c r="B788" s="52" t="s">
        <v>41</v>
      </c>
      <c r="C788" s="52" t="s">
        <v>35</v>
      </c>
      <c r="D788" s="52" t="s">
        <v>50</v>
      </c>
      <c r="E788" s="52" t="s">
        <v>37</v>
      </c>
      <c r="F788" s="52" t="s">
        <v>38</v>
      </c>
      <c r="G788" s="52">
        <f>+LEN(Table13[[#This Row],[Product Name]])</f>
        <v>15</v>
      </c>
      <c r="H788" s="52" t="s">
        <v>44</v>
      </c>
      <c r="I788" s="52" t="s">
        <v>23</v>
      </c>
      <c r="J788" s="52">
        <v>2023</v>
      </c>
      <c r="K788" s="52" t="s">
        <v>24</v>
      </c>
      <c r="L788" s="53" t="s">
        <v>58</v>
      </c>
      <c r="M788" s="54">
        <v>45200</v>
      </c>
      <c r="N788" s="52" t="s">
        <v>39</v>
      </c>
      <c r="O788" s="55">
        <v>45.85</v>
      </c>
      <c r="P788" s="52">
        <v>175</v>
      </c>
      <c r="Q788" s="56">
        <v>0.15</v>
      </c>
      <c r="R788" s="55">
        <f>+Table13[[#This Row],[Price per Unit]]*Table13[[#This Row],[Units Sold]]</f>
        <v>8023.75</v>
      </c>
      <c r="S788" s="52" t="s">
        <v>56</v>
      </c>
      <c r="T788" s="66">
        <f>+Table13[[#This Row],[Price per Unit]]*Table13[[#This Row],[Units Sold]]-Table13[[#This Row],[Price per Unit]]*Table13[[#This Row],[Units Sold]]*Table13[[#This Row],[Discount %]]</f>
        <v>6820.1875</v>
      </c>
      <c r="U788"/>
    </row>
    <row r="789" spans="1:21">
      <c r="A789" s="65">
        <v>3296</v>
      </c>
      <c r="B789" s="52" t="s">
        <v>48</v>
      </c>
      <c r="C789" s="52" t="s">
        <v>35</v>
      </c>
      <c r="D789" s="52" t="s">
        <v>52</v>
      </c>
      <c r="E789" s="52" t="s">
        <v>59</v>
      </c>
      <c r="F789" s="52" t="s">
        <v>21</v>
      </c>
      <c r="G789" s="52">
        <f>+LEN(Table13[[#This Row],[Product Name]])</f>
        <v>16</v>
      </c>
      <c r="H789" s="52" t="s">
        <v>57</v>
      </c>
      <c r="I789" s="52" t="s">
        <v>31</v>
      </c>
      <c r="J789" s="52">
        <v>2023</v>
      </c>
      <c r="K789" s="52" t="s">
        <v>63</v>
      </c>
      <c r="L789" s="53" t="s">
        <v>33</v>
      </c>
      <c r="M789" s="54">
        <v>45047</v>
      </c>
      <c r="N789" s="52" t="s">
        <v>39</v>
      </c>
      <c r="O789" s="55">
        <v>30.4</v>
      </c>
      <c r="P789" s="52">
        <v>210</v>
      </c>
      <c r="Q789" s="56">
        <v>0.28000000000000003</v>
      </c>
      <c r="R789" s="55">
        <f>+Table13[[#This Row],[Price per Unit]]*Table13[[#This Row],[Units Sold]]</f>
        <v>6384</v>
      </c>
      <c r="S789" s="52" t="s">
        <v>40</v>
      </c>
      <c r="T789" s="66">
        <f>+Table13[[#This Row],[Price per Unit]]*Table13[[#This Row],[Units Sold]]-Table13[[#This Row],[Price per Unit]]*Table13[[#This Row],[Units Sold]]*Table13[[#This Row],[Discount %]]</f>
        <v>4596.4799999999996</v>
      </c>
      <c r="U789"/>
    </row>
    <row r="790" spans="1:21">
      <c r="A790" s="65">
        <v>3306</v>
      </c>
      <c r="B790" s="52" t="s">
        <v>17</v>
      </c>
      <c r="C790" s="52" t="s">
        <v>35</v>
      </c>
      <c r="D790" s="52" t="s">
        <v>42</v>
      </c>
      <c r="E790" s="52" t="s">
        <v>30</v>
      </c>
      <c r="F790" s="52" t="s">
        <v>38</v>
      </c>
      <c r="G790" s="52">
        <f>+LEN(Table13[[#This Row],[Product Name]])</f>
        <v>15</v>
      </c>
      <c r="H790" s="52" t="s">
        <v>57</v>
      </c>
      <c r="I790" s="52" t="s">
        <v>31</v>
      </c>
      <c r="J790" s="52">
        <v>2024</v>
      </c>
      <c r="K790" s="52" t="s">
        <v>63</v>
      </c>
      <c r="L790" s="53" t="s">
        <v>51</v>
      </c>
      <c r="M790" s="54">
        <v>45383</v>
      </c>
      <c r="N790" s="52" t="s">
        <v>26</v>
      </c>
      <c r="O790" s="55">
        <v>72.14</v>
      </c>
      <c r="P790" s="52">
        <v>163</v>
      </c>
      <c r="Q790" s="56">
        <v>0.09</v>
      </c>
      <c r="R790" s="55">
        <f>+Table13[[#This Row],[Price per Unit]]*Table13[[#This Row],[Units Sold]]</f>
        <v>11758.82</v>
      </c>
      <c r="S790" s="52" t="s">
        <v>47</v>
      </c>
      <c r="T790" s="66">
        <f>+Table13[[#This Row],[Price per Unit]]*Table13[[#This Row],[Units Sold]]-Table13[[#This Row],[Price per Unit]]*Table13[[#This Row],[Units Sold]]*Table13[[#This Row],[Discount %]]</f>
        <v>10700.5262</v>
      </c>
      <c r="U790"/>
    </row>
    <row r="791" spans="1:21">
      <c r="A791" s="65">
        <v>3309</v>
      </c>
      <c r="B791" s="52" t="s">
        <v>17</v>
      </c>
      <c r="C791" s="52" t="s">
        <v>35</v>
      </c>
      <c r="D791" s="52" t="s">
        <v>52</v>
      </c>
      <c r="E791" s="52" t="s">
        <v>30</v>
      </c>
      <c r="F791" s="52" t="s">
        <v>55</v>
      </c>
      <c r="G791" s="52">
        <f>+LEN(Table13[[#This Row],[Product Name]])</f>
        <v>19</v>
      </c>
      <c r="H791" s="52" t="s">
        <v>44</v>
      </c>
      <c r="I791" s="52" t="s">
        <v>23</v>
      </c>
      <c r="J791" s="52">
        <v>2024</v>
      </c>
      <c r="K791" s="52" t="s">
        <v>45</v>
      </c>
      <c r="L791" s="53" t="s">
        <v>64</v>
      </c>
      <c r="M791" s="54">
        <v>45474</v>
      </c>
      <c r="N791" s="52" t="s">
        <v>26</v>
      </c>
      <c r="O791" s="55">
        <v>82.03</v>
      </c>
      <c r="P791" s="52">
        <v>441</v>
      </c>
      <c r="Q791" s="56">
        <v>0.26</v>
      </c>
      <c r="R791" s="55">
        <f>+Table13[[#This Row],[Price per Unit]]*Table13[[#This Row],[Units Sold]]</f>
        <v>36175.230000000003</v>
      </c>
      <c r="S791" s="52" t="s">
        <v>61</v>
      </c>
      <c r="T791" s="66">
        <f>+Table13[[#This Row],[Price per Unit]]*Table13[[#This Row],[Units Sold]]-Table13[[#This Row],[Price per Unit]]*Table13[[#This Row],[Units Sold]]*Table13[[#This Row],[Discount %]]</f>
        <v>26769.6702</v>
      </c>
      <c r="U791"/>
    </row>
    <row r="792" spans="1:21">
      <c r="A792" s="65">
        <v>3316</v>
      </c>
      <c r="B792" s="52" t="s">
        <v>41</v>
      </c>
      <c r="C792" s="52" t="s">
        <v>35</v>
      </c>
      <c r="D792" s="52" t="s">
        <v>42</v>
      </c>
      <c r="E792" s="52" t="s">
        <v>59</v>
      </c>
      <c r="F792" s="52" t="s">
        <v>38</v>
      </c>
      <c r="G792" s="52">
        <f>+LEN(Table13[[#This Row],[Product Name]])</f>
        <v>15</v>
      </c>
      <c r="H792" s="52" t="s">
        <v>57</v>
      </c>
      <c r="I792" s="52" t="s">
        <v>23</v>
      </c>
      <c r="J792" s="52">
        <v>2023</v>
      </c>
      <c r="K792" s="52" t="s">
        <v>32</v>
      </c>
      <c r="L792" s="53" t="s">
        <v>51</v>
      </c>
      <c r="M792" s="54">
        <v>45017</v>
      </c>
      <c r="N792" s="52" t="s">
        <v>69</v>
      </c>
      <c r="O792" s="55">
        <v>41.06</v>
      </c>
      <c r="P792" s="52">
        <v>336</v>
      </c>
      <c r="Q792" s="56">
        <v>0.22</v>
      </c>
      <c r="R792" s="55">
        <f>+Table13[[#This Row],[Price per Unit]]*Table13[[#This Row],[Units Sold]]</f>
        <v>13796.16</v>
      </c>
      <c r="S792" s="52" t="s">
        <v>27</v>
      </c>
      <c r="T792" s="66">
        <f>+Table13[[#This Row],[Price per Unit]]*Table13[[#This Row],[Units Sold]]-Table13[[#This Row],[Price per Unit]]*Table13[[#This Row],[Units Sold]]*Table13[[#This Row],[Discount %]]</f>
        <v>10761.004799999999</v>
      </c>
      <c r="U792"/>
    </row>
    <row r="793" spans="1:21">
      <c r="A793" s="65">
        <v>3317</v>
      </c>
      <c r="B793" s="52" t="s">
        <v>41</v>
      </c>
      <c r="C793" s="52" t="s">
        <v>35</v>
      </c>
      <c r="D793" s="52" t="s">
        <v>19</v>
      </c>
      <c r="E793" s="52" t="s">
        <v>62</v>
      </c>
      <c r="F793" s="52" t="s">
        <v>38</v>
      </c>
      <c r="G793" s="52">
        <f>+LEN(Table13[[#This Row],[Product Name]])</f>
        <v>15</v>
      </c>
      <c r="H793" s="52" t="s">
        <v>44</v>
      </c>
      <c r="I793" s="52" t="s">
        <v>23</v>
      </c>
      <c r="J793" s="52">
        <v>2023</v>
      </c>
      <c r="K793" s="52" t="s">
        <v>63</v>
      </c>
      <c r="L793" s="53" t="s">
        <v>64</v>
      </c>
      <c r="M793" s="54">
        <v>45108</v>
      </c>
      <c r="N793" s="52" t="s">
        <v>34</v>
      </c>
      <c r="O793" s="55">
        <v>22.47</v>
      </c>
      <c r="P793" s="52">
        <v>342</v>
      </c>
      <c r="Q793" s="56">
        <v>0.18</v>
      </c>
      <c r="R793" s="55">
        <f>+Table13[[#This Row],[Price per Unit]]*Table13[[#This Row],[Units Sold]]</f>
        <v>7684.74</v>
      </c>
      <c r="S793" s="52" t="s">
        <v>61</v>
      </c>
      <c r="T793" s="66">
        <f>+Table13[[#This Row],[Price per Unit]]*Table13[[#This Row],[Units Sold]]-Table13[[#This Row],[Price per Unit]]*Table13[[#This Row],[Units Sold]]*Table13[[#This Row],[Discount %]]</f>
        <v>6301.4867999999997</v>
      </c>
      <c r="U793"/>
    </row>
    <row r="794" spans="1:21">
      <c r="A794" s="65">
        <v>3321</v>
      </c>
      <c r="B794" s="52" t="s">
        <v>48</v>
      </c>
      <c r="C794" s="52" t="s">
        <v>35</v>
      </c>
      <c r="D794" s="52" t="s">
        <v>52</v>
      </c>
      <c r="E794" s="52" t="s">
        <v>37</v>
      </c>
      <c r="F794" s="52" t="s">
        <v>60</v>
      </c>
      <c r="G794" s="52">
        <f>+LEN(Table13[[#This Row],[Product Name]])</f>
        <v>15</v>
      </c>
      <c r="H794" s="52" t="s">
        <v>44</v>
      </c>
      <c r="I794" s="52" t="s">
        <v>31</v>
      </c>
      <c r="J794" s="52">
        <v>2023</v>
      </c>
      <c r="K794" s="52" t="s">
        <v>63</v>
      </c>
      <c r="L794" s="53" t="s">
        <v>68</v>
      </c>
      <c r="M794" s="54">
        <v>45261</v>
      </c>
      <c r="N794" s="52" t="s">
        <v>26</v>
      </c>
      <c r="O794" s="55">
        <v>53.96</v>
      </c>
      <c r="P794" s="52">
        <v>28</v>
      </c>
      <c r="Q794" s="56">
        <v>0.21</v>
      </c>
      <c r="R794" s="55">
        <f>+Table13[[#This Row],[Price per Unit]]*Table13[[#This Row],[Units Sold]]</f>
        <v>1510.88</v>
      </c>
      <c r="S794" s="52" t="s">
        <v>47</v>
      </c>
      <c r="T794" s="66">
        <f>+Table13[[#This Row],[Price per Unit]]*Table13[[#This Row],[Units Sold]]-Table13[[#This Row],[Price per Unit]]*Table13[[#This Row],[Units Sold]]*Table13[[#This Row],[Discount %]]</f>
        <v>1193.5952000000002</v>
      </c>
      <c r="U794"/>
    </row>
    <row r="795" spans="1:21">
      <c r="A795" s="65">
        <v>3326</v>
      </c>
      <c r="B795" s="52" t="s">
        <v>48</v>
      </c>
      <c r="C795" s="52" t="s">
        <v>35</v>
      </c>
      <c r="D795" s="52" t="s">
        <v>52</v>
      </c>
      <c r="E795" s="52" t="s">
        <v>37</v>
      </c>
      <c r="F795" s="52" t="s">
        <v>38</v>
      </c>
      <c r="G795" s="52">
        <f>+LEN(Table13[[#This Row],[Product Name]])</f>
        <v>15</v>
      </c>
      <c r="H795" s="52" t="s">
        <v>57</v>
      </c>
      <c r="I795" s="52" t="s">
        <v>31</v>
      </c>
      <c r="J795" s="52">
        <v>2024</v>
      </c>
      <c r="K795" s="52" t="s">
        <v>63</v>
      </c>
      <c r="L795" s="53" t="s">
        <v>65</v>
      </c>
      <c r="M795" s="54">
        <v>45292</v>
      </c>
      <c r="N795" s="52" t="s">
        <v>34</v>
      </c>
      <c r="O795" s="55">
        <v>29.54</v>
      </c>
      <c r="P795" s="52">
        <v>240</v>
      </c>
      <c r="Q795" s="56">
        <v>0.24</v>
      </c>
      <c r="R795" s="55">
        <f>+Table13[[#This Row],[Price per Unit]]*Table13[[#This Row],[Units Sold]]</f>
        <v>7089.5999999999995</v>
      </c>
      <c r="S795" s="52" t="s">
        <v>47</v>
      </c>
      <c r="T795" s="66">
        <f>+Table13[[#This Row],[Price per Unit]]*Table13[[#This Row],[Units Sold]]-Table13[[#This Row],[Price per Unit]]*Table13[[#This Row],[Units Sold]]*Table13[[#This Row],[Discount %]]</f>
        <v>5388.0959999999995</v>
      </c>
      <c r="U795"/>
    </row>
    <row r="796" spans="1:21">
      <c r="A796" s="65">
        <v>3330</v>
      </c>
      <c r="B796" s="52" t="s">
        <v>41</v>
      </c>
      <c r="C796" s="52" t="s">
        <v>35</v>
      </c>
      <c r="D796" s="52" t="s">
        <v>52</v>
      </c>
      <c r="E796" s="52" t="s">
        <v>67</v>
      </c>
      <c r="F796" s="52" t="s">
        <v>21</v>
      </c>
      <c r="G796" s="52">
        <f>+LEN(Table13[[#This Row],[Product Name]])</f>
        <v>16</v>
      </c>
      <c r="H796" s="52" t="s">
        <v>57</v>
      </c>
      <c r="I796" s="52" t="s">
        <v>23</v>
      </c>
      <c r="J796" s="52">
        <v>2024</v>
      </c>
      <c r="K796" s="52" t="s">
        <v>45</v>
      </c>
      <c r="L796" s="53" t="s">
        <v>25</v>
      </c>
      <c r="M796" s="54">
        <v>45352</v>
      </c>
      <c r="N796" s="52" t="s">
        <v>39</v>
      </c>
      <c r="O796" s="55">
        <v>13.35</v>
      </c>
      <c r="P796" s="52">
        <v>370</v>
      </c>
      <c r="Q796" s="56">
        <v>0.26</v>
      </c>
      <c r="R796" s="55">
        <f>+Table13[[#This Row],[Price per Unit]]*Table13[[#This Row],[Units Sold]]</f>
        <v>4939.5</v>
      </c>
      <c r="S796" s="52" t="s">
        <v>40</v>
      </c>
      <c r="T796" s="66">
        <f>+Table13[[#This Row],[Price per Unit]]*Table13[[#This Row],[Units Sold]]-Table13[[#This Row],[Price per Unit]]*Table13[[#This Row],[Units Sold]]*Table13[[#This Row],[Discount %]]</f>
        <v>3655.23</v>
      </c>
      <c r="U796"/>
    </row>
    <row r="797" spans="1:21">
      <c r="A797" s="65">
        <v>3332</v>
      </c>
      <c r="B797" s="52" t="s">
        <v>41</v>
      </c>
      <c r="C797" s="52" t="s">
        <v>35</v>
      </c>
      <c r="D797" s="52" t="s">
        <v>52</v>
      </c>
      <c r="E797" s="52" t="s">
        <v>37</v>
      </c>
      <c r="F797" s="52" t="s">
        <v>43</v>
      </c>
      <c r="G797" s="52">
        <f>+LEN(Table13[[#This Row],[Product Name]])</f>
        <v>20</v>
      </c>
      <c r="H797" s="52" t="s">
        <v>44</v>
      </c>
      <c r="I797" s="52" t="s">
        <v>23</v>
      </c>
      <c r="J797" s="52">
        <v>2024</v>
      </c>
      <c r="K797" s="52" t="s">
        <v>24</v>
      </c>
      <c r="L797" s="53" t="s">
        <v>58</v>
      </c>
      <c r="M797" s="54">
        <v>45566</v>
      </c>
      <c r="N797" s="52" t="s">
        <v>34</v>
      </c>
      <c r="O797" s="55">
        <v>23.11</v>
      </c>
      <c r="P797" s="52">
        <v>319</v>
      </c>
      <c r="Q797" s="56">
        <v>7.0000000000000007E-2</v>
      </c>
      <c r="R797" s="55">
        <f>+Table13[[#This Row],[Price per Unit]]*Table13[[#This Row],[Units Sold]]</f>
        <v>7372.09</v>
      </c>
      <c r="S797" s="52" t="s">
        <v>27</v>
      </c>
      <c r="T797" s="66">
        <f>+Table13[[#This Row],[Price per Unit]]*Table13[[#This Row],[Units Sold]]-Table13[[#This Row],[Price per Unit]]*Table13[[#This Row],[Units Sold]]*Table13[[#This Row],[Discount %]]</f>
        <v>6856.0437000000002</v>
      </c>
      <c r="U797"/>
    </row>
    <row r="798" spans="1:21">
      <c r="A798" s="65">
        <v>3336</v>
      </c>
      <c r="B798" s="52" t="s">
        <v>48</v>
      </c>
      <c r="C798" s="52" t="s">
        <v>35</v>
      </c>
      <c r="D798" s="52" t="s">
        <v>52</v>
      </c>
      <c r="E798" s="52" t="s">
        <v>62</v>
      </c>
      <c r="F798" s="52" t="s">
        <v>21</v>
      </c>
      <c r="G798" s="52">
        <f>+LEN(Table13[[#This Row],[Product Name]])</f>
        <v>16</v>
      </c>
      <c r="H798" s="52" t="s">
        <v>44</v>
      </c>
      <c r="I798" s="52" t="s">
        <v>31</v>
      </c>
      <c r="J798" s="52">
        <v>2023</v>
      </c>
      <c r="K798" s="52" t="s">
        <v>45</v>
      </c>
      <c r="L798" s="53" t="s">
        <v>25</v>
      </c>
      <c r="M798" s="54">
        <v>44986</v>
      </c>
      <c r="N798" s="52" t="s">
        <v>26</v>
      </c>
      <c r="O798" s="55">
        <v>99</v>
      </c>
      <c r="P798" s="52">
        <v>361</v>
      </c>
      <c r="Q798" s="56">
        <v>0.26</v>
      </c>
      <c r="R798" s="55">
        <f>+Table13[[#This Row],[Price per Unit]]*Table13[[#This Row],[Units Sold]]</f>
        <v>35739</v>
      </c>
      <c r="S798" s="52" t="s">
        <v>47</v>
      </c>
      <c r="T798" s="66">
        <f>+Table13[[#This Row],[Price per Unit]]*Table13[[#This Row],[Units Sold]]-Table13[[#This Row],[Price per Unit]]*Table13[[#This Row],[Units Sold]]*Table13[[#This Row],[Discount %]]</f>
        <v>26446.86</v>
      </c>
      <c r="U798"/>
    </row>
    <row r="799" spans="1:21">
      <c r="A799" s="65">
        <v>3340</v>
      </c>
      <c r="B799" s="52" t="s">
        <v>48</v>
      </c>
      <c r="C799" s="52" t="s">
        <v>35</v>
      </c>
      <c r="D799" s="52" t="s">
        <v>54</v>
      </c>
      <c r="E799" s="52" t="s">
        <v>30</v>
      </c>
      <c r="F799" s="52" t="s">
        <v>55</v>
      </c>
      <c r="G799" s="52">
        <f>+LEN(Table13[[#This Row],[Product Name]])</f>
        <v>19</v>
      </c>
      <c r="H799" s="52" t="s">
        <v>22</v>
      </c>
      <c r="I799" s="52" t="s">
        <v>31</v>
      </c>
      <c r="J799" s="52">
        <v>2023</v>
      </c>
      <c r="K799" s="52" t="s">
        <v>45</v>
      </c>
      <c r="L799" s="53" t="s">
        <v>65</v>
      </c>
      <c r="M799" s="54">
        <v>44927</v>
      </c>
      <c r="N799" s="52" t="s">
        <v>66</v>
      </c>
      <c r="O799" s="55">
        <v>69.89</v>
      </c>
      <c r="P799" s="52">
        <v>328</v>
      </c>
      <c r="Q799" s="56">
        <v>0.17</v>
      </c>
      <c r="R799" s="55">
        <f>+Table13[[#This Row],[Price per Unit]]*Table13[[#This Row],[Units Sold]]</f>
        <v>22923.920000000002</v>
      </c>
      <c r="S799" s="52" t="s">
        <v>47</v>
      </c>
      <c r="T799" s="66">
        <f>+Table13[[#This Row],[Price per Unit]]*Table13[[#This Row],[Units Sold]]-Table13[[#This Row],[Price per Unit]]*Table13[[#This Row],[Units Sold]]*Table13[[#This Row],[Discount %]]</f>
        <v>19026.853600000002</v>
      </c>
      <c r="U799"/>
    </row>
    <row r="800" spans="1:21">
      <c r="A800" s="65">
        <v>3341</v>
      </c>
      <c r="B800" s="52" t="s">
        <v>17</v>
      </c>
      <c r="C800" s="52" t="s">
        <v>35</v>
      </c>
      <c r="D800" s="52" t="s">
        <v>50</v>
      </c>
      <c r="E800" s="52" t="s">
        <v>62</v>
      </c>
      <c r="F800" s="52" t="s">
        <v>43</v>
      </c>
      <c r="G800" s="52">
        <f>+LEN(Table13[[#This Row],[Product Name]])</f>
        <v>20</v>
      </c>
      <c r="H800" s="52" t="s">
        <v>22</v>
      </c>
      <c r="I800" s="52" t="s">
        <v>23</v>
      </c>
      <c r="J800" s="52">
        <v>2023</v>
      </c>
      <c r="K800" s="52" t="s">
        <v>24</v>
      </c>
      <c r="L800" s="53" t="s">
        <v>33</v>
      </c>
      <c r="M800" s="54">
        <v>45047</v>
      </c>
      <c r="N800" s="52" t="s">
        <v>39</v>
      </c>
      <c r="O800" s="55">
        <v>48.24</v>
      </c>
      <c r="P800" s="52">
        <v>29</v>
      </c>
      <c r="Q800" s="56">
        <v>7.0000000000000007E-2</v>
      </c>
      <c r="R800" s="55">
        <f>+Table13[[#This Row],[Price per Unit]]*Table13[[#This Row],[Units Sold]]</f>
        <v>1398.96</v>
      </c>
      <c r="S800" s="52" t="s">
        <v>27</v>
      </c>
      <c r="T800" s="66">
        <f>+Table13[[#This Row],[Price per Unit]]*Table13[[#This Row],[Units Sold]]-Table13[[#This Row],[Price per Unit]]*Table13[[#This Row],[Units Sold]]*Table13[[#This Row],[Discount %]]</f>
        <v>1301.0328</v>
      </c>
      <c r="U800"/>
    </row>
    <row r="801" spans="1:21">
      <c r="A801" s="65">
        <v>3343</v>
      </c>
      <c r="B801" s="52" t="s">
        <v>17</v>
      </c>
      <c r="C801" s="52" t="s">
        <v>35</v>
      </c>
      <c r="D801" s="52" t="s">
        <v>50</v>
      </c>
      <c r="E801" s="52" t="s">
        <v>37</v>
      </c>
      <c r="F801" s="52" t="s">
        <v>38</v>
      </c>
      <c r="G801" s="52">
        <f>+LEN(Table13[[#This Row],[Product Name]])</f>
        <v>15</v>
      </c>
      <c r="H801" s="52" t="s">
        <v>57</v>
      </c>
      <c r="I801" s="52" t="s">
        <v>23</v>
      </c>
      <c r="J801" s="52">
        <v>2024</v>
      </c>
      <c r="K801" s="52" t="s">
        <v>32</v>
      </c>
      <c r="L801" s="53" t="s">
        <v>46</v>
      </c>
      <c r="M801" s="54">
        <v>45536</v>
      </c>
      <c r="N801" s="52" t="s">
        <v>34</v>
      </c>
      <c r="O801" s="55">
        <v>79.150000000000006</v>
      </c>
      <c r="P801" s="52">
        <v>427</v>
      </c>
      <c r="Q801" s="56">
        <v>0.08</v>
      </c>
      <c r="R801" s="55">
        <f>+Table13[[#This Row],[Price per Unit]]*Table13[[#This Row],[Units Sold]]</f>
        <v>33797.050000000003</v>
      </c>
      <c r="S801" s="52" t="s">
        <v>61</v>
      </c>
      <c r="T801" s="66">
        <f>+Table13[[#This Row],[Price per Unit]]*Table13[[#This Row],[Units Sold]]-Table13[[#This Row],[Price per Unit]]*Table13[[#This Row],[Units Sold]]*Table13[[#This Row],[Discount %]]</f>
        <v>31093.286000000004</v>
      </c>
      <c r="U801"/>
    </row>
    <row r="802" spans="1:21">
      <c r="A802" s="65">
        <v>3346</v>
      </c>
      <c r="B802" s="52" t="s">
        <v>17</v>
      </c>
      <c r="C802" s="52" t="s">
        <v>35</v>
      </c>
      <c r="D802" s="52" t="s">
        <v>19</v>
      </c>
      <c r="E802" s="52" t="s">
        <v>62</v>
      </c>
      <c r="F802" s="52" t="s">
        <v>38</v>
      </c>
      <c r="G802" s="52">
        <f>+LEN(Table13[[#This Row],[Product Name]])</f>
        <v>15</v>
      </c>
      <c r="H802" s="52" t="s">
        <v>44</v>
      </c>
      <c r="I802" s="52" t="s">
        <v>23</v>
      </c>
      <c r="J802" s="52">
        <v>2023</v>
      </c>
      <c r="K802" s="52" t="s">
        <v>24</v>
      </c>
      <c r="L802" s="53" t="s">
        <v>46</v>
      </c>
      <c r="M802" s="54">
        <v>45170</v>
      </c>
      <c r="N802" s="52" t="s">
        <v>66</v>
      </c>
      <c r="O802" s="55">
        <v>17.32</v>
      </c>
      <c r="P802" s="52">
        <v>454</v>
      </c>
      <c r="Q802" s="56">
        <v>0</v>
      </c>
      <c r="R802" s="55">
        <f>+Table13[[#This Row],[Price per Unit]]*Table13[[#This Row],[Units Sold]]</f>
        <v>7863.28</v>
      </c>
      <c r="S802" s="52" t="s">
        <v>47</v>
      </c>
      <c r="T802" s="66">
        <f>+Table13[[#This Row],[Price per Unit]]*Table13[[#This Row],[Units Sold]]-Table13[[#This Row],[Price per Unit]]*Table13[[#This Row],[Units Sold]]*Table13[[#This Row],[Discount %]]</f>
        <v>7863.28</v>
      </c>
      <c r="U802"/>
    </row>
    <row r="803" spans="1:21">
      <c r="A803" s="65">
        <v>3353</v>
      </c>
      <c r="B803" s="52" t="s">
        <v>41</v>
      </c>
      <c r="C803" s="52" t="s">
        <v>35</v>
      </c>
      <c r="D803" s="52" t="s">
        <v>36</v>
      </c>
      <c r="E803" s="52" t="s">
        <v>20</v>
      </c>
      <c r="F803" s="52" t="s">
        <v>43</v>
      </c>
      <c r="G803" s="52">
        <f>+LEN(Table13[[#This Row],[Product Name]])</f>
        <v>20</v>
      </c>
      <c r="H803" s="52" t="s">
        <v>44</v>
      </c>
      <c r="I803" s="52" t="s">
        <v>23</v>
      </c>
      <c r="J803" s="52">
        <v>2024</v>
      </c>
      <c r="K803" s="52" t="s">
        <v>45</v>
      </c>
      <c r="L803" s="53" t="s">
        <v>68</v>
      </c>
      <c r="M803" s="54">
        <v>45627</v>
      </c>
      <c r="N803" s="52" t="s">
        <v>34</v>
      </c>
      <c r="O803" s="55">
        <v>35.72</v>
      </c>
      <c r="P803" s="52">
        <v>391</v>
      </c>
      <c r="Q803" s="56">
        <v>0.28999999999999998</v>
      </c>
      <c r="R803" s="55">
        <f>+Table13[[#This Row],[Price per Unit]]*Table13[[#This Row],[Units Sold]]</f>
        <v>13966.52</v>
      </c>
      <c r="S803" s="52" t="s">
        <v>61</v>
      </c>
      <c r="T803" s="66">
        <f>+Table13[[#This Row],[Price per Unit]]*Table13[[#This Row],[Units Sold]]-Table13[[#This Row],[Price per Unit]]*Table13[[#This Row],[Units Sold]]*Table13[[#This Row],[Discount %]]</f>
        <v>9916.2292000000016</v>
      </c>
      <c r="U803"/>
    </row>
    <row r="804" spans="1:21">
      <c r="A804" s="65">
        <v>3357</v>
      </c>
      <c r="B804" s="52" t="s">
        <v>17</v>
      </c>
      <c r="C804" s="52" t="s">
        <v>35</v>
      </c>
      <c r="D804" s="52" t="s">
        <v>50</v>
      </c>
      <c r="E804" s="52" t="s">
        <v>37</v>
      </c>
      <c r="F804" s="52" t="s">
        <v>55</v>
      </c>
      <c r="G804" s="52">
        <f>+LEN(Table13[[#This Row],[Product Name]])</f>
        <v>19</v>
      </c>
      <c r="H804" s="52" t="s">
        <v>44</v>
      </c>
      <c r="I804" s="52" t="s">
        <v>31</v>
      </c>
      <c r="J804" s="52">
        <v>2023</v>
      </c>
      <c r="K804" s="52" t="s">
        <v>24</v>
      </c>
      <c r="L804" s="53" t="s">
        <v>58</v>
      </c>
      <c r="M804" s="54">
        <v>45200</v>
      </c>
      <c r="N804" s="52" t="s">
        <v>26</v>
      </c>
      <c r="O804" s="55">
        <v>15.93</v>
      </c>
      <c r="P804" s="52">
        <v>404</v>
      </c>
      <c r="Q804" s="56">
        <v>0.2</v>
      </c>
      <c r="R804" s="55">
        <f>+Table13[[#This Row],[Price per Unit]]*Table13[[#This Row],[Units Sold]]</f>
        <v>6435.72</v>
      </c>
      <c r="S804" s="52" t="s">
        <v>56</v>
      </c>
      <c r="T804" s="66">
        <f>+Table13[[#This Row],[Price per Unit]]*Table13[[#This Row],[Units Sold]]-Table13[[#This Row],[Price per Unit]]*Table13[[#This Row],[Units Sold]]*Table13[[#This Row],[Discount %]]</f>
        <v>5148.576</v>
      </c>
      <c r="U804"/>
    </row>
    <row r="805" spans="1:21">
      <c r="A805" s="65">
        <v>3362</v>
      </c>
      <c r="B805" s="52" t="s">
        <v>41</v>
      </c>
      <c r="C805" s="52" t="s">
        <v>35</v>
      </c>
      <c r="D805" s="52" t="s">
        <v>29</v>
      </c>
      <c r="E805" s="52" t="s">
        <v>67</v>
      </c>
      <c r="F805" s="52" t="s">
        <v>43</v>
      </c>
      <c r="G805" s="52">
        <f>+LEN(Table13[[#This Row],[Product Name]])</f>
        <v>20</v>
      </c>
      <c r="H805" s="52" t="s">
        <v>22</v>
      </c>
      <c r="I805" s="52" t="s">
        <v>31</v>
      </c>
      <c r="J805" s="52">
        <v>2023</v>
      </c>
      <c r="K805" s="52" t="s">
        <v>32</v>
      </c>
      <c r="L805" s="53" t="s">
        <v>72</v>
      </c>
      <c r="M805" s="54">
        <v>45078</v>
      </c>
      <c r="N805" s="52" t="s">
        <v>69</v>
      </c>
      <c r="O805" s="55">
        <v>71.319999999999993</v>
      </c>
      <c r="P805" s="52">
        <v>61</v>
      </c>
      <c r="Q805" s="56">
        <v>0.13</v>
      </c>
      <c r="R805" s="55">
        <f>+Table13[[#This Row],[Price per Unit]]*Table13[[#This Row],[Units Sold]]</f>
        <v>4350.5199999999995</v>
      </c>
      <c r="S805" s="52" t="s">
        <v>40</v>
      </c>
      <c r="T805" s="66">
        <f>+Table13[[#This Row],[Price per Unit]]*Table13[[#This Row],[Units Sold]]-Table13[[#This Row],[Price per Unit]]*Table13[[#This Row],[Units Sold]]*Table13[[#This Row],[Discount %]]</f>
        <v>3784.9523999999997</v>
      </c>
      <c r="U805"/>
    </row>
    <row r="806" spans="1:21">
      <c r="A806" s="65">
        <v>3364</v>
      </c>
      <c r="B806" s="52" t="s">
        <v>41</v>
      </c>
      <c r="C806" s="52" t="s">
        <v>35</v>
      </c>
      <c r="D806" s="52" t="s">
        <v>52</v>
      </c>
      <c r="E806" s="52" t="s">
        <v>62</v>
      </c>
      <c r="F806" s="52" t="s">
        <v>60</v>
      </c>
      <c r="G806" s="52">
        <f>+LEN(Table13[[#This Row],[Product Name]])</f>
        <v>15</v>
      </c>
      <c r="H806" s="52" t="s">
        <v>22</v>
      </c>
      <c r="I806" s="52" t="s">
        <v>31</v>
      </c>
      <c r="J806" s="52">
        <v>2024</v>
      </c>
      <c r="K806" s="52" t="s">
        <v>32</v>
      </c>
      <c r="L806" s="53" t="s">
        <v>25</v>
      </c>
      <c r="M806" s="54">
        <v>45352</v>
      </c>
      <c r="N806" s="52" t="s">
        <v>66</v>
      </c>
      <c r="O806" s="55">
        <v>32.549999999999997</v>
      </c>
      <c r="P806" s="52">
        <v>176</v>
      </c>
      <c r="Q806" s="56">
        <v>0.1</v>
      </c>
      <c r="R806" s="55">
        <f>+Table13[[#This Row],[Price per Unit]]*Table13[[#This Row],[Units Sold]]</f>
        <v>5728.7999999999993</v>
      </c>
      <c r="S806" s="52" t="s">
        <v>47</v>
      </c>
      <c r="T806" s="66">
        <f>+Table13[[#This Row],[Price per Unit]]*Table13[[#This Row],[Units Sold]]-Table13[[#This Row],[Price per Unit]]*Table13[[#This Row],[Units Sold]]*Table13[[#This Row],[Discount %]]</f>
        <v>5155.9199999999992</v>
      </c>
      <c r="U806"/>
    </row>
    <row r="807" spans="1:21">
      <c r="A807" s="65">
        <v>3365</v>
      </c>
      <c r="B807" s="52" t="s">
        <v>48</v>
      </c>
      <c r="C807" s="52" t="s">
        <v>35</v>
      </c>
      <c r="D807" s="52" t="s">
        <v>19</v>
      </c>
      <c r="E807" s="52" t="s">
        <v>20</v>
      </c>
      <c r="F807" s="52" t="s">
        <v>60</v>
      </c>
      <c r="G807" s="52">
        <f>+LEN(Table13[[#This Row],[Product Name]])</f>
        <v>15</v>
      </c>
      <c r="H807" s="52" t="s">
        <v>44</v>
      </c>
      <c r="I807" s="52" t="s">
        <v>23</v>
      </c>
      <c r="J807" s="52">
        <v>2023</v>
      </c>
      <c r="K807" s="52" t="s">
        <v>32</v>
      </c>
      <c r="L807" s="53" t="s">
        <v>58</v>
      </c>
      <c r="M807" s="54">
        <v>45200</v>
      </c>
      <c r="N807" s="52" t="s">
        <v>26</v>
      </c>
      <c r="O807" s="55">
        <v>28.16</v>
      </c>
      <c r="P807" s="52">
        <v>189</v>
      </c>
      <c r="Q807" s="56">
        <v>0.25</v>
      </c>
      <c r="R807" s="55">
        <f>+Table13[[#This Row],[Price per Unit]]*Table13[[#This Row],[Units Sold]]</f>
        <v>5322.24</v>
      </c>
      <c r="S807" s="52" t="s">
        <v>40</v>
      </c>
      <c r="T807" s="66">
        <f>+Table13[[#This Row],[Price per Unit]]*Table13[[#This Row],[Units Sold]]-Table13[[#This Row],[Price per Unit]]*Table13[[#This Row],[Units Sold]]*Table13[[#This Row],[Discount %]]</f>
        <v>3991.68</v>
      </c>
      <c r="U807"/>
    </row>
    <row r="808" spans="1:21">
      <c r="A808" s="65">
        <v>3369</v>
      </c>
      <c r="B808" s="52" t="s">
        <v>41</v>
      </c>
      <c r="C808" s="52" t="s">
        <v>35</v>
      </c>
      <c r="D808" s="52" t="s">
        <v>52</v>
      </c>
      <c r="E808" s="52" t="s">
        <v>37</v>
      </c>
      <c r="F808" s="52" t="s">
        <v>55</v>
      </c>
      <c r="G808" s="52">
        <f>+LEN(Table13[[#This Row],[Product Name]])</f>
        <v>19</v>
      </c>
      <c r="H808" s="52" t="s">
        <v>57</v>
      </c>
      <c r="I808" s="52" t="s">
        <v>23</v>
      </c>
      <c r="J808" s="52">
        <v>2023</v>
      </c>
      <c r="K808" s="52" t="s">
        <v>45</v>
      </c>
      <c r="L808" s="53" t="s">
        <v>51</v>
      </c>
      <c r="M808" s="54">
        <v>45017</v>
      </c>
      <c r="N808" s="52" t="s">
        <v>34</v>
      </c>
      <c r="O808" s="55">
        <v>55.87</v>
      </c>
      <c r="P808" s="52">
        <v>314</v>
      </c>
      <c r="Q808" s="56">
        <v>7.0000000000000007E-2</v>
      </c>
      <c r="R808" s="55">
        <f>+Table13[[#This Row],[Price per Unit]]*Table13[[#This Row],[Units Sold]]</f>
        <v>17543.18</v>
      </c>
      <c r="S808" s="52" t="s">
        <v>61</v>
      </c>
      <c r="T808" s="66">
        <f>+Table13[[#This Row],[Price per Unit]]*Table13[[#This Row],[Units Sold]]-Table13[[#This Row],[Price per Unit]]*Table13[[#This Row],[Units Sold]]*Table13[[#This Row],[Discount %]]</f>
        <v>16315.1574</v>
      </c>
      <c r="U808"/>
    </row>
    <row r="809" spans="1:21">
      <c r="A809" s="65">
        <v>3373</v>
      </c>
      <c r="B809" s="52" t="s">
        <v>41</v>
      </c>
      <c r="C809" s="52" t="s">
        <v>35</v>
      </c>
      <c r="D809" s="52" t="s">
        <v>42</v>
      </c>
      <c r="E809" s="52" t="s">
        <v>67</v>
      </c>
      <c r="F809" s="52" t="s">
        <v>60</v>
      </c>
      <c r="G809" s="52">
        <f>+LEN(Table13[[#This Row],[Product Name]])</f>
        <v>15</v>
      </c>
      <c r="H809" s="52" t="s">
        <v>44</v>
      </c>
      <c r="I809" s="52" t="s">
        <v>31</v>
      </c>
      <c r="J809" s="52">
        <v>2023</v>
      </c>
      <c r="K809" s="52" t="s">
        <v>63</v>
      </c>
      <c r="L809" s="53" t="s">
        <v>64</v>
      </c>
      <c r="M809" s="54">
        <v>45108</v>
      </c>
      <c r="N809" s="52" t="s">
        <v>39</v>
      </c>
      <c r="O809" s="55">
        <v>47.15</v>
      </c>
      <c r="P809" s="52">
        <v>156</v>
      </c>
      <c r="Q809" s="56">
        <v>0.2</v>
      </c>
      <c r="R809" s="55">
        <f>+Table13[[#This Row],[Price per Unit]]*Table13[[#This Row],[Units Sold]]</f>
        <v>7355.4</v>
      </c>
      <c r="S809" s="52" t="s">
        <v>47</v>
      </c>
      <c r="T809" s="66">
        <f>+Table13[[#This Row],[Price per Unit]]*Table13[[#This Row],[Units Sold]]-Table13[[#This Row],[Price per Unit]]*Table13[[#This Row],[Units Sold]]*Table13[[#This Row],[Discount %]]</f>
        <v>5884.32</v>
      </c>
      <c r="U809"/>
    </row>
    <row r="810" spans="1:21">
      <c r="A810" s="65">
        <v>3375</v>
      </c>
      <c r="B810" s="52" t="s">
        <v>48</v>
      </c>
      <c r="C810" s="52" t="s">
        <v>35</v>
      </c>
      <c r="D810" s="52" t="s">
        <v>54</v>
      </c>
      <c r="E810" s="52" t="s">
        <v>62</v>
      </c>
      <c r="F810" s="52" t="s">
        <v>55</v>
      </c>
      <c r="G810" s="52">
        <f>+LEN(Table13[[#This Row],[Product Name]])</f>
        <v>19</v>
      </c>
      <c r="H810" s="52" t="s">
        <v>44</v>
      </c>
      <c r="I810" s="52" t="s">
        <v>23</v>
      </c>
      <c r="J810" s="52">
        <v>2023</v>
      </c>
      <c r="K810" s="52" t="s">
        <v>32</v>
      </c>
      <c r="L810" s="53" t="s">
        <v>33</v>
      </c>
      <c r="M810" s="54">
        <v>45047</v>
      </c>
      <c r="N810" s="52" t="s">
        <v>34</v>
      </c>
      <c r="O810" s="55">
        <v>53.87</v>
      </c>
      <c r="P810" s="52">
        <v>442</v>
      </c>
      <c r="Q810" s="56">
        <v>0.02</v>
      </c>
      <c r="R810" s="55">
        <f>+Table13[[#This Row],[Price per Unit]]*Table13[[#This Row],[Units Sold]]</f>
        <v>23810.539999999997</v>
      </c>
      <c r="S810" s="52" t="s">
        <v>27</v>
      </c>
      <c r="T810" s="66">
        <f>+Table13[[#This Row],[Price per Unit]]*Table13[[#This Row],[Units Sold]]-Table13[[#This Row],[Price per Unit]]*Table13[[#This Row],[Units Sold]]*Table13[[#This Row],[Discount %]]</f>
        <v>23334.329199999996</v>
      </c>
      <c r="U810"/>
    </row>
    <row r="811" spans="1:21">
      <c r="A811" s="65">
        <v>3376</v>
      </c>
      <c r="B811" s="52" t="s">
        <v>17</v>
      </c>
      <c r="C811" s="52" t="s">
        <v>35</v>
      </c>
      <c r="D811" s="52" t="s">
        <v>52</v>
      </c>
      <c r="E811" s="52" t="s">
        <v>70</v>
      </c>
      <c r="F811" s="52" t="s">
        <v>43</v>
      </c>
      <c r="G811" s="52">
        <f>+LEN(Table13[[#This Row],[Product Name]])</f>
        <v>20</v>
      </c>
      <c r="H811" s="52" t="s">
        <v>57</v>
      </c>
      <c r="I811" s="52" t="s">
        <v>31</v>
      </c>
      <c r="J811" s="52">
        <v>2023</v>
      </c>
      <c r="K811" s="52" t="s">
        <v>45</v>
      </c>
      <c r="L811" s="53" t="s">
        <v>73</v>
      </c>
      <c r="M811" s="54">
        <v>45139</v>
      </c>
      <c r="N811" s="52" t="s">
        <v>34</v>
      </c>
      <c r="O811" s="55">
        <v>93.65</v>
      </c>
      <c r="P811" s="52">
        <v>384</v>
      </c>
      <c r="Q811" s="56">
        <v>0.08</v>
      </c>
      <c r="R811" s="55">
        <f>+Table13[[#This Row],[Price per Unit]]*Table13[[#This Row],[Units Sold]]</f>
        <v>35961.600000000006</v>
      </c>
      <c r="S811" s="52" t="s">
        <v>61</v>
      </c>
      <c r="T811" s="66">
        <f>+Table13[[#This Row],[Price per Unit]]*Table13[[#This Row],[Units Sold]]-Table13[[#This Row],[Price per Unit]]*Table13[[#This Row],[Units Sold]]*Table13[[#This Row],[Discount %]]</f>
        <v>33084.672000000006</v>
      </c>
      <c r="U811"/>
    </row>
    <row r="812" spans="1:21">
      <c r="A812" s="65">
        <v>3385</v>
      </c>
      <c r="B812" s="52" t="s">
        <v>17</v>
      </c>
      <c r="C812" s="52" t="s">
        <v>35</v>
      </c>
      <c r="D812" s="52" t="s">
        <v>50</v>
      </c>
      <c r="E812" s="52" t="s">
        <v>59</v>
      </c>
      <c r="F812" s="52" t="s">
        <v>21</v>
      </c>
      <c r="G812" s="52">
        <f>+LEN(Table13[[#This Row],[Product Name]])</f>
        <v>16</v>
      </c>
      <c r="H812" s="52" t="s">
        <v>57</v>
      </c>
      <c r="I812" s="52" t="s">
        <v>23</v>
      </c>
      <c r="J812" s="52">
        <v>2023</v>
      </c>
      <c r="K812" s="52" t="s">
        <v>24</v>
      </c>
      <c r="L812" s="53" t="s">
        <v>25</v>
      </c>
      <c r="M812" s="54">
        <v>44986</v>
      </c>
      <c r="N812" s="52" t="s">
        <v>26</v>
      </c>
      <c r="O812" s="55">
        <v>84.46</v>
      </c>
      <c r="P812" s="52">
        <v>473</v>
      </c>
      <c r="Q812" s="56">
        <v>0.28000000000000003</v>
      </c>
      <c r="R812" s="55">
        <f>+Table13[[#This Row],[Price per Unit]]*Table13[[#This Row],[Units Sold]]</f>
        <v>39949.579999999994</v>
      </c>
      <c r="S812" s="52" t="s">
        <v>56</v>
      </c>
      <c r="T812" s="66">
        <f>+Table13[[#This Row],[Price per Unit]]*Table13[[#This Row],[Units Sold]]-Table13[[#This Row],[Price per Unit]]*Table13[[#This Row],[Units Sold]]*Table13[[#This Row],[Discount %]]</f>
        <v>28763.697599999992</v>
      </c>
      <c r="U812"/>
    </row>
    <row r="813" spans="1:21">
      <c r="A813" s="65">
        <v>3389</v>
      </c>
      <c r="B813" s="52" t="s">
        <v>17</v>
      </c>
      <c r="C813" s="52" t="s">
        <v>35</v>
      </c>
      <c r="D813" s="52" t="s">
        <v>42</v>
      </c>
      <c r="E813" s="52" t="s">
        <v>59</v>
      </c>
      <c r="F813" s="52" t="s">
        <v>21</v>
      </c>
      <c r="G813" s="52">
        <f>+LEN(Table13[[#This Row],[Product Name]])</f>
        <v>16</v>
      </c>
      <c r="H813" s="52" t="s">
        <v>22</v>
      </c>
      <c r="I813" s="52" t="s">
        <v>31</v>
      </c>
      <c r="J813" s="52">
        <v>2024</v>
      </c>
      <c r="K813" s="52" t="s">
        <v>45</v>
      </c>
      <c r="L813" s="53" t="s">
        <v>53</v>
      </c>
      <c r="M813" s="54">
        <v>45292</v>
      </c>
      <c r="N813" s="52" t="s">
        <v>69</v>
      </c>
      <c r="O813" s="55">
        <v>51.76</v>
      </c>
      <c r="P813" s="52">
        <v>133</v>
      </c>
      <c r="Q813" s="56">
        <v>0.3</v>
      </c>
      <c r="R813" s="55">
        <f>+Table13[[#This Row],[Price per Unit]]*Table13[[#This Row],[Units Sold]]</f>
        <v>6884.08</v>
      </c>
      <c r="S813" s="52" t="s">
        <v>40</v>
      </c>
      <c r="T813" s="66">
        <f>+Table13[[#This Row],[Price per Unit]]*Table13[[#This Row],[Units Sold]]-Table13[[#This Row],[Price per Unit]]*Table13[[#This Row],[Units Sold]]*Table13[[#This Row],[Discount %]]</f>
        <v>4818.8559999999998</v>
      </c>
      <c r="U813"/>
    </row>
    <row r="814" spans="1:21">
      <c r="A814" s="65">
        <v>3393</v>
      </c>
      <c r="B814" s="52" t="s">
        <v>41</v>
      </c>
      <c r="C814" s="52" t="s">
        <v>35</v>
      </c>
      <c r="D814" s="52" t="s">
        <v>19</v>
      </c>
      <c r="E814" s="52" t="s">
        <v>30</v>
      </c>
      <c r="F814" s="52" t="s">
        <v>43</v>
      </c>
      <c r="G814" s="52">
        <f>+LEN(Table13[[#This Row],[Product Name]])</f>
        <v>20</v>
      </c>
      <c r="H814" s="52" t="s">
        <v>22</v>
      </c>
      <c r="I814" s="52" t="s">
        <v>31</v>
      </c>
      <c r="J814" s="52">
        <v>2023</v>
      </c>
      <c r="K814" s="52" t="s">
        <v>24</v>
      </c>
      <c r="L814" s="53" t="s">
        <v>72</v>
      </c>
      <c r="M814" s="54">
        <v>45078</v>
      </c>
      <c r="N814" s="52" t="s">
        <v>39</v>
      </c>
      <c r="O814" s="55">
        <v>82.95</v>
      </c>
      <c r="P814" s="52">
        <v>360</v>
      </c>
      <c r="Q814" s="56">
        <v>0.05</v>
      </c>
      <c r="R814" s="55">
        <f>+Table13[[#This Row],[Price per Unit]]*Table13[[#This Row],[Units Sold]]</f>
        <v>29862</v>
      </c>
      <c r="S814" s="52" t="s">
        <v>27</v>
      </c>
      <c r="T814" s="66">
        <f>+Table13[[#This Row],[Price per Unit]]*Table13[[#This Row],[Units Sold]]-Table13[[#This Row],[Price per Unit]]*Table13[[#This Row],[Units Sold]]*Table13[[#This Row],[Discount %]]</f>
        <v>28368.9</v>
      </c>
      <c r="U814"/>
    </row>
    <row r="815" spans="1:21">
      <c r="A815" s="65">
        <v>3396</v>
      </c>
      <c r="B815" s="52" t="s">
        <v>41</v>
      </c>
      <c r="C815" s="52" t="s">
        <v>35</v>
      </c>
      <c r="D815" s="52" t="s">
        <v>50</v>
      </c>
      <c r="E815" s="52" t="s">
        <v>20</v>
      </c>
      <c r="F815" s="52" t="s">
        <v>60</v>
      </c>
      <c r="G815" s="52">
        <f>+LEN(Table13[[#This Row],[Product Name]])</f>
        <v>15</v>
      </c>
      <c r="H815" s="52" t="s">
        <v>22</v>
      </c>
      <c r="I815" s="52" t="s">
        <v>31</v>
      </c>
      <c r="J815" s="52">
        <v>2023</v>
      </c>
      <c r="K815" s="52" t="s">
        <v>24</v>
      </c>
      <c r="L815" s="53" t="s">
        <v>71</v>
      </c>
      <c r="M815" s="54">
        <v>45200</v>
      </c>
      <c r="N815" s="52" t="s">
        <v>26</v>
      </c>
      <c r="O815" s="55">
        <v>26.94</v>
      </c>
      <c r="P815" s="52">
        <v>280</v>
      </c>
      <c r="Q815" s="56">
        <v>0.14000000000000001</v>
      </c>
      <c r="R815" s="55">
        <f>+Table13[[#This Row],[Price per Unit]]*Table13[[#This Row],[Units Sold]]</f>
        <v>7543.2000000000007</v>
      </c>
      <c r="S815" s="52" t="s">
        <v>56</v>
      </c>
      <c r="T815" s="66">
        <f>+Table13[[#This Row],[Price per Unit]]*Table13[[#This Row],[Units Sold]]-Table13[[#This Row],[Price per Unit]]*Table13[[#This Row],[Units Sold]]*Table13[[#This Row],[Discount %]]</f>
        <v>6487.152</v>
      </c>
      <c r="U815"/>
    </row>
    <row r="816" spans="1:21">
      <c r="A816" s="65">
        <v>3398</v>
      </c>
      <c r="B816" s="52" t="s">
        <v>41</v>
      </c>
      <c r="C816" s="52" t="s">
        <v>35</v>
      </c>
      <c r="D816" s="52" t="s">
        <v>36</v>
      </c>
      <c r="E816" s="52" t="s">
        <v>20</v>
      </c>
      <c r="F816" s="52" t="s">
        <v>55</v>
      </c>
      <c r="G816" s="52">
        <f>+LEN(Table13[[#This Row],[Product Name]])</f>
        <v>19</v>
      </c>
      <c r="H816" s="52" t="s">
        <v>44</v>
      </c>
      <c r="I816" s="52" t="s">
        <v>31</v>
      </c>
      <c r="J816" s="52">
        <v>2023</v>
      </c>
      <c r="K816" s="52" t="s">
        <v>63</v>
      </c>
      <c r="L816" s="53" t="s">
        <v>58</v>
      </c>
      <c r="M816" s="54">
        <v>45200</v>
      </c>
      <c r="N816" s="52" t="s">
        <v>66</v>
      </c>
      <c r="O816" s="55">
        <v>96.32</v>
      </c>
      <c r="P816" s="52">
        <v>292</v>
      </c>
      <c r="Q816" s="56">
        <v>0.16</v>
      </c>
      <c r="R816" s="55">
        <f>+Table13[[#This Row],[Price per Unit]]*Table13[[#This Row],[Units Sold]]</f>
        <v>28125.439999999999</v>
      </c>
      <c r="S816" s="52" t="s">
        <v>56</v>
      </c>
      <c r="T816" s="66">
        <f>+Table13[[#This Row],[Price per Unit]]*Table13[[#This Row],[Units Sold]]-Table13[[#This Row],[Price per Unit]]*Table13[[#This Row],[Units Sold]]*Table13[[#This Row],[Discount %]]</f>
        <v>23625.369599999998</v>
      </c>
      <c r="U816"/>
    </row>
    <row r="817" spans="1:21">
      <c r="A817" s="65">
        <v>3400</v>
      </c>
      <c r="B817" s="52" t="s">
        <v>17</v>
      </c>
      <c r="C817" s="52" t="s">
        <v>35</v>
      </c>
      <c r="D817" s="52" t="s">
        <v>36</v>
      </c>
      <c r="E817" s="52" t="s">
        <v>67</v>
      </c>
      <c r="F817" s="52" t="s">
        <v>38</v>
      </c>
      <c r="G817" s="52">
        <f>+LEN(Table13[[#This Row],[Product Name]])</f>
        <v>15</v>
      </c>
      <c r="H817" s="52" t="s">
        <v>57</v>
      </c>
      <c r="I817" s="52" t="s">
        <v>23</v>
      </c>
      <c r="J817" s="52">
        <v>2024</v>
      </c>
      <c r="K817" s="52" t="s">
        <v>45</v>
      </c>
      <c r="L817" s="53" t="s">
        <v>71</v>
      </c>
      <c r="M817" s="54">
        <v>45566</v>
      </c>
      <c r="N817" s="52" t="s">
        <v>39</v>
      </c>
      <c r="O817" s="55">
        <v>53.24</v>
      </c>
      <c r="P817" s="52">
        <v>490</v>
      </c>
      <c r="Q817" s="56">
        <v>0.25</v>
      </c>
      <c r="R817" s="55">
        <f>+Table13[[#This Row],[Price per Unit]]*Table13[[#This Row],[Units Sold]]</f>
        <v>26087.600000000002</v>
      </c>
      <c r="S817" s="52" t="s">
        <v>40</v>
      </c>
      <c r="T817" s="66">
        <f>+Table13[[#This Row],[Price per Unit]]*Table13[[#This Row],[Units Sold]]-Table13[[#This Row],[Price per Unit]]*Table13[[#This Row],[Units Sold]]*Table13[[#This Row],[Discount %]]</f>
        <v>19565.7</v>
      </c>
      <c r="U817"/>
    </row>
    <row r="818" spans="1:21">
      <c r="A818" s="65">
        <v>3401</v>
      </c>
      <c r="B818" s="52" t="s">
        <v>17</v>
      </c>
      <c r="C818" s="52" t="s">
        <v>35</v>
      </c>
      <c r="D818" s="52" t="s">
        <v>29</v>
      </c>
      <c r="E818" s="52" t="s">
        <v>59</v>
      </c>
      <c r="F818" s="52" t="s">
        <v>43</v>
      </c>
      <c r="G818" s="52">
        <f>+LEN(Table13[[#This Row],[Product Name]])</f>
        <v>20</v>
      </c>
      <c r="H818" s="52" t="s">
        <v>22</v>
      </c>
      <c r="I818" s="52" t="s">
        <v>31</v>
      </c>
      <c r="J818" s="52">
        <v>2023</v>
      </c>
      <c r="K818" s="52" t="s">
        <v>32</v>
      </c>
      <c r="L818" s="53" t="s">
        <v>25</v>
      </c>
      <c r="M818" s="54">
        <v>44986</v>
      </c>
      <c r="N818" s="52" t="s">
        <v>69</v>
      </c>
      <c r="O818" s="55">
        <v>66.61</v>
      </c>
      <c r="P818" s="52">
        <v>390</v>
      </c>
      <c r="Q818" s="56">
        <v>0.14000000000000001</v>
      </c>
      <c r="R818" s="55">
        <f>+Table13[[#This Row],[Price per Unit]]*Table13[[#This Row],[Units Sold]]</f>
        <v>25977.9</v>
      </c>
      <c r="S818" s="52" t="s">
        <v>27</v>
      </c>
      <c r="T818" s="66">
        <f>+Table13[[#This Row],[Price per Unit]]*Table13[[#This Row],[Units Sold]]-Table13[[#This Row],[Price per Unit]]*Table13[[#This Row],[Units Sold]]*Table13[[#This Row],[Discount %]]</f>
        <v>22340.994000000002</v>
      </c>
      <c r="U818"/>
    </row>
    <row r="819" spans="1:21">
      <c r="A819" s="65">
        <v>3408</v>
      </c>
      <c r="B819" s="52" t="s">
        <v>48</v>
      </c>
      <c r="C819" s="52" t="s">
        <v>35</v>
      </c>
      <c r="D819" s="52" t="s">
        <v>36</v>
      </c>
      <c r="E819" s="52" t="s">
        <v>59</v>
      </c>
      <c r="F819" s="52" t="s">
        <v>55</v>
      </c>
      <c r="G819" s="52">
        <f>+LEN(Table13[[#This Row],[Product Name]])</f>
        <v>19</v>
      </c>
      <c r="H819" s="52" t="s">
        <v>44</v>
      </c>
      <c r="I819" s="52" t="s">
        <v>23</v>
      </c>
      <c r="J819" s="52">
        <v>2024</v>
      </c>
      <c r="K819" s="52" t="s">
        <v>24</v>
      </c>
      <c r="L819" s="53" t="s">
        <v>53</v>
      </c>
      <c r="M819" s="54">
        <v>45292</v>
      </c>
      <c r="N819" s="52" t="s">
        <v>26</v>
      </c>
      <c r="O819" s="55">
        <v>77.03</v>
      </c>
      <c r="P819" s="52">
        <v>356</v>
      </c>
      <c r="Q819" s="56">
        <v>0.16</v>
      </c>
      <c r="R819" s="55">
        <f>+Table13[[#This Row],[Price per Unit]]*Table13[[#This Row],[Units Sold]]</f>
        <v>27422.68</v>
      </c>
      <c r="S819" s="52" t="s">
        <v>56</v>
      </c>
      <c r="T819" s="66">
        <f>+Table13[[#This Row],[Price per Unit]]*Table13[[#This Row],[Units Sold]]-Table13[[#This Row],[Price per Unit]]*Table13[[#This Row],[Units Sold]]*Table13[[#This Row],[Discount %]]</f>
        <v>23035.051200000002</v>
      </c>
      <c r="U819"/>
    </row>
    <row r="820" spans="1:21">
      <c r="A820" s="65">
        <v>3419</v>
      </c>
      <c r="B820" s="52" t="s">
        <v>17</v>
      </c>
      <c r="C820" s="52" t="s">
        <v>35</v>
      </c>
      <c r="D820" s="52" t="s">
        <v>52</v>
      </c>
      <c r="E820" s="52" t="s">
        <v>70</v>
      </c>
      <c r="F820" s="52" t="s">
        <v>38</v>
      </c>
      <c r="G820" s="52">
        <f>+LEN(Table13[[#This Row],[Product Name]])</f>
        <v>15</v>
      </c>
      <c r="H820" s="52" t="s">
        <v>22</v>
      </c>
      <c r="I820" s="52" t="s">
        <v>23</v>
      </c>
      <c r="J820" s="52">
        <v>2024</v>
      </c>
      <c r="K820" s="52" t="s">
        <v>63</v>
      </c>
      <c r="L820" s="53" t="s">
        <v>68</v>
      </c>
      <c r="M820" s="54">
        <v>45627</v>
      </c>
      <c r="N820" s="52" t="s">
        <v>66</v>
      </c>
      <c r="O820" s="55">
        <v>74.900000000000006</v>
      </c>
      <c r="P820" s="52">
        <v>461</v>
      </c>
      <c r="Q820" s="56">
        <v>0.16</v>
      </c>
      <c r="R820" s="55">
        <f>+Table13[[#This Row],[Price per Unit]]*Table13[[#This Row],[Units Sold]]</f>
        <v>34528.9</v>
      </c>
      <c r="S820" s="52" t="s">
        <v>61</v>
      </c>
      <c r="T820" s="66">
        <f>+Table13[[#This Row],[Price per Unit]]*Table13[[#This Row],[Units Sold]]-Table13[[#This Row],[Price per Unit]]*Table13[[#This Row],[Units Sold]]*Table13[[#This Row],[Discount %]]</f>
        <v>29004.276000000002</v>
      </c>
      <c r="U820"/>
    </row>
    <row r="821" spans="1:21">
      <c r="A821" s="65">
        <v>3420</v>
      </c>
      <c r="B821" s="52" t="s">
        <v>17</v>
      </c>
      <c r="C821" s="52" t="s">
        <v>35</v>
      </c>
      <c r="D821" s="52" t="s">
        <v>50</v>
      </c>
      <c r="E821" s="52" t="s">
        <v>20</v>
      </c>
      <c r="F821" s="52" t="s">
        <v>60</v>
      </c>
      <c r="G821" s="52">
        <f>+LEN(Table13[[#This Row],[Product Name]])</f>
        <v>15</v>
      </c>
      <c r="H821" s="52" t="s">
        <v>57</v>
      </c>
      <c r="I821" s="52" t="s">
        <v>23</v>
      </c>
      <c r="J821" s="52">
        <v>2024</v>
      </c>
      <c r="K821" s="52" t="s">
        <v>32</v>
      </c>
      <c r="L821" s="53" t="s">
        <v>25</v>
      </c>
      <c r="M821" s="54">
        <v>45352</v>
      </c>
      <c r="N821" s="52" t="s">
        <v>66</v>
      </c>
      <c r="O821" s="55">
        <v>7.73</v>
      </c>
      <c r="P821" s="52">
        <v>385</v>
      </c>
      <c r="Q821" s="56">
        <v>0</v>
      </c>
      <c r="R821" s="55">
        <f>+Table13[[#This Row],[Price per Unit]]*Table13[[#This Row],[Units Sold]]</f>
        <v>2976.05</v>
      </c>
      <c r="S821" s="52" t="s">
        <v>56</v>
      </c>
      <c r="T821" s="66">
        <f>+Table13[[#This Row],[Price per Unit]]*Table13[[#This Row],[Units Sold]]-Table13[[#This Row],[Price per Unit]]*Table13[[#This Row],[Units Sold]]*Table13[[#This Row],[Discount %]]</f>
        <v>2976.05</v>
      </c>
      <c r="U821"/>
    </row>
    <row r="822" spans="1:21">
      <c r="A822" s="65">
        <v>3424</v>
      </c>
      <c r="B822" s="52" t="s">
        <v>48</v>
      </c>
      <c r="C822" s="52" t="s">
        <v>35</v>
      </c>
      <c r="D822" s="52" t="s">
        <v>29</v>
      </c>
      <c r="E822" s="52" t="s">
        <v>62</v>
      </c>
      <c r="F822" s="52" t="s">
        <v>21</v>
      </c>
      <c r="G822" s="52">
        <f>+LEN(Table13[[#This Row],[Product Name]])</f>
        <v>16</v>
      </c>
      <c r="H822" s="52" t="s">
        <v>22</v>
      </c>
      <c r="I822" s="52" t="s">
        <v>23</v>
      </c>
      <c r="J822" s="52">
        <v>2023</v>
      </c>
      <c r="K822" s="52" t="s">
        <v>63</v>
      </c>
      <c r="L822" s="53" t="s">
        <v>71</v>
      </c>
      <c r="M822" s="54">
        <v>45200</v>
      </c>
      <c r="N822" s="52" t="s">
        <v>39</v>
      </c>
      <c r="O822" s="55">
        <v>67.12</v>
      </c>
      <c r="P822" s="52">
        <v>404</v>
      </c>
      <c r="Q822" s="56">
        <v>0.06</v>
      </c>
      <c r="R822" s="55">
        <f>+Table13[[#This Row],[Price per Unit]]*Table13[[#This Row],[Units Sold]]</f>
        <v>27116.480000000003</v>
      </c>
      <c r="S822" s="52" t="s">
        <v>40</v>
      </c>
      <c r="T822" s="66">
        <f>+Table13[[#This Row],[Price per Unit]]*Table13[[#This Row],[Units Sold]]-Table13[[#This Row],[Price per Unit]]*Table13[[#This Row],[Units Sold]]*Table13[[#This Row],[Discount %]]</f>
        <v>25489.491200000004</v>
      </c>
      <c r="U822"/>
    </row>
    <row r="823" spans="1:21">
      <c r="A823" s="65">
        <v>3427</v>
      </c>
      <c r="B823" s="52" t="s">
        <v>48</v>
      </c>
      <c r="C823" s="52" t="s">
        <v>35</v>
      </c>
      <c r="D823" s="52" t="s">
        <v>42</v>
      </c>
      <c r="E823" s="52" t="s">
        <v>70</v>
      </c>
      <c r="F823" s="52" t="s">
        <v>38</v>
      </c>
      <c r="G823" s="52">
        <f>+LEN(Table13[[#This Row],[Product Name]])</f>
        <v>15</v>
      </c>
      <c r="H823" s="52" t="s">
        <v>57</v>
      </c>
      <c r="I823" s="52" t="s">
        <v>31</v>
      </c>
      <c r="J823" s="52">
        <v>2023</v>
      </c>
      <c r="K823" s="52" t="s">
        <v>45</v>
      </c>
      <c r="L823" s="53" t="s">
        <v>51</v>
      </c>
      <c r="M823" s="54">
        <v>45017</v>
      </c>
      <c r="N823" s="52" t="s">
        <v>39</v>
      </c>
      <c r="O823" s="55">
        <v>53.03</v>
      </c>
      <c r="P823" s="52">
        <v>150</v>
      </c>
      <c r="Q823" s="56">
        <v>0.09</v>
      </c>
      <c r="R823" s="55">
        <f>+Table13[[#This Row],[Price per Unit]]*Table13[[#This Row],[Units Sold]]</f>
        <v>7954.5</v>
      </c>
      <c r="S823" s="52" t="s">
        <v>47</v>
      </c>
      <c r="T823" s="66">
        <f>+Table13[[#This Row],[Price per Unit]]*Table13[[#This Row],[Units Sold]]-Table13[[#This Row],[Price per Unit]]*Table13[[#This Row],[Units Sold]]*Table13[[#This Row],[Discount %]]</f>
        <v>7238.5950000000003</v>
      </c>
      <c r="U823"/>
    </row>
    <row r="824" spans="1:21">
      <c r="A824" s="65">
        <v>3430</v>
      </c>
      <c r="B824" s="52" t="s">
        <v>17</v>
      </c>
      <c r="C824" s="52" t="s">
        <v>35</v>
      </c>
      <c r="D824" s="52" t="s">
        <v>54</v>
      </c>
      <c r="E824" s="52" t="s">
        <v>70</v>
      </c>
      <c r="F824" s="52" t="s">
        <v>21</v>
      </c>
      <c r="G824" s="52">
        <f>+LEN(Table13[[#This Row],[Product Name]])</f>
        <v>16</v>
      </c>
      <c r="H824" s="52" t="s">
        <v>44</v>
      </c>
      <c r="I824" s="52" t="s">
        <v>23</v>
      </c>
      <c r="J824" s="52">
        <v>2023</v>
      </c>
      <c r="K824" s="52" t="s">
        <v>63</v>
      </c>
      <c r="L824" s="53" t="s">
        <v>53</v>
      </c>
      <c r="M824" s="54">
        <v>44927</v>
      </c>
      <c r="N824" s="52" t="s">
        <v>34</v>
      </c>
      <c r="O824" s="55">
        <v>18.88</v>
      </c>
      <c r="P824" s="52">
        <v>329</v>
      </c>
      <c r="Q824" s="56">
        <v>0</v>
      </c>
      <c r="R824" s="55">
        <f>+Table13[[#This Row],[Price per Unit]]*Table13[[#This Row],[Units Sold]]</f>
        <v>6211.5199999999995</v>
      </c>
      <c r="S824" s="52" t="s">
        <v>47</v>
      </c>
      <c r="T824" s="66">
        <f>+Table13[[#This Row],[Price per Unit]]*Table13[[#This Row],[Units Sold]]-Table13[[#This Row],[Price per Unit]]*Table13[[#This Row],[Units Sold]]*Table13[[#This Row],[Discount %]]</f>
        <v>6211.5199999999995</v>
      </c>
      <c r="U824"/>
    </row>
    <row r="825" spans="1:21">
      <c r="A825" s="65">
        <v>3433</v>
      </c>
      <c r="B825" s="52" t="s">
        <v>17</v>
      </c>
      <c r="C825" s="52" t="s">
        <v>35</v>
      </c>
      <c r="D825" s="52" t="s">
        <v>52</v>
      </c>
      <c r="E825" s="52" t="s">
        <v>37</v>
      </c>
      <c r="F825" s="52" t="s">
        <v>43</v>
      </c>
      <c r="G825" s="52">
        <f>+LEN(Table13[[#This Row],[Product Name]])</f>
        <v>20</v>
      </c>
      <c r="H825" s="52" t="s">
        <v>44</v>
      </c>
      <c r="I825" s="52" t="s">
        <v>23</v>
      </c>
      <c r="J825" s="52">
        <v>2024</v>
      </c>
      <c r="K825" s="52" t="s">
        <v>63</v>
      </c>
      <c r="L825" s="53" t="s">
        <v>25</v>
      </c>
      <c r="M825" s="54">
        <v>45352</v>
      </c>
      <c r="N825" s="52" t="s">
        <v>26</v>
      </c>
      <c r="O825" s="55">
        <v>62.16</v>
      </c>
      <c r="P825" s="52">
        <v>22</v>
      </c>
      <c r="Q825" s="56">
        <v>0.22</v>
      </c>
      <c r="R825" s="55">
        <f>+Table13[[#This Row],[Price per Unit]]*Table13[[#This Row],[Units Sold]]</f>
        <v>1367.52</v>
      </c>
      <c r="S825" s="52" t="s">
        <v>61</v>
      </c>
      <c r="T825" s="66">
        <f>+Table13[[#This Row],[Price per Unit]]*Table13[[#This Row],[Units Sold]]-Table13[[#This Row],[Price per Unit]]*Table13[[#This Row],[Units Sold]]*Table13[[#This Row],[Discount %]]</f>
        <v>1066.6656</v>
      </c>
      <c r="U825"/>
    </row>
    <row r="826" spans="1:21">
      <c r="A826" s="65">
        <v>3434</v>
      </c>
      <c r="B826" s="52" t="s">
        <v>48</v>
      </c>
      <c r="C826" s="52" t="s">
        <v>35</v>
      </c>
      <c r="D826" s="52" t="s">
        <v>42</v>
      </c>
      <c r="E826" s="52" t="s">
        <v>30</v>
      </c>
      <c r="F826" s="52" t="s">
        <v>38</v>
      </c>
      <c r="G826" s="52">
        <f>+LEN(Table13[[#This Row],[Product Name]])</f>
        <v>15</v>
      </c>
      <c r="H826" s="52" t="s">
        <v>57</v>
      </c>
      <c r="I826" s="52" t="s">
        <v>23</v>
      </c>
      <c r="J826" s="52">
        <v>2023</v>
      </c>
      <c r="K826" s="52" t="s">
        <v>63</v>
      </c>
      <c r="L826" s="53" t="s">
        <v>51</v>
      </c>
      <c r="M826" s="54">
        <v>45017</v>
      </c>
      <c r="N826" s="52" t="s">
        <v>66</v>
      </c>
      <c r="O826" s="55">
        <v>90.34</v>
      </c>
      <c r="P826" s="52">
        <v>61</v>
      </c>
      <c r="Q826" s="56">
        <v>0.01</v>
      </c>
      <c r="R826" s="55">
        <f>+Table13[[#This Row],[Price per Unit]]*Table13[[#This Row],[Units Sold]]</f>
        <v>5510.74</v>
      </c>
      <c r="S826" s="52" t="s">
        <v>27</v>
      </c>
      <c r="T826" s="66">
        <f>+Table13[[#This Row],[Price per Unit]]*Table13[[#This Row],[Units Sold]]-Table13[[#This Row],[Price per Unit]]*Table13[[#This Row],[Units Sold]]*Table13[[#This Row],[Discount %]]</f>
        <v>5455.6325999999999</v>
      </c>
      <c r="U826"/>
    </row>
    <row r="827" spans="1:21">
      <c r="A827" s="65">
        <v>3435</v>
      </c>
      <c r="B827" s="52" t="s">
        <v>41</v>
      </c>
      <c r="C827" s="52" t="s">
        <v>35</v>
      </c>
      <c r="D827" s="52" t="s">
        <v>29</v>
      </c>
      <c r="E827" s="52" t="s">
        <v>67</v>
      </c>
      <c r="F827" s="52" t="s">
        <v>60</v>
      </c>
      <c r="G827" s="52">
        <f>+LEN(Table13[[#This Row],[Product Name]])</f>
        <v>15</v>
      </c>
      <c r="H827" s="52" t="s">
        <v>22</v>
      </c>
      <c r="I827" s="52" t="s">
        <v>23</v>
      </c>
      <c r="J827" s="52">
        <v>2024</v>
      </c>
      <c r="K827" s="52" t="s">
        <v>24</v>
      </c>
      <c r="L827" s="53" t="s">
        <v>64</v>
      </c>
      <c r="M827" s="54">
        <v>45474</v>
      </c>
      <c r="N827" s="52" t="s">
        <v>26</v>
      </c>
      <c r="O827" s="55">
        <v>49.78</v>
      </c>
      <c r="P827" s="52">
        <v>225</v>
      </c>
      <c r="Q827" s="56">
        <v>0.17</v>
      </c>
      <c r="R827" s="55">
        <f>+Table13[[#This Row],[Price per Unit]]*Table13[[#This Row],[Units Sold]]</f>
        <v>11200.5</v>
      </c>
      <c r="S827" s="52" t="s">
        <v>47</v>
      </c>
      <c r="T827" s="66">
        <f>+Table13[[#This Row],[Price per Unit]]*Table13[[#This Row],[Units Sold]]-Table13[[#This Row],[Price per Unit]]*Table13[[#This Row],[Units Sold]]*Table13[[#This Row],[Discount %]]</f>
        <v>9296.4150000000009</v>
      </c>
      <c r="U827"/>
    </row>
    <row r="828" spans="1:21">
      <c r="A828" s="65">
        <v>3436</v>
      </c>
      <c r="B828" s="52" t="s">
        <v>41</v>
      </c>
      <c r="C828" s="52" t="s">
        <v>35</v>
      </c>
      <c r="D828" s="52" t="s">
        <v>50</v>
      </c>
      <c r="E828" s="52" t="s">
        <v>62</v>
      </c>
      <c r="F828" s="52" t="s">
        <v>38</v>
      </c>
      <c r="G828" s="52">
        <f>+LEN(Table13[[#This Row],[Product Name]])</f>
        <v>15</v>
      </c>
      <c r="H828" s="52" t="s">
        <v>44</v>
      </c>
      <c r="I828" s="52" t="s">
        <v>31</v>
      </c>
      <c r="J828" s="52">
        <v>2024</v>
      </c>
      <c r="K828" s="52" t="s">
        <v>32</v>
      </c>
      <c r="L828" s="53" t="s">
        <v>68</v>
      </c>
      <c r="M828" s="54">
        <v>45627</v>
      </c>
      <c r="N828" s="52" t="s">
        <v>66</v>
      </c>
      <c r="O828" s="55">
        <v>96.31</v>
      </c>
      <c r="P828" s="52">
        <v>69</v>
      </c>
      <c r="Q828" s="56">
        <v>0.01</v>
      </c>
      <c r="R828" s="55">
        <f>+Table13[[#This Row],[Price per Unit]]*Table13[[#This Row],[Units Sold]]</f>
        <v>6645.39</v>
      </c>
      <c r="S828" s="52" t="s">
        <v>40</v>
      </c>
      <c r="T828" s="66">
        <f>+Table13[[#This Row],[Price per Unit]]*Table13[[#This Row],[Units Sold]]-Table13[[#This Row],[Price per Unit]]*Table13[[#This Row],[Units Sold]]*Table13[[#This Row],[Discount %]]</f>
        <v>6578.9360999999999</v>
      </c>
      <c r="U828"/>
    </row>
    <row r="829" spans="1:21">
      <c r="A829" s="65">
        <v>3441</v>
      </c>
      <c r="B829" s="52" t="s">
        <v>48</v>
      </c>
      <c r="C829" s="52" t="s">
        <v>35</v>
      </c>
      <c r="D829" s="52" t="s">
        <v>36</v>
      </c>
      <c r="E829" s="52" t="s">
        <v>67</v>
      </c>
      <c r="F829" s="52" t="s">
        <v>60</v>
      </c>
      <c r="G829" s="52">
        <f>+LEN(Table13[[#This Row],[Product Name]])</f>
        <v>15</v>
      </c>
      <c r="H829" s="52" t="s">
        <v>57</v>
      </c>
      <c r="I829" s="52" t="s">
        <v>23</v>
      </c>
      <c r="J829" s="52">
        <v>2023</v>
      </c>
      <c r="K829" s="52" t="s">
        <v>45</v>
      </c>
      <c r="L829" s="53" t="s">
        <v>65</v>
      </c>
      <c r="M829" s="54">
        <v>44927</v>
      </c>
      <c r="N829" s="52" t="s">
        <v>26</v>
      </c>
      <c r="O829" s="55">
        <v>15.33</v>
      </c>
      <c r="P829" s="52">
        <v>60</v>
      </c>
      <c r="Q829" s="56">
        <v>0.2</v>
      </c>
      <c r="R829" s="55">
        <f>+Table13[[#This Row],[Price per Unit]]*Table13[[#This Row],[Units Sold]]</f>
        <v>919.8</v>
      </c>
      <c r="S829" s="52" t="s">
        <v>47</v>
      </c>
      <c r="T829" s="66">
        <f>+Table13[[#This Row],[Price per Unit]]*Table13[[#This Row],[Units Sold]]-Table13[[#This Row],[Price per Unit]]*Table13[[#This Row],[Units Sold]]*Table13[[#This Row],[Discount %]]</f>
        <v>735.83999999999992</v>
      </c>
      <c r="U829"/>
    </row>
    <row r="830" spans="1:21">
      <c r="A830" s="65">
        <v>3442</v>
      </c>
      <c r="B830" s="52" t="s">
        <v>48</v>
      </c>
      <c r="C830" s="52" t="s">
        <v>35</v>
      </c>
      <c r="D830" s="52" t="s">
        <v>19</v>
      </c>
      <c r="E830" s="52" t="s">
        <v>37</v>
      </c>
      <c r="F830" s="52" t="s">
        <v>43</v>
      </c>
      <c r="G830" s="52">
        <f>+LEN(Table13[[#This Row],[Product Name]])</f>
        <v>20</v>
      </c>
      <c r="H830" s="52" t="s">
        <v>57</v>
      </c>
      <c r="I830" s="52" t="s">
        <v>23</v>
      </c>
      <c r="J830" s="52">
        <v>2023</v>
      </c>
      <c r="K830" s="52" t="s">
        <v>63</v>
      </c>
      <c r="L830" s="53" t="s">
        <v>72</v>
      </c>
      <c r="M830" s="54">
        <v>45078</v>
      </c>
      <c r="N830" s="52" t="s">
        <v>34</v>
      </c>
      <c r="O830" s="55">
        <v>39.22</v>
      </c>
      <c r="P830" s="52">
        <v>140</v>
      </c>
      <c r="Q830" s="56">
        <v>0.14000000000000001</v>
      </c>
      <c r="R830" s="55">
        <f>+Table13[[#This Row],[Price per Unit]]*Table13[[#This Row],[Units Sold]]</f>
        <v>5490.8</v>
      </c>
      <c r="S830" s="52" t="s">
        <v>61</v>
      </c>
      <c r="T830" s="66">
        <f>+Table13[[#This Row],[Price per Unit]]*Table13[[#This Row],[Units Sold]]-Table13[[#This Row],[Price per Unit]]*Table13[[#This Row],[Units Sold]]*Table13[[#This Row],[Discount %]]</f>
        <v>4722.0879999999997</v>
      </c>
      <c r="U830"/>
    </row>
    <row r="831" spans="1:21">
      <c r="A831" s="65">
        <v>3443</v>
      </c>
      <c r="B831" s="52" t="s">
        <v>48</v>
      </c>
      <c r="C831" s="52" t="s">
        <v>35</v>
      </c>
      <c r="D831" s="52" t="s">
        <v>36</v>
      </c>
      <c r="E831" s="52" t="s">
        <v>59</v>
      </c>
      <c r="F831" s="52" t="s">
        <v>55</v>
      </c>
      <c r="G831" s="52">
        <f>+LEN(Table13[[#This Row],[Product Name]])</f>
        <v>19</v>
      </c>
      <c r="H831" s="52" t="s">
        <v>44</v>
      </c>
      <c r="I831" s="52" t="s">
        <v>31</v>
      </c>
      <c r="J831" s="52">
        <v>2024</v>
      </c>
      <c r="K831" s="52" t="s">
        <v>45</v>
      </c>
      <c r="L831" s="53" t="s">
        <v>65</v>
      </c>
      <c r="M831" s="54">
        <v>45292</v>
      </c>
      <c r="N831" s="52" t="s">
        <v>26</v>
      </c>
      <c r="O831" s="55">
        <v>97.84</v>
      </c>
      <c r="P831" s="52">
        <v>17</v>
      </c>
      <c r="Q831" s="56">
        <v>0.28000000000000003</v>
      </c>
      <c r="R831" s="55">
        <f>+Table13[[#This Row],[Price per Unit]]*Table13[[#This Row],[Units Sold]]</f>
        <v>1663.28</v>
      </c>
      <c r="S831" s="52" t="s">
        <v>56</v>
      </c>
      <c r="T831" s="66">
        <f>+Table13[[#This Row],[Price per Unit]]*Table13[[#This Row],[Units Sold]]-Table13[[#This Row],[Price per Unit]]*Table13[[#This Row],[Units Sold]]*Table13[[#This Row],[Discount %]]</f>
        <v>1197.5616</v>
      </c>
      <c r="U831"/>
    </row>
    <row r="832" spans="1:21">
      <c r="A832" s="65">
        <v>3444</v>
      </c>
      <c r="B832" s="52" t="s">
        <v>41</v>
      </c>
      <c r="C832" s="52" t="s">
        <v>35</v>
      </c>
      <c r="D832" s="52" t="s">
        <v>36</v>
      </c>
      <c r="E832" s="52" t="s">
        <v>62</v>
      </c>
      <c r="F832" s="52" t="s">
        <v>21</v>
      </c>
      <c r="G832" s="52">
        <f>+LEN(Table13[[#This Row],[Product Name]])</f>
        <v>16</v>
      </c>
      <c r="H832" s="52" t="s">
        <v>57</v>
      </c>
      <c r="I832" s="52" t="s">
        <v>31</v>
      </c>
      <c r="J832" s="52">
        <v>2023</v>
      </c>
      <c r="K832" s="52" t="s">
        <v>24</v>
      </c>
      <c r="L832" s="53" t="s">
        <v>64</v>
      </c>
      <c r="M832" s="54">
        <v>45108</v>
      </c>
      <c r="N832" s="52" t="s">
        <v>66</v>
      </c>
      <c r="O832" s="55">
        <v>75.45</v>
      </c>
      <c r="P832" s="52">
        <v>351</v>
      </c>
      <c r="Q832" s="56">
        <v>0.14000000000000001</v>
      </c>
      <c r="R832" s="55">
        <f>+Table13[[#This Row],[Price per Unit]]*Table13[[#This Row],[Units Sold]]</f>
        <v>26482.95</v>
      </c>
      <c r="S832" s="52" t="s">
        <v>56</v>
      </c>
      <c r="T832" s="66">
        <f>+Table13[[#This Row],[Price per Unit]]*Table13[[#This Row],[Units Sold]]-Table13[[#This Row],[Price per Unit]]*Table13[[#This Row],[Units Sold]]*Table13[[#This Row],[Discount %]]</f>
        <v>22775.337</v>
      </c>
      <c r="U832"/>
    </row>
    <row r="833" spans="1:21">
      <c r="A833" s="65">
        <v>3447</v>
      </c>
      <c r="B833" s="52" t="s">
        <v>41</v>
      </c>
      <c r="C833" s="52" t="s">
        <v>35</v>
      </c>
      <c r="D833" s="52" t="s">
        <v>19</v>
      </c>
      <c r="E833" s="52" t="s">
        <v>37</v>
      </c>
      <c r="F833" s="52" t="s">
        <v>21</v>
      </c>
      <c r="G833" s="52">
        <f>+LEN(Table13[[#This Row],[Product Name]])</f>
        <v>16</v>
      </c>
      <c r="H833" s="52" t="s">
        <v>44</v>
      </c>
      <c r="I833" s="52" t="s">
        <v>23</v>
      </c>
      <c r="J833" s="52">
        <v>2024</v>
      </c>
      <c r="K833" s="52" t="s">
        <v>45</v>
      </c>
      <c r="L833" s="53" t="s">
        <v>65</v>
      </c>
      <c r="M833" s="54">
        <v>45292</v>
      </c>
      <c r="N833" s="52" t="s">
        <v>34</v>
      </c>
      <c r="O833" s="55">
        <v>60.44</v>
      </c>
      <c r="P833" s="52">
        <v>387</v>
      </c>
      <c r="Q833" s="56">
        <v>0.18</v>
      </c>
      <c r="R833" s="55">
        <f>+Table13[[#This Row],[Price per Unit]]*Table13[[#This Row],[Units Sold]]</f>
        <v>23390.28</v>
      </c>
      <c r="S833" s="52" t="s">
        <v>61</v>
      </c>
      <c r="T833" s="66">
        <f>+Table13[[#This Row],[Price per Unit]]*Table13[[#This Row],[Units Sold]]-Table13[[#This Row],[Price per Unit]]*Table13[[#This Row],[Units Sold]]*Table13[[#This Row],[Discount %]]</f>
        <v>19180.029599999998</v>
      </c>
      <c r="U833"/>
    </row>
    <row r="834" spans="1:21">
      <c r="A834" s="65">
        <v>3454</v>
      </c>
      <c r="B834" s="52" t="s">
        <v>41</v>
      </c>
      <c r="C834" s="52" t="s">
        <v>35</v>
      </c>
      <c r="D834" s="52" t="s">
        <v>50</v>
      </c>
      <c r="E834" s="52" t="s">
        <v>30</v>
      </c>
      <c r="F834" s="52" t="s">
        <v>55</v>
      </c>
      <c r="G834" s="52">
        <f>+LEN(Table13[[#This Row],[Product Name]])</f>
        <v>19</v>
      </c>
      <c r="H834" s="52" t="s">
        <v>44</v>
      </c>
      <c r="I834" s="52" t="s">
        <v>31</v>
      </c>
      <c r="J834" s="52">
        <v>2023</v>
      </c>
      <c r="K834" s="52" t="s">
        <v>45</v>
      </c>
      <c r="L834" s="53" t="s">
        <v>25</v>
      </c>
      <c r="M834" s="54">
        <v>44986</v>
      </c>
      <c r="N834" s="52" t="s">
        <v>66</v>
      </c>
      <c r="O834" s="55">
        <v>69.61</v>
      </c>
      <c r="P834" s="52">
        <v>194</v>
      </c>
      <c r="Q834" s="56">
        <v>0.12</v>
      </c>
      <c r="R834" s="55">
        <f>+Table13[[#This Row],[Price per Unit]]*Table13[[#This Row],[Units Sold]]</f>
        <v>13504.34</v>
      </c>
      <c r="S834" s="52" t="s">
        <v>56</v>
      </c>
      <c r="T834" s="66">
        <f>+Table13[[#This Row],[Price per Unit]]*Table13[[#This Row],[Units Sold]]-Table13[[#This Row],[Price per Unit]]*Table13[[#This Row],[Units Sold]]*Table13[[#This Row],[Discount %]]</f>
        <v>11883.8192</v>
      </c>
      <c r="U834"/>
    </row>
    <row r="835" spans="1:21">
      <c r="A835" s="65">
        <v>3455</v>
      </c>
      <c r="B835" s="52" t="s">
        <v>17</v>
      </c>
      <c r="C835" s="52" t="s">
        <v>35</v>
      </c>
      <c r="D835" s="52" t="s">
        <v>54</v>
      </c>
      <c r="E835" s="52" t="s">
        <v>59</v>
      </c>
      <c r="F835" s="52" t="s">
        <v>38</v>
      </c>
      <c r="G835" s="52">
        <f>+LEN(Table13[[#This Row],[Product Name]])</f>
        <v>15</v>
      </c>
      <c r="H835" s="52" t="s">
        <v>57</v>
      </c>
      <c r="I835" s="52" t="s">
        <v>31</v>
      </c>
      <c r="J835" s="52">
        <v>2024</v>
      </c>
      <c r="K835" s="52" t="s">
        <v>24</v>
      </c>
      <c r="L835" s="53" t="s">
        <v>64</v>
      </c>
      <c r="M835" s="54">
        <v>45474</v>
      </c>
      <c r="N835" s="52" t="s">
        <v>66</v>
      </c>
      <c r="O835" s="55">
        <v>40.659999999999997</v>
      </c>
      <c r="P835" s="52">
        <v>236</v>
      </c>
      <c r="Q835" s="56">
        <v>0.1</v>
      </c>
      <c r="R835" s="55">
        <f>+Table13[[#This Row],[Price per Unit]]*Table13[[#This Row],[Units Sold]]</f>
        <v>9595.7599999999984</v>
      </c>
      <c r="S835" s="52" t="s">
        <v>61</v>
      </c>
      <c r="T835" s="66">
        <f>+Table13[[#This Row],[Price per Unit]]*Table13[[#This Row],[Units Sold]]-Table13[[#This Row],[Price per Unit]]*Table13[[#This Row],[Units Sold]]*Table13[[#This Row],[Discount %]]</f>
        <v>8636.1839999999993</v>
      </c>
      <c r="U835"/>
    </row>
    <row r="836" spans="1:21">
      <c r="A836" s="65">
        <v>3459</v>
      </c>
      <c r="B836" s="52" t="s">
        <v>48</v>
      </c>
      <c r="C836" s="52" t="s">
        <v>35</v>
      </c>
      <c r="D836" s="52" t="s">
        <v>54</v>
      </c>
      <c r="E836" s="52" t="s">
        <v>20</v>
      </c>
      <c r="F836" s="52" t="s">
        <v>38</v>
      </c>
      <c r="G836" s="52">
        <f>+LEN(Table13[[#This Row],[Product Name]])</f>
        <v>15</v>
      </c>
      <c r="H836" s="52" t="s">
        <v>57</v>
      </c>
      <c r="I836" s="52" t="s">
        <v>23</v>
      </c>
      <c r="J836" s="52">
        <v>2024</v>
      </c>
      <c r="K836" s="52" t="s">
        <v>24</v>
      </c>
      <c r="L836" s="53" t="s">
        <v>64</v>
      </c>
      <c r="M836" s="54">
        <v>45474</v>
      </c>
      <c r="N836" s="52" t="s">
        <v>34</v>
      </c>
      <c r="O836" s="55">
        <v>16.14</v>
      </c>
      <c r="P836" s="52">
        <v>95</v>
      </c>
      <c r="Q836" s="56">
        <v>0.02</v>
      </c>
      <c r="R836" s="55">
        <f>+Table13[[#This Row],[Price per Unit]]*Table13[[#This Row],[Units Sold]]</f>
        <v>1533.3</v>
      </c>
      <c r="S836" s="52" t="s">
        <v>27</v>
      </c>
      <c r="T836" s="66">
        <f>+Table13[[#This Row],[Price per Unit]]*Table13[[#This Row],[Units Sold]]-Table13[[#This Row],[Price per Unit]]*Table13[[#This Row],[Units Sold]]*Table13[[#This Row],[Discount %]]</f>
        <v>1502.634</v>
      </c>
      <c r="U836"/>
    </row>
    <row r="837" spans="1:21">
      <c r="A837" s="65">
        <v>3467</v>
      </c>
      <c r="B837" s="52" t="s">
        <v>41</v>
      </c>
      <c r="C837" s="52" t="s">
        <v>35</v>
      </c>
      <c r="D837" s="52" t="s">
        <v>19</v>
      </c>
      <c r="E837" s="52" t="s">
        <v>59</v>
      </c>
      <c r="F837" s="52" t="s">
        <v>60</v>
      </c>
      <c r="G837" s="52">
        <f>+LEN(Table13[[#This Row],[Product Name]])</f>
        <v>15</v>
      </c>
      <c r="H837" s="52" t="s">
        <v>57</v>
      </c>
      <c r="I837" s="52" t="s">
        <v>31</v>
      </c>
      <c r="J837" s="52">
        <v>2023</v>
      </c>
      <c r="K837" s="52" t="s">
        <v>24</v>
      </c>
      <c r="L837" s="53" t="s">
        <v>64</v>
      </c>
      <c r="M837" s="54">
        <v>45108</v>
      </c>
      <c r="N837" s="52" t="s">
        <v>39</v>
      </c>
      <c r="O837" s="55">
        <v>27.85</v>
      </c>
      <c r="P837" s="52">
        <v>10</v>
      </c>
      <c r="Q837" s="56">
        <v>0.15</v>
      </c>
      <c r="R837" s="55">
        <f>+Table13[[#This Row],[Price per Unit]]*Table13[[#This Row],[Units Sold]]</f>
        <v>278.5</v>
      </c>
      <c r="S837" s="52" t="s">
        <v>40</v>
      </c>
      <c r="T837" s="66">
        <f>+Table13[[#This Row],[Price per Unit]]*Table13[[#This Row],[Units Sold]]-Table13[[#This Row],[Price per Unit]]*Table13[[#This Row],[Units Sold]]*Table13[[#This Row],[Discount %]]</f>
        <v>236.72499999999999</v>
      </c>
      <c r="U837"/>
    </row>
    <row r="838" spans="1:21">
      <c r="A838" s="65">
        <v>3474</v>
      </c>
      <c r="B838" s="52" t="s">
        <v>48</v>
      </c>
      <c r="C838" s="52" t="s">
        <v>35</v>
      </c>
      <c r="D838" s="52" t="s">
        <v>54</v>
      </c>
      <c r="E838" s="52" t="s">
        <v>30</v>
      </c>
      <c r="F838" s="52" t="s">
        <v>43</v>
      </c>
      <c r="G838" s="52">
        <f>+LEN(Table13[[#This Row],[Product Name]])</f>
        <v>20</v>
      </c>
      <c r="H838" s="52" t="s">
        <v>44</v>
      </c>
      <c r="I838" s="52" t="s">
        <v>23</v>
      </c>
      <c r="J838" s="52">
        <v>2023</v>
      </c>
      <c r="K838" s="52" t="s">
        <v>24</v>
      </c>
      <c r="L838" s="53" t="s">
        <v>73</v>
      </c>
      <c r="M838" s="54">
        <v>45139</v>
      </c>
      <c r="N838" s="52" t="s">
        <v>34</v>
      </c>
      <c r="O838" s="55">
        <v>78.540000000000006</v>
      </c>
      <c r="P838" s="52">
        <v>124</v>
      </c>
      <c r="Q838" s="56">
        <v>0.12</v>
      </c>
      <c r="R838" s="55">
        <f>+Table13[[#This Row],[Price per Unit]]*Table13[[#This Row],[Units Sold]]</f>
        <v>9738.9600000000009</v>
      </c>
      <c r="S838" s="52" t="s">
        <v>47</v>
      </c>
      <c r="T838" s="66">
        <f>+Table13[[#This Row],[Price per Unit]]*Table13[[#This Row],[Units Sold]]-Table13[[#This Row],[Price per Unit]]*Table13[[#This Row],[Units Sold]]*Table13[[#This Row],[Discount %]]</f>
        <v>8570.2848000000013</v>
      </c>
      <c r="U838"/>
    </row>
    <row r="839" spans="1:21">
      <c r="A839" s="65">
        <v>3478</v>
      </c>
      <c r="B839" s="52" t="s">
        <v>48</v>
      </c>
      <c r="C839" s="52" t="s">
        <v>35</v>
      </c>
      <c r="D839" s="52" t="s">
        <v>52</v>
      </c>
      <c r="E839" s="52" t="s">
        <v>62</v>
      </c>
      <c r="F839" s="52" t="s">
        <v>38</v>
      </c>
      <c r="G839" s="52">
        <f>+LEN(Table13[[#This Row],[Product Name]])</f>
        <v>15</v>
      </c>
      <c r="H839" s="52" t="s">
        <v>44</v>
      </c>
      <c r="I839" s="52" t="s">
        <v>23</v>
      </c>
      <c r="J839" s="52">
        <v>2024</v>
      </c>
      <c r="K839" s="52" t="s">
        <v>63</v>
      </c>
      <c r="L839" s="53" t="s">
        <v>68</v>
      </c>
      <c r="M839" s="54">
        <v>45627</v>
      </c>
      <c r="N839" s="52" t="s">
        <v>69</v>
      </c>
      <c r="O839" s="55">
        <v>43.44</v>
      </c>
      <c r="P839" s="52">
        <v>233</v>
      </c>
      <c r="Q839" s="56">
        <v>7.0000000000000007E-2</v>
      </c>
      <c r="R839" s="55">
        <f>+Table13[[#This Row],[Price per Unit]]*Table13[[#This Row],[Units Sold]]</f>
        <v>10121.519999999999</v>
      </c>
      <c r="S839" s="52" t="s">
        <v>47</v>
      </c>
      <c r="T839" s="66">
        <f>+Table13[[#This Row],[Price per Unit]]*Table13[[#This Row],[Units Sold]]-Table13[[#This Row],[Price per Unit]]*Table13[[#This Row],[Units Sold]]*Table13[[#This Row],[Discount %]]</f>
        <v>9413.0135999999984</v>
      </c>
      <c r="U839"/>
    </row>
    <row r="840" spans="1:21">
      <c r="A840" s="65">
        <v>3483</v>
      </c>
      <c r="B840" s="52" t="s">
        <v>17</v>
      </c>
      <c r="C840" s="52" t="s">
        <v>35</v>
      </c>
      <c r="D840" s="52" t="s">
        <v>52</v>
      </c>
      <c r="E840" s="52" t="s">
        <v>59</v>
      </c>
      <c r="F840" s="52" t="s">
        <v>38</v>
      </c>
      <c r="G840" s="52">
        <f>+LEN(Table13[[#This Row],[Product Name]])</f>
        <v>15</v>
      </c>
      <c r="H840" s="52" t="s">
        <v>57</v>
      </c>
      <c r="I840" s="52" t="s">
        <v>23</v>
      </c>
      <c r="J840" s="52">
        <v>2023</v>
      </c>
      <c r="K840" s="52" t="s">
        <v>45</v>
      </c>
      <c r="L840" s="53" t="s">
        <v>68</v>
      </c>
      <c r="M840" s="54">
        <v>45261</v>
      </c>
      <c r="N840" s="52" t="s">
        <v>69</v>
      </c>
      <c r="O840" s="55">
        <v>78.760000000000005</v>
      </c>
      <c r="P840" s="52">
        <v>481</v>
      </c>
      <c r="Q840" s="56">
        <v>0.28999999999999998</v>
      </c>
      <c r="R840" s="55">
        <f>+Table13[[#This Row],[Price per Unit]]*Table13[[#This Row],[Units Sold]]</f>
        <v>37883.560000000005</v>
      </c>
      <c r="S840" s="52" t="s">
        <v>61</v>
      </c>
      <c r="T840" s="66">
        <f>+Table13[[#This Row],[Price per Unit]]*Table13[[#This Row],[Units Sold]]-Table13[[#This Row],[Price per Unit]]*Table13[[#This Row],[Units Sold]]*Table13[[#This Row],[Discount %]]</f>
        <v>26897.327600000004</v>
      </c>
      <c r="U840"/>
    </row>
    <row r="841" spans="1:21">
      <c r="A841" s="65">
        <v>3485</v>
      </c>
      <c r="B841" s="52" t="s">
        <v>41</v>
      </c>
      <c r="C841" s="52" t="s">
        <v>35</v>
      </c>
      <c r="D841" s="52" t="s">
        <v>36</v>
      </c>
      <c r="E841" s="52" t="s">
        <v>37</v>
      </c>
      <c r="F841" s="52" t="s">
        <v>60</v>
      </c>
      <c r="G841" s="52">
        <f>+LEN(Table13[[#This Row],[Product Name]])</f>
        <v>15</v>
      </c>
      <c r="H841" s="52" t="s">
        <v>22</v>
      </c>
      <c r="I841" s="52" t="s">
        <v>31</v>
      </c>
      <c r="J841" s="52">
        <v>2024</v>
      </c>
      <c r="K841" s="52" t="s">
        <v>45</v>
      </c>
      <c r="L841" s="53" t="s">
        <v>51</v>
      </c>
      <c r="M841" s="54">
        <v>45383</v>
      </c>
      <c r="N841" s="52" t="s">
        <v>39</v>
      </c>
      <c r="O841" s="55">
        <v>88.38</v>
      </c>
      <c r="P841" s="52">
        <v>113</v>
      </c>
      <c r="Q841" s="56">
        <v>0.28999999999999998</v>
      </c>
      <c r="R841" s="55">
        <f>+Table13[[#This Row],[Price per Unit]]*Table13[[#This Row],[Units Sold]]</f>
        <v>9986.9399999999987</v>
      </c>
      <c r="S841" s="52" t="s">
        <v>40</v>
      </c>
      <c r="T841" s="66">
        <f>+Table13[[#This Row],[Price per Unit]]*Table13[[#This Row],[Units Sold]]-Table13[[#This Row],[Price per Unit]]*Table13[[#This Row],[Units Sold]]*Table13[[#This Row],[Discount %]]</f>
        <v>7090.7273999999998</v>
      </c>
      <c r="U841"/>
    </row>
    <row r="842" spans="1:21">
      <c r="A842" s="65">
        <v>3494</v>
      </c>
      <c r="B842" s="52" t="s">
        <v>17</v>
      </c>
      <c r="C842" s="52" t="s">
        <v>35</v>
      </c>
      <c r="D842" s="52" t="s">
        <v>19</v>
      </c>
      <c r="E842" s="52" t="s">
        <v>37</v>
      </c>
      <c r="F842" s="52" t="s">
        <v>55</v>
      </c>
      <c r="G842" s="52">
        <f>+LEN(Table13[[#This Row],[Product Name]])</f>
        <v>19</v>
      </c>
      <c r="H842" s="52" t="s">
        <v>44</v>
      </c>
      <c r="I842" s="52" t="s">
        <v>31</v>
      </c>
      <c r="J842" s="52">
        <v>2024</v>
      </c>
      <c r="K842" s="52" t="s">
        <v>24</v>
      </c>
      <c r="L842" s="53" t="s">
        <v>72</v>
      </c>
      <c r="M842" s="54">
        <v>45444</v>
      </c>
      <c r="N842" s="52" t="s">
        <v>66</v>
      </c>
      <c r="O842" s="55">
        <v>33.44</v>
      </c>
      <c r="P842" s="52">
        <v>460</v>
      </c>
      <c r="Q842" s="56">
        <v>0.14000000000000001</v>
      </c>
      <c r="R842" s="55">
        <f>+Table13[[#This Row],[Price per Unit]]*Table13[[#This Row],[Units Sold]]</f>
        <v>15382.4</v>
      </c>
      <c r="S842" s="52" t="s">
        <v>56</v>
      </c>
      <c r="T842" s="66">
        <f>+Table13[[#This Row],[Price per Unit]]*Table13[[#This Row],[Units Sold]]-Table13[[#This Row],[Price per Unit]]*Table13[[#This Row],[Units Sold]]*Table13[[#This Row],[Discount %]]</f>
        <v>13228.864</v>
      </c>
      <c r="U842"/>
    </row>
    <row r="843" spans="1:21">
      <c r="A843" s="65">
        <v>3499</v>
      </c>
      <c r="B843" s="52" t="s">
        <v>48</v>
      </c>
      <c r="C843" s="52" t="s">
        <v>35</v>
      </c>
      <c r="D843" s="52" t="s">
        <v>50</v>
      </c>
      <c r="E843" s="52" t="s">
        <v>37</v>
      </c>
      <c r="F843" s="52" t="s">
        <v>43</v>
      </c>
      <c r="G843" s="52">
        <f>+LEN(Table13[[#This Row],[Product Name]])</f>
        <v>20</v>
      </c>
      <c r="H843" s="52" t="s">
        <v>22</v>
      </c>
      <c r="I843" s="52" t="s">
        <v>31</v>
      </c>
      <c r="J843" s="52">
        <v>2023</v>
      </c>
      <c r="K843" s="52" t="s">
        <v>24</v>
      </c>
      <c r="L843" s="53" t="s">
        <v>46</v>
      </c>
      <c r="M843" s="54">
        <v>45170</v>
      </c>
      <c r="N843" s="52" t="s">
        <v>39</v>
      </c>
      <c r="O843" s="55">
        <v>11.58</v>
      </c>
      <c r="P843" s="52">
        <v>270</v>
      </c>
      <c r="Q843" s="56">
        <v>0.02</v>
      </c>
      <c r="R843" s="55">
        <f>+Table13[[#This Row],[Price per Unit]]*Table13[[#This Row],[Units Sold]]</f>
        <v>3126.6</v>
      </c>
      <c r="S843" s="52" t="s">
        <v>40</v>
      </c>
      <c r="T843" s="66">
        <f>+Table13[[#This Row],[Price per Unit]]*Table13[[#This Row],[Units Sold]]-Table13[[#This Row],[Price per Unit]]*Table13[[#This Row],[Units Sold]]*Table13[[#This Row],[Discount %]]</f>
        <v>3064.0679999999998</v>
      </c>
      <c r="U843"/>
    </row>
    <row r="844" spans="1:21">
      <c r="A844" s="65">
        <v>3510</v>
      </c>
      <c r="B844" s="52" t="s">
        <v>17</v>
      </c>
      <c r="C844" s="52" t="s">
        <v>35</v>
      </c>
      <c r="D844" s="52" t="s">
        <v>52</v>
      </c>
      <c r="E844" s="52" t="s">
        <v>70</v>
      </c>
      <c r="F844" s="52" t="s">
        <v>55</v>
      </c>
      <c r="G844" s="52">
        <f>+LEN(Table13[[#This Row],[Product Name]])</f>
        <v>19</v>
      </c>
      <c r="H844" s="52" t="s">
        <v>44</v>
      </c>
      <c r="I844" s="52" t="s">
        <v>31</v>
      </c>
      <c r="J844" s="52">
        <v>2023</v>
      </c>
      <c r="K844" s="52" t="s">
        <v>24</v>
      </c>
      <c r="L844" s="53" t="s">
        <v>71</v>
      </c>
      <c r="M844" s="54">
        <v>45200</v>
      </c>
      <c r="N844" s="52" t="s">
        <v>66</v>
      </c>
      <c r="O844" s="55">
        <v>51.15</v>
      </c>
      <c r="P844" s="52">
        <v>66</v>
      </c>
      <c r="Q844" s="56">
        <v>0.09</v>
      </c>
      <c r="R844" s="55">
        <f>+Table13[[#This Row],[Price per Unit]]*Table13[[#This Row],[Units Sold]]</f>
        <v>3375.9</v>
      </c>
      <c r="S844" s="52" t="s">
        <v>61</v>
      </c>
      <c r="T844" s="66">
        <f>+Table13[[#This Row],[Price per Unit]]*Table13[[#This Row],[Units Sold]]-Table13[[#This Row],[Price per Unit]]*Table13[[#This Row],[Units Sold]]*Table13[[#This Row],[Discount %]]</f>
        <v>3072.069</v>
      </c>
      <c r="U844"/>
    </row>
    <row r="845" spans="1:21">
      <c r="A845" s="65">
        <v>3511</v>
      </c>
      <c r="B845" s="52" t="s">
        <v>41</v>
      </c>
      <c r="C845" s="52" t="s">
        <v>35</v>
      </c>
      <c r="D845" s="52" t="s">
        <v>50</v>
      </c>
      <c r="E845" s="52" t="s">
        <v>37</v>
      </c>
      <c r="F845" s="52" t="s">
        <v>55</v>
      </c>
      <c r="G845" s="52">
        <f>+LEN(Table13[[#This Row],[Product Name]])</f>
        <v>19</v>
      </c>
      <c r="H845" s="52" t="s">
        <v>22</v>
      </c>
      <c r="I845" s="52" t="s">
        <v>31</v>
      </c>
      <c r="J845" s="52">
        <v>2023</v>
      </c>
      <c r="K845" s="52" t="s">
        <v>32</v>
      </c>
      <c r="L845" s="53" t="s">
        <v>68</v>
      </c>
      <c r="M845" s="54">
        <v>45261</v>
      </c>
      <c r="N845" s="52" t="s">
        <v>39</v>
      </c>
      <c r="O845" s="55">
        <v>84.49</v>
      </c>
      <c r="P845" s="52">
        <v>48</v>
      </c>
      <c r="Q845" s="56">
        <v>0.27</v>
      </c>
      <c r="R845" s="55">
        <f>+Table13[[#This Row],[Price per Unit]]*Table13[[#This Row],[Units Sold]]</f>
        <v>4055.5199999999995</v>
      </c>
      <c r="S845" s="52" t="s">
        <v>27</v>
      </c>
      <c r="T845" s="66">
        <f>+Table13[[#This Row],[Price per Unit]]*Table13[[#This Row],[Units Sold]]-Table13[[#This Row],[Price per Unit]]*Table13[[#This Row],[Units Sold]]*Table13[[#This Row],[Discount %]]</f>
        <v>2960.5295999999998</v>
      </c>
      <c r="U845"/>
    </row>
    <row r="846" spans="1:21">
      <c r="A846" s="65">
        <v>3514</v>
      </c>
      <c r="B846" s="52" t="s">
        <v>41</v>
      </c>
      <c r="C846" s="52" t="s">
        <v>35</v>
      </c>
      <c r="D846" s="52" t="s">
        <v>50</v>
      </c>
      <c r="E846" s="52" t="s">
        <v>30</v>
      </c>
      <c r="F846" s="52" t="s">
        <v>38</v>
      </c>
      <c r="G846" s="52">
        <f>+LEN(Table13[[#This Row],[Product Name]])</f>
        <v>15</v>
      </c>
      <c r="H846" s="52" t="s">
        <v>57</v>
      </c>
      <c r="I846" s="52" t="s">
        <v>23</v>
      </c>
      <c r="J846" s="52">
        <v>2023</v>
      </c>
      <c r="K846" s="52" t="s">
        <v>45</v>
      </c>
      <c r="L846" s="53" t="s">
        <v>33</v>
      </c>
      <c r="M846" s="54">
        <v>45047</v>
      </c>
      <c r="N846" s="52" t="s">
        <v>34</v>
      </c>
      <c r="O846" s="55">
        <v>26.8</v>
      </c>
      <c r="P846" s="52">
        <v>185</v>
      </c>
      <c r="Q846" s="56">
        <v>0.28000000000000003</v>
      </c>
      <c r="R846" s="55">
        <f>+Table13[[#This Row],[Price per Unit]]*Table13[[#This Row],[Units Sold]]</f>
        <v>4958</v>
      </c>
      <c r="S846" s="52" t="s">
        <v>56</v>
      </c>
      <c r="T846" s="66">
        <f>+Table13[[#This Row],[Price per Unit]]*Table13[[#This Row],[Units Sold]]-Table13[[#This Row],[Price per Unit]]*Table13[[#This Row],[Units Sold]]*Table13[[#This Row],[Discount %]]</f>
        <v>3569.7599999999998</v>
      </c>
      <c r="U846"/>
    </row>
    <row r="847" spans="1:21">
      <c r="A847" s="65">
        <v>3515</v>
      </c>
      <c r="B847" s="52" t="s">
        <v>48</v>
      </c>
      <c r="C847" s="52" t="s">
        <v>35</v>
      </c>
      <c r="D847" s="52" t="s">
        <v>52</v>
      </c>
      <c r="E847" s="52" t="s">
        <v>20</v>
      </c>
      <c r="F847" s="52" t="s">
        <v>43</v>
      </c>
      <c r="G847" s="52">
        <f>+LEN(Table13[[#This Row],[Product Name]])</f>
        <v>20</v>
      </c>
      <c r="H847" s="52" t="s">
        <v>57</v>
      </c>
      <c r="I847" s="52" t="s">
        <v>23</v>
      </c>
      <c r="J847" s="52">
        <v>2024</v>
      </c>
      <c r="K847" s="52" t="s">
        <v>24</v>
      </c>
      <c r="L847" s="53" t="s">
        <v>73</v>
      </c>
      <c r="M847" s="54">
        <v>45505</v>
      </c>
      <c r="N847" s="52" t="s">
        <v>39</v>
      </c>
      <c r="O847" s="55">
        <v>94.18</v>
      </c>
      <c r="P847" s="52">
        <v>7</v>
      </c>
      <c r="Q847" s="56">
        <v>0.02</v>
      </c>
      <c r="R847" s="55">
        <f>+Table13[[#This Row],[Price per Unit]]*Table13[[#This Row],[Units Sold]]</f>
        <v>659.26</v>
      </c>
      <c r="S847" s="52" t="s">
        <v>40</v>
      </c>
      <c r="T847" s="66">
        <f>+Table13[[#This Row],[Price per Unit]]*Table13[[#This Row],[Units Sold]]-Table13[[#This Row],[Price per Unit]]*Table13[[#This Row],[Units Sold]]*Table13[[#This Row],[Discount %]]</f>
        <v>646.07479999999998</v>
      </c>
      <c r="U847"/>
    </row>
    <row r="848" spans="1:21">
      <c r="A848" s="65">
        <v>3516</v>
      </c>
      <c r="B848" s="52" t="s">
        <v>17</v>
      </c>
      <c r="C848" s="52" t="s">
        <v>35</v>
      </c>
      <c r="D848" s="52" t="s">
        <v>50</v>
      </c>
      <c r="E848" s="52" t="s">
        <v>62</v>
      </c>
      <c r="F848" s="52" t="s">
        <v>60</v>
      </c>
      <c r="G848" s="52">
        <f>+LEN(Table13[[#This Row],[Product Name]])</f>
        <v>15</v>
      </c>
      <c r="H848" s="52" t="s">
        <v>44</v>
      </c>
      <c r="I848" s="52" t="s">
        <v>31</v>
      </c>
      <c r="J848" s="52">
        <v>2023</v>
      </c>
      <c r="K848" s="52" t="s">
        <v>24</v>
      </c>
      <c r="L848" s="53" t="s">
        <v>53</v>
      </c>
      <c r="M848" s="54">
        <v>44927</v>
      </c>
      <c r="N848" s="52" t="s">
        <v>66</v>
      </c>
      <c r="O848" s="55">
        <v>42.84</v>
      </c>
      <c r="P848" s="52">
        <v>30</v>
      </c>
      <c r="Q848" s="56">
        <v>0.01</v>
      </c>
      <c r="R848" s="55">
        <f>+Table13[[#This Row],[Price per Unit]]*Table13[[#This Row],[Units Sold]]</f>
        <v>1285.2</v>
      </c>
      <c r="S848" s="52" t="s">
        <v>56</v>
      </c>
      <c r="T848" s="66">
        <f>+Table13[[#This Row],[Price per Unit]]*Table13[[#This Row],[Units Sold]]-Table13[[#This Row],[Price per Unit]]*Table13[[#This Row],[Units Sold]]*Table13[[#This Row],[Discount %]]</f>
        <v>1272.348</v>
      </c>
      <c r="U848"/>
    </row>
    <row r="849" spans="1:21">
      <c r="A849" s="65">
        <v>3519</v>
      </c>
      <c r="B849" s="52" t="s">
        <v>17</v>
      </c>
      <c r="C849" s="52" t="s">
        <v>35</v>
      </c>
      <c r="D849" s="52" t="s">
        <v>50</v>
      </c>
      <c r="E849" s="52" t="s">
        <v>30</v>
      </c>
      <c r="F849" s="52" t="s">
        <v>38</v>
      </c>
      <c r="G849" s="52">
        <f>+LEN(Table13[[#This Row],[Product Name]])</f>
        <v>15</v>
      </c>
      <c r="H849" s="52" t="s">
        <v>22</v>
      </c>
      <c r="I849" s="52" t="s">
        <v>23</v>
      </c>
      <c r="J849" s="52">
        <v>2024</v>
      </c>
      <c r="K849" s="52" t="s">
        <v>45</v>
      </c>
      <c r="L849" s="53" t="s">
        <v>72</v>
      </c>
      <c r="M849" s="54">
        <v>45444</v>
      </c>
      <c r="N849" s="52" t="s">
        <v>39</v>
      </c>
      <c r="O849" s="55">
        <v>28.71</v>
      </c>
      <c r="P849" s="52">
        <v>123</v>
      </c>
      <c r="Q849" s="56">
        <v>0.1</v>
      </c>
      <c r="R849" s="55">
        <f>+Table13[[#This Row],[Price per Unit]]*Table13[[#This Row],[Units Sold]]</f>
        <v>3531.33</v>
      </c>
      <c r="S849" s="52" t="s">
        <v>47</v>
      </c>
      <c r="T849" s="66">
        <f>+Table13[[#This Row],[Price per Unit]]*Table13[[#This Row],[Units Sold]]-Table13[[#This Row],[Price per Unit]]*Table13[[#This Row],[Units Sold]]*Table13[[#This Row],[Discount %]]</f>
        <v>3178.1970000000001</v>
      </c>
      <c r="U849"/>
    </row>
    <row r="850" spans="1:21">
      <c r="A850" s="65">
        <v>3522</v>
      </c>
      <c r="B850" s="52" t="s">
        <v>41</v>
      </c>
      <c r="C850" s="52" t="s">
        <v>35</v>
      </c>
      <c r="D850" s="52" t="s">
        <v>42</v>
      </c>
      <c r="E850" s="52" t="s">
        <v>70</v>
      </c>
      <c r="F850" s="52" t="s">
        <v>60</v>
      </c>
      <c r="G850" s="52">
        <f>+LEN(Table13[[#This Row],[Product Name]])</f>
        <v>15</v>
      </c>
      <c r="H850" s="52" t="s">
        <v>57</v>
      </c>
      <c r="I850" s="52" t="s">
        <v>23</v>
      </c>
      <c r="J850" s="52">
        <v>2023</v>
      </c>
      <c r="K850" s="52" t="s">
        <v>63</v>
      </c>
      <c r="L850" s="53" t="s">
        <v>58</v>
      </c>
      <c r="M850" s="54">
        <v>45200</v>
      </c>
      <c r="N850" s="52" t="s">
        <v>34</v>
      </c>
      <c r="O850" s="55">
        <v>17.8</v>
      </c>
      <c r="P850" s="52">
        <v>166</v>
      </c>
      <c r="Q850" s="56">
        <v>0.25</v>
      </c>
      <c r="R850" s="55">
        <f>+Table13[[#This Row],[Price per Unit]]*Table13[[#This Row],[Units Sold]]</f>
        <v>2954.8</v>
      </c>
      <c r="S850" s="52" t="s">
        <v>40</v>
      </c>
      <c r="T850" s="66">
        <f>+Table13[[#This Row],[Price per Unit]]*Table13[[#This Row],[Units Sold]]-Table13[[#This Row],[Price per Unit]]*Table13[[#This Row],[Units Sold]]*Table13[[#This Row],[Discount %]]</f>
        <v>2216.1000000000004</v>
      </c>
      <c r="U850"/>
    </row>
    <row r="851" spans="1:21">
      <c r="A851" s="65">
        <v>3530</v>
      </c>
      <c r="B851" s="52" t="s">
        <v>48</v>
      </c>
      <c r="C851" s="52" t="s">
        <v>35</v>
      </c>
      <c r="D851" s="52" t="s">
        <v>29</v>
      </c>
      <c r="E851" s="52" t="s">
        <v>67</v>
      </c>
      <c r="F851" s="52" t="s">
        <v>21</v>
      </c>
      <c r="G851" s="52">
        <f>+LEN(Table13[[#This Row],[Product Name]])</f>
        <v>16</v>
      </c>
      <c r="H851" s="52" t="s">
        <v>44</v>
      </c>
      <c r="I851" s="52" t="s">
        <v>23</v>
      </c>
      <c r="J851" s="52">
        <v>2024</v>
      </c>
      <c r="K851" s="52" t="s">
        <v>24</v>
      </c>
      <c r="L851" s="53" t="s">
        <v>64</v>
      </c>
      <c r="M851" s="54">
        <v>45474</v>
      </c>
      <c r="N851" s="52" t="s">
        <v>26</v>
      </c>
      <c r="O851" s="55">
        <v>7.46</v>
      </c>
      <c r="P851" s="52">
        <v>369</v>
      </c>
      <c r="Q851" s="56">
        <v>0.23</v>
      </c>
      <c r="R851" s="55">
        <f>+Table13[[#This Row],[Price per Unit]]*Table13[[#This Row],[Units Sold]]</f>
        <v>2752.74</v>
      </c>
      <c r="S851" s="52" t="s">
        <v>47</v>
      </c>
      <c r="T851" s="66">
        <f>+Table13[[#This Row],[Price per Unit]]*Table13[[#This Row],[Units Sold]]-Table13[[#This Row],[Price per Unit]]*Table13[[#This Row],[Units Sold]]*Table13[[#This Row],[Discount %]]</f>
        <v>2119.6097999999997</v>
      </c>
      <c r="U851"/>
    </row>
    <row r="852" spans="1:21">
      <c r="A852" s="65">
        <v>3531</v>
      </c>
      <c r="B852" s="52" t="s">
        <v>17</v>
      </c>
      <c r="C852" s="52" t="s">
        <v>35</v>
      </c>
      <c r="D852" s="52" t="s">
        <v>29</v>
      </c>
      <c r="E852" s="52" t="s">
        <v>67</v>
      </c>
      <c r="F852" s="52" t="s">
        <v>43</v>
      </c>
      <c r="G852" s="52">
        <f>+LEN(Table13[[#This Row],[Product Name]])</f>
        <v>20</v>
      </c>
      <c r="H852" s="52" t="s">
        <v>22</v>
      </c>
      <c r="I852" s="52" t="s">
        <v>31</v>
      </c>
      <c r="J852" s="52">
        <v>2023</v>
      </c>
      <c r="K852" s="52" t="s">
        <v>32</v>
      </c>
      <c r="L852" s="53" t="s">
        <v>64</v>
      </c>
      <c r="M852" s="54">
        <v>45108</v>
      </c>
      <c r="N852" s="52" t="s">
        <v>66</v>
      </c>
      <c r="O852" s="55">
        <v>72.95</v>
      </c>
      <c r="P852" s="52">
        <v>121</v>
      </c>
      <c r="Q852" s="56">
        <v>0.23</v>
      </c>
      <c r="R852" s="55">
        <f>+Table13[[#This Row],[Price per Unit]]*Table13[[#This Row],[Units Sold]]</f>
        <v>8826.9500000000007</v>
      </c>
      <c r="S852" s="52" t="s">
        <v>56</v>
      </c>
      <c r="T852" s="66">
        <f>+Table13[[#This Row],[Price per Unit]]*Table13[[#This Row],[Units Sold]]-Table13[[#This Row],[Price per Unit]]*Table13[[#This Row],[Units Sold]]*Table13[[#This Row],[Discount %]]</f>
        <v>6796.7515000000003</v>
      </c>
      <c r="U852"/>
    </row>
    <row r="853" spans="1:21">
      <c r="A853" s="65">
        <v>3537</v>
      </c>
      <c r="B853" s="52" t="s">
        <v>48</v>
      </c>
      <c r="C853" s="52" t="s">
        <v>35</v>
      </c>
      <c r="D853" s="52" t="s">
        <v>29</v>
      </c>
      <c r="E853" s="52" t="s">
        <v>67</v>
      </c>
      <c r="F853" s="52" t="s">
        <v>38</v>
      </c>
      <c r="G853" s="52">
        <f>+LEN(Table13[[#This Row],[Product Name]])</f>
        <v>15</v>
      </c>
      <c r="H853" s="52" t="s">
        <v>44</v>
      </c>
      <c r="I853" s="52" t="s">
        <v>23</v>
      </c>
      <c r="J853" s="52">
        <v>2024</v>
      </c>
      <c r="K853" s="52" t="s">
        <v>45</v>
      </c>
      <c r="L853" s="53" t="s">
        <v>51</v>
      </c>
      <c r="M853" s="54">
        <v>45383</v>
      </c>
      <c r="N853" s="52" t="s">
        <v>26</v>
      </c>
      <c r="O853" s="55">
        <v>66.08</v>
      </c>
      <c r="P853" s="52">
        <v>386</v>
      </c>
      <c r="Q853" s="56">
        <v>0.28999999999999998</v>
      </c>
      <c r="R853" s="55">
        <f>+Table13[[#This Row],[Price per Unit]]*Table13[[#This Row],[Units Sold]]</f>
        <v>25506.880000000001</v>
      </c>
      <c r="S853" s="52" t="s">
        <v>56</v>
      </c>
      <c r="T853" s="66">
        <f>+Table13[[#This Row],[Price per Unit]]*Table13[[#This Row],[Units Sold]]-Table13[[#This Row],[Price per Unit]]*Table13[[#This Row],[Units Sold]]*Table13[[#This Row],[Discount %]]</f>
        <v>18109.8848</v>
      </c>
      <c r="U853"/>
    </row>
    <row r="854" spans="1:21">
      <c r="A854" s="65">
        <v>3541</v>
      </c>
      <c r="B854" s="52" t="s">
        <v>48</v>
      </c>
      <c r="C854" s="52" t="s">
        <v>35</v>
      </c>
      <c r="D854" s="52" t="s">
        <v>54</v>
      </c>
      <c r="E854" s="52" t="s">
        <v>30</v>
      </c>
      <c r="F854" s="52" t="s">
        <v>38</v>
      </c>
      <c r="G854" s="52">
        <f>+LEN(Table13[[#This Row],[Product Name]])</f>
        <v>15</v>
      </c>
      <c r="H854" s="52" t="s">
        <v>57</v>
      </c>
      <c r="I854" s="52" t="s">
        <v>23</v>
      </c>
      <c r="J854" s="52">
        <v>2023</v>
      </c>
      <c r="K854" s="52" t="s">
        <v>24</v>
      </c>
      <c r="L854" s="53" t="s">
        <v>33</v>
      </c>
      <c r="M854" s="54">
        <v>45047</v>
      </c>
      <c r="N854" s="52" t="s">
        <v>39</v>
      </c>
      <c r="O854" s="55">
        <v>18.420000000000002</v>
      </c>
      <c r="P854" s="52">
        <v>435</v>
      </c>
      <c r="Q854" s="56">
        <v>0.25</v>
      </c>
      <c r="R854" s="55">
        <f>+Table13[[#This Row],[Price per Unit]]*Table13[[#This Row],[Units Sold]]</f>
        <v>8012.7000000000007</v>
      </c>
      <c r="S854" s="52" t="s">
        <v>47</v>
      </c>
      <c r="T854" s="66">
        <f>+Table13[[#This Row],[Price per Unit]]*Table13[[#This Row],[Units Sold]]-Table13[[#This Row],[Price per Unit]]*Table13[[#This Row],[Units Sold]]*Table13[[#This Row],[Discount %]]</f>
        <v>6009.5250000000005</v>
      </c>
      <c r="U854"/>
    </row>
    <row r="855" spans="1:21">
      <c r="A855" s="65">
        <v>3547</v>
      </c>
      <c r="B855" s="52" t="s">
        <v>41</v>
      </c>
      <c r="C855" s="52" t="s">
        <v>35</v>
      </c>
      <c r="D855" s="52" t="s">
        <v>52</v>
      </c>
      <c r="E855" s="52" t="s">
        <v>67</v>
      </c>
      <c r="F855" s="52" t="s">
        <v>38</v>
      </c>
      <c r="G855" s="52">
        <f>+LEN(Table13[[#This Row],[Product Name]])</f>
        <v>15</v>
      </c>
      <c r="H855" s="52" t="s">
        <v>44</v>
      </c>
      <c r="I855" s="52" t="s">
        <v>31</v>
      </c>
      <c r="J855" s="52">
        <v>2023</v>
      </c>
      <c r="K855" s="52" t="s">
        <v>45</v>
      </c>
      <c r="L855" s="53" t="s">
        <v>58</v>
      </c>
      <c r="M855" s="54">
        <v>45200</v>
      </c>
      <c r="N855" s="52" t="s">
        <v>66</v>
      </c>
      <c r="O855" s="55">
        <v>98.69</v>
      </c>
      <c r="P855" s="52">
        <v>423</v>
      </c>
      <c r="Q855" s="56">
        <v>0.21</v>
      </c>
      <c r="R855" s="55">
        <f>+Table13[[#This Row],[Price per Unit]]*Table13[[#This Row],[Units Sold]]</f>
        <v>41745.870000000003</v>
      </c>
      <c r="S855" s="52" t="s">
        <v>27</v>
      </c>
      <c r="T855" s="66">
        <f>+Table13[[#This Row],[Price per Unit]]*Table13[[#This Row],[Units Sold]]-Table13[[#This Row],[Price per Unit]]*Table13[[#This Row],[Units Sold]]*Table13[[#This Row],[Discount %]]</f>
        <v>32979.237300000001</v>
      </c>
      <c r="U855"/>
    </row>
    <row r="856" spans="1:21">
      <c r="A856" s="65">
        <v>3548</v>
      </c>
      <c r="B856" s="52" t="s">
        <v>48</v>
      </c>
      <c r="C856" s="52" t="s">
        <v>35</v>
      </c>
      <c r="D856" s="52" t="s">
        <v>19</v>
      </c>
      <c r="E856" s="52" t="s">
        <v>30</v>
      </c>
      <c r="F856" s="52" t="s">
        <v>43</v>
      </c>
      <c r="G856" s="52">
        <f>+LEN(Table13[[#This Row],[Product Name]])</f>
        <v>20</v>
      </c>
      <c r="H856" s="52" t="s">
        <v>57</v>
      </c>
      <c r="I856" s="52" t="s">
        <v>23</v>
      </c>
      <c r="J856" s="52">
        <v>2023</v>
      </c>
      <c r="K856" s="52" t="s">
        <v>24</v>
      </c>
      <c r="L856" s="53" t="s">
        <v>71</v>
      </c>
      <c r="M856" s="54">
        <v>45200</v>
      </c>
      <c r="N856" s="52" t="s">
        <v>34</v>
      </c>
      <c r="O856" s="55">
        <v>27.51</v>
      </c>
      <c r="P856" s="52">
        <v>353</v>
      </c>
      <c r="Q856" s="56">
        <v>0.26</v>
      </c>
      <c r="R856" s="55">
        <f>+Table13[[#This Row],[Price per Unit]]*Table13[[#This Row],[Units Sold]]</f>
        <v>9711.0300000000007</v>
      </c>
      <c r="S856" s="52" t="s">
        <v>40</v>
      </c>
      <c r="T856" s="66">
        <f>+Table13[[#This Row],[Price per Unit]]*Table13[[#This Row],[Units Sold]]-Table13[[#This Row],[Price per Unit]]*Table13[[#This Row],[Units Sold]]*Table13[[#This Row],[Discount %]]</f>
        <v>7186.1622000000007</v>
      </c>
      <c r="U856"/>
    </row>
    <row r="857" spans="1:21">
      <c r="A857" s="65">
        <v>3553</v>
      </c>
      <c r="B857" s="52" t="s">
        <v>48</v>
      </c>
      <c r="C857" s="52" t="s">
        <v>35</v>
      </c>
      <c r="D857" s="52" t="s">
        <v>19</v>
      </c>
      <c r="E857" s="52" t="s">
        <v>37</v>
      </c>
      <c r="F857" s="52" t="s">
        <v>55</v>
      </c>
      <c r="G857" s="52">
        <f>+LEN(Table13[[#This Row],[Product Name]])</f>
        <v>19</v>
      </c>
      <c r="H857" s="52" t="s">
        <v>22</v>
      </c>
      <c r="I857" s="52" t="s">
        <v>31</v>
      </c>
      <c r="J857" s="52">
        <v>2023</v>
      </c>
      <c r="K857" s="52" t="s">
        <v>63</v>
      </c>
      <c r="L857" s="53" t="s">
        <v>25</v>
      </c>
      <c r="M857" s="54">
        <v>44986</v>
      </c>
      <c r="N857" s="52" t="s">
        <v>34</v>
      </c>
      <c r="O857" s="55">
        <v>67.94</v>
      </c>
      <c r="P857" s="52">
        <v>384</v>
      </c>
      <c r="Q857" s="56">
        <v>0.15</v>
      </c>
      <c r="R857" s="55">
        <f>+Table13[[#This Row],[Price per Unit]]*Table13[[#This Row],[Units Sold]]</f>
        <v>26088.959999999999</v>
      </c>
      <c r="S857" s="52" t="s">
        <v>27</v>
      </c>
      <c r="T857" s="66">
        <f>+Table13[[#This Row],[Price per Unit]]*Table13[[#This Row],[Units Sold]]-Table13[[#This Row],[Price per Unit]]*Table13[[#This Row],[Units Sold]]*Table13[[#This Row],[Discount %]]</f>
        <v>22175.615999999998</v>
      </c>
      <c r="U857"/>
    </row>
    <row r="858" spans="1:21">
      <c r="A858" s="65">
        <v>3559</v>
      </c>
      <c r="B858" s="52" t="s">
        <v>17</v>
      </c>
      <c r="C858" s="52" t="s">
        <v>35</v>
      </c>
      <c r="D858" s="52" t="s">
        <v>36</v>
      </c>
      <c r="E858" s="52" t="s">
        <v>62</v>
      </c>
      <c r="F858" s="52" t="s">
        <v>55</v>
      </c>
      <c r="G858" s="52">
        <f>+LEN(Table13[[#This Row],[Product Name]])</f>
        <v>19</v>
      </c>
      <c r="H858" s="52" t="s">
        <v>22</v>
      </c>
      <c r="I858" s="52" t="s">
        <v>31</v>
      </c>
      <c r="J858" s="52">
        <v>2023</v>
      </c>
      <c r="K858" s="52" t="s">
        <v>63</v>
      </c>
      <c r="L858" s="53" t="s">
        <v>72</v>
      </c>
      <c r="M858" s="54">
        <v>45078</v>
      </c>
      <c r="N858" s="52" t="s">
        <v>66</v>
      </c>
      <c r="O858" s="55">
        <v>55.83</v>
      </c>
      <c r="P858" s="52">
        <v>494</v>
      </c>
      <c r="Q858" s="56">
        <v>0.12</v>
      </c>
      <c r="R858" s="55">
        <f>+Table13[[#This Row],[Price per Unit]]*Table13[[#This Row],[Units Sold]]</f>
        <v>27580.02</v>
      </c>
      <c r="S858" s="52" t="s">
        <v>27</v>
      </c>
      <c r="T858" s="66">
        <f>+Table13[[#This Row],[Price per Unit]]*Table13[[#This Row],[Units Sold]]-Table13[[#This Row],[Price per Unit]]*Table13[[#This Row],[Units Sold]]*Table13[[#This Row],[Discount %]]</f>
        <v>24270.417600000001</v>
      </c>
      <c r="U858"/>
    </row>
    <row r="859" spans="1:21">
      <c r="A859" s="65">
        <v>3565</v>
      </c>
      <c r="B859" s="52" t="s">
        <v>41</v>
      </c>
      <c r="C859" s="52" t="s">
        <v>35</v>
      </c>
      <c r="D859" s="52" t="s">
        <v>50</v>
      </c>
      <c r="E859" s="52" t="s">
        <v>59</v>
      </c>
      <c r="F859" s="52" t="s">
        <v>21</v>
      </c>
      <c r="G859" s="52">
        <f>+LEN(Table13[[#This Row],[Product Name]])</f>
        <v>16</v>
      </c>
      <c r="H859" s="52" t="s">
        <v>57</v>
      </c>
      <c r="I859" s="52" t="s">
        <v>23</v>
      </c>
      <c r="J859" s="52">
        <v>2024</v>
      </c>
      <c r="K859" s="52" t="s">
        <v>32</v>
      </c>
      <c r="L859" s="53" t="s">
        <v>71</v>
      </c>
      <c r="M859" s="54">
        <v>45566</v>
      </c>
      <c r="N859" s="52" t="s">
        <v>69</v>
      </c>
      <c r="O859" s="55">
        <v>83.91</v>
      </c>
      <c r="P859" s="52">
        <v>196</v>
      </c>
      <c r="Q859" s="56">
        <v>0.23</v>
      </c>
      <c r="R859" s="55">
        <f>+Table13[[#This Row],[Price per Unit]]*Table13[[#This Row],[Units Sold]]</f>
        <v>16446.36</v>
      </c>
      <c r="S859" s="52" t="s">
        <v>27</v>
      </c>
      <c r="T859" s="66">
        <f>+Table13[[#This Row],[Price per Unit]]*Table13[[#This Row],[Units Sold]]-Table13[[#This Row],[Price per Unit]]*Table13[[#This Row],[Units Sold]]*Table13[[#This Row],[Discount %]]</f>
        <v>12663.697200000001</v>
      </c>
      <c r="U859"/>
    </row>
    <row r="860" spans="1:21">
      <c r="A860" s="65">
        <v>3572</v>
      </c>
      <c r="B860" s="52" t="s">
        <v>41</v>
      </c>
      <c r="C860" s="52" t="s">
        <v>35</v>
      </c>
      <c r="D860" s="52" t="s">
        <v>54</v>
      </c>
      <c r="E860" s="52" t="s">
        <v>30</v>
      </c>
      <c r="F860" s="52" t="s">
        <v>38</v>
      </c>
      <c r="G860" s="52">
        <f>+LEN(Table13[[#This Row],[Product Name]])</f>
        <v>15</v>
      </c>
      <c r="H860" s="52" t="s">
        <v>44</v>
      </c>
      <c r="I860" s="52" t="s">
        <v>23</v>
      </c>
      <c r="J860" s="52">
        <v>2024</v>
      </c>
      <c r="K860" s="52" t="s">
        <v>63</v>
      </c>
      <c r="L860" s="53" t="s">
        <v>72</v>
      </c>
      <c r="M860" s="54">
        <v>45444</v>
      </c>
      <c r="N860" s="52" t="s">
        <v>39</v>
      </c>
      <c r="O860" s="55">
        <v>11.78</v>
      </c>
      <c r="P860" s="52">
        <v>81</v>
      </c>
      <c r="Q860" s="56">
        <v>0.17</v>
      </c>
      <c r="R860" s="55">
        <f>+Table13[[#This Row],[Price per Unit]]*Table13[[#This Row],[Units Sold]]</f>
        <v>954.18</v>
      </c>
      <c r="S860" s="52" t="s">
        <v>40</v>
      </c>
      <c r="T860" s="66">
        <f>+Table13[[#This Row],[Price per Unit]]*Table13[[#This Row],[Units Sold]]-Table13[[#This Row],[Price per Unit]]*Table13[[#This Row],[Units Sold]]*Table13[[#This Row],[Discount %]]</f>
        <v>791.96939999999995</v>
      </c>
      <c r="U860"/>
    </row>
    <row r="861" spans="1:21">
      <c r="A861" s="65">
        <v>3576</v>
      </c>
      <c r="B861" s="52" t="s">
        <v>17</v>
      </c>
      <c r="C861" s="52" t="s">
        <v>35</v>
      </c>
      <c r="D861" s="52" t="s">
        <v>52</v>
      </c>
      <c r="E861" s="52" t="s">
        <v>67</v>
      </c>
      <c r="F861" s="52" t="s">
        <v>55</v>
      </c>
      <c r="G861" s="52">
        <f>+LEN(Table13[[#This Row],[Product Name]])</f>
        <v>19</v>
      </c>
      <c r="H861" s="52" t="s">
        <v>22</v>
      </c>
      <c r="I861" s="52" t="s">
        <v>31</v>
      </c>
      <c r="J861" s="52">
        <v>2023</v>
      </c>
      <c r="K861" s="52" t="s">
        <v>45</v>
      </c>
      <c r="L861" s="53" t="s">
        <v>68</v>
      </c>
      <c r="M861" s="54">
        <v>45261</v>
      </c>
      <c r="N861" s="52" t="s">
        <v>26</v>
      </c>
      <c r="O861" s="55">
        <v>83.12</v>
      </c>
      <c r="P861" s="52">
        <v>391</v>
      </c>
      <c r="Q861" s="56">
        <v>0.06</v>
      </c>
      <c r="R861" s="55">
        <f>+Table13[[#This Row],[Price per Unit]]*Table13[[#This Row],[Units Sold]]</f>
        <v>32499.920000000002</v>
      </c>
      <c r="S861" s="52" t="s">
        <v>56</v>
      </c>
      <c r="T861" s="66">
        <f>+Table13[[#This Row],[Price per Unit]]*Table13[[#This Row],[Units Sold]]-Table13[[#This Row],[Price per Unit]]*Table13[[#This Row],[Units Sold]]*Table13[[#This Row],[Discount %]]</f>
        <v>30549.924800000001</v>
      </c>
      <c r="U861"/>
    </row>
    <row r="862" spans="1:21">
      <c r="A862" s="65">
        <v>3578</v>
      </c>
      <c r="B862" s="52" t="s">
        <v>41</v>
      </c>
      <c r="C862" s="52" t="s">
        <v>35</v>
      </c>
      <c r="D862" s="52" t="s">
        <v>29</v>
      </c>
      <c r="E862" s="52" t="s">
        <v>59</v>
      </c>
      <c r="F862" s="52" t="s">
        <v>38</v>
      </c>
      <c r="G862" s="52">
        <f>+LEN(Table13[[#This Row],[Product Name]])</f>
        <v>15</v>
      </c>
      <c r="H862" s="52" t="s">
        <v>44</v>
      </c>
      <c r="I862" s="52" t="s">
        <v>31</v>
      </c>
      <c r="J862" s="52">
        <v>2024</v>
      </c>
      <c r="K862" s="52" t="s">
        <v>24</v>
      </c>
      <c r="L862" s="53" t="s">
        <v>68</v>
      </c>
      <c r="M862" s="54">
        <v>45627</v>
      </c>
      <c r="N862" s="52" t="s">
        <v>26</v>
      </c>
      <c r="O862" s="55">
        <v>57.07</v>
      </c>
      <c r="P862" s="52">
        <v>313</v>
      </c>
      <c r="Q862" s="56">
        <v>0.02</v>
      </c>
      <c r="R862" s="55">
        <f>+Table13[[#This Row],[Price per Unit]]*Table13[[#This Row],[Units Sold]]</f>
        <v>17862.91</v>
      </c>
      <c r="S862" s="52" t="s">
        <v>47</v>
      </c>
      <c r="T862" s="66">
        <f>+Table13[[#This Row],[Price per Unit]]*Table13[[#This Row],[Units Sold]]-Table13[[#This Row],[Price per Unit]]*Table13[[#This Row],[Units Sold]]*Table13[[#This Row],[Discount %]]</f>
        <v>17505.6518</v>
      </c>
      <c r="U862"/>
    </row>
    <row r="863" spans="1:21">
      <c r="A863" s="65">
        <v>3580</v>
      </c>
      <c r="B863" s="52" t="s">
        <v>41</v>
      </c>
      <c r="C863" s="52" t="s">
        <v>35</v>
      </c>
      <c r="D863" s="52" t="s">
        <v>36</v>
      </c>
      <c r="E863" s="52" t="s">
        <v>67</v>
      </c>
      <c r="F863" s="52" t="s">
        <v>43</v>
      </c>
      <c r="G863" s="52">
        <f>+LEN(Table13[[#This Row],[Product Name]])</f>
        <v>20</v>
      </c>
      <c r="H863" s="52" t="s">
        <v>22</v>
      </c>
      <c r="I863" s="52" t="s">
        <v>31</v>
      </c>
      <c r="J863" s="52">
        <v>2024</v>
      </c>
      <c r="K863" s="52" t="s">
        <v>63</v>
      </c>
      <c r="L863" s="53" t="s">
        <v>53</v>
      </c>
      <c r="M863" s="54">
        <v>45292</v>
      </c>
      <c r="N863" s="52" t="s">
        <v>69</v>
      </c>
      <c r="O863" s="55">
        <v>71.91</v>
      </c>
      <c r="P863" s="52">
        <v>349</v>
      </c>
      <c r="Q863" s="56">
        <v>0.13</v>
      </c>
      <c r="R863" s="55">
        <f>+Table13[[#This Row],[Price per Unit]]*Table13[[#This Row],[Units Sold]]</f>
        <v>25096.59</v>
      </c>
      <c r="S863" s="52" t="s">
        <v>40</v>
      </c>
      <c r="T863" s="66">
        <f>+Table13[[#This Row],[Price per Unit]]*Table13[[#This Row],[Units Sold]]-Table13[[#This Row],[Price per Unit]]*Table13[[#This Row],[Units Sold]]*Table13[[#This Row],[Discount %]]</f>
        <v>21834.033299999999</v>
      </c>
      <c r="U863"/>
    </row>
    <row r="864" spans="1:21">
      <c r="A864" s="65">
        <v>3582</v>
      </c>
      <c r="B864" s="52" t="s">
        <v>41</v>
      </c>
      <c r="C864" s="52" t="s">
        <v>35</v>
      </c>
      <c r="D864" s="52" t="s">
        <v>42</v>
      </c>
      <c r="E864" s="52" t="s">
        <v>30</v>
      </c>
      <c r="F864" s="52" t="s">
        <v>55</v>
      </c>
      <c r="G864" s="52">
        <f>+LEN(Table13[[#This Row],[Product Name]])</f>
        <v>19</v>
      </c>
      <c r="H864" s="52" t="s">
        <v>44</v>
      </c>
      <c r="I864" s="52" t="s">
        <v>23</v>
      </c>
      <c r="J864" s="52">
        <v>2024</v>
      </c>
      <c r="K864" s="52" t="s">
        <v>24</v>
      </c>
      <c r="L864" s="53" t="s">
        <v>71</v>
      </c>
      <c r="M864" s="54">
        <v>45566</v>
      </c>
      <c r="N864" s="52" t="s">
        <v>66</v>
      </c>
      <c r="O864" s="55">
        <v>66.64</v>
      </c>
      <c r="P864" s="52">
        <v>487</v>
      </c>
      <c r="Q864" s="56">
        <v>0.17</v>
      </c>
      <c r="R864" s="55">
        <f>+Table13[[#This Row],[Price per Unit]]*Table13[[#This Row],[Units Sold]]</f>
        <v>32453.68</v>
      </c>
      <c r="S864" s="52" t="s">
        <v>27</v>
      </c>
      <c r="T864" s="66">
        <f>+Table13[[#This Row],[Price per Unit]]*Table13[[#This Row],[Units Sold]]-Table13[[#This Row],[Price per Unit]]*Table13[[#This Row],[Units Sold]]*Table13[[#This Row],[Discount %]]</f>
        <v>26936.554400000001</v>
      </c>
      <c r="U864"/>
    </row>
    <row r="865" spans="1:21">
      <c r="A865" s="65">
        <v>3586</v>
      </c>
      <c r="B865" s="52" t="s">
        <v>48</v>
      </c>
      <c r="C865" s="52" t="s">
        <v>35</v>
      </c>
      <c r="D865" s="52" t="s">
        <v>42</v>
      </c>
      <c r="E865" s="52" t="s">
        <v>62</v>
      </c>
      <c r="F865" s="52" t="s">
        <v>60</v>
      </c>
      <c r="G865" s="52">
        <f>+LEN(Table13[[#This Row],[Product Name]])</f>
        <v>15</v>
      </c>
      <c r="H865" s="52" t="s">
        <v>22</v>
      </c>
      <c r="I865" s="52" t="s">
        <v>31</v>
      </c>
      <c r="J865" s="52">
        <v>2024</v>
      </c>
      <c r="K865" s="52" t="s">
        <v>32</v>
      </c>
      <c r="L865" s="53" t="s">
        <v>25</v>
      </c>
      <c r="M865" s="54">
        <v>45352</v>
      </c>
      <c r="N865" s="52" t="s">
        <v>26</v>
      </c>
      <c r="O865" s="55">
        <v>62.36</v>
      </c>
      <c r="P865" s="52">
        <v>412</v>
      </c>
      <c r="Q865" s="56">
        <v>0.28999999999999998</v>
      </c>
      <c r="R865" s="55">
        <f>+Table13[[#This Row],[Price per Unit]]*Table13[[#This Row],[Units Sold]]</f>
        <v>25692.32</v>
      </c>
      <c r="S865" s="52" t="s">
        <v>61</v>
      </c>
      <c r="T865" s="66">
        <f>+Table13[[#This Row],[Price per Unit]]*Table13[[#This Row],[Units Sold]]-Table13[[#This Row],[Price per Unit]]*Table13[[#This Row],[Units Sold]]*Table13[[#This Row],[Discount %]]</f>
        <v>18241.547200000001</v>
      </c>
      <c r="U865"/>
    </row>
    <row r="866" spans="1:21">
      <c r="A866" s="65">
        <v>3587</v>
      </c>
      <c r="B866" s="52" t="s">
        <v>17</v>
      </c>
      <c r="C866" s="52" t="s">
        <v>35</v>
      </c>
      <c r="D866" s="52" t="s">
        <v>50</v>
      </c>
      <c r="E866" s="52" t="s">
        <v>59</v>
      </c>
      <c r="F866" s="52" t="s">
        <v>43</v>
      </c>
      <c r="G866" s="52">
        <f>+LEN(Table13[[#This Row],[Product Name]])</f>
        <v>20</v>
      </c>
      <c r="H866" s="52" t="s">
        <v>57</v>
      </c>
      <c r="I866" s="52" t="s">
        <v>23</v>
      </c>
      <c r="J866" s="52">
        <v>2024</v>
      </c>
      <c r="K866" s="52" t="s">
        <v>45</v>
      </c>
      <c r="L866" s="53" t="s">
        <v>46</v>
      </c>
      <c r="M866" s="54">
        <v>45536</v>
      </c>
      <c r="N866" s="52" t="s">
        <v>26</v>
      </c>
      <c r="O866" s="55">
        <v>40.83</v>
      </c>
      <c r="P866" s="52">
        <v>162</v>
      </c>
      <c r="Q866" s="56">
        <v>0.26</v>
      </c>
      <c r="R866" s="55">
        <f>+Table13[[#This Row],[Price per Unit]]*Table13[[#This Row],[Units Sold]]</f>
        <v>6614.46</v>
      </c>
      <c r="S866" s="52" t="s">
        <v>61</v>
      </c>
      <c r="T866" s="66">
        <f>+Table13[[#This Row],[Price per Unit]]*Table13[[#This Row],[Units Sold]]-Table13[[#This Row],[Price per Unit]]*Table13[[#This Row],[Units Sold]]*Table13[[#This Row],[Discount %]]</f>
        <v>4894.7003999999997</v>
      </c>
      <c r="U866"/>
    </row>
    <row r="867" spans="1:21">
      <c r="A867" s="65">
        <v>3591</v>
      </c>
      <c r="B867" s="52" t="s">
        <v>17</v>
      </c>
      <c r="C867" s="52" t="s">
        <v>35</v>
      </c>
      <c r="D867" s="52" t="s">
        <v>52</v>
      </c>
      <c r="E867" s="52" t="s">
        <v>30</v>
      </c>
      <c r="F867" s="52" t="s">
        <v>55</v>
      </c>
      <c r="G867" s="52">
        <f>+LEN(Table13[[#This Row],[Product Name]])</f>
        <v>19</v>
      </c>
      <c r="H867" s="52" t="s">
        <v>22</v>
      </c>
      <c r="I867" s="52" t="s">
        <v>23</v>
      </c>
      <c r="J867" s="52">
        <v>2023</v>
      </c>
      <c r="K867" s="52" t="s">
        <v>32</v>
      </c>
      <c r="L867" s="53" t="s">
        <v>51</v>
      </c>
      <c r="M867" s="54">
        <v>45017</v>
      </c>
      <c r="N867" s="52" t="s">
        <v>39</v>
      </c>
      <c r="O867" s="55">
        <v>40.26</v>
      </c>
      <c r="P867" s="52">
        <v>23</v>
      </c>
      <c r="Q867" s="56">
        <v>0.14000000000000001</v>
      </c>
      <c r="R867" s="55">
        <f>+Table13[[#This Row],[Price per Unit]]*Table13[[#This Row],[Units Sold]]</f>
        <v>925.9799999999999</v>
      </c>
      <c r="S867" s="52" t="s">
        <v>47</v>
      </c>
      <c r="T867" s="66">
        <f>+Table13[[#This Row],[Price per Unit]]*Table13[[#This Row],[Units Sold]]-Table13[[#This Row],[Price per Unit]]*Table13[[#This Row],[Units Sold]]*Table13[[#This Row],[Discount %]]</f>
        <v>796.3427999999999</v>
      </c>
      <c r="U867"/>
    </row>
    <row r="868" spans="1:21">
      <c r="A868" s="65">
        <v>3593</v>
      </c>
      <c r="B868" s="52" t="s">
        <v>48</v>
      </c>
      <c r="C868" s="52" t="s">
        <v>35</v>
      </c>
      <c r="D868" s="52" t="s">
        <v>50</v>
      </c>
      <c r="E868" s="52" t="s">
        <v>70</v>
      </c>
      <c r="F868" s="52" t="s">
        <v>21</v>
      </c>
      <c r="G868" s="52">
        <f>+LEN(Table13[[#This Row],[Product Name]])</f>
        <v>16</v>
      </c>
      <c r="H868" s="52" t="s">
        <v>57</v>
      </c>
      <c r="I868" s="52" t="s">
        <v>23</v>
      </c>
      <c r="J868" s="52">
        <v>2024</v>
      </c>
      <c r="K868" s="52" t="s">
        <v>32</v>
      </c>
      <c r="L868" s="53" t="s">
        <v>58</v>
      </c>
      <c r="M868" s="54">
        <v>45566</v>
      </c>
      <c r="N868" s="52" t="s">
        <v>26</v>
      </c>
      <c r="O868" s="55">
        <v>95.13</v>
      </c>
      <c r="P868" s="52">
        <v>240</v>
      </c>
      <c r="Q868" s="56">
        <v>0.19</v>
      </c>
      <c r="R868" s="55">
        <f>+Table13[[#This Row],[Price per Unit]]*Table13[[#This Row],[Units Sold]]</f>
        <v>22831.199999999997</v>
      </c>
      <c r="S868" s="52" t="s">
        <v>56</v>
      </c>
      <c r="T868" s="66">
        <f>+Table13[[#This Row],[Price per Unit]]*Table13[[#This Row],[Units Sold]]-Table13[[#This Row],[Price per Unit]]*Table13[[#This Row],[Units Sold]]*Table13[[#This Row],[Discount %]]</f>
        <v>18493.271999999997</v>
      </c>
      <c r="U868"/>
    </row>
    <row r="869" spans="1:21">
      <c r="A869" s="65">
        <v>3600</v>
      </c>
      <c r="B869" s="52" t="s">
        <v>41</v>
      </c>
      <c r="C869" s="52" t="s">
        <v>35</v>
      </c>
      <c r="D869" s="52" t="s">
        <v>50</v>
      </c>
      <c r="E869" s="52" t="s">
        <v>37</v>
      </c>
      <c r="F869" s="52" t="s">
        <v>21</v>
      </c>
      <c r="G869" s="52">
        <f>+LEN(Table13[[#This Row],[Product Name]])</f>
        <v>16</v>
      </c>
      <c r="H869" s="52" t="s">
        <v>44</v>
      </c>
      <c r="I869" s="52" t="s">
        <v>31</v>
      </c>
      <c r="J869" s="52">
        <v>2023</v>
      </c>
      <c r="K869" s="52" t="s">
        <v>32</v>
      </c>
      <c r="L869" s="53" t="s">
        <v>33</v>
      </c>
      <c r="M869" s="54">
        <v>45047</v>
      </c>
      <c r="N869" s="52" t="s">
        <v>69</v>
      </c>
      <c r="O869" s="55">
        <v>59.94</v>
      </c>
      <c r="P869" s="52">
        <v>483</v>
      </c>
      <c r="Q869" s="56">
        <v>0.27</v>
      </c>
      <c r="R869" s="55">
        <f>+Table13[[#This Row],[Price per Unit]]*Table13[[#This Row],[Units Sold]]</f>
        <v>28951.02</v>
      </c>
      <c r="S869" s="52" t="s">
        <v>27</v>
      </c>
      <c r="T869" s="66">
        <f>+Table13[[#This Row],[Price per Unit]]*Table13[[#This Row],[Units Sold]]-Table13[[#This Row],[Price per Unit]]*Table13[[#This Row],[Units Sold]]*Table13[[#This Row],[Discount %]]</f>
        <v>21134.244599999998</v>
      </c>
      <c r="U869"/>
    </row>
    <row r="870" spans="1:21">
      <c r="A870" s="65">
        <v>3605</v>
      </c>
      <c r="B870" s="52" t="s">
        <v>41</v>
      </c>
      <c r="C870" s="52" t="s">
        <v>35</v>
      </c>
      <c r="D870" s="52" t="s">
        <v>50</v>
      </c>
      <c r="E870" s="52" t="s">
        <v>37</v>
      </c>
      <c r="F870" s="52" t="s">
        <v>60</v>
      </c>
      <c r="G870" s="52">
        <f>+LEN(Table13[[#This Row],[Product Name]])</f>
        <v>15</v>
      </c>
      <c r="H870" s="52" t="s">
        <v>57</v>
      </c>
      <c r="I870" s="52" t="s">
        <v>23</v>
      </c>
      <c r="J870" s="52">
        <v>2024</v>
      </c>
      <c r="K870" s="52" t="s">
        <v>63</v>
      </c>
      <c r="L870" s="53" t="s">
        <v>71</v>
      </c>
      <c r="M870" s="54">
        <v>45566</v>
      </c>
      <c r="N870" s="52" t="s">
        <v>69</v>
      </c>
      <c r="O870" s="55">
        <v>98.06</v>
      </c>
      <c r="P870" s="52">
        <v>184</v>
      </c>
      <c r="Q870" s="56">
        <v>0.14000000000000001</v>
      </c>
      <c r="R870" s="55">
        <f>+Table13[[#This Row],[Price per Unit]]*Table13[[#This Row],[Units Sold]]</f>
        <v>18043.04</v>
      </c>
      <c r="S870" s="52" t="s">
        <v>47</v>
      </c>
      <c r="T870" s="66">
        <f>+Table13[[#This Row],[Price per Unit]]*Table13[[#This Row],[Units Sold]]-Table13[[#This Row],[Price per Unit]]*Table13[[#This Row],[Units Sold]]*Table13[[#This Row],[Discount %]]</f>
        <v>15517.0144</v>
      </c>
      <c r="U870"/>
    </row>
    <row r="871" spans="1:21">
      <c r="A871" s="65">
        <v>3608</v>
      </c>
      <c r="B871" s="52" t="s">
        <v>17</v>
      </c>
      <c r="C871" s="52" t="s">
        <v>35</v>
      </c>
      <c r="D871" s="52" t="s">
        <v>54</v>
      </c>
      <c r="E871" s="52" t="s">
        <v>67</v>
      </c>
      <c r="F871" s="52" t="s">
        <v>55</v>
      </c>
      <c r="G871" s="52">
        <f>+LEN(Table13[[#This Row],[Product Name]])</f>
        <v>19</v>
      </c>
      <c r="H871" s="52" t="s">
        <v>57</v>
      </c>
      <c r="I871" s="52" t="s">
        <v>31</v>
      </c>
      <c r="J871" s="52">
        <v>2024</v>
      </c>
      <c r="K871" s="52" t="s">
        <v>45</v>
      </c>
      <c r="L871" s="53" t="s">
        <v>68</v>
      </c>
      <c r="M871" s="54">
        <v>45627</v>
      </c>
      <c r="N871" s="52" t="s">
        <v>69</v>
      </c>
      <c r="O871" s="55">
        <v>25.67</v>
      </c>
      <c r="P871" s="52">
        <v>57</v>
      </c>
      <c r="Q871" s="56">
        <v>0.22</v>
      </c>
      <c r="R871" s="55">
        <f>+Table13[[#This Row],[Price per Unit]]*Table13[[#This Row],[Units Sold]]</f>
        <v>1463.19</v>
      </c>
      <c r="S871" s="52" t="s">
        <v>56</v>
      </c>
      <c r="T871" s="66">
        <f>+Table13[[#This Row],[Price per Unit]]*Table13[[#This Row],[Units Sold]]-Table13[[#This Row],[Price per Unit]]*Table13[[#This Row],[Units Sold]]*Table13[[#This Row],[Discount %]]</f>
        <v>1141.2882</v>
      </c>
      <c r="U871"/>
    </row>
    <row r="872" spans="1:21">
      <c r="A872" s="65">
        <v>3611</v>
      </c>
      <c r="B872" s="52" t="s">
        <v>17</v>
      </c>
      <c r="C872" s="52" t="s">
        <v>35</v>
      </c>
      <c r="D872" s="52" t="s">
        <v>36</v>
      </c>
      <c r="E872" s="52" t="s">
        <v>30</v>
      </c>
      <c r="F872" s="52" t="s">
        <v>60</v>
      </c>
      <c r="G872" s="52">
        <f>+LEN(Table13[[#This Row],[Product Name]])</f>
        <v>15</v>
      </c>
      <c r="H872" s="52" t="s">
        <v>57</v>
      </c>
      <c r="I872" s="52" t="s">
        <v>31</v>
      </c>
      <c r="J872" s="52">
        <v>2024</v>
      </c>
      <c r="K872" s="52" t="s">
        <v>45</v>
      </c>
      <c r="L872" s="53" t="s">
        <v>65</v>
      </c>
      <c r="M872" s="54">
        <v>45292</v>
      </c>
      <c r="N872" s="52" t="s">
        <v>39</v>
      </c>
      <c r="O872" s="55">
        <v>25.28</v>
      </c>
      <c r="P872" s="52">
        <v>91</v>
      </c>
      <c r="Q872" s="56">
        <v>0.03</v>
      </c>
      <c r="R872" s="55">
        <f>+Table13[[#This Row],[Price per Unit]]*Table13[[#This Row],[Units Sold]]</f>
        <v>2300.48</v>
      </c>
      <c r="S872" s="52" t="s">
        <v>27</v>
      </c>
      <c r="T872" s="66">
        <f>+Table13[[#This Row],[Price per Unit]]*Table13[[#This Row],[Units Sold]]-Table13[[#This Row],[Price per Unit]]*Table13[[#This Row],[Units Sold]]*Table13[[#This Row],[Discount %]]</f>
        <v>2231.4656</v>
      </c>
      <c r="U872"/>
    </row>
    <row r="873" spans="1:21">
      <c r="A873" s="65">
        <v>3615</v>
      </c>
      <c r="B873" s="52" t="s">
        <v>17</v>
      </c>
      <c r="C873" s="52" t="s">
        <v>35</v>
      </c>
      <c r="D873" s="52" t="s">
        <v>50</v>
      </c>
      <c r="E873" s="52" t="s">
        <v>59</v>
      </c>
      <c r="F873" s="52" t="s">
        <v>60</v>
      </c>
      <c r="G873" s="52">
        <f>+LEN(Table13[[#This Row],[Product Name]])</f>
        <v>15</v>
      </c>
      <c r="H873" s="52" t="s">
        <v>44</v>
      </c>
      <c r="I873" s="52" t="s">
        <v>23</v>
      </c>
      <c r="J873" s="52">
        <v>2024</v>
      </c>
      <c r="K873" s="52" t="s">
        <v>63</v>
      </c>
      <c r="L873" s="53" t="s">
        <v>53</v>
      </c>
      <c r="M873" s="54">
        <v>45292</v>
      </c>
      <c r="N873" s="52" t="s">
        <v>69</v>
      </c>
      <c r="O873" s="55">
        <v>93.71</v>
      </c>
      <c r="P873" s="52">
        <v>297</v>
      </c>
      <c r="Q873" s="56">
        <v>0.14000000000000001</v>
      </c>
      <c r="R873" s="55">
        <f>+Table13[[#This Row],[Price per Unit]]*Table13[[#This Row],[Units Sold]]</f>
        <v>27831.87</v>
      </c>
      <c r="S873" s="52" t="s">
        <v>27</v>
      </c>
      <c r="T873" s="66">
        <f>+Table13[[#This Row],[Price per Unit]]*Table13[[#This Row],[Units Sold]]-Table13[[#This Row],[Price per Unit]]*Table13[[#This Row],[Units Sold]]*Table13[[#This Row],[Discount %]]</f>
        <v>23935.408199999998</v>
      </c>
      <c r="U873"/>
    </row>
    <row r="874" spans="1:21">
      <c r="A874" s="65">
        <v>3620</v>
      </c>
      <c r="B874" s="52" t="s">
        <v>17</v>
      </c>
      <c r="C874" s="52" t="s">
        <v>35</v>
      </c>
      <c r="D874" s="52" t="s">
        <v>52</v>
      </c>
      <c r="E874" s="52" t="s">
        <v>30</v>
      </c>
      <c r="F874" s="52" t="s">
        <v>55</v>
      </c>
      <c r="G874" s="52">
        <f>+LEN(Table13[[#This Row],[Product Name]])</f>
        <v>19</v>
      </c>
      <c r="H874" s="52" t="s">
        <v>22</v>
      </c>
      <c r="I874" s="52" t="s">
        <v>31</v>
      </c>
      <c r="J874" s="52">
        <v>2024</v>
      </c>
      <c r="K874" s="52" t="s">
        <v>63</v>
      </c>
      <c r="L874" s="53" t="s">
        <v>25</v>
      </c>
      <c r="M874" s="54">
        <v>45352</v>
      </c>
      <c r="N874" s="52" t="s">
        <v>34</v>
      </c>
      <c r="O874" s="55">
        <v>63.66</v>
      </c>
      <c r="P874" s="52">
        <v>243</v>
      </c>
      <c r="Q874" s="56">
        <v>0.04</v>
      </c>
      <c r="R874" s="55">
        <f>+Table13[[#This Row],[Price per Unit]]*Table13[[#This Row],[Units Sold]]</f>
        <v>15469.38</v>
      </c>
      <c r="S874" s="52" t="s">
        <v>61</v>
      </c>
      <c r="T874" s="66">
        <f>+Table13[[#This Row],[Price per Unit]]*Table13[[#This Row],[Units Sold]]-Table13[[#This Row],[Price per Unit]]*Table13[[#This Row],[Units Sold]]*Table13[[#This Row],[Discount %]]</f>
        <v>14850.604799999999</v>
      </c>
      <c r="U874"/>
    </row>
    <row r="875" spans="1:21">
      <c r="A875" s="65">
        <v>3622</v>
      </c>
      <c r="B875" s="52" t="s">
        <v>17</v>
      </c>
      <c r="C875" s="52" t="s">
        <v>35</v>
      </c>
      <c r="D875" s="52" t="s">
        <v>52</v>
      </c>
      <c r="E875" s="52" t="s">
        <v>37</v>
      </c>
      <c r="F875" s="52" t="s">
        <v>21</v>
      </c>
      <c r="G875" s="52">
        <f>+LEN(Table13[[#This Row],[Product Name]])</f>
        <v>16</v>
      </c>
      <c r="H875" s="52" t="s">
        <v>57</v>
      </c>
      <c r="I875" s="52" t="s">
        <v>23</v>
      </c>
      <c r="J875" s="52">
        <v>2023</v>
      </c>
      <c r="K875" s="52" t="s">
        <v>24</v>
      </c>
      <c r="L875" s="53" t="s">
        <v>72</v>
      </c>
      <c r="M875" s="54">
        <v>45078</v>
      </c>
      <c r="N875" s="52" t="s">
        <v>34</v>
      </c>
      <c r="O875" s="55">
        <v>51.65</v>
      </c>
      <c r="P875" s="52">
        <v>478</v>
      </c>
      <c r="Q875" s="56">
        <v>0.25</v>
      </c>
      <c r="R875" s="55">
        <f>+Table13[[#This Row],[Price per Unit]]*Table13[[#This Row],[Units Sold]]</f>
        <v>24688.7</v>
      </c>
      <c r="S875" s="52" t="s">
        <v>40</v>
      </c>
      <c r="T875" s="66">
        <f>+Table13[[#This Row],[Price per Unit]]*Table13[[#This Row],[Units Sold]]-Table13[[#This Row],[Price per Unit]]*Table13[[#This Row],[Units Sold]]*Table13[[#This Row],[Discount %]]</f>
        <v>18516.525000000001</v>
      </c>
      <c r="U875"/>
    </row>
    <row r="876" spans="1:21">
      <c r="A876" s="65">
        <v>3625</v>
      </c>
      <c r="B876" s="52" t="s">
        <v>41</v>
      </c>
      <c r="C876" s="52" t="s">
        <v>35</v>
      </c>
      <c r="D876" s="52" t="s">
        <v>52</v>
      </c>
      <c r="E876" s="52" t="s">
        <v>20</v>
      </c>
      <c r="F876" s="52" t="s">
        <v>60</v>
      </c>
      <c r="G876" s="52">
        <f>+LEN(Table13[[#This Row],[Product Name]])</f>
        <v>15</v>
      </c>
      <c r="H876" s="52" t="s">
        <v>57</v>
      </c>
      <c r="I876" s="52" t="s">
        <v>23</v>
      </c>
      <c r="J876" s="52">
        <v>2024</v>
      </c>
      <c r="K876" s="52" t="s">
        <v>45</v>
      </c>
      <c r="L876" s="53" t="s">
        <v>33</v>
      </c>
      <c r="M876" s="54">
        <v>45413</v>
      </c>
      <c r="N876" s="52" t="s">
        <v>26</v>
      </c>
      <c r="O876" s="55">
        <v>13.69</v>
      </c>
      <c r="P876" s="52">
        <v>408</v>
      </c>
      <c r="Q876" s="56">
        <v>0.28000000000000003</v>
      </c>
      <c r="R876" s="55">
        <f>+Table13[[#This Row],[Price per Unit]]*Table13[[#This Row],[Units Sold]]</f>
        <v>5585.5199999999995</v>
      </c>
      <c r="S876" s="52" t="s">
        <v>56</v>
      </c>
      <c r="T876" s="66">
        <f>+Table13[[#This Row],[Price per Unit]]*Table13[[#This Row],[Units Sold]]-Table13[[#This Row],[Price per Unit]]*Table13[[#This Row],[Units Sold]]*Table13[[#This Row],[Discount %]]</f>
        <v>4021.5743999999995</v>
      </c>
      <c r="U876"/>
    </row>
    <row r="877" spans="1:21">
      <c r="A877" s="65">
        <v>3627</v>
      </c>
      <c r="B877" s="52" t="s">
        <v>17</v>
      </c>
      <c r="C877" s="52" t="s">
        <v>35</v>
      </c>
      <c r="D877" s="52" t="s">
        <v>42</v>
      </c>
      <c r="E877" s="52" t="s">
        <v>62</v>
      </c>
      <c r="F877" s="52" t="s">
        <v>55</v>
      </c>
      <c r="G877" s="52">
        <f>+LEN(Table13[[#This Row],[Product Name]])</f>
        <v>19</v>
      </c>
      <c r="H877" s="52" t="s">
        <v>44</v>
      </c>
      <c r="I877" s="52" t="s">
        <v>31</v>
      </c>
      <c r="J877" s="52">
        <v>2023</v>
      </c>
      <c r="K877" s="52" t="s">
        <v>45</v>
      </c>
      <c r="L877" s="53" t="s">
        <v>72</v>
      </c>
      <c r="M877" s="54">
        <v>45078</v>
      </c>
      <c r="N877" s="52" t="s">
        <v>66</v>
      </c>
      <c r="O877" s="55">
        <v>28.55</v>
      </c>
      <c r="P877" s="52">
        <v>215</v>
      </c>
      <c r="Q877" s="56">
        <v>0.01</v>
      </c>
      <c r="R877" s="55">
        <f>+Table13[[#This Row],[Price per Unit]]*Table13[[#This Row],[Units Sold]]</f>
        <v>6138.25</v>
      </c>
      <c r="S877" s="52" t="s">
        <v>40</v>
      </c>
      <c r="T877" s="66">
        <f>+Table13[[#This Row],[Price per Unit]]*Table13[[#This Row],[Units Sold]]-Table13[[#This Row],[Price per Unit]]*Table13[[#This Row],[Units Sold]]*Table13[[#This Row],[Discount %]]</f>
        <v>6076.8675000000003</v>
      </c>
      <c r="U877"/>
    </row>
    <row r="878" spans="1:21">
      <c r="A878" s="65">
        <v>3628</v>
      </c>
      <c r="B878" s="52" t="s">
        <v>41</v>
      </c>
      <c r="C878" s="52" t="s">
        <v>35</v>
      </c>
      <c r="D878" s="52" t="s">
        <v>42</v>
      </c>
      <c r="E878" s="52" t="s">
        <v>70</v>
      </c>
      <c r="F878" s="52" t="s">
        <v>43</v>
      </c>
      <c r="G878" s="52">
        <f>+LEN(Table13[[#This Row],[Product Name]])</f>
        <v>20</v>
      </c>
      <c r="H878" s="52" t="s">
        <v>57</v>
      </c>
      <c r="I878" s="52" t="s">
        <v>31</v>
      </c>
      <c r="J878" s="52">
        <v>2023</v>
      </c>
      <c r="K878" s="52" t="s">
        <v>24</v>
      </c>
      <c r="L878" s="53" t="s">
        <v>51</v>
      </c>
      <c r="M878" s="54">
        <v>45017</v>
      </c>
      <c r="N878" s="52" t="s">
        <v>69</v>
      </c>
      <c r="O878" s="55">
        <v>6.86</v>
      </c>
      <c r="P878" s="52">
        <v>2</v>
      </c>
      <c r="Q878" s="56">
        <v>0.19</v>
      </c>
      <c r="R878" s="55">
        <f>+Table13[[#This Row],[Price per Unit]]*Table13[[#This Row],[Units Sold]]</f>
        <v>13.72</v>
      </c>
      <c r="S878" s="52" t="s">
        <v>61</v>
      </c>
      <c r="T878" s="66">
        <f>+Table13[[#This Row],[Price per Unit]]*Table13[[#This Row],[Units Sold]]-Table13[[#This Row],[Price per Unit]]*Table13[[#This Row],[Units Sold]]*Table13[[#This Row],[Discount %]]</f>
        <v>11.113200000000001</v>
      </c>
      <c r="U878"/>
    </row>
    <row r="879" spans="1:21">
      <c r="A879" s="65">
        <v>3631</v>
      </c>
      <c r="B879" s="52" t="s">
        <v>48</v>
      </c>
      <c r="C879" s="52" t="s">
        <v>35</v>
      </c>
      <c r="D879" s="52" t="s">
        <v>29</v>
      </c>
      <c r="E879" s="52" t="s">
        <v>70</v>
      </c>
      <c r="F879" s="52" t="s">
        <v>38</v>
      </c>
      <c r="G879" s="52">
        <f>+LEN(Table13[[#This Row],[Product Name]])</f>
        <v>15</v>
      </c>
      <c r="H879" s="52" t="s">
        <v>44</v>
      </c>
      <c r="I879" s="52" t="s">
        <v>23</v>
      </c>
      <c r="J879" s="52">
        <v>2024</v>
      </c>
      <c r="K879" s="52" t="s">
        <v>63</v>
      </c>
      <c r="L879" s="53" t="s">
        <v>64</v>
      </c>
      <c r="M879" s="54">
        <v>45474</v>
      </c>
      <c r="N879" s="52" t="s">
        <v>34</v>
      </c>
      <c r="O879" s="55">
        <v>15.88</v>
      </c>
      <c r="P879" s="52">
        <v>69</v>
      </c>
      <c r="Q879" s="56">
        <v>0.2</v>
      </c>
      <c r="R879" s="55">
        <f>+Table13[[#This Row],[Price per Unit]]*Table13[[#This Row],[Units Sold]]</f>
        <v>1095.72</v>
      </c>
      <c r="S879" s="52" t="s">
        <v>27</v>
      </c>
      <c r="T879" s="66">
        <f>+Table13[[#This Row],[Price per Unit]]*Table13[[#This Row],[Units Sold]]-Table13[[#This Row],[Price per Unit]]*Table13[[#This Row],[Units Sold]]*Table13[[#This Row],[Discount %]]</f>
        <v>876.57600000000002</v>
      </c>
      <c r="U879"/>
    </row>
    <row r="880" spans="1:21">
      <c r="A880" s="65">
        <v>3636</v>
      </c>
      <c r="B880" s="52" t="s">
        <v>17</v>
      </c>
      <c r="C880" s="52" t="s">
        <v>35</v>
      </c>
      <c r="D880" s="52" t="s">
        <v>19</v>
      </c>
      <c r="E880" s="52" t="s">
        <v>59</v>
      </c>
      <c r="F880" s="52" t="s">
        <v>43</v>
      </c>
      <c r="G880" s="52">
        <f>+LEN(Table13[[#This Row],[Product Name]])</f>
        <v>20</v>
      </c>
      <c r="H880" s="52" t="s">
        <v>44</v>
      </c>
      <c r="I880" s="52" t="s">
        <v>23</v>
      </c>
      <c r="J880" s="52">
        <v>2024</v>
      </c>
      <c r="K880" s="52" t="s">
        <v>45</v>
      </c>
      <c r="L880" s="53" t="s">
        <v>71</v>
      </c>
      <c r="M880" s="54">
        <v>45566</v>
      </c>
      <c r="N880" s="52" t="s">
        <v>39</v>
      </c>
      <c r="O880" s="55">
        <v>45.34</v>
      </c>
      <c r="P880" s="52">
        <v>27</v>
      </c>
      <c r="Q880" s="56">
        <v>0.14000000000000001</v>
      </c>
      <c r="R880" s="55">
        <f>+Table13[[#This Row],[Price per Unit]]*Table13[[#This Row],[Units Sold]]</f>
        <v>1224.18</v>
      </c>
      <c r="S880" s="52" t="s">
        <v>61</v>
      </c>
      <c r="T880" s="66">
        <f>+Table13[[#This Row],[Price per Unit]]*Table13[[#This Row],[Units Sold]]-Table13[[#This Row],[Price per Unit]]*Table13[[#This Row],[Units Sold]]*Table13[[#This Row],[Discount %]]</f>
        <v>1052.7948000000001</v>
      </c>
      <c r="U880"/>
    </row>
    <row r="881" spans="1:21">
      <c r="A881" s="65">
        <v>3639</v>
      </c>
      <c r="B881" s="52" t="s">
        <v>41</v>
      </c>
      <c r="C881" s="52" t="s">
        <v>35</v>
      </c>
      <c r="D881" s="52" t="s">
        <v>42</v>
      </c>
      <c r="E881" s="52" t="s">
        <v>62</v>
      </c>
      <c r="F881" s="52" t="s">
        <v>21</v>
      </c>
      <c r="G881" s="52">
        <f>+LEN(Table13[[#This Row],[Product Name]])</f>
        <v>16</v>
      </c>
      <c r="H881" s="52" t="s">
        <v>44</v>
      </c>
      <c r="I881" s="52" t="s">
        <v>31</v>
      </c>
      <c r="J881" s="52">
        <v>2023</v>
      </c>
      <c r="K881" s="52" t="s">
        <v>45</v>
      </c>
      <c r="L881" s="53" t="s">
        <v>33</v>
      </c>
      <c r="M881" s="54">
        <v>45047</v>
      </c>
      <c r="N881" s="52" t="s">
        <v>39</v>
      </c>
      <c r="O881" s="55">
        <v>78.58</v>
      </c>
      <c r="P881" s="52">
        <v>102</v>
      </c>
      <c r="Q881" s="56">
        <v>0.2</v>
      </c>
      <c r="R881" s="55">
        <f>+Table13[[#This Row],[Price per Unit]]*Table13[[#This Row],[Units Sold]]</f>
        <v>8015.16</v>
      </c>
      <c r="S881" s="52" t="s">
        <v>56</v>
      </c>
      <c r="T881" s="66">
        <f>+Table13[[#This Row],[Price per Unit]]*Table13[[#This Row],[Units Sold]]-Table13[[#This Row],[Price per Unit]]*Table13[[#This Row],[Units Sold]]*Table13[[#This Row],[Discount %]]</f>
        <v>6412.1279999999997</v>
      </c>
      <c r="U881"/>
    </row>
    <row r="882" spans="1:21">
      <c r="A882" s="65">
        <v>3644</v>
      </c>
      <c r="B882" s="52" t="s">
        <v>48</v>
      </c>
      <c r="C882" s="52" t="s">
        <v>35</v>
      </c>
      <c r="D882" s="52" t="s">
        <v>29</v>
      </c>
      <c r="E882" s="52" t="s">
        <v>62</v>
      </c>
      <c r="F882" s="52" t="s">
        <v>43</v>
      </c>
      <c r="G882" s="52">
        <f>+LEN(Table13[[#This Row],[Product Name]])</f>
        <v>20</v>
      </c>
      <c r="H882" s="52" t="s">
        <v>44</v>
      </c>
      <c r="I882" s="52" t="s">
        <v>23</v>
      </c>
      <c r="J882" s="52">
        <v>2023</v>
      </c>
      <c r="K882" s="52" t="s">
        <v>63</v>
      </c>
      <c r="L882" s="53" t="s">
        <v>68</v>
      </c>
      <c r="M882" s="54">
        <v>45261</v>
      </c>
      <c r="N882" s="52" t="s">
        <v>69</v>
      </c>
      <c r="O882" s="55">
        <v>78.36</v>
      </c>
      <c r="P882" s="52">
        <v>274</v>
      </c>
      <c r="Q882" s="56">
        <v>0.21</v>
      </c>
      <c r="R882" s="55">
        <f>+Table13[[#This Row],[Price per Unit]]*Table13[[#This Row],[Units Sold]]</f>
        <v>21470.639999999999</v>
      </c>
      <c r="S882" s="52" t="s">
        <v>61</v>
      </c>
      <c r="T882" s="66">
        <f>+Table13[[#This Row],[Price per Unit]]*Table13[[#This Row],[Units Sold]]-Table13[[#This Row],[Price per Unit]]*Table13[[#This Row],[Units Sold]]*Table13[[#This Row],[Discount %]]</f>
        <v>16961.8056</v>
      </c>
      <c r="U882"/>
    </row>
    <row r="883" spans="1:21">
      <c r="A883" s="65">
        <v>3645</v>
      </c>
      <c r="B883" s="52" t="s">
        <v>17</v>
      </c>
      <c r="C883" s="52" t="s">
        <v>35</v>
      </c>
      <c r="D883" s="52" t="s">
        <v>52</v>
      </c>
      <c r="E883" s="52" t="s">
        <v>70</v>
      </c>
      <c r="F883" s="52" t="s">
        <v>60</v>
      </c>
      <c r="G883" s="52">
        <f>+LEN(Table13[[#This Row],[Product Name]])</f>
        <v>15</v>
      </c>
      <c r="H883" s="52" t="s">
        <v>44</v>
      </c>
      <c r="I883" s="52" t="s">
        <v>31</v>
      </c>
      <c r="J883" s="52">
        <v>2024</v>
      </c>
      <c r="K883" s="52" t="s">
        <v>63</v>
      </c>
      <c r="L883" s="53" t="s">
        <v>46</v>
      </c>
      <c r="M883" s="54">
        <v>45536</v>
      </c>
      <c r="N883" s="52" t="s">
        <v>34</v>
      </c>
      <c r="O883" s="55">
        <v>91.68</v>
      </c>
      <c r="P883" s="52">
        <v>62</v>
      </c>
      <c r="Q883" s="56">
        <v>0.18</v>
      </c>
      <c r="R883" s="55">
        <f>+Table13[[#This Row],[Price per Unit]]*Table13[[#This Row],[Units Sold]]</f>
        <v>5684.1600000000008</v>
      </c>
      <c r="S883" s="52" t="s">
        <v>61</v>
      </c>
      <c r="T883" s="66">
        <f>+Table13[[#This Row],[Price per Unit]]*Table13[[#This Row],[Units Sold]]-Table13[[#This Row],[Price per Unit]]*Table13[[#This Row],[Units Sold]]*Table13[[#This Row],[Discount %]]</f>
        <v>4661.0112000000008</v>
      </c>
      <c r="U883"/>
    </row>
    <row r="884" spans="1:21">
      <c r="A884" s="65">
        <v>3656</v>
      </c>
      <c r="B884" s="52" t="s">
        <v>41</v>
      </c>
      <c r="C884" s="52" t="s">
        <v>35</v>
      </c>
      <c r="D884" s="52" t="s">
        <v>50</v>
      </c>
      <c r="E884" s="52" t="s">
        <v>62</v>
      </c>
      <c r="F884" s="52" t="s">
        <v>43</v>
      </c>
      <c r="G884" s="52">
        <f>+LEN(Table13[[#This Row],[Product Name]])</f>
        <v>20</v>
      </c>
      <c r="H884" s="52" t="s">
        <v>57</v>
      </c>
      <c r="I884" s="52" t="s">
        <v>23</v>
      </c>
      <c r="J884" s="52">
        <v>2024</v>
      </c>
      <c r="K884" s="52" t="s">
        <v>45</v>
      </c>
      <c r="L884" s="53" t="s">
        <v>64</v>
      </c>
      <c r="M884" s="54">
        <v>45474</v>
      </c>
      <c r="N884" s="52" t="s">
        <v>34</v>
      </c>
      <c r="O884" s="55">
        <v>56.61</v>
      </c>
      <c r="P884" s="52">
        <v>393</v>
      </c>
      <c r="Q884" s="56">
        <v>0.05</v>
      </c>
      <c r="R884" s="55">
        <f>+Table13[[#This Row],[Price per Unit]]*Table13[[#This Row],[Units Sold]]</f>
        <v>22247.73</v>
      </c>
      <c r="S884" s="52" t="s">
        <v>61</v>
      </c>
      <c r="T884" s="66">
        <f>+Table13[[#This Row],[Price per Unit]]*Table13[[#This Row],[Units Sold]]-Table13[[#This Row],[Price per Unit]]*Table13[[#This Row],[Units Sold]]*Table13[[#This Row],[Discount %]]</f>
        <v>21135.343499999999</v>
      </c>
      <c r="U884"/>
    </row>
    <row r="885" spans="1:21">
      <c r="A885" s="65">
        <v>3659</v>
      </c>
      <c r="B885" s="52" t="s">
        <v>41</v>
      </c>
      <c r="C885" s="52" t="s">
        <v>35</v>
      </c>
      <c r="D885" s="52" t="s">
        <v>36</v>
      </c>
      <c r="E885" s="52" t="s">
        <v>37</v>
      </c>
      <c r="F885" s="52" t="s">
        <v>55</v>
      </c>
      <c r="G885" s="52">
        <f>+LEN(Table13[[#This Row],[Product Name]])</f>
        <v>19</v>
      </c>
      <c r="H885" s="52" t="s">
        <v>44</v>
      </c>
      <c r="I885" s="52" t="s">
        <v>31</v>
      </c>
      <c r="J885" s="52">
        <v>2024</v>
      </c>
      <c r="K885" s="52" t="s">
        <v>32</v>
      </c>
      <c r="L885" s="53" t="s">
        <v>68</v>
      </c>
      <c r="M885" s="54">
        <v>45627</v>
      </c>
      <c r="N885" s="52" t="s">
        <v>69</v>
      </c>
      <c r="O885" s="55">
        <v>87.85</v>
      </c>
      <c r="P885" s="52">
        <v>147</v>
      </c>
      <c r="Q885" s="56">
        <v>0.27</v>
      </c>
      <c r="R885" s="55">
        <f>+Table13[[#This Row],[Price per Unit]]*Table13[[#This Row],[Units Sold]]</f>
        <v>12913.949999999999</v>
      </c>
      <c r="S885" s="52" t="s">
        <v>40</v>
      </c>
      <c r="T885" s="66">
        <f>+Table13[[#This Row],[Price per Unit]]*Table13[[#This Row],[Units Sold]]-Table13[[#This Row],[Price per Unit]]*Table13[[#This Row],[Units Sold]]*Table13[[#This Row],[Discount %]]</f>
        <v>9427.1834999999992</v>
      </c>
      <c r="U885"/>
    </row>
    <row r="886" spans="1:21">
      <c r="A886" s="65">
        <v>3661</v>
      </c>
      <c r="B886" s="52" t="s">
        <v>41</v>
      </c>
      <c r="C886" s="52" t="s">
        <v>35</v>
      </c>
      <c r="D886" s="52" t="s">
        <v>42</v>
      </c>
      <c r="E886" s="52" t="s">
        <v>67</v>
      </c>
      <c r="F886" s="52" t="s">
        <v>43</v>
      </c>
      <c r="G886" s="52">
        <f>+LEN(Table13[[#This Row],[Product Name]])</f>
        <v>20</v>
      </c>
      <c r="H886" s="52" t="s">
        <v>57</v>
      </c>
      <c r="I886" s="52" t="s">
        <v>23</v>
      </c>
      <c r="J886" s="52">
        <v>2024</v>
      </c>
      <c r="K886" s="52" t="s">
        <v>45</v>
      </c>
      <c r="L886" s="53" t="s">
        <v>33</v>
      </c>
      <c r="M886" s="54">
        <v>45413</v>
      </c>
      <c r="N886" s="52" t="s">
        <v>66</v>
      </c>
      <c r="O886" s="55">
        <v>73</v>
      </c>
      <c r="P886" s="52">
        <v>35</v>
      </c>
      <c r="Q886" s="56">
        <v>0.13</v>
      </c>
      <c r="R886" s="55">
        <f>+Table13[[#This Row],[Price per Unit]]*Table13[[#This Row],[Units Sold]]</f>
        <v>2555</v>
      </c>
      <c r="S886" s="52" t="s">
        <v>40</v>
      </c>
      <c r="T886" s="66">
        <f>+Table13[[#This Row],[Price per Unit]]*Table13[[#This Row],[Units Sold]]-Table13[[#This Row],[Price per Unit]]*Table13[[#This Row],[Units Sold]]*Table13[[#This Row],[Discount %]]</f>
        <v>2222.85</v>
      </c>
      <c r="U886"/>
    </row>
    <row r="887" spans="1:21">
      <c r="A887" s="65">
        <v>3667</v>
      </c>
      <c r="B887" s="52" t="s">
        <v>41</v>
      </c>
      <c r="C887" s="52" t="s">
        <v>35</v>
      </c>
      <c r="D887" s="52" t="s">
        <v>52</v>
      </c>
      <c r="E887" s="52" t="s">
        <v>62</v>
      </c>
      <c r="F887" s="52" t="s">
        <v>60</v>
      </c>
      <c r="G887" s="52">
        <f>+LEN(Table13[[#This Row],[Product Name]])</f>
        <v>15</v>
      </c>
      <c r="H887" s="52" t="s">
        <v>57</v>
      </c>
      <c r="I887" s="52" t="s">
        <v>23</v>
      </c>
      <c r="J887" s="52">
        <v>2023</v>
      </c>
      <c r="K887" s="52" t="s">
        <v>24</v>
      </c>
      <c r="L887" s="53" t="s">
        <v>46</v>
      </c>
      <c r="M887" s="54">
        <v>45170</v>
      </c>
      <c r="N887" s="52" t="s">
        <v>34</v>
      </c>
      <c r="O887" s="55">
        <v>47.52</v>
      </c>
      <c r="P887" s="52">
        <v>225</v>
      </c>
      <c r="Q887" s="56">
        <v>0.03</v>
      </c>
      <c r="R887" s="55">
        <f>+Table13[[#This Row],[Price per Unit]]*Table13[[#This Row],[Units Sold]]</f>
        <v>10692</v>
      </c>
      <c r="S887" s="52" t="s">
        <v>40</v>
      </c>
      <c r="T887" s="66">
        <f>+Table13[[#This Row],[Price per Unit]]*Table13[[#This Row],[Units Sold]]-Table13[[#This Row],[Price per Unit]]*Table13[[#This Row],[Units Sold]]*Table13[[#This Row],[Discount %]]</f>
        <v>10371.24</v>
      </c>
      <c r="U887"/>
    </row>
    <row r="888" spans="1:21">
      <c r="A888" s="65">
        <v>3674</v>
      </c>
      <c r="B888" s="52" t="s">
        <v>48</v>
      </c>
      <c r="C888" s="52" t="s">
        <v>35</v>
      </c>
      <c r="D888" s="52" t="s">
        <v>50</v>
      </c>
      <c r="E888" s="52" t="s">
        <v>59</v>
      </c>
      <c r="F888" s="52" t="s">
        <v>55</v>
      </c>
      <c r="G888" s="52">
        <f>+LEN(Table13[[#This Row],[Product Name]])</f>
        <v>19</v>
      </c>
      <c r="H888" s="52" t="s">
        <v>44</v>
      </c>
      <c r="I888" s="52" t="s">
        <v>23</v>
      </c>
      <c r="J888" s="52">
        <v>2024</v>
      </c>
      <c r="K888" s="52" t="s">
        <v>24</v>
      </c>
      <c r="L888" s="53" t="s">
        <v>64</v>
      </c>
      <c r="M888" s="54">
        <v>45474</v>
      </c>
      <c r="N888" s="52" t="s">
        <v>34</v>
      </c>
      <c r="O888" s="55">
        <v>78.78</v>
      </c>
      <c r="P888" s="52">
        <v>99</v>
      </c>
      <c r="Q888" s="56">
        <v>0.17</v>
      </c>
      <c r="R888" s="55">
        <f>+Table13[[#This Row],[Price per Unit]]*Table13[[#This Row],[Units Sold]]</f>
        <v>7799.22</v>
      </c>
      <c r="S888" s="52" t="s">
        <v>27</v>
      </c>
      <c r="T888" s="66">
        <f>+Table13[[#This Row],[Price per Unit]]*Table13[[#This Row],[Units Sold]]-Table13[[#This Row],[Price per Unit]]*Table13[[#This Row],[Units Sold]]*Table13[[#This Row],[Discount %]]</f>
        <v>6473.3526000000002</v>
      </c>
      <c r="U888"/>
    </row>
    <row r="889" spans="1:21">
      <c r="A889" s="65">
        <v>3675</v>
      </c>
      <c r="B889" s="52" t="s">
        <v>17</v>
      </c>
      <c r="C889" s="52" t="s">
        <v>35</v>
      </c>
      <c r="D889" s="52" t="s">
        <v>19</v>
      </c>
      <c r="E889" s="52" t="s">
        <v>37</v>
      </c>
      <c r="F889" s="52" t="s">
        <v>60</v>
      </c>
      <c r="G889" s="52">
        <f>+LEN(Table13[[#This Row],[Product Name]])</f>
        <v>15</v>
      </c>
      <c r="H889" s="52" t="s">
        <v>57</v>
      </c>
      <c r="I889" s="52" t="s">
        <v>23</v>
      </c>
      <c r="J889" s="52">
        <v>2023</v>
      </c>
      <c r="K889" s="52" t="s">
        <v>63</v>
      </c>
      <c r="L889" s="53" t="s">
        <v>68</v>
      </c>
      <c r="M889" s="54">
        <v>45261</v>
      </c>
      <c r="N889" s="52" t="s">
        <v>34</v>
      </c>
      <c r="O889" s="55">
        <v>20.99</v>
      </c>
      <c r="P889" s="52">
        <v>492</v>
      </c>
      <c r="Q889" s="56">
        <v>0.14000000000000001</v>
      </c>
      <c r="R889" s="55">
        <f>+Table13[[#This Row],[Price per Unit]]*Table13[[#This Row],[Units Sold]]</f>
        <v>10327.08</v>
      </c>
      <c r="S889" s="52" t="s">
        <v>47</v>
      </c>
      <c r="T889" s="66">
        <f>+Table13[[#This Row],[Price per Unit]]*Table13[[#This Row],[Units Sold]]-Table13[[#This Row],[Price per Unit]]*Table13[[#This Row],[Units Sold]]*Table13[[#This Row],[Discount %]]</f>
        <v>8881.2888000000003</v>
      </c>
      <c r="U889"/>
    </row>
    <row r="890" spans="1:21">
      <c r="A890" s="65">
        <v>3677</v>
      </c>
      <c r="B890" s="52" t="s">
        <v>48</v>
      </c>
      <c r="C890" s="52" t="s">
        <v>35</v>
      </c>
      <c r="D890" s="52" t="s">
        <v>19</v>
      </c>
      <c r="E890" s="52" t="s">
        <v>59</v>
      </c>
      <c r="F890" s="52" t="s">
        <v>21</v>
      </c>
      <c r="G890" s="52">
        <f>+LEN(Table13[[#This Row],[Product Name]])</f>
        <v>16</v>
      </c>
      <c r="H890" s="52" t="s">
        <v>44</v>
      </c>
      <c r="I890" s="52" t="s">
        <v>23</v>
      </c>
      <c r="J890" s="52">
        <v>2024</v>
      </c>
      <c r="K890" s="52" t="s">
        <v>63</v>
      </c>
      <c r="L890" s="53" t="s">
        <v>53</v>
      </c>
      <c r="M890" s="54">
        <v>45292</v>
      </c>
      <c r="N890" s="52" t="s">
        <v>39</v>
      </c>
      <c r="O890" s="55">
        <v>22.32</v>
      </c>
      <c r="P890" s="52">
        <v>258</v>
      </c>
      <c r="Q890" s="56">
        <v>0.2</v>
      </c>
      <c r="R890" s="55">
        <f>+Table13[[#This Row],[Price per Unit]]*Table13[[#This Row],[Units Sold]]</f>
        <v>5758.56</v>
      </c>
      <c r="S890" s="52" t="s">
        <v>40</v>
      </c>
      <c r="T890" s="66">
        <f>+Table13[[#This Row],[Price per Unit]]*Table13[[#This Row],[Units Sold]]-Table13[[#This Row],[Price per Unit]]*Table13[[#This Row],[Units Sold]]*Table13[[#This Row],[Discount %]]</f>
        <v>4606.848</v>
      </c>
      <c r="U890"/>
    </row>
    <row r="891" spans="1:21">
      <c r="A891" s="65">
        <v>3679</v>
      </c>
      <c r="B891" s="52" t="s">
        <v>17</v>
      </c>
      <c r="C891" s="52" t="s">
        <v>35</v>
      </c>
      <c r="D891" s="52" t="s">
        <v>42</v>
      </c>
      <c r="E891" s="52" t="s">
        <v>37</v>
      </c>
      <c r="F891" s="52" t="s">
        <v>21</v>
      </c>
      <c r="G891" s="52">
        <f>+LEN(Table13[[#This Row],[Product Name]])</f>
        <v>16</v>
      </c>
      <c r="H891" s="52" t="s">
        <v>44</v>
      </c>
      <c r="I891" s="52" t="s">
        <v>23</v>
      </c>
      <c r="J891" s="52">
        <v>2023</v>
      </c>
      <c r="K891" s="52" t="s">
        <v>63</v>
      </c>
      <c r="L891" s="53" t="s">
        <v>25</v>
      </c>
      <c r="M891" s="54">
        <v>44986</v>
      </c>
      <c r="N891" s="52" t="s">
        <v>26</v>
      </c>
      <c r="O891" s="55">
        <v>90.85</v>
      </c>
      <c r="P891" s="52">
        <v>434</v>
      </c>
      <c r="Q891" s="56">
        <v>7.0000000000000007E-2</v>
      </c>
      <c r="R891" s="55">
        <f>+Table13[[#This Row],[Price per Unit]]*Table13[[#This Row],[Units Sold]]</f>
        <v>39428.899999999994</v>
      </c>
      <c r="S891" s="52" t="s">
        <v>56</v>
      </c>
      <c r="T891" s="66">
        <f>+Table13[[#This Row],[Price per Unit]]*Table13[[#This Row],[Units Sold]]-Table13[[#This Row],[Price per Unit]]*Table13[[#This Row],[Units Sold]]*Table13[[#This Row],[Discount %]]</f>
        <v>36668.876999999993</v>
      </c>
      <c r="U891"/>
    </row>
    <row r="892" spans="1:21">
      <c r="A892" s="65">
        <v>3680</v>
      </c>
      <c r="B892" s="52" t="s">
        <v>41</v>
      </c>
      <c r="C892" s="52" t="s">
        <v>35</v>
      </c>
      <c r="D892" s="52" t="s">
        <v>42</v>
      </c>
      <c r="E892" s="52" t="s">
        <v>20</v>
      </c>
      <c r="F892" s="52" t="s">
        <v>55</v>
      </c>
      <c r="G892" s="52">
        <f>+LEN(Table13[[#This Row],[Product Name]])</f>
        <v>19</v>
      </c>
      <c r="H892" s="52" t="s">
        <v>57</v>
      </c>
      <c r="I892" s="52" t="s">
        <v>23</v>
      </c>
      <c r="J892" s="52">
        <v>2023</v>
      </c>
      <c r="K892" s="52" t="s">
        <v>32</v>
      </c>
      <c r="L892" s="53" t="s">
        <v>51</v>
      </c>
      <c r="M892" s="54">
        <v>45017</v>
      </c>
      <c r="N892" s="52" t="s">
        <v>66</v>
      </c>
      <c r="O892" s="55">
        <v>74.239999999999995</v>
      </c>
      <c r="P892" s="52">
        <v>101</v>
      </c>
      <c r="Q892" s="56">
        <v>0.09</v>
      </c>
      <c r="R892" s="55">
        <f>+Table13[[#This Row],[Price per Unit]]*Table13[[#This Row],[Units Sold]]</f>
        <v>7498.24</v>
      </c>
      <c r="S892" s="52" t="s">
        <v>61</v>
      </c>
      <c r="T892" s="66">
        <f>+Table13[[#This Row],[Price per Unit]]*Table13[[#This Row],[Units Sold]]-Table13[[#This Row],[Price per Unit]]*Table13[[#This Row],[Units Sold]]*Table13[[#This Row],[Discount %]]</f>
        <v>6823.3984</v>
      </c>
      <c r="U892"/>
    </row>
    <row r="893" spans="1:21">
      <c r="A893" s="65">
        <v>3681</v>
      </c>
      <c r="B893" s="52" t="s">
        <v>48</v>
      </c>
      <c r="C893" s="52" t="s">
        <v>35</v>
      </c>
      <c r="D893" s="52" t="s">
        <v>42</v>
      </c>
      <c r="E893" s="52" t="s">
        <v>59</v>
      </c>
      <c r="F893" s="52" t="s">
        <v>60</v>
      </c>
      <c r="G893" s="52">
        <f>+LEN(Table13[[#This Row],[Product Name]])</f>
        <v>15</v>
      </c>
      <c r="H893" s="52" t="s">
        <v>44</v>
      </c>
      <c r="I893" s="52" t="s">
        <v>31</v>
      </c>
      <c r="J893" s="52">
        <v>2024</v>
      </c>
      <c r="K893" s="52" t="s">
        <v>45</v>
      </c>
      <c r="L893" s="53" t="s">
        <v>58</v>
      </c>
      <c r="M893" s="54">
        <v>45566</v>
      </c>
      <c r="N893" s="52" t="s">
        <v>69</v>
      </c>
      <c r="O893" s="55">
        <v>42.87</v>
      </c>
      <c r="P893" s="52">
        <v>325</v>
      </c>
      <c r="Q893" s="56">
        <v>0.22</v>
      </c>
      <c r="R893" s="55">
        <f>+Table13[[#This Row],[Price per Unit]]*Table13[[#This Row],[Units Sold]]</f>
        <v>13932.75</v>
      </c>
      <c r="S893" s="52" t="s">
        <v>61</v>
      </c>
      <c r="T893" s="66">
        <f>+Table13[[#This Row],[Price per Unit]]*Table13[[#This Row],[Units Sold]]-Table13[[#This Row],[Price per Unit]]*Table13[[#This Row],[Units Sold]]*Table13[[#This Row],[Discount %]]</f>
        <v>10867.545</v>
      </c>
      <c r="U893"/>
    </row>
    <row r="894" spans="1:21">
      <c r="A894" s="65">
        <v>3685</v>
      </c>
      <c r="B894" s="52" t="s">
        <v>48</v>
      </c>
      <c r="C894" s="52" t="s">
        <v>35</v>
      </c>
      <c r="D894" s="52" t="s">
        <v>19</v>
      </c>
      <c r="E894" s="52" t="s">
        <v>62</v>
      </c>
      <c r="F894" s="52" t="s">
        <v>60</v>
      </c>
      <c r="G894" s="52">
        <f>+LEN(Table13[[#This Row],[Product Name]])</f>
        <v>15</v>
      </c>
      <c r="H894" s="52" t="s">
        <v>44</v>
      </c>
      <c r="I894" s="52" t="s">
        <v>31</v>
      </c>
      <c r="J894" s="52">
        <v>2023</v>
      </c>
      <c r="K894" s="52" t="s">
        <v>45</v>
      </c>
      <c r="L894" s="53" t="s">
        <v>33</v>
      </c>
      <c r="M894" s="54">
        <v>45047</v>
      </c>
      <c r="N894" s="52" t="s">
        <v>34</v>
      </c>
      <c r="O894" s="55">
        <v>85.72</v>
      </c>
      <c r="P894" s="52">
        <v>174</v>
      </c>
      <c r="Q894" s="56">
        <v>0.28999999999999998</v>
      </c>
      <c r="R894" s="55">
        <f>+Table13[[#This Row],[Price per Unit]]*Table13[[#This Row],[Units Sold]]</f>
        <v>14915.28</v>
      </c>
      <c r="S894" s="52" t="s">
        <v>47</v>
      </c>
      <c r="T894" s="66">
        <f>+Table13[[#This Row],[Price per Unit]]*Table13[[#This Row],[Units Sold]]-Table13[[#This Row],[Price per Unit]]*Table13[[#This Row],[Units Sold]]*Table13[[#This Row],[Discount %]]</f>
        <v>10589.8488</v>
      </c>
      <c r="U894"/>
    </row>
    <row r="895" spans="1:21">
      <c r="A895" s="65">
        <v>3699</v>
      </c>
      <c r="B895" s="52" t="s">
        <v>41</v>
      </c>
      <c r="C895" s="52" t="s">
        <v>35</v>
      </c>
      <c r="D895" s="52" t="s">
        <v>29</v>
      </c>
      <c r="E895" s="52" t="s">
        <v>67</v>
      </c>
      <c r="F895" s="52" t="s">
        <v>60</v>
      </c>
      <c r="G895" s="52">
        <f>+LEN(Table13[[#This Row],[Product Name]])</f>
        <v>15</v>
      </c>
      <c r="H895" s="52" t="s">
        <v>57</v>
      </c>
      <c r="I895" s="52" t="s">
        <v>31</v>
      </c>
      <c r="J895" s="52">
        <v>2023</v>
      </c>
      <c r="K895" s="52" t="s">
        <v>32</v>
      </c>
      <c r="L895" s="53" t="s">
        <v>46</v>
      </c>
      <c r="M895" s="54">
        <v>45170</v>
      </c>
      <c r="N895" s="52" t="s">
        <v>69</v>
      </c>
      <c r="O895" s="55">
        <v>75.650000000000006</v>
      </c>
      <c r="P895" s="52">
        <v>272</v>
      </c>
      <c r="Q895" s="56">
        <v>0.3</v>
      </c>
      <c r="R895" s="55">
        <f>+Table13[[#This Row],[Price per Unit]]*Table13[[#This Row],[Units Sold]]</f>
        <v>20576.800000000003</v>
      </c>
      <c r="S895" s="52" t="s">
        <v>61</v>
      </c>
      <c r="T895" s="66">
        <f>+Table13[[#This Row],[Price per Unit]]*Table13[[#This Row],[Units Sold]]-Table13[[#This Row],[Price per Unit]]*Table13[[#This Row],[Units Sold]]*Table13[[#This Row],[Discount %]]</f>
        <v>14403.760000000002</v>
      </c>
      <c r="U895"/>
    </row>
    <row r="896" spans="1:21">
      <c r="A896" s="65">
        <v>3700</v>
      </c>
      <c r="B896" s="52" t="s">
        <v>48</v>
      </c>
      <c r="C896" s="52" t="s">
        <v>35</v>
      </c>
      <c r="D896" s="52" t="s">
        <v>54</v>
      </c>
      <c r="E896" s="52" t="s">
        <v>70</v>
      </c>
      <c r="F896" s="52" t="s">
        <v>38</v>
      </c>
      <c r="G896" s="52">
        <f>+LEN(Table13[[#This Row],[Product Name]])</f>
        <v>15</v>
      </c>
      <c r="H896" s="52" t="s">
        <v>57</v>
      </c>
      <c r="I896" s="52" t="s">
        <v>31</v>
      </c>
      <c r="J896" s="52">
        <v>2023</v>
      </c>
      <c r="K896" s="52" t="s">
        <v>32</v>
      </c>
      <c r="L896" s="53" t="s">
        <v>51</v>
      </c>
      <c r="M896" s="54">
        <v>45017</v>
      </c>
      <c r="N896" s="52" t="s">
        <v>26</v>
      </c>
      <c r="O896" s="55">
        <v>61.79</v>
      </c>
      <c r="P896" s="52">
        <v>472</v>
      </c>
      <c r="Q896" s="56">
        <v>0.03</v>
      </c>
      <c r="R896" s="55">
        <f>+Table13[[#This Row],[Price per Unit]]*Table13[[#This Row],[Units Sold]]</f>
        <v>29164.880000000001</v>
      </c>
      <c r="S896" s="52" t="s">
        <v>27</v>
      </c>
      <c r="T896" s="66">
        <f>+Table13[[#This Row],[Price per Unit]]*Table13[[#This Row],[Units Sold]]-Table13[[#This Row],[Price per Unit]]*Table13[[#This Row],[Units Sold]]*Table13[[#This Row],[Discount %]]</f>
        <v>28289.9336</v>
      </c>
      <c r="U896"/>
    </row>
    <row r="897" spans="1:21">
      <c r="A897" s="65">
        <v>3703</v>
      </c>
      <c r="B897" s="52" t="s">
        <v>41</v>
      </c>
      <c r="C897" s="52" t="s">
        <v>35</v>
      </c>
      <c r="D897" s="52" t="s">
        <v>50</v>
      </c>
      <c r="E897" s="52" t="s">
        <v>37</v>
      </c>
      <c r="F897" s="52" t="s">
        <v>55</v>
      </c>
      <c r="G897" s="52">
        <f>+LEN(Table13[[#This Row],[Product Name]])</f>
        <v>19</v>
      </c>
      <c r="H897" s="52" t="s">
        <v>44</v>
      </c>
      <c r="I897" s="52" t="s">
        <v>31</v>
      </c>
      <c r="J897" s="52">
        <v>2023</v>
      </c>
      <c r="K897" s="52" t="s">
        <v>24</v>
      </c>
      <c r="L897" s="53" t="s">
        <v>72</v>
      </c>
      <c r="M897" s="54">
        <v>45078</v>
      </c>
      <c r="N897" s="52" t="s">
        <v>66</v>
      </c>
      <c r="O897" s="55">
        <v>75.56</v>
      </c>
      <c r="P897" s="52">
        <v>179</v>
      </c>
      <c r="Q897" s="56">
        <v>0.01</v>
      </c>
      <c r="R897" s="55">
        <f>+Table13[[#This Row],[Price per Unit]]*Table13[[#This Row],[Units Sold]]</f>
        <v>13525.24</v>
      </c>
      <c r="S897" s="52" t="s">
        <v>47</v>
      </c>
      <c r="T897" s="66">
        <f>+Table13[[#This Row],[Price per Unit]]*Table13[[#This Row],[Units Sold]]-Table13[[#This Row],[Price per Unit]]*Table13[[#This Row],[Units Sold]]*Table13[[#This Row],[Discount %]]</f>
        <v>13389.9876</v>
      </c>
      <c r="U897"/>
    </row>
    <row r="898" spans="1:21">
      <c r="A898" s="65">
        <v>3710</v>
      </c>
      <c r="B898" s="52" t="s">
        <v>41</v>
      </c>
      <c r="C898" s="52" t="s">
        <v>35</v>
      </c>
      <c r="D898" s="52" t="s">
        <v>19</v>
      </c>
      <c r="E898" s="52" t="s">
        <v>70</v>
      </c>
      <c r="F898" s="52" t="s">
        <v>60</v>
      </c>
      <c r="G898" s="52">
        <f>+LEN(Table13[[#This Row],[Product Name]])</f>
        <v>15</v>
      </c>
      <c r="H898" s="52" t="s">
        <v>57</v>
      </c>
      <c r="I898" s="52" t="s">
        <v>31</v>
      </c>
      <c r="J898" s="52">
        <v>2023</v>
      </c>
      <c r="K898" s="52" t="s">
        <v>45</v>
      </c>
      <c r="L898" s="53" t="s">
        <v>33</v>
      </c>
      <c r="M898" s="54">
        <v>45047</v>
      </c>
      <c r="N898" s="52" t="s">
        <v>34</v>
      </c>
      <c r="O898" s="55">
        <v>87.12</v>
      </c>
      <c r="P898" s="52">
        <v>268</v>
      </c>
      <c r="Q898" s="56">
        <v>0.03</v>
      </c>
      <c r="R898" s="55">
        <f>+Table13[[#This Row],[Price per Unit]]*Table13[[#This Row],[Units Sold]]</f>
        <v>23348.16</v>
      </c>
      <c r="S898" s="52" t="s">
        <v>27</v>
      </c>
      <c r="T898" s="66">
        <f>+Table13[[#This Row],[Price per Unit]]*Table13[[#This Row],[Units Sold]]-Table13[[#This Row],[Price per Unit]]*Table13[[#This Row],[Units Sold]]*Table13[[#This Row],[Discount %]]</f>
        <v>22647.715199999999</v>
      </c>
      <c r="U898"/>
    </row>
    <row r="899" spans="1:21">
      <c r="A899" s="65">
        <v>3713</v>
      </c>
      <c r="B899" s="52" t="s">
        <v>41</v>
      </c>
      <c r="C899" s="52" t="s">
        <v>35</v>
      </c>
      <c r="D899" s="52" t="s">
        <v>19</v>
      </c>
      <c r="E899" s="52" t="s">
        <v>59</v>
      </c>
      <c r="F899" s="52" t="s">
        <v>55</v>
      </c>
      <c r="G899" s="52">
        <f>+LEN(Table13[[#This Row],[Product Name]])</f>
        <v>19</v>
      </c>
      <c r="H899" s="52" t="s">
        <v>57</v>
      </c>
      <c r="I899" s="52" t="s">
        <v>31</v>
      </c>
      <c r="J899" s="52">
        <v>2024</v>
      </c>
      <c r="K899" s="52" t="s">
        <v>24</v>
      </c>
      <c r="L899" s="53" t="s">
        <v>71</v>
      </c>
      <c r="M899" s="54">
        <v>45566</v>
      </c>
      <c r="N899" s="52" t="s">
        <v>34</v>
      </c>
      <c r="O899" s="55">
        <v>17.940000000000001</v>
      </c>
      <c r="P899" s="52">
        <v>439</v>
      </c>
      <c r="Q899" s="56">
        <v>0.09</v>
      </c>
      <c r="R899" s="55">
        <f>+Table13[[#This Row],[Price per Unit]]*Table13[[#This Row],[Units Sold]]</f>
        <v>7875.6600000000008</v>
      </c>
      <c r="S899" s="52" t="s">
        <v>56</v>
      </c>
      <c r="T899" s="66">
        <f>+Table13[[#This Row],[Price per Unit]]*Table13[[#This Row],[Units Sold]]-Table13[[#This Row],[Price per Unit]]*Table13[[#This Row],[Units Sold]]*Table13[[#This Row],[Discount %]]</f>
        <v>7166.8506000000007</v>
      </c>
      <c r="U899"/>
    </row>
    <row r="900" spans="1:21">
      <c r="A900" s="65">
        <v>3714</v>
      </c>
      <c r="B900" s="52" t="s">
        <v>17</v>
      </c>
      <c r="C900" s="52" t="s">
        <v>35</v>
      </c>
      <c r="D900" s="52" t="s">
        <v>29</v>
      </c>
      <c r="E900" s="52" t="s">
        <v>70</v>
      </c>
      <c r="F900" s="52" t="s">
        <v>60</v>
      </c>
      <c r="G900" s="52">
        <f>+LEN(Table13[[#This Row],[Product Name]])</f>
        <v>15</v>
      </c>
      <c r="H900" s="52" t="s">
        <v>44</v>
      </c>
      <c r="I900" s="52" t="s">
        <v>31</v>
      </c>
      <c r="J900" s="52">
        <v>2023</v>
      </c>
      <c r="K900" s="52" t="s">
        <v>32</v>
      </c>
      <c r="L900" s="53" t="s">
        <v>53</v>
      </c>
      <c r="M900" s="54">
        <v>44927</v>
      </c>
      <c r="N900" s="52" t="s">
        <v>34</v>
      </c>
      <c r="O900" s="55">
        <v>17.850000000000001</v>
      </c>
      <c r="P900" s="52">
        <v>401</v>
      </c>
      <c r="Q900" s="56">
        <v>0.17</v>
      </c>
      <c r="R900" s="55">
        <f>+Table13[[#This Row],[Price per Unit]]*Table13[[#This Row],[Units Sold]]</f>
        <v>7157.85</v>
      </c>
      <c r="S900" s="52" t="s">
        <v>27</v>
      </c>
      <c r="T900" s="66">
        <f>+Table13[[#This Row],[Price per Unit]]*Table13[[#This Row],[Units Sold]]-Table13[[#This Row],[Price per Unit]]*Table13[[#This Row],[Units Sold]]*Table13[[#This Row],[Discount %]]</f>
        <v>5941.0155000000004</v>
      </c>
      <c r="U900"/>
    </row>
    <row r="901" spans="1:21">
      <c r="A901" s="65">
        <v>3717</v>
      </c>
      <c r="B901" s="52" t="s">
        <v>48</v>
      </c>
      <c r="C901" s="52" t="s">
        <v>35</v>
      </c>
      <c r="D901" s="52" t="s">
        <v>42</v>
      </c>
      <c r="E901" s="52" t="s">
        <v>62</v>
      </c>
      <c r="F901" s="52" t="s">
        <v>43</v>
      </c>
      <c r="G901" s="52">
        <f>+LEN(Table13[[#This Row],[Product Name]])</f>
        <v>20</v>
      </c>
      <c r="H901" s="52" t="s">
        <v>57</v>
      </c>
      <c r="I901" s="52" t="s">
        <v>31</v>
      </c>
      <c r="J901" s="52">
        <v>2023</v>
      </c>
      <c r="K901" s="52" t="s">
        <v>32</v>
      </c>
      <c r="L901" s="53" t="s">
        <v>33</v>
      </c>
      <c r="M901" s="54">
        <v>45047</v>
      </c>
      <c r="N901" s="52" t="s">
        <v>66</v>
      </c>
      <c r="O901" s="55">
        <v>7.43</v>
      </c>
      <c r="P901" s="52">
        <v>79</v>
      </c>
      <c r="Q901" s="56">
        <v>0.25</v>
      </c>
      <c r="R901" s="55">
        <f>+Table13[[#This Row],[Price per Unit]]*Table13[[#This Row],[Units Sold]]</f>
        <v>586.97</v>
      </c>
      <c r="S901" s="52" t="s">
        <v>61</v>
      </c>
      <c r="T901" s="66">
        <f>+Table13[[#This Row],[Price per Unit]]*Table13[[#This Row],[Units Sold]]-Table13[[#This Row],[Price per Unit]]*Table13[[#This Row],[Units Sold]]*Table13[[#This Row],[Discount %]]</f>
        <v>440.22750000000002</v>
      </c>
      <c r="U901"/>
    </row>
    <row r="902" spans="1:21">
      <c r="A902" s="65">
        <v>3719</v>
      </c>
      <c r="B902" s="52" t="s">
        <v>48</v>
      </c>
      <c r="C902" s="52" t="s">
        <v>35</v>
      </c>
      <c r="D902" s="52" t="s">
        <v>29</v>
      </c>
      <c r="E902" s="52" t="s">
        <v>59</v>
      </c>
      <c r="F902" s="52" t="s">
        <v>38</v>
      </c>
      <c r="G902" s="52">
        <f>+LEN(Table13[[#This Row],[Product Name]])</f>
        <v>15</v>
      </c>
      <c r="H902" s="52" t="s">
        <v>57</v>
      </c>
      <c r="I902" s="52" t="s">
        <v>31</v>
      </c>
      <c r="J902" s="52">
        <v>2023</v>
      </c>
      <c r="K902" s="52" t="s">
        <v>24</v>
      </c>
      <c r="L902" s="53" t="s">
        <v>64</v>
      </c>
      <c r="M902" s="54">
        <v>45108</v>
      </c>
      <c r="N902" s="52" t="s">
        <v>39</v>
      </c>
      <c r="O902" s="55">
        <v>64.48</v>
      </c>
      <c r="P902" s="52">
        <v>99</v>
      </c>
      <c r="Q902" s="56">
        <v>0.02</v>
      </c>
      <c r="R902" s="55">
        <f>+Table13[[#This Row],[Price per Unit]]*Table13[[#This Row],[Units Sold]]</f>
        <v>6383.52</v>
      </c>
      <c r="S902" s="52" t="s">
        <v>47</v>
      </c>
      <c r="T902" s="66">
        <f>+Table13[[#This Row],[Price per Unit]]*Table13[[#This Row],[Units Sold]]-Table13[[#This Row],[Price per Unit]]*Table13[[#This Row],[Units Sold]]*Table13[[#This Row],[Discount %]]</f>
        <v>6255.8496000000005</v>
      </c>
      <c r="U902"/>
    </row>
    <row r="903" spans="1:21">
      <c r="A903" s="65">
        <v>3727</v>
      </c>
      <c r="B903" s="52" t="s">
        <v>17</v>
      </c>
      <c r="C903" s="52" t="s">
        <v>35</v>
      </c>
      <c r="D903" s="52" t="s">
        <v>42</v>
      </c>
      <c r="E903" s="52" t="s">
        <v>70</v>
      </c>
      <c r="F903" s="52" t="s">
        <v>38</v>
      </c>
      <c r="G903" s="52">
        <f>+LEN(Table13[[#This Row],[Product Name]])</f>
        <v>15</v>
      </c>
      <c r="H903" s="52" t="s">
        <v>44</v>
      </c>
      <c r="I903" s="52" t="s">
        <v>31</v>
      </c>
      <c r="J903" s="52">
        <v>2024</v>
      </c>
      <c r="K903" s="52" t="s">
        <v>63</v>
      </c>
      <c r="L903" s="53" t="s">
        <v>46</v>
      </c>
      <c r="M903" s="54">
        <v>45536</v>
      </c>
      <c r="N903" s="52" t="s">
        <v>66</v>
      </c>
      <c r="O903" s="55">
        <v>40.270000000000003</v>
      </c>
      <c r="P903" s="52">
        <v>49</v>
      </c>
      <c r="Q903" s="56">
        <v>0.01</v>
      </c>
      <c r="R903" s="55">
        <f>+Table13[[#This Row],[Price per Unit]]*Table13[[#This Row],[Units Sold]]</f>
        <v>1973.2300000000002</v>
      </c>
      <c r="S903" s="52" t="s">
        <v>27</v>
      </c>
      <c r="T903" s="66">
        <f>+Table13[[#This Row],[Price per Unit]]*Table13[[#This Row],[Units Sold]]-Table13[[#This Row],[Price per Unit]]*Table13[[#This Row],[Units Sold]]*Table13[[#This Row],[Discount %]]</f>
        <v>1953.4977000000003</v>
      </c>
      <c r="U903"/>
    </row>
    <row r="904" spans="1:21">
      <c r="A904" s="65">
        <v>3729</v>
      </c>
      <c r="B904" s="52" t="s">
        <v>41</v>
      </c>
      <c r="C904" s="52" t="s">
        <v>35</v>
      </c>
      <c r="D904" s="52" t="s">
        <v>54</v>
      </c>
      <c r="E904" s="52" t="s">
        <v>67</v>
      </c>
      <c r="F904" s="52" t="s">
        <v>43</v>
      </c>
      <c r="G904" s="52">
        <f>+LEN(Table13[[#This Row],[Product Name]])</f>
        <v>20</v>
      </c>
      <c r="H904" s="52" t="s">
        <v>22</v>
      </c>
      <c r="I904" s="52" t="s">
        <v>31</v>
      </c>
      <c r="J904" s="52">
        <v>2023</v>
      </c>
      <c r="K904" s="52" t="s">
        <v>32</v>
      </c>
      <c r="L904" s="53" t="s">
        <v>53</v>
      </c>
      <c r="M904" s="54">
        <v>44927</v>
      </c>
      <c r="N904" s="52" t="s">
        <v>34</v>
      </c>
      <c r="O904" s="55">
        <v>24.23</v>
      </c>
      <c r="P904" s="52">
        <v>132</v>
      </c>
      <c r="Q904" s="56">
        <v>0</v>
      </c>
      <c r="R904" s="55">
        <f>+Table13[[#This Row],[Price per Unit]]*Table13[[#This Row],[Units Sold]]</f>
        <v>3198.36</v>
      </c>
      <c r="S904" s="52" t="s">
        <v>40</v>
      </c>
      <c r="T904" s="66">
        <f>+Table13[[#This Row],[Price per Unit]]*Table13[[#This Row],[Units Sold]]-Table13[[#This Row],[Price per Unit]]*Table13[[#This Row],[Units Sold]]*Table13[[#This Row],[Discount %]]</f>
        <v>3198.36</v>
      </c>
      <c r="U904"/>
    </row>
    <row r="905" spans="1:21">
      <c r="A905" s="65">
        <v>3735</v>
      </c>
      <c r="B905" s="52" t="s">
        <v>41</v>
      </c>
      <c r="C905" s="52" t="s">
        <v>35</v>
      </c>
      <c r="D905" s="52" t="s">
        <v>42</v>
      </c>
      <c r="E905" s="52" t="s">
        <v>30</v>
      </c>
      <c r="F905" s="52" t="s">
        <v>38</v>
      </c>
      <c r="G905" s="52">
        <f>+LEN(Table13[[#This Row],[Product Name]])</f>
        <v>15</v>
      </c>
      <c r="H905" s="52" t="s">
        <v>44</v>
      </c>
      <c r="I905" s="52" t="s">
        <v>31</v>
      </c>
      <c r="J905" s="52">
        <v>2024</v>
      </c>
      <c r="K905" s="52" t="s">
        <v>45</v>
      </c>
      <c r="L905" s="53" t="s">
        <v>58</v>
      </c>
      <c r="M905" s="54">
        <v>45566</v>
      </c>
      <c r="N905" s="52" t="s">
        <v>26</v>
      </c>
      <c r="O905" s="55">
        <v>91.96</v>
      </c>
      <c r="P905" s="52">
        <v>249</v>
      </c>
      <c r="Q905" s="56">
        <v>0.1</v>
      </c>
      <c r="R905" s="55">
        <f>+Table13[[#This Row],[Price per Unit]]*Table13[[#This Row],[Units Sold]]</f>
        <v>22898.039999999997</v>
      </c>
      <c r="S905" s="52" t="s">
        <v>40</v>
      </c>
      <c r="T905" s="66">
        <f>+Table13[[#This Row],[Price per Unit]]*Table13[[#This Row],[Units Sold]]-Table13[[#This Row],[Price per Unit]]*Table13[[#This Row],[Units Sold]]*Table13[[#This Row],[Discount %]]</f>
        <v>20608.235999999997</v>
      </c>
      <c r="U905"/>
    </row>
    <row r="906" spans="1:21">
      <c r="A906" s="65">
        <v>3739</v>
      </c>
      <c r="B906" s="52" t="s">
        <v>48</v>
      </c>
      <c r="C906" s="52" t="s">
        <v>35</v>
      </c>
      <c r="D906" s="52" t="s">
        <v>54</v>
      </c>
      <c r="E906" s="52" t="s">
        <v>59</v>
      </c>
      <c r="F906" s="52" t="s">
        <v>21</v>
      </c>
      <c r="G906" s="52">
        <f>+LEN(Table13[[#This Row],[Product Name]])</f>
        <v>16</v>
      </c>
      <c r="H906" s="52" t="s">
        <v>57</v>
      </c>
      <c r="I906" s="52" t="s">
        <v>31</v>
      </c>
      <c r="J906" s="52">
        <v>2023</v>
      </c>
      <c r="K906" s="52" t="s">
        <v>32</v>
      </c>
      <c r="L906" s="53" t="s">
        <v>46</v>
      </c>
      <c r="M906" s="54">
        <v>45170</v>
      </c>
      <c r="N906" s="52" t="s">
        <v>66</v>
      </c>
      <c r="O906" s="55">
        <v>79.78</v>
      </c>
      <c r="P906" s="52">
        <v>256</v>
      </c>
      <c r="Q906" s="56">
        <v>0.2</v>
      </c>
      <c r="R906" s="55">
        <f>+Table13[[#This Row],[Price per Unit]]*Table13[[#This Row],[Units Sold]]</f>
        <v>20423.68</v>
      </c>
      <c r="S906" s="52" t="s">
        <v>47</v>
      </c>
      <c r="T906" s="66">
        <f>+Table13[[#This Row],[Price per Unit]]*Table13[[#This Row],[Units Sold]]-Table13[[#This Row],[Price per Unit]]*Table13[[#This Row],[Units Sold]]*Table13[[#This Row],[Discount %]]</f>
        <v>16338.944</v>
      </c>
      <c r="U906"/>
    </row>
    <row r="907" spans="1:21">
      <c r="A907" s="65">
        <v>3740</v>
      </c>
      <c r="B907" s="52" t="s">
        <v>17</v>
      </c>
      <c r="C907" s="52" t="s">
        <v>35</v>
      </c>
      <c r="D907" s="52" t="s">
        <v>19</v>
      </c>
      <c r="E907" s="52" t="s">
        <v>70</v>
      </c>
      <c r="F907" s="52" t="s">
        <v>43</v>
      </c>
      <c r="G907" s="52">
        <f>+LEN(Table13[[#This Row],[Product Name]])</f>
        <v>20</v>
      </c>
      <c r="H907" s="52" t="s">
        <v>44</v>
      </c>
      <c r="I907" s="52" t="s">
        <v>31</v>
      </c>
      <c r="J907" s="52">
        <v>2023</v>
      </c>
      <c r="K907" s="52" t="s">
        <v>45</v>
      </c>
      <c r="L907" s="53" t="s">
        <v>58</v>
      </c>
      <c r="M907" s="54">
        <v>45200</v>
      </c>
      <c r="N907" s="52" t="s">
        <v>26</v>
      </c>
      <c r="O907" s="55">
        <v>39.9</v>
      </c>
      <c r="P907" s="52">
        <v>250</v>
      </c>
      <c r="Q907" s="56">
        <v>0.18</v>
      </c>
      <c r="R907" s="55">
        <f>+Table13[[#This Row],[Price per Unit]]*Table13[[#This Row],[Units Sold]]</f>
        <v>9975</v>
      </c>
      <c r="S907" s="52" t="s">
        <v>40</v>
      </c>
      <c r="T907" s="66">
        <f>+Table13[[#This Row],[Price per Unit]]*Table13[[#This Row],[Units Sold]]-Table13[[#This Row],[Price per Unit]]*Table13[[#This Row],[Units Sold]]*Table13[[#This Row],[Discount %]]</f>
        <v>8179.5</v>
      </c>
      <c r="U907"/>
    </row>
    <row r="908" spans="1:21">
      <c r="A908" s="65">
        <v>3748</v>
      </c>
      <c r="B908" s="52" t="s">
        <v>48</v>
      </c>
      <c r="C908" s="52" t="s">
        <v>35</v>
      </c>
      <c r="D908" s="52" t="s">
        <v>36</v>
      </c>
      <c r="E908" s="52" t="s">
        <v>62</v>
      </c>
      <c r="F908" s="52" t="s">
        <v>21</v>
      </c>
      <c r="G908" s="52">
        <f>+LEN(Table13[[#This Row],[Product Name]])</f>
        <v>16</v>
      </c>
      <c r="H908" s="52" t="s">
        <v>22</v>
      </c>
      <c r="I908" s="52" t="s">
        <v>31</v>
      </c>
      <c r="J908" s="52">
        <v>2023</v>
      </c>
      <c r="K908" s="52" t="s">
        <v>24</v>
      </c>
      <c r="L908" s="53" t="s">
        <v>65</v>
      </c>
      <c r="M908" s="54">
        <v>44927</v>
      </c>
      <c r="N908" s="52" t="s">
        <v>69</v>
      </c>
      <c r="O908" s="55">
        <v>82.56</v>
      </c>
      <c r="P908" s="52">
        <v>131</v>
      </c>
      <c r="Q908" s="56">
        <v>0.02</v>
      </c>
      <c r="R908" s="55">
        <f>+Table13[[#This Row],[Price per Unit]]*Table13[[#This Row],[Units Sold]]</f>
        <v>10815.36</v>
      </c>
      <c r="S908" s="52" t="s">
        <v>61</v>
      </c>
      <c r="T908" s="66">
        <f>+Table13[[#This Row],[Price per Unit]]*Table13[[#This Row],[Units Sold]]-Table13[[#This Row],[Price per Unit]]*Table13[[#This Row],[Units Sold]]*Table13[[#This Row],[Discount %]]</f>
        <v>10599.052800000001</v>
      </c>
      <c r="U908"/>
    </row>
    <row r="909" spans="1:21">
      <c r="A909" s="65">
        <v>3750</v>
      </c>
      <c r="B909" s="52" t="s">
        <v>17</v>
      </c>
      <c r="C909" s="52" t="s">
        <v>35</v>
      </c>
      <c r="D909" s="52" t="s">
        <v>54</v>
      </c>
      <c r="E909" s="52" t="s">
        <v>67</v>
      </c>
      <c r="F909" s="52" t="s">
        <v>21</v>
      </c>
      <c r="G909" s="52">
        <f>+LEN(Table13[[#This Row],[Product Name]])</f>
        <v>16</v>
      </c>
      <c r="H909" s="52" t="s">
        <v>57</v>
      </c>
      <c r="I909" s="52" t="s">
        <v>31</v>
      </c>
      <c r="J909" s="52">
        <v>2024</v>
      </c>
      <c r="K909" s="52" t="s">
        <v>32</v>
      </c>
      <c r="L909" s="53" t="s">
        <v>51</v>
      </c>
      <c r="M909" s="54">
        <v>45383</v>
      </c>
      <c r="N909" s="52" t="s">
        <v>39</v>
      </c>
      <c r="O909" s="55">
        <v>76.91</v>
      </c>
      <c r="P909" s="52">
        <v>165</v>
      </c>
      <c r="Q909" s="56">
        <v>0.2</v>
      </c>
      <c r="R909" s="55">
        <f>+Table13[[#This Row],[Price per Unit]]*Table13[[#This Row],[Units Sold]]</f>
        <v>12690.15</v>
      </c>
      <c r="S909" s="52" t="s">
        <v>27</v>
      </c>
      <c r="T909" s="66">
        <f>+Table13[[#This Row],[Price per Unit]]*Table13[[#This Row],[Units Sold]]-Table13[[#This Row],[Price per Unit]]*Table13[[#This Row],[Units Sold]]*Table13[[#This Row],[Discount %]]</f>
        <v>10152.119999999999</v>
      </c>
      <c r="U909"/>
    </row>
    <row r="910" spans="1:21">
      <c r="A910" s="65">
        <v>3755</v>
      </c>
      <c r="B910" s="52" t="s">
        <v>17</v>
      </c>
      <c r="C910" s="52" t="s">
        <v>35</v>
      </c>
      <c r="D910" s="52" t="s">
        <v>54</v>
      </c>
      <c r="E910" s="52" t="s">
        <v>67</v>
      </c>
      <c r="F910" s="52" t="s">
        <v>60</v>
      </c>
      <c r="G910" s="52">
        <f>+LEN(Table13[[#This Row],[Product Name]])</f>
        <v>15</v>
      </c>
      <c r="H910" s="52" t="s">
        <v>57</v>
      </c>
      <c r="I910" s="52" t="s">
        <v>31</v>
      </c>
      <c r="J910" s="52">
        <v>2024</v>
      </c>
      <c r="K910" s="52" t="s">
        <v>45</v>
      </c>
      <c r="L910" s="53" t="s">
        <v>65</v>
      </c>
      <c r="M910" s="54">
        <v>45292</v>
      </c>
      <c r="N910" s="52" t="s">
        <v>34</v>
      </c>
      <c r="O910" s="55">
        <v>15.3</v>
      </c>
      <c r="P910" s="52">
        <v>329</v>
      </c>
      <c r="Q910" s="56">
        <v>0.19</v>
      </c>
      <c r="R910" s="55">
        <f>+Table13[[#This Row],[Price per Unit]]*Table13[[#This Row],[Units Sold]]</f>
        <v>5033.7</v>
      </c>
      <c r="S910" s="52" t="s">
        <v>61</v>
      </c>
      <c r="T910" s="66">
        <f>+Table13[[#This Row],[Price per Unit]]*Table13[[#This Row],[Units Sold]]-Table13[[#This Row],[Price per Unit]]*Table13[[#This Row],[Units Sold]]*Table13[[#This Row],[Discount %]]</f>
        <v>4077.2969999999996</v>
      </c>
      <c r="U910"/>
    </row>
    <row r="911" spans="1:21">
      <c r="A911" s="65">
        <v>3761</v>
      </c>
      <c r="B911" s="52" t="s">
        <v>48</v>
      </c>
      <c r="C911" s="52" t="s">
        <v>35</v>
      </c>
      <c r="D911" s="52" t="s">
        <v>36</v>
      </c>
      <c r="E911" s="52" t="s">
        <v>30</v>
      </c>
      <c r="F911" s="52" t="s">
        <v>55</v>
      </c>
      <c r="G911" s="52">
        <f>+LEN(Table13[[#This Row],[Product Name]])</f>
        <v>19</v>
      </c>
      <c r="H911" s="52" t="s">
        <v>44</v>
      </c>
      <c r="I911" s="52" t="s">
        <v>23</v>
      </c>
      <c r="J911" s="52">
        <v>2024</v>
      </c>
      <c r="K911" s="52" t="s">
        <v>24</v>
      </c>
      <c r="L911" s="53" t="s">
        <v>51</v>
      </c>
      <c r="M911" s="54">
        <v>45383</v>
      </c>
      <c r="N911" s="52" t="s">
        <v>39</v>
      </c>
      <c r="O911" s="55">
        <v>37.83</v>
      </c>
      <c r="P911" s="52">
        <v>89</v>
      </c>
      <c r="Q911" s="56">
        <v>0.25</v>
      </c>
      <c r="R911" s="55">
        <f>+Table13[[#This Row],[Price per Unit]]*Table13[[#This Row],[Units Sold]]</f>
        <v>3366.87</v>
      </c>
      <c r="S911" s="52" t="s">
        <v>27</v>
      </c>
      <c r="T911" s="66">
        <f>+Table13[[#This Row],[Price per Unit]]*Table13[[#This Row],[Units Sold]]-Table13[[#This Row],[Price per Unit]]*Table13[[#This Row],[Units Sold]]*Table13[[#This Row],[Discount %]]</f>
        <v>2525.1525000000001</v>
      </c>
      <c r="U911"/>
    </row>
    <row r="912" spans="1:21">
      <c r="A912" s="65">
        <v>3774</v>
      </c>
      <c r="B912" s="52" t="s">
        <v>48</v>
      </c>
      <c r="C912" s="52" t="s">
        <v>35</v>
      </c>
      <c r="D912" s="52" t="s">
        <v>54</v>
      </c>
      <c r="E912" s="52" t="s">
        <v>20</v>
      </c>
      <c r="F912" s="52" t="s">
        <v>21</v>
      </c>
      <c r="G912" s="52">
        <f>+LEN(Table13[[#This Row],[Product Name]])</f>
        <v>16</v>
      </c>
      <c r="H912" s="52" t="s">
        <v>44</v>
      </c>
      <c r="I912" s="52" t="s">
        <v>31</v>
      </c>
      <c r="J912" s="52">
        <v>2024</v>
      </c>
      <c r="K912" s="52" t="s">
        <v>32</v>
      </c>
      <c r="L912" s="53" t="s">
        <v>72</v>
      </c>
      <c r="M912" s="54">
        <v>45444</v>
      </c>
      <c r="N912" s="52" t="s">
        <v>39</v>
      </c>
      <c r="O912" s="55">
        <v>53.62</v>
      </c>
      <c r="P912" s="52">
        <v>60</v>
      </c>
      <c r="Q912" s="56">
        <v>0.16</v>
      </c>
      <c r="R912" s="55">
        <f>+Table13[[#This Row],[Price per Unit]]*Table13[[#This Row],[Units Sold]]</f>
        <v>3217.2</v>
      </c>
      <c r="S912" s="52" t="s">
        <v>47</v>
      </c>
      <c r="T912" s="66">
        <f>+Table13[[#This Row],[Price per Unit]]*Table13[[#This Row],[Units Sold]]-Table13[[#This Row],[Price per Unit]]*Table13[[#This Row],[Units Sold]]*Table13[[#This Row],[Discount %]]</f>
        <v>2702.4479999999999</v>
      </c>
      <c r="U912"/>
    </row>
    <row r="913" spans="1:21">
      <c r="A913" s="65">
        <v>3776</v>
      </c>
      <c r="B913" s="52" t="s">
        <v>17</v>
      </c>
      <c r="C913" s="52" t="s">
        <v>35</v>
      </c>
      <c r="D913" s="52" t="s">
        <v>50</v>
      </c>
      <c r="E913" s="52" t="s">
        <v>20</v>
      </c>
      <c r="F913" s="52" t="s">
        <v>21</v>
      </c>
      <c r="G913" s="52">
        <f>+LEN(Table13[[#This Row],[Product Name]])</f>
        <v>16</v>
      </c>
      <c r="H913" s="52" t="s">
        <v>57</v>
      </c>
      <c r="I913" s="52" t="s">
        <v>23</v>
      </c>
      <c r="J913" s="52">
        <v>2024</v>
      </c>
      <c r="K913" s="52" t="s">
        <v>32</v>
      </c>
      <c r="L913" s="53" t="s">
        <v>71</v>
      </c>
      <c r="M913" s="54">
        <v>45566</v>
      </c>
      <c r="N913" s="52" t="s">
        <v>26</v>
      </c>
      <c r="O913" s="55">
        <v>31.09</v>
      </c>
      <c r="P913" s="52">
        <v>298</v>
      </c>
      <c r="Q913" s="56">
        <v>0.3</v>
      </c>
      <c r="R913" s="55">
        <f>+Table13[[#This Row],[Price per Unit]]*Table13[[#This Row],[Units Sold]]</f>
        <v>9264.82</v>
      </c>
      <c r="S913" s="52" t="s">
        <v>61</v>
      </c>
      <c r="T913" s="66">
        <f>+Table13[[#This Row],[Price per Unit]]*Table13[[#This Row],[Units Sold]]-Table13[[#This Row],[Price per Unit]]*Table13[[#This Row],[Units Sold]]*Table13[[#This Row],[Discount %]]</f>
        <v>6485.3739999999998</v>
      </c>
      <c r="U913"/>
    </row>
    <row r="914" spans="1:21">
      <c r="A914" s="65">
        <v>3783</v>
      </c>
      <c r="B914" s="52" t="s">
        <v>41</v>
      </c>
      <c r="C914" s="52" t="s">
        <v>35</v>
      </c>
      <c r="D914" s="52" t="s">
        <v>54</v>
      </c>
      <c r="E914" s="52" t="s">
        <v>62</v>
      </c>
      <c r="F914" s="52" t="s">
        <v>38</v>
      </c>
      <c r="G914" s="52">
        <f>+LEN(Table13[[#This Row],[Product Name]])</f>
        <v>15</v>
      </c>
      <c r="H914" s="52" t="s">
        <v>44</v>
      </c>
      <c r="I914" s="52" t="s">
        <v>23</v>
      </c>
      <c r="J914" s="52">
        <v>2024</v>
      </c>
      <c r="K914" s="52" t="s">
        <v>45</v>
      </c>
      <c r="L914" s="53" t="s">
        <v>68</v>
      </c>
      <c r="M914" s="54">
        <v>45627</v>
      </c>
      <c r="N914" s="52" t="s">
        <v>69</v>
      </c>
      <c r="O914" s="55">
        <v>87.05</v>
      </c>
      <c r="P914" s="52">
        <v>327</v>
      </c>
      <c r="Q914" s="56">
        <v>0.28000000000000003</v>
      </c>
      <c r="R914" s="55">
        <f>+Table13[[#This Row],[Price per Unit]]*Table13[[#This Row],[Units Sold]]</f>
        <v>28465.35</v>
      </c>
      <c r="S914" s="52" t="s">
        <v>40</v>
      </c>
      <c r="T914" s="66">
        <f>+Table13[[#This Row],[Price per Unit]]*Table13[[#This Row],[Units Sold]]-Table13[[#This Row],[Price per Unit]]*Table13[[#This Row],[Units Sold]]*Table13[[#This Row],[Discount %]]</f>
        <v>20495.051999999996</v>
      </c>
      <c r="U914"/>
    </row>
    <row r="915" spans="1:21">
      <c r="A915" s="65">
        <v>3784</v>
      </c>
      <c r="B915" s="52" t="s">
        <v>48</v>
      </c>
      <c r="C915" s="52" t="s">
        <v>35</v>
      </c>
      <c r="D915" s="52" t="s">
        <v>42</v>
      </c>
      <c r="E915" s="52" t="s">
        <v>70</v>
      </c>
      <c r="F915" s="52" t="s">
        <v>43</v>
      </c>
      <c r="G915" s="52">
        <f>+LEN(Table13[[#This Row],[Product Name]])</f>
        <v>20</v>
      </c>
      <c r="H915" s="52" t="s">
        <v>22</v>
      </c>
      <c r="I915" s="52" t="s">
        <v>31</v>
      </c>
      <c r="J915" s="52">
        <v>2024</v>
      </c>
      <c r="K915" s="52" t="s">
        <v>45</v>
      </c>
      <c r="L915" s="53" t="s">
        <v>58</v>
      </c>
      <c r="M915" s="54">
        <v>45566</v>
      </c>
      <c r="N915" s="52" t="s">
        <v>66</v>
      </c>
      <c r="O915" s="55">
        <v>48.23</v>
      </c>
      <c r="P915" s="52">
        <v>191</v>
      </c>
      <c r="Q915" s="56">
        <v>0.18</v>
      </c>
      <c r="R915" s="55">
        <f>+Table13[[#This Row],[Price per Unit]]*Table13[[#This Row],[Units Sold]]</f>
        <v>9211.93</v>
      </c>
      <c r="S915" s="52" t="s">
        <v>61</v>
      </c>
      <c r="T915" s="66">
        <f>+Table13[[#This Row],[Price per Unit]]*Table13[[#This Row],[Units Sold]]-Table13[[#This Row],[Price per Unit]]*Table13[[#This Row],[Units Sold]]*Table13[[#This Row],[Discount %]]</f>
        <v>7553.7826000000005</v>
      </c>
      <c r="U915"/>
    </row>
    <row r="916" spans="1:21">
      <c r="A916" s="65">
        <v>3799</v>
      </c>
      <c r="B916" s="52" t="s">
        <v>41</v>
      </c>
      <c r="C916" s="52" t="s">
        <v>35</v>
      </c>
      <c r="D916" s="52" t="s">
        <v>29</v>
      </c>
      <c r="E916" s="52" t="s">
        <v>30</v>
      </c>
      <c r="F916" s="52" t="s">
        <v>38</v>
      </c>
      <c r="G916" s="52">
        <f>+LEN(Table13[[#This Row],[Product Name]])</f>
        <v>15</v>
      </c>
      <c r="H916" s="52" t="s">
        <v>22</v>
      </c>
      <c r="I916" s="52" t="s">
        <v>31</v>
      </c>
      <c r="J916" s="52">
        <v>2023</v>
      </c>
      <c r="K916" s="52" t="s">
        <v>45</v>
      </c>
      <c r="L916" s="53" t="s">
        <v>65</v>
      </c>
      <c r="M916" s="54">
        <v>44927</v>
      </c>
      <c r="N916" s="52" t="s">
        <v>34</v>
      </c>
      <c r="O916" s="55">
        <v>74.31</v>
      </c>
      <c r="P916" s="52">
        <v>421</v>
      </c>
      <c r="Q916" s="56">
        <v>0.09</v>
      </c>
      <c r="R916" s="55">
        <f>+Table13[[#This Row],[Price per Unit]]*Table13[[#This Row],[Units Sold]]</f>
        <v>31284.510000000002</v>
      </c>
      <c r="S916" s="52" t="s">
        <v>56</v>
      </c>
      <c r="T916" s="66">
        <f>+Table13[[#This Row],[Price per Unit]]*Table13[[#This Row],[Units Sold]]-Table13[[#This Row],[Price per Unit]]*Table13[[#This Row],[Units Sold]]*Table13[[#This Row],[Discount %]]</f>
        <v>28468.904100000003</v>
      </c>
      <c r="U916"/>
    </row>
    <row r="917" spans="1:21">
      <c r="A917" s="65">
        <v>3802</v>
      </c>
      <c r="B917" s="52" t="s">
        <v>48</v>
      </c>
      <c r="C917" s="52" t="s">
        <v>35</v>
      </c>
      <c r="D917" s="52" t="s">
        <v>50</v>
      </c>
      <c r="E917" s="52" t="s">
        <v>62</v>
      </c>
      <c r="F917" s="52" t="s">
        <v>21</v>
      </c>
      <c r="G917" s="52">
        <f>+LEN(Table13[[#This Row],[Product Name]])</f>
        <v>16</v>
      </c>
      <c r="H917" s="52" t="s">
        <v>22</v>
      </c>
      <c r="I917" s="52" t="s">
        <v>31</v>
      </c>
      <c r="J917" s="52">
        <v>2024</v>
      </c>
      <c r="K917" s="52" t="s">
        <v>32</v>
      </c>
      <c r="L917" s="53" t="s">
        <v>64</v>
      </c>
      <c r="M917" s="54">
        <v>45474</v>
      </c>
      <c r="N917" s="52" t="s">
        <v>69</v>
      </c>
      <c r="O917" s="55">
        <v>51.83</v>
      </c>
      <c r="P917" s="52">
        <v>491</v>
      </c>
      <c r="Q917" s="56">
        <v>0.24</v>
      </c>
      <c r="R917" s="55">
        <f>+Table13[[#This Row],[Price per Unit]]*Table13[[#This Row],[Units Sold]]</f>
        <v>25448.53</v>
      </c>
      <c r="S917" s="52" t="s">
        <v>40</v>
      </c>
      <c r="T917" s="66">
        <f>+Table13[[#This Row],[Price per Unit]]*Table13[[#This Row],[Units Sold]]-Table13[[#This Row],[Price per Unit]]*Table13[[#This Row],[Units Sold]]*Table13[[#This Row],[Discount %]]</f>
        <v>19340.882799999999</v>
      </c>
      <c r="U917"/>
    </row>
    <row r="918" spans="1:21">
      <c r="A918" s="65">
        <v>3809</v>
      </c>
      <c r="B918" s="52" t="s">
        <v>48</v>
      </c>
      <c r="C918" s="52" t="s">
        <v>35</v>
      </c>
      <c r="D918" s="52" t="s">
        <v>19</v>
      </c>
      <c r="E918" s="52" t="s">
        <v>20</v>
      </c>
      <c r="F918" s="52" t="s">
        <v>21</v>
      </c>
      <c r="G918" s="52">
        <f>+LEN(Table13[[#This Row],[Product Name]])</f>
        <v>16</v>
      </c>
      <c r="H918" s="52" t="s">
        <v>57</v>
      </c>
      <c r="I918" s="52" t="s">
        <v>31</v>
      </c>
      <c r="J918" s="52">
        <v>2023</v>
      </c>
      <c r="K918" s="52" t="s">
        <v>32</v>
      </c>
      <c r="L918" s="53" t="s">
        <v>72</v>
      </c>
      <c r="M918" s="54">
        <v>45078</v>
      </c>
      <c r="N918" s="52" t="s">
        <v>34</v>
      </c>
      <c r="O918" s="55">
        <v>49.98</v>
      </c>
      <c r="P918" s="52">
        <v>338</v>
      </c>
      <c r="Q918" s="56">
        <v>0.23</v>
      </c>
      <c r="R918" s="55">
        <f>+Table13[[#This Row],[Price per Unit]]*Table13[[#This Row],[Units Sold]]</f>
        <v>16893.239999999998</v>
      </c>
      <c r="S918" s="52" t="s">
        <v>56</v>
      </c>
      <c r="T918" s="66">
        <f>+Table13[[#This Row],[Price per Unit]]*Table13[[#This Row],[Units Sold]]-Table13[[#This Row],[Price per Unit]]*Table13[[#This Row],[Units Sold]]*Table13[[#This Row],[Discount %]]</f>
        <v>13007.794799999998</v>
      </c>
      <c r="U918"/>
    </row>
    <row r="919" spans="1:21">
      <c r="A919" s="65">
        <v>3812</v>
      </c>
      <c r="B919" s="52" t="s">
        <v>48</v>
      </c>
      <c r="C919" s="52" t="s">
        <v>35</v>
      </c>
      <c r="D919" s="52" t="s">
        <v>29</v>
      </c>
      <c r="E919" s="52" t="s">
        <v>67</v>
      </c>
      <c r="F919" s="52" t="s">
        <v>43</v>
      </c>
      <c r="G919" s="52">
        <f>+LEN(Table13[[#This Row],[Product Name]])</f>
        <v>20</v>
      </c>
      <c r="H919" s="52" t="s">
        <v>57</v>
      </c>
      <c r="I919" s="52" t="s">
        <v>31</v>
      </c>
      <c r="J919" s="52">
        <v>2023</v>
      </c>
      <c r="K919" s="52" t="s">
        <v>32</v>
      </c>
      <c r="L919" s="53" t="s">
        <v>25</v>
      </c>
      <c r="M919" s="54">
        <v>44986</v>
      </c>
      <c r="N919" s="52" t="s">
        <v>39</v>
      </c>
      <c r="O919" s="55">
        <v>50.07</v>
      </c>
      <c r="P919" s="52">
        <v>95</v>
      </c>
      <c r="Q919" s="56">
        <v>0.06</v>
      </c>
      <c r="R919" s="55">
        <f>+Table13[[#This Row],[Price per Unit]]*Table13[[#This Row],[Units Sold]]</f>
        <v>4756.6499999999996</v>
      </c>
      <c r="S919" s="52" t="s">
        <v>40</v>
      </c>
      <c r="T919" s="66">
        <f>+Table13[[#This Row],[Price per Unit]]*Table13[[#This Row],[Units Sold]]-Table13[[#This Row],[Price per Unit]]*Table13[[#This Row],[Units Sold]]*Table13[[#This Row],[Discount %]]</f>
        <v>4471.2509999999993</v>
      </c>
      <c r="U919"/>
    </row>
    <row r="920" spans="1:21">
      <c r="A920" s="65">
        <v>3816</v>
      </c>
      <c r="B920" s="52" t="s">
        <v>17</v>
      </c>
      <c r="C920" s="52" t="s">
        <v>35</v>
      </c>
      <c r="D920" s="52" t="s">
        <v>54</v>
      </c>
      <c r="E920" s="52" t="s">
        <v>30</v>
      </c>
      <c r="F920" s="52" t="s">
        <v>21</v>
      </c>
      <c r="G920" s="52">
        <f>+LEN(Table13[[#This Row],[Product Name]])</f>
        <v>16</v>
      </c>
      <c r="H920" s="52" t="s">
        <v>44</v>
      </c>
      <c r="I920" s="52" t="s">
        <v>23</v>
      </c>
      <c r="J920" s="52">
        <v>2024</v>
      </c>
      <c r="K920" s="52" t="s">
        <v>63</v>
      </c>
      <c r="L920" s="53" t="s">
        <v>33</v>
      </c>
      <c r="M920" s="54">
        <v>45413</v>
      </c>
      <c r="N920" s="52" t="s">
        <v>39</v>
      </c>
      <c r="O920" s="55">
        <v>16</v>
      </c>
      <c r="P920" s="52">
        <v>310</v>
      </c>
      <c r="Q920" s="56">
        <v>0.12</v>
      </c>
      <c r="R920" s="55">
        <f>+Table13[[#This Row],[Price per Unit]]*Table13[[#This Row],[Units Sold]]</f>
        <v>4960</v>
      </c>
      <c r="S920" s="52" t="s">
        <v>61</v>
      </c>
      <c r="T920" s="66">
        <f>+Table13[[#This Row],[Price per Unit]]*Table13[[#This Row],[Units Sold]]-Table13[[#This Row],[Price per Unit]]*Table13[[#This Row],[Units Sold]]*Table13[[#This Row],[Discount %]]</f>
        <v>4364.8</v>
      </c>
      <c r="U920"/>
    </row>
    <row r="921" spans="1:21">
      <c r="A921" s="65">
        <v>3822</v>
      </c>
      <c r="B921" s="52" t="s">
        <v>41</v>
      </c>
      <c r="C921" s="52" t="s">
        <v>35</v>
      </c>
      <c r="D921" s="52" t="s">
        <v>52</v>
      </c>
      <c r="E921" s="52" t="s">
        <v>70</v>
      </c>
      <c r="F921" s="52" t="s">
        <v>38</v>
      </c>
      <c r="G921" s="52">
        <f>+LEN(Table13[[#This Row],[Product Name]])</f>
        <v>15</v>
      </c>
      <c r="H921" s="52" t="s">
        <v>44</v>
      </c>
      <c r="I921" s="52" t="s">
        <v>23</v>
      </c>
      <c r="J921" s="52">
        <v>2024</v>
      </c>
      <c r="K921" s="52" t="s">
        <v>63</v>
      </c>
      <c r="L921" s="53" t="s">
        <v>73</v>
      </c>
      <c r="M921" s="54">
        <v>45505</v>
      </c>
      <c r="N921" s="52" t="s">
        <v>26</v>
      </c>
      <c r="O921" s="55">
        <v>22.25</v>
      </c>
      <c r="P921" s="52">
        <v>24</v>
      </c>
      <c r="Q921" s="56">
        <v>0.02</v>
      </c>
      <c r="R921" s="55">
        <f>+Table13[[#This Row],[Price per Unit]]*Table13[[#This Row],[Units Sold]]</f>
        <v>534</v>
      </c>
      <c r="S921" s="52" t="s">
        <v>61</v>
      </c>
      <c r="T921" s="66">
        <f>+Table13[[#This Row],[Price per Unit]]*Table13[[#This Row],[Units Sold]]-Table13[[#This Row],[Price per Unit]]*Table13[[#This Row],[Units Sold]]*Table13[[#This Row],[Discount %]]</f>
        <v>523.32000000000005</v>
      </c>
      <c r="U921"/>
    </row>
    <row r="922" spans="1:21">
      <c r="A922" s="65">
        <v>3825</v>
      </c>
      <c r="B922" s="52" t="s">
        <v>17</v>
      </c>
      <c r="C922" s="52" t="s">
        <v>35</v>
      </c>
      <c r="D922" s="52" t="s">
        <v>36</v>
      </c>
      <c r="E922" s="52" t="s">
        <v>67</v>
      </c>
      <c r="F922" s="52" t="s">
        <v>55</v>
      </c>
      <c r="G922" s="52">
        <f>+LEN(Table13[[#This Row],[Product Name]])</f>
        <v>19</v>
      </c>
      <c r="H922" s="52" t="s">
        <v>44</v>
      </c>
      <c r="I922" s="52" t="s">
        <v>23</v>
      </c>
      <c r="J922" s="52">
        <v>2024</v>
      </c>
      <c r="K922" s="52" t="s">
        <v>63</v>
      </c>
      <c r="L922" s="53" t="s">
        <v>68</v>
      </c>
      <c r="M922" s="54">
        <v>45627</v>
      </c>
      <c r="N922" s="52" t="s">
        <v>26</v>
      </c>
      <c r="O922" s="55">
        <v>86.3</v>
      </c>
      <c r="P922" s="52">
        <v>436</v>
      </c>
      <c r="Q922" s="56">
        <v>0.26</v>
      </c>
      <c r="R922" s="55">
        <f>+Table13[[#This Row],[Price per Unit]]*Table13[[#This Row],[Units Sold]]</f>
        <v>37626.799999999996</v>
      </c>
      <c r="S922" s="52" t="s">
        <v>27</v>
      </c>
      <c r="T922" s="66">
        <f>+Table13[[#This Row],[Price per Unit]]*Table13[[#This Row],[Units Sold]]-Table13[[#This Row],[Price per Unit]]*Table13[[#This Row],[Units Sold]]*Table13[[#This Row],[Discount %]]</f>
        <v>27843.831999999995</v>
      </c>
      <c r="U922"/>
    </row>
    <row r="923" spans="1:21">
      <c r="A923" s="65">
        <v>3829</v>
      </c>
      <c r="B923" s="52" t="s">
        <v>48</v>
      </c>
      <c r="C923" s="52" t="s">
        <v>35</v>
      </c>
      <c r="D923" s="52" t="s">
        <v>29</v>
      </c>
      <c r="E923" s="52" t="s">
        <v>62</v>
      </c>
      <c r="F923" s="52" t="s">
        <v>43</v>
      </c>
      <c r="G923" s="52">
        <f>+LEN(Table13[[#This Row],[Product Name]])</f>
        <v>20</v>
      </c>
      <c r="H923" s="52" t="s">
        <v>22</v>
      </c>
      <c r="I923" s="52" t="s">
        <v>31</v>
      </c>
      <c r="J923" s="52">
        <v>2023</v>
      </c>
      <c r="K923" s="52" t="s">
        <v>45</v>
      </c>
      <c r="L923" s="53" t="s">
        <v>73</v>
      </c>
      <c r="M923" s="54">
        <v>45139</v>
      </c>
      <c r="N923" s="52" t="s">
        <v>39</v>
      </c>
      <c r="O923" s="55">
        <v>34.799999999999997</v>
      </c>
      <c r="P923" s="52">
        <v>270</v>
      </c>
      <c r="Q923" s="56">
        <v>0.02</v>
      </c>
      <c r="R923" s="55">
        <f>+Table13[[#This Row],[Price per Unit]]*Table13[[#This Row],[Units Sold]]</f>
        <v>9396</v>
      </c>
      <c r="S923" s="52" t="s">
        <v>27</v>
      </c>
      <c r="T923" s="66">
        <f>+Table13[[#This Row],[Price per Unit]]*Table13[[#This Row],[Units Sold]]-Table13[[#This Row],[Price per Unit]]*Table13[[#This Row],[Units Sold]]*Table13[[#This Row],[Discount %]]</f>
        <v>9208.08</v>
      </c>
      <c r="U923"/>
    </row>
    <row r="924" spans="1:21">
      <c r="A924" s="65">
        <v>3831</v>
      </c>
      <c r="B924" s="52" t="s">
        <v>48</v>
      </c>
      <c r="C924" s="52" t="s">
        <v>35</v>
      </c>
      <c r="D924" s="52" t="s">
        <v>42</v>
      </c>
      <c r="E924" s="52" t="s">
        <v>59</v>
      </c>
      <c r="F924" s="52" t="s">
        <v>60</v>
      </c>
      <c r="G924" s="52">
        <f>+LEN(Table13[[#This Row],[Product Name]])</f>
        <v>15</v>
      </c>
      <c r="H924" s="52" t="s">
        <v>44</v>
      </c>
      <c r="I924" s="52" t="s">
        <v>31</v>
      </c>
      <c r="J924" s="52">
        <v>2024</v>
      </c>
      <c r="K924" s="52" t="s">
        <v>32</v>
      </c>
      <c r="L924" s="53" t="s">
        <v>71</v>
      </c>
      <c r="M924" s="54">
        <v>45566</v>
      </c>
      <c r="N924" s="52" t="s">
        <v>34</v>
      </c>
      <c r="O924" s="55">
        <v>23.99</v>
      </c>
      <c r="P924" s="52">
        <v>151</v>
      </c>
      <c r="Q924" s="56">
        <v>0.11</v>
      </c>
      <c r="R924" s="55">
        <f>+Table13[[#This Row],[Price per Unit]]*Table13[[#This Row],[Units Sold]]</f>
        <v>3622.49</v>
      </c>
      <c r="S924" s="52" t="s">
        <v>61</v>
      </c>
      <c r="T924" s="66">
        <f>+Table13[[#This Row],[Price per Unit]]*Table13[[#This Row],[Units Sold]]-Table13[[#This Row],[Price per Unit]]*Table13[[#This Row],[Units Sold]]*Table13[[#This Row],[Discount %]]</f>
        <v>3224.0160999999998</v>
      </c>
      <c r="U924"/>
    </row>
    <row r="925" spans="1:21">
      <c r="A925" s="65">
        <v>3838</v>
      </c>
      <c r="B925" s="52" t="s">
        <v>41</v>
      </c>
      <c r="C925" s="52" t="s">
        <v>35</v>
      </c>
      <c r="D925" s="52" t="s">
        <v>19</v>
      </c>
      <c r="E925" s="52" t="s">
        <v>67</v>
      </c>
      <c r="F925" s="52" t="s">
        <v>60</v>
      </c>
      <c r="G925" s="52">
        <f>+LEN(Table13[[#This Row],[Product Name]])</f>
        <v>15</v>
      </c>
      <c r="H925" s="52" t="s">
        <v>57</v>
      </c>
      <c r="I925" s="52" t="s">
        <v>31</v>
      </c>
      <c r="J925" s="52">
        <v>2023</v>
      </c>
      <c r="K925" s="52" t="s">
        <v>45</v>
      </c>
      <c r="L925" s="53" t="s">
        <v>72</v>
      </c>
      <c r="M925" s="54">
        <v>45078</v>
      </c>
      <c r="N925" s="52" t="s">
        <v>26</v>
      </c>
      <c r="O925" s="55">
        <v>12.25</v>
      </c>
      <c r="P925" s="52">
        <v>398</v>
      </c>
      <c r="Q925" s="56">
        <v>0.16</v>
      </c>
      <c r="R925" s="55">
        <f>+Table13[[#This Row],[Price per Unit]]*Table13[[#This Row],[Units Sold]]</f>
        <v>4875.5</v>
      </c>
      <c r="S925" s="52" t="s">
        <v>47</v>
      </c>
      <c r="T925" s="66">
        <f>+Table13[[#This Row],[Price per Unit]]*Table13[[#This Row],[Units Sold]]-Table13[[#This Row],[Price per Unit]]*Table13[[#This Row],[Units Sold]]*Table13[[#This Row],[Discount %]]</f>
        <v>4095.42</v>
      </c>
      <c r="U925"/>
    </row>
    <row r="926" spans="1:21">
      <c r="A926" s="65">
        <v>3842</v>
      </c>
      <c r="B926" s="52" t="s">
        <v>48</v>
      </c>
      <c r="C926" s="52" t="s">
        <v>35</v>
      </c>
      <c r="D926" s="52" t="s">
        <v>54</v>
      </c>
      <c r="E926" s="52" t="s">
        <v>59</v>
      </c>
      <c r="F926" s="52" t="s">
        <v>43</v>
      </c>
      <c r="G926" s="52">
        <f>+LEN(Table13[[#This Row],[Product Name]])</f>
        <v>20</v>
      </c>
      <c r="H926" s="52" t="s">
        <v>57</v>
      </c>
      <c r="I926" s="52" t="s">
        <v>23</v>
      </c>
      <c r="J926" s="52">
        <v>2024</v>
      </c>
      <c r="K926" s="52" t="s">
        <v>32</v>
      </c>
      <c r="L926" s="53" t="s">
        <v>58</v>
      </c>
      <c r="M926" s="54">
        <v>45566</v>
      </c>
      <c r="N926" s="52" t="s">
        <v>66</v>
      </c>
      <c r="O926" s="55">
        <v>48.97</v>
      </c>
      <c r="P926" s="52">
        <v>337</v>
      </c>
      <c r="Q926" s="56">
        <v>0.18</v>
      </c>
      <c r="R926" s="55">
        <f>+Table13[[#This Row],[Price per Unit]]*Table13[[#This Row],[Units Sold]]</f>
        <v>16502.89</v>
      </c>
      <c r="S926" s="52" t="s">
        <v>27</v>
      </c>
      <c r="T926" s="66">
        <f>+Table13[[#This Row],[Price per Unit]]*Table13[[#This Row],[Units Sold]]-Table13[[#This Row],[Price per Unit]]*Table13[[#This Row],[Units Sold]]*Table13[[#This Row],[Discount %]]</f>
        <v>13532.3698</v>
      </c>
      <c r="U926"/>
    </row>
    <row r="927" spans="1:21">
      <c r="A927" s="65">
        <v>3848</v>
      </c>
      <c r="B927" s="52" t="s">
        <v>17</v>
      </c>
      <c r="C927" s="52" t="s">
        <v>35</v>
      </c>
      <c r="D927" s="52" t="s">
        <v>54</v>
      </c>
      <c r="E927" s="52" t="s">
        <v>70</v>
      </c>
      <c r="F927" s="52" t="s">
        <v>55</v>
      </c>
      <c r="G927" s="52">
        <f>+LEN(Table13[[#This Row],[Product Name]])</f>
        <v>19</v>
      </c>
      <c r="H927" s="52" t="s">
        <v>22</v>
      </c>
      <c r="I927" s="52" t="s">
        <v>23</v>
      </c>
      <c r="J927" s="52">
        <v>2024</v>
      </c>
      <c r="K927" s="52" t="s">
        <v>45</v>
      </c>
      <c r="L927" s="53" t="s">
        <v>64</v>
      </c>
      <c r="M927" s="54">
        <v>45474</v>
      </c>
      <c r="N927" s="52" t="s">
        <v>39</v>
      </c>
      <c r="O927" s="55">
        <v>94.91</v>
      </c>
      <c r="P927" s="52">
        <v>434</v>
      </c>
      <c r="Q927" s="56">
        <v>0.02</v>
      </c>
      <c r="R927" s="55">
        <f>+Table13[[#This Row],[Price per Unit]]*Table13[[#This Row],[Units Sold]]</f>
        <v>41190.939999999995</v>
      </c>
      <c r="S927" s="52" t="s">
        <v>47</v>
      </c>
      <c r="T927" s="66">
        <f>+Table13[[#This Row],[Price per Unit]]*Table13[[#This Row],[Units Sold]]-Table13[[#This Row],[Price per Unit]]*Table13[[#This Row],[Units Sold]]*Table13[[#This Row],[Discount %]]</f>
        <v>40367.121199999994</v>
      </c>
      <c r="U927"/>
    </row>
    <row r="928" spans="1:21">
      <c r="A928" s="65">
        <v>3852</v>
      </c>
      <c r="B928" s="52" t="s">
        <v>17</v>
      </c>
      <c r="C928" s="52" t="s">
        <v>35</v>
      </c>
      <c r="D928" s="52" t="s">
        <v>29</v>
      </c>
      <c r="E928" s="52" t="s">
        <v>59</v>
      </c>
      <c r="F928" s="52" t="s">
        <v>55</v>
      </c>
      <c r="G928" s="52">
        <f>+LEN(Table13[[#This Row],[Product Name]])</f>
        <v>19</v>
      </c>
      <c r="H928" s="52" t="s">
        <v>57</v>
      </c>
      <c r="I928" s="52" t="s">
        <v>31</v>
      </c>
      <c r="J928" s="52">
        <v>2024</v>
      </c>
      <c r="K928" s="52" t="s">
        <v>32</v>
      </c>
      <c r="L928" s="53" t="s">
        <v>58</v>
      </c>
      <c r="M928" s="54">
        <v>45566</v>
      </c>
      <c r="N928" s="52" t="s">
        <v>34</v>
      </c>
      <c r="O928" s="55">
        <v>26.28</v>
      </c>
      <c r="P928" s="52">
        <v>141</v>
      </c>
      <c r="Q928" s="56">
        <v>7.0000000000000007E-2</v>
      </c>
      <c r="R928" s="55">
        <f>+Table13[[#This Row],[Price per Unit]]*Table13[[#This Row],[Units Sold]]</f>
        <v>3705.48</v>
      </c>
      <c r="S928" s="52" t="s">
        <v>61</v>
      </c>
      <c r="T928" s="66">
        <f>+Table13[[#This Row],[Price per Unit]]*Table13[[#This Row],[Units Sold]]-Table13[[#This Row],[Price per Unit]]*Table13[[#This Row],[Units Sold]]*Table13[[#This Row],[Discount %]]</f>
        <v>3446.0963999999999</v>
      </c>
      <c r="U928"/>
    </row>
    <row r="929" spans="1:21">
      <c r="A929" s="65">
        <v>3857</v>
      </c>
      <c r="B929" s="52" t="s">
        <v>48</v>
      </c>
      <c r="C929" s="52" t="s">
        <v>35</v>
      </c>
      <c r="D929" s="52" t="s">
        <v>29</v>
      </c>
      <c r="E929" s="52" t="s">
        <v>37</v>
      </c>
      <c r="F929" s="52" t="s">
        <v>55</v>
      </c>
      <c r="G929" s="52">
        <f>+LEN(Table13[[#This Row],[Product Name]])</f>
        <v>19</v>
      </c>
      <c r="H929" s="52" t="s">
        <v>57</v>
      </c>
      <c r="I929" s="52" t="s">
        <v>31</v>
      </c>
      <c r="J929" s="52">
        <v>2023</v>
      </c>
      <c r="K929" s="52" t="s">
        <v>63</v>
      </c>
      <c r="L929" s="53" t="s">
        <v>51</v>
      </c>
      <c r="M929" s="54">
        <v>45017</v>
      </c>
      <c r="N929" s="52" t="s">
        <v>26</v>
      </c>
      <c r="O929" s="55">
        <v>90.77</v>
      </c>
      <c r="P929" s="52">
        <v>76</v>
      </c>
      <c r="Q929" s="56">
        <v>0.27</v>
      </c>
      <c r="R929" s="55">
        <f>+Table13[[#This Row],[Price per Unit]]*Table13[[#This Row],[Units Sold]]</f>
        <v>6898.5199999999995</v>
      </c>
      <c r="S929" s="52" t="s">
        <v>27</v>
      </c>
      <c r="T929" s="66">
        <f>+Table13[[#This Row],[Price per Unit]]*Table13[[#This Row],[Units Sold]]-Table13[[#This Row],[Price per Unit]]*Table13[[#This Row],[Units Sold]]*Table13[[#This Row],[Discount %]]</f>
        <v>5035.9195999999993</v>
      </c>
      <c r="U929"/>
    </row>
    <row r="930" spans="1:21">
      <c r="A930" s="65">
        <v>3858</v>
      </c>
      <c r="B930" s="52" t="s">
        <v>17</v>
      </c>
      <c r="C930" s="52" t="s">
        <v>35</v>
      </c>
      <c r="D930" s="52" t="s">
        <v>36</v>
      </c>
      <c r="E930" s="52" t="s">
        <v>30</v>
      </c>
      <c r="F930" s="52" t="s">
        <v>60</v>
      </c>
      <c r="G930" s="52">
        <f>+LEN(Table13[[#This Row],[Product Name]])</f>
        <v>15</v>
      </c>
      <c r="H930" s="52" t="s">
        <v>44</v>
      </c>
      <c r="I930" s="52" t="s">
        <v>31</v>
      </c>
      <c r="J930" s="52">
        <v>2024</v>
      </c>
      <c r="K930" s="52" t="s">
        <v>32</v>
      </c>
      <c r="L930" s="53" t="s">
        <v>73</v>
      </c>
      <c r="M930" s="54">
        <v>45505</v>
      </c>
      <c r="N930" s="52" t="s">
        <v>69</v>
      </c>
      <c r="O930" s="55">
        <v>43.29</v>
      </c>
      <c r="P930" s="52">
        <v>380</v>
      </c>
      <c r="Q930" s="56">
        <v>0.19</v>
      </c>
      <c r="R930" s="55">
        <f>+Table13[[#This Row],[Price per Unit]]*Table13[[#This Row],[Units Sold]]</f>
        <v>16450.2</v>
      </c>
      <c r="S930" s="52" t="s">
        <v>27</v>
      </c>
      <c r="T930" s="66">
        <f>+Table13[[#This Row],[Price per Unit]]*Table13[[#This Row],[Units Sold]]-Table13[[#This Row],[Price per Unit]]*Table13[[#This Row],[Units Sold]]*Table13[[#This Row],[Discount %]]</f>
        <v>13324.662</v>
      </c>
      <c r="U930"/>
    </row>
    <row r="931" spans="1:21">
      <c r="A931" s="65">
        <v>3859</v>
      </c>
      <c r="B931" s="52" t="s">
        <v>41</v>
      </c>
      <c r="C931" s="52" t="s">
        <v>35</v>
      </c>
      <c r="D931" s="52" t="s">
        <v>54</v>
      </c>
      <c r="E931" s="52" t="s">
        <v>20</v>
      </c>
      <c r="F931" s="52" t="s">
        <v>43</v>
      </c>
      <c r="G931" s="52">
        <f>+LEN(Table13[[#This Row],[Product Name]])</f>
        <v>20</v>
      </c>
      <c r="H931" s="52" t="s">
        <v>22</v>
      </c>
      <c r="I931" s="52" t="s">
        <v>23</v>
      </c>
      <c r="J931" s="52">
        <v>2024</v>
      </c>
      <c r="K931" s="52" t="s">
        <v>63</v>
      </c>
      <c r="L931" s="53" t="s">
        <v>53</v>
      </c>
      <c r="M931" s="54">
        <v>45292</v>
      </c>
      <c r="N931" s="52" t="s">
        <v>66</v>
      </c>
      <c r="O931" s="55">
        <v>40.090000000000003</v>
      </c>
      <c r="P931" s="52">
        <v>362</v>
      </c>
      <c r="Q931" s="56">
        <v>0.25</v>
      </c>
      <c r="R931" s="55">
        <f>+Table13[[#This Row],[Price per Unit]]*Table13[[#This Row],[Units Sold]]</f>
        <v>14512.580000000002</v>
      </c>
      <c r="S931" s="52" t="s">
        <v>27</v>
      </c>
      <c r="T931" s="66">
        <f>+Table13[[#This Row],[Price per Unit]]*Table13[[#This Row],[Units Sold]]-Table13[[#This Row],[Price per Unit]]*Table13[[#This Row],[Units Sold]]*Table13[[#This Row],[Discount %]]</f>
        <v>10884.435000000001</v>
      </c>
      <c r="U931"/>
    </row>
    <row r="932" spans="1:21">
      <c r="A932" s="65">
        <v>3861</v>
      </c>
      <c r="B932" s="52" t="s">
        <v>41</v>
      </c>
      <c r="C932" s="52" t="s">
        <v>35</v>
      </c>
      <c r="D932" s="52" t="s">
        <v>19</v>
      </c>
      <c r="E932" s="52" t="s">
        <v>59</v>
      </c>
      <c r="F932" s="52" t="s">
        <v>38</v>
      </c>
      <c r="G932" s="52">
        <f>+LEN(Table13[[#This Row],[Product Name]])</f>
        <v>15</v>
      </c>
      <c r="H932" s="52" t="s">
        <v>44</v>
      </c>
      <c r="I932" s="52" t="s">
        <v>23</v>
      </c>
      <c r="J932" s="52">
        <v>2023</v>
      </c>
      <c r="K932" s="52" t="s">
        <v>45</v>
      </c>
      <c r="L932" s="53" t="s">
        <v>73</v>
      </c>
      <c r="M932" s="54">
        <v>45139</v>
      </c>
      <c r="N932" s="52" t="s">
        <v>39</v>
      </c>
      <c r="O932" s="55">
        <v>89.81</v>
      </c>
      <c r="P932" s="52">
        <v>156</v>
      </c>
      <c r="Q932" s="56">
        <v>0.12</v>
      </c>
      <c r="R932" s="55">
        <f>+Table13[[#This Row],[Price per Unit]]*Table13[[#This Row],[Units Sold]]</f>
        <v>14010.36</v>
      </c>
      <c r="S932" s="52" t="s">
        <v>40</v>
      </c>
      <c r="T932" s="66">
        <f>+Table13[[#This Row],[Price per Unit]]*Table13[[#This Row],[Units Sold]]-Table13[[#This Row],[Price per Unit]]*Table13[[#This Row],[Units Sold]]*Table13[[#This Row],[Discount %]]</f>
        <v>12329.1168</v>
      </c>
      <c r="U932"/>
    </row>
    <row r="933" spans="1:21">
      <c r="A933" s="65">
        <v>3863</v>
      </c>
      <c r="B933" s="52" t="s">
        <v>41</v>
      </c>
      <c r="C933" s="52" t="s">
        <v>35</v>
      </c>
      <c r="D933" s="52" t="s">
        <v>54</v>
      </c>
      <c r="E933" s="52" t="s">
        <v>62</v>
      </c>
      <c r="F933" s="52" t="s">
        <v>21</v>
      </c>
      <c r="G933" s="52">
        <f>+LEN(Table13[[#This Row],[Product Name]])</f>
        <v>16</v>
      </c>
      <c r="H933" s="52" t="s">
        <v>44</v>
      </c>
      <c r="I933" s="52" t="s">
        <v>23</v>
      </c>
      <c r="J933" s="52">
        <v>2023</v>
      </c>
      <c r="K933" s="52" t="s">
        <v>32</v>
      </c>
      <c r="L933" s="53" t="s">
        <v>64</v>
      </c>
      <c r="M933" s="54">
        <v>45108</v>
      </c>
      <c r="N933" s="52" t="s">
        <v>69</v>
      </c>
      <c r="O933" s="55">
        <v>81.99</v>
      </c>
      <c r="P933" s="52">
        <v>496</v>
      </c>
      <c r="Q933" s="56">
        <v>0.05</v>
      </c>
      <c r="R933" s="55">
        <f>+Table13[[#This Row],[Price per Unit]]*Table13[[#This Row],[Units Sold]]</f>
        <v>40667.040000000001</v>
      </c>
      <c r="S933" s="52" t="s">
        <v>61</v>
      </c>
      <c r="T933" s="66">
        <f>+Table13[[#This Row],[Price per Unit]]*Table13[[#This Row],[Units Sold]]-Table13[[#This Row],[Price per Unit]]*Table13[[#This Row],[Units Sold]]*Table13[[#This Row],[Discount %]]</f>
        <v>38633.688000000002</v>
      </c>
      <c r="U933"/>
    </row>
    <row r="934" spans="1:21">
      <c r="A934" s="65">
        <v>3865</v>
      </c>
      <c r="B934" s="52" t="s">
        <v>41</v>
      </c>
      <c r="C934" s="52" t="s">
        <v>35</v>
      </c>
      <c r="D934" s="52" t="s">
        <v>52</v>
      </c>
      <c r="E934" s="52" t="s">
        <v>67</v>
      </c>
      <c r="F934" s="52" t="s">
        <v>21</v>
      </c>
      <c r="G934" s="52">
        <f>+LEN(Table13[[#This Row],[Product Name]])</f>
        <v>16</v>
      </c>
      <c r="H934" s="52" t="s">
        <v>22</v>
      </c>
      <c r="I934" s="52" t="s">
        <v>23</v>
      </c>
      <c r="J934" s="52">
        <v>2024</v>
      </c>
      <c r="K934" s="52" t="s">
        <v>63</v>
      </c>
      <c r="L934" s="53" t="s">
        <v>68</v>
      </c>
      <c r="M934" s="54">
        <v>45627</v>
      </c>
      <c r="N934" s="52" t="s">
        <v>39</v>
      </c>
      <c r="O934" s="55">
        <v>12.37</v>
      </c>
      <c r="P934" s="52">
        <v>394</v>
      </c>
      <c r="Q934" s="56">
        <v>0.22</v>
      </c>
      <c r="R934" s="55">
        <f>+Table13[[#This Row],[Price per Unit]]*Table13[[#This Row],[Units Sold]]</f>
        <v>4873.78</v>
      </c>
      <c r="S934" s="52" t="s">
        <v>27</v>
      </c>
      <c r="T934" s="66">
        <f>+Table13[[#This Row],[Price per Unit]]*Table13[[#This Row],[Units Sold]]-Table13[[#This Row],[Price per Unit]]*Table13[[#This Row],[Units Sold]]*Table13[[#This Row],[Discount %]]</f>
        <v>3801.5483999999997</v>
      </c>
      <c r="U934"/>
    </row>
    <row r="935" spans="1:21">
      <c r="A935" s="65">
        <v>3873</v>
      </c>
      <c r="B935" s="52" t="s">
        <v>41</v>
      </c>
      <c r="C935" s="52" t="s">
        <v>35</v>
      </c>
      <c r="D935" s="52" t="s">
        <v>19</v>
      </c>
      <c r="E935" s="52" t="s">
        <v>70</v>
      </c>
      <c r="F935" s="52" t="s">
        <v>60</v>
      </c>
      <c r="G935" s="52">
        <f>+LEN(Table13[[#This Row],[Product Name]])</f>
        <v>15</v>
      </c>
      <c r="H935" s="52" t="s">
        <v>57</v>
      </c>
      <c r="I935" s="52" t="s">
        <v>31</v>
      </c>
      <c r="J935" s="52">
        <v>2024</v>
      </c>
      <c r="K935" s="52" t="s">
        <v>45</v>
      </c>
      <c r="L935" s="53" t="s">
        <v>72</v>
      </c>
      <c r="M935" s="54">
        <v>45444</v>
      </c>
      <c r="N935" s="52" t="s">
        <v>66</v>
      </c>
      <c r="O935" s="55">
        <v>98.62</v>
      </c>
      <c r="P935" s="52">
        <v>15</v>
      </c>
      <c r="Q935" s="56">
        <v>0.26</v>
      </c>
      <c r="R935" s="55">
        <f>+Table13[[#This Row],[Price per Unit]]*Table13[[#This Row],[Units Sold]]</f>
        <v>1479.3000000000002</v>
      </c>
      <c r="S935" s="52" t="s">
        <v>61</v>
      </c>
      <c r="T935" s="66">
        <f>+Table13[[#This Row],[Price per Unit]]*Table13[[#This Row],[Units Sold]]-Table13[[#This Row],[Price per Unit]]*Table13[[#This Row],[Units Sold]]*Table13[[#This Row],[Discount %]]</f>
        <v>1094.6820000000002</v>
      </c>
      <c r="U935"/>
    </row>
    <row r="936" spans="1:21">
      <c r="A936" s="65">
        <v>3884</v>
      </c>
      <c r="B936" s="52" t="s">
        <v>48</v>
      </c>
      <c r="C936" s="52" t="s">
        <v>35</v>
      </c>
      <c r="D936" s="52" t="s">
        <v>29</v>
      </c>
      <c r="E936" s="52" t="s">
        <v>67</v>
      </c>
      <c r="F936" s="52" t="s">
        <v>55</v>
      </c>
      <c r="G936" s="52">
        <f>+LEN(Table13[[#This Row],[Product Name]])</f>
        <v>19</v>
      </c>
      <c r="H936" s="52" t="s">
        <v>44</v>
      </c>
      <c r="I936" s="52" t="s">
        <v>31</v>
      </c>
      <c r="J936" s="52">
        <v>2023</v>
      </c>
      <c r="K936" s="52" t="s">
        <v>45</v>
      </c>
      <c r="L936" s="53" t="s">
        <v>51</v>
      </c>
      <c r="M936" s="54">
        <v>45017</v>
      </c>
      <c r="N936" s="52" t="s">
        <v>26</v>
      </c>
      <c r="O936" s="55">
        <v>14.43</v>
      </c>
      <c r="P936" s="52">
        <v>466</v>
      </c>
      <c r="Q936" s="56">
        <v>7.0000000000000007E-2</v>
      </c>
      <c r="R936" s="55">
        <f>+Table13[[#This Row],[Price per Unit]]*Table13[[#This Row],[Units Sold]]</f>
        <v>6724.38</v>
      </c>
      <c r="S936" s="52" t="s">
        <v>27</v>
      </c>
      <c r="T936" s="66">
        <f>+Table13[[#This Row],[Price per Unit]]*Table13[[#This Row],[Units Sold]]-Table13[[#This Row],[Price per Unit]]*Table13[[#This Row],[Units Sold]]*Table13[[#This Row],[Discount %]]</f>
        <v>6253.6733999999997</v>
      </c>
      <c r="U936"/>
    </row>
    <row r="937" spans="1:21">
      <c r="A937" s="65">
        <v>3887</v>
      </c>
      <c r="B937" s="52" t="s">
        <v>41</v>
      </c>
      <c r="C937" s="52" t="s">
        <v>35</v>
      </c>
      <c r="D937" s="52" t="s">
        <v>36</v>
      </c>
      <c r="E937" s="52" t="s">
        <v>37</v>
      </c>
      <c r="F937" s="52" t="s">
        <v>21</v>
      </c>
      <c r="G937" s="52">
        <f>+LEN(Table13[[#This Row],[Product Name]])</f>
        <v>16</v>
      </c>
      <c r="H937" s="52" t="s">
        <v>22</v>
      </c>
      <c r="I937" s="52" t="s">
        <v>23</v>
      </c>
      <c r="J937" s="52">
        <v>2023</v>
      </c>
      <c r="K937" s="52" t="s">
        <v>63</v>
      </c>
      <c r="L937" s="53" t="s">
        <v>72</v>
      </c>
      <c r="M937" s="54">
        <v>45078</v>
      </c>
      <c r="N937" s="52" t="s">
        <v>26</v>
      </c>
      <c r="O937" s="55">
        <v>64.73</v>
      </c>
      <c r="P937" s="52">
        <v>484</v>
      </c>
      <c r="Q937" s="56">
        <v>0.15</v>
      </c>
      <c r="R937" s="55">
        <f>+Table13[[#This Row],[Price per Unit]]*Table13[[#This Row],[Units Sold]]</f>
        <v>31329.320000000003</v>
      </c>
      <c r="S937" s="52" t="s">
        <v>56</v>
      </c>
      <c r="T937" s="66">
        <f>+Table13[[#This Row],[Price per Unit]]*Table13[[#This Row],[Units Sold]]-Table13[[#This Row],[Price per Unit]]*Table13[[#This Row],[Units Sold]]*Table13[[#This Row],[Discount %]]</f>
        <v>26629.922000000002</v>
      </c>
      <c r="U937"/>
    </row>
    <row r="938" spans="1:21">
      <c r="A938" s="65">
        <v>3893</v>
      </c>
      <c r="B938" s="52" t="s">
        <v>48</v>
      </c>
      <c r="C938" s="52" t="s">
        <v>35</v>
      </c>
      <c r="D938" s="52" t="s">
        <v>52</v>
      </c>
      <c r="E938" s="52" t="s">
        <v>62</v>
      </c>
      <c r="F938" s="52" t="s">
        <v>43</v>
      </c>
      <c r="G938" s="52">
        <f>+LEN(Table13[[#This Row],[Product Name]])</f>
        <v>20</v>
      </c>
      <c r="H938" s="52" t="s">
        <v>57</v>
      </c>
      <c r="I938" s="52" t="s">
        <v>31</v>
      </c>
      <c r="J938" s="52">
        <v>2023</v>
      </c>
      <c r="K938" s="52" t="s">
        <v>45</v>
      </c>
      <c r="L938" s="53" t="s">
        <v>68</v>
      </c>
      <c r="M938" s="54">
        <v>45261</v>
      </c>
      <c r="N938" s="52" t="s">
        <v>69</v>
      </c>
      <c r="O938" s="55">
        <v>54.95</v>
      </c>
      <c r="P938" s="52">
        <v>50</v>
      </c>
      <c r="Q938" s="56">
        <v>0.28999999999999998</v>
      </c>
      <c r="R938" s="55">
        <f>+Table13[[#This Row],[Price per Unit]]*Table13[[#This Row],[Units Sold]]</f>
        <v>2747.5</v>
      </c>
      <c r="S938" s="52" t="s">
        <v>47</v>
      </c>
      <c r="T938" s="66">
        <f>+Table13[[#This Row],[Price per Unit]]*Table13[[#This Row],[Units Sold]]-Table13[[#This Row],[Price per Unit]]*Table13[[#This Row],[Units Sold]]*Table13[[#This Row],[Discount %]]</f>
        <v>1950.7249999999999</v>
      </c>
      <c r="U938"/>
    </row>
    <row r="939" spans="1:21">
      <c r="A939" s="65">
        <v>3898</v>
      </c>
      <c r="B939" s="52" t="s">
        <v>41</v>
      </c>
      <c r="C939" s="52" t="s">
        <v>35</v>
      </c>
      <c r="D939" s="52" t="s">
        <v>29</v>
      </c>
      <c r="E939" s="52" t="s">
        <v>37</v>
      </c>
      <c r="F939" s="52" t="s">
        <v>43</v>
      </c>
      <c r="G939" s="52">
        <f>+LEN(Table13[[#This Row],[Product Name]])</f>
        <v>20</v>
      </c>
      <c r="H939" s="52" t="s">
        <v>57</v>
      </c>
      <c r="I939" s="52" t="s">
        <v>31</v>
      </c>
      <c r="J939" s="52">
        <v>2023</v>
      </c>
      <c r="K939" s="52" t="s">
        <v>63</v>
      </c>
      <c r="L939" s="53" t="s">
        <v>64</v>
      </c>
      <c r="M939" s="54">
        <v>45108</v>
      </c>
      <c r="N939" s="52" t="s">
        <v>69</v>
      </c>
      <c r="O939" s="55">
        <v>53.66</v>
      </c>
      <c r="P939" s="52">
        <v>491</v>
      </c>
      <c r="Q939" s="56">
        <v>0.08</v>
      </c>
      <c r="R939" s="55">
        <f>+Table13[[#This Row],[Price per Unit]]*Table13[[#This Row],[Units Sold]]</f>
        <v>26347.059999999998</v>
      </c>
      <c r="S939" s="52" t="s">
        <v>47</v>
      </c>
      <c r="T939" s="66">
        <f>+Table13[[#This Row],[Price per Unit]]*Table13[[#This Row],[Units Sold]]-Table13[[#This Row],[Price per Unit]]*Table13[[#This Row],[Units Sold]]*Table13[[#This Row],[Discount %]]</f>
        <v>24239.295199999997</v>
      </c>
      <c r="U939"/>
    </row>
    <row r="940" spans="1:21">
      <c r="A940" s="65">
        <v>3900</v>
      </c>
      <c r="B940" s="52" t="s">
        <v>41</v>
      </c>
      <c r="C940" s="52" t="s">
        <v>35</v>
      </c>
      <c r="D940" s="52" t="s">
        <v>54</v>
      </c>
      <c r="E940" s="52" t="s">
        <v>67</v>
      </c>
      <c r="F940" s="52" t="s">
        <v>38</v>
      </c>
      <c r="G940" s="52">
        <f>+LEN(Table13[[#This Row],[Product Name]])</f>
        <v>15</v>
      </c>
      <c r="H940" s="52" t="s">
        <v>57</v>
      </c>
      <c r="I940" s="52" t="s">
        <v>23</v>
      </c>
      <c r="J940" s="52">
        <v>2023</v>
      </c>
      <c r="K940" s="52" t="s">
        <v>63</v>
      </c>
      <c r="L940" s="53" t="s">
        <v>33</v>
      </c>
      <c r="M940" s="54">
        <v>45047</v>
      </c>
      <c r="N940" s="52" t="s">
        <v>34</v>
      </c>
      <c r="O940" s="55">
        <v>79.45</v>
      </c>
      <c r="P940" s="52">
        <v>184</v>
      </c>
      <c r="Q940" s="56">
        <v>0.04</v>
      </c>
      <c r="R940" s="55">
        <f>+Table13[[#This Row],[Price per Unit]]*Table13[[#This Row],[Units Sold]]</f>
        <v>14618.800000000001</v>
      </c>
      <c r="S940" s="52" t="s">
        <v>27</v>
      </c>
      <c r="T940" s="66">
        <f>+Table13[[#This Row],[Price per Unit]]*Table13[[#This Row],[Units Sold]]-Table13[[#This Row],[Price per Unit]]*Table13[[#This Row],[Units Sold]]*Table13[[#This Row],[Discount %]]</f>
        <v>14034.048000000001</v>
      </c>
      <c r="U940"/>
    </row>
    <row r="941" spans="1:21">
      <c r="A941" s="65">
        <v>3901</v>
      </c>
      <c r="B941" s="52" t="s">
        <v>41</v>
      </c>
      <c r="C941" s="52" t="s">
        <v>35</v>
      </c>
      <c r="D941" s="52" t="s">
        <v>19</v>
      </c>
      <c r="E941" s="52" t="s">
        <v>62</v>
      </c>
      <c r="F941" s="52" t="s">
        <v>55</v>
      </c>
      <c r="G941" s="52">
        <f>+LEN(Table13[[#This Row],[Product Name]])</f>
        <v>19</v>
      </c>
      <c r="H941" s="52" t="s">
        <v>22</v>
      </c>
      <c r="I941" s="52" t="s">
        <v>31</v>
      </c>
      <c r="J941" s="52">
        <v>2024</v>
      </c>
      <c r="K941" s="52" t="s">
        <v>63</v>
      </c>
      <c r="L941" s="53" t="s">
        <v>72</v>
      </c>
      <c r="M941" s="54">
        <v>45444</v>
      </c>
      <c r="N941" s="52" t="s">
        <v>26</v>
      </c>
      <c r="O941" s="55">
        <v>28.53</v>
      </c>
      <c r="P941" s="52">
        <v>53</v>
      </c>
      <c r="Q941" s="56">
        <v>0.09</v>
      </c>
      <c r="R941" s="55">
        <f>+Table13[[#This Row],[Price per Unit]]*Table13[[#This Row],[Units Sold]]</f>
        <v>1512.0900000000001</v>
      </c>
      <c r="S941" s="52" t="s">
        <v>40</v>
      </c>
      <c r="T941" s="66">
        <f>+Table13[[#This Row],[Price per Unit]]*Table13[[#This Row],[Units Sold]]-Table13[[#This Row],[Price per Unit]]*Table13[[#This Row],[Units Sold]]*Table13[[#This Row],[Discount %]]</f>
        <v>1376.0019000000002</v>
      </c>
      <c r="U941"/>
    </row>
    <row r="942" spans="1:21">
      <c r="A942" s="65">
        <v>3903</v>
      </c>
      <c r="B942" s="52" t="s">
        <v>41</v>
      </c>
      <c r="C942" s="52" t="s">
        <v>35</v>
      </c>
      <c r="D942" s="52" t="s">
        <v>50</v>
      </c>
      <c r="E942" s="52" t="s">
        <v>20</v>
      </c>
      <c r="F942" s="52" t="s">
        <v>60</v>
      </c>
      <c r="G942" s="52">
        <f>+LEN(Table13[[#This Row],[Product Name]])</f>
        <v>15</v>
      </c>
      <c r="H942" s="52" t="s">
        <v>44</v>
      </c>
      <c r="I942" s="52" t="s">
        <v>23</v>
      </c>
      <c r="J942" s="52">
        <v>2024</v>
      </c>
      <c r="K942" s="52" t="s">
        <v>63</v>
      </c>
      <c r="L942" s="53" t="s">
        <v>71</v>
      </c>
      <c r="M942" s="54">
        <v>45566</v>
      </c>
      <c r="N942" s="52" t="s">
        <v>34</v>
      </c>
      <c r="O942" s="55">
        <v>91.28</v>
      </c>
      <c r="P942" s="52">
        <v>421</v>
      </c>
      <c r="Q942" s="56">
        <v>0.18</v>
      </c>
      <c r="R942" s="55">
        <f>+Table13[[#This Row],[Price per Unit]]*Table13[[#This Row],[Units Sold]]</f>
        <v>38428.879999999997</v>
      </c>
      <c r="S942" s="52" t="s">
        <v>56</v>
      </c>
      <c r="T942" s="66">
        <f>+Table13[[#This Row],[Price per Unit]]*Table13[[#This Row],[Units Sold]]-Table13[[#This Row],[Price per Unit]]*Table13[[#This Row],[Units Sold]]*Table13[[#This Row],[Discount %]]</f>
        <v>31511.681599999996</v>
      </c>
      <c r="U942"/>
    </row>
    <row r="943" spans="1:21">
      <c r="A943" s="65">
        <v>3907</v>
      </c>
      <c r="B943" s="52" t="s">
        <v>48</v>
      </c>
      <c r="C943" s="52" t="s">
        <v>35</v>
      </c>
      <c r="D943" s="52" t="s">
        <v>54</v>
      </c>
      <c r="E943" s="52" t="s">
        <v>62</v>
      </c>
      <c r="F943" s="52" t="s">
        <v>60</v>
      </c>
      <c r="G943" s="52">
        <f>+LEN(Table13[[#This Row],[Product Name]])</f>
        <v>15</v>
      </c>
      <c r="H943" s="52" t="s">
        <v>57</v>
      </c>
      <c r="I943" s="52" t="s">
        <v>31</v>
      </c>
      <c r="J943" s="52">
        <v>2023</v>
      </c>
      <c r="K943" s="52" t="s">
        <v>32</v>
      </c>
      <c r="L943" s="53" t="s">
        <v>51</v>
      </c>
      <c r="M943" s="54">
        <v>45017</v>
      </c>
      <c r="N943" s="52" t="s">
        <v>69</v>
      </c>
      <c r="O943" s="55">
        <v>55.01</v>
      </c>
      <c r="P943" s="52">
        <v>391</v>
      </c>
      <c r="Q943" s="56">
        <v>0.21</v>
      </c>
      <c r="R943" s="55">
        <f>+Table13[[#This Row],[Price per Unit]]*Table13[[#This Row],[Units Sold]]</f>
        <v>21508.91</v>
      </c>
      <c r="S943" s="52" t="s">
        <v>56</v>
      </c>
      <c r="T943" s="66">
        <f>+Table13[[#This Row],[Price per Unit]]*Table13[[#This Row],[Units Sold]]-Table13[[#This Row],[Price per Unit]]*Table13[[#This Row],[Units Sold]]*Table13[[#This Row],[Discount %]]</f>
        <v>16992.0389</v>
      </c>
      <c r="U943"/>
    </row>
    <row r="944" spans="1:21">
      <c r="A944" s="65">
        <v>3912</v>
      </c>
      <c r="B944" s="52" t="s">
        <v>48</v>
      </c>
      <c r="C944" s="52" t="s">
        <v>35</v>
      </c>
      <c r="D944" s="52" t="s">
        <v>19</v>
      </c>
      <c r="E944" s="52" t="s">
        <v>37</v>
      </c>
      <c r="F944" s="52" t="s">
        <v>55</v>
      </c>
      <c r="G944" s="52">
        <f>+LEN(Table13[[#This Row],[Product Name]])</f>
        <v>19</v>
      </c>
      <c r="H944" s="52" t="s">
        <v>44</v>
      </c>
      <c r="I944" s="52" t="s">
        <v>23</v>
      </c>
      <c r="J944" s="52">
        <v>2023</v>
      </c>
      <c r="K944" s="52" t="s">
        <v>63</v>
      </c>
      <c r="L944" s="53" t="s">
        <v>51</v>
      </c>
      <c r="M944" s="54">
        <v>45017</v>
      </c>
      <c r="N944" s="52" t="s">
        <v>34</v>
      </c>
      <c r="O944" s="55">
        <v>46.94</v>
      </c>
      <c r="P944" s="52">
        <v>322</v>
      </c>
      <c r="Q944" s="56">
        <v>0.03</v>
      </c>
      <c r="R944" s="55">
        <f>+Table13[[#This Row],[Price per Unit]]*Table13[[#This Row],[Units Sold]]</f>
        <v>15114.679999999998</v>
      </c>
      <c r="S944" s="52" t="s">
        <v>47</v>
      </c>
      <c r="T944" s="66">
        <f>+Table13[[#This Row],[Price per Unit]]*Table13[[#This Row],[Units Sold]]-Table13[[#This Row],[Price per Unit]]*Table13[[#This Row],[Units Sold]]*Table13[[#This Row],[Discount %]]</f>
        <v>14661.239599999999</v>
      </c>
      <c r="U944"/>
    </row>
    <row r="945" spans="1:21">
      <c r="A945" s="65">
        <v>3914</v>
      </c>
      <c r="B945" s="52" t="s">
        <v>17</v>
      </c>
      <c r="C945" s="52" t="s">
        <v>35</v>
      </c>
      <c r="D945" s="52" t="s">
        <v>29</v>
      </c>
      <c r="E945" s="52" t="s">
        <v>30</v>
      </c>
      <c r="F945" s="52" t="s">
        <v>60</v>
      </c>
      <c r="G945" s="52">
        <f>+LEN(Table13[[#This Row],[Product Name]])</f>
        <v>15</v>
      </c>
      <c r="H945" s="52" t="s">
        <v>57</v>
      </c>
      <c r="I945" s="52" t="s">
        <v>31</v>
      </c>
      <c r="J945" s="52">
        <v>2024</v>
      </c>
      <c r="K945" s="52" t="s">
        <v>63</v>
      </c>
      <c r="L945" s="53" t="s">
        <v>68</v>
      </c>
      <c r="M945" s="54">
        <v>45627</v>
      </c>
      <c r="N945" s="52" t="s">
        <v>69</v>
      </c>
      <c r="O945" s="55">
        <v>23.39</v>
      </c>
      <c r="P945" s="52">
        <v>268</v>
      </c>
      <c r="Q945" s="56">
        <v>0.15</v>
      </c>
      <c r="R945" s="55">
        <f>+Table13[[#This Row],[Price per Unit]]*Table13[[#This Row],[Units Sold]]</f>
        <v>6268.52</v>
      </c>
      <c r="S945" s="52" t="s">
        <v>56</v>
      </c>
      <c r="T945" s="66">
        <f>+Table13[[#This Row],[Price per Unit]]*Table13[[#This Row],[Units Sold]]-Table13[[#This Row],[Price per Unit]]*Table13[[#This Row],[Units Sold]]*Table13[[#This Row],[Discount %]]</f>
        <v>5328.2420000000002</v>
      </c>
      <c r="U945"/>
    </row>
    <row r="946" spans="1:21">
      <c r="A946" s="65">
        <v>3919</v>
      </c>
      <c r="B946" s="52" t="s">
        <v>41</v>
      </c>
      <c r="C946" s="52" t="s">
        <v>35</v>
      </c>
      <c r="D946" s="52" t="s">
        <v>54</v>
      </c>
      <c r="E946" s="52" t="s">
        <v>70</v>
      </c>
      <c r="F946" s="52" t="s">
        <v>38</v>
      </c>
      <c r="G946" s="52">
        <f>+LEN(Table13[[#This Row],[Product Name]])</f>
        <v>15</v>
      </c>
      <c r="H946" s="52" t="s">
        <v>57</v>
      </c>
      <c r="I946" s="52" t="s">
        <v>31</v>
      </c>
      <c r="J946" s="52">
        <v>2024</v>
      </c>
      <c r="K946" s="52" t="s">
        <v>63</v>
      </c>
      <c r="L946" s="53" t="s">
        <v>46</v>
      </c>
      <c r="M946" s="54">
        <v>45536</v>
      </c>
      <c r="N946" s="52" t="s">
        <v>69</v>
      </c>
      <c r="O946" s="55">
        <v>37.65</v>
      </c>
      <c r="P946" s="52">
        <v>102</v>
      </c>
      <c r="Q946" s="56">
        <v>0.09</v>
      </c>
      <c r="R946" s="55">
        <f>+Table13[[#This Row],[Price per Unit]]*Table13[[#This Row],[Units Sold]]</f>
        <v>3840.2999999999997</v>
      </c>
      <c r="S946" s="52" t="s">
        <v>61</v>
      </c>
      <c r="T946" s="66">
        <f>+Table13[[#This Row],[Price per Unit]]*Table13[[#This Row],[Units Sold]]-Table13[[#This Row],[Price per Unit]]*Table13[[#This Row],[Units Sold]]*Table13[[#This Row],[Discount %]]</f>
        <v>3494.6729999999998</v>
      </c>
      <c r="U946"/>
    </row>
    <row r="947" spans="1:21">
      <c r="A947" s="65">
        <v>3925</v>
      </c>
      <c r="B947" s="52" t="s">
        <v>17</v>
      </c>
      <c r="C947" s="52" t="s">
        <v>35</v>
      </c>
      <c r="D947" s="52" t="s">
        <v>42</v>
      </c>
      <c r="E947" s="52" t="s">
        <v>70</v>
      </c>
      <c r="F947" s="52" t="s">
        <v>38</v>
      </c>
      <c r="G947" s="52">
        <f>+LEN(Table13[[#This Row],[Product Name]])</f>
        <v>15</v>
      </c>
      <c r="H947" s="52" t="s">
        <v>44</v>
      </c>
      <c r="I947" s="52" t="s">
        <v>31</v>
      </c>
      <c r="J947" s="52">
        <v>2023</v>
      </c>
      <c r="K947" s="52" t="s">
        <v>63</v>
      </c>
      <c r="L947" s="53" t="s">
        <v>51</v>
      </c>
      <c r="M947" s="54">
        <v>45017</v>
      </c>
      <c r="N947" s="52" t="s">
        <v>39</v>
      </c>
      <c r="O947" s="55">
        <v>30.02</v>
      </c>
      <c r="P947" s="52">
        <v>473</v>
      </c>
      <c r="Q947" s="56">
        <v>0.22</v>
      </c>
      <c r="R947" s="55">
        <f>+Table13[[#This Row],[Price per Unit]]*Table13[[#This Row],[Units Sold]]</f>
        <v>14199.46</v>
      </c>
      <c r="S947" s="52" t="s">
        <v>47</v>
      </c>
      <c r="T947" s="66">
        <f>+Table13[[#This Row],[Price per Unit]]*Table13[[#This Row],[Units Sold]]-Table13[[#This Row],[Price per Unit]]*Table13[[#This Row],[Units Sold]]*Table13[[#This Row],[Discount %]]</f>
        <v>11075.578799999999</v>
      </c>
      <c r="U947"/>
    </row>
    <row r="948" spans="1:21">
      <c r="A948" s="65">
        <v>3926</v>
      </c>
      <c r="B948" s="52" t="s">
        <v>48</v>
      </c>
      <c r="C948" s="52" t="s">
        <v>35</v>
      </c>
      <c r="D948" s="52" t="s">
        <v>36</v>
      </c>
      <c r="E948" s="52" t="s">
        <v>20</v>
      </c>
      <c r="F948" s="52" t="s">
        <v>60</v>
      </c>
      <c r="G948" s="52">
        <f>+LEN(Table13[[#This Row],[Product Name]])</f>
        <v>15</v>
      </c>
      <c r="H948" s="52" t="s">
        <v>57</v>
      </c>
      <c r="I948" s="52" t="s">
        <v>31</v>
      </c>
      <c r="J948" s="52">
        <v>2023</v>
      </c>
      <c r="K948" s="52" t="s">
        <v>63</v>
      </c>
      <c r="L948" s="53" t="s">
        <v>68</v>
      </c>
      <c r="M948" s="54">
        <v>45261</v>
      </c>
      <c r="N948" s="52" t="s">
        <v>69</v>
      </c>
      <c r="O948" s="55">
        <v>56.82</v>
      </c>
      <c r="P948" s="52">
        <v>116</v>
      </c>
      <c r="Q948" s="56">
        <v>0.2</v>
      </c>
      <c r="R948" s="55">
        <f>+Table13[[#This Row],[Price per Unit]]*Table13[[#This Row],[Units Sold]]</f>
        <v>6591.12</v>
      </c>
      <c r="S948" s="52" t="s">
        <v>61</v>
      </c>
      <c r="T948" s="66">
        <f>+Table13[[#This Row],[Price per Unit]]*Table13[[#This Row],[Units Sold]]-Table13[[#This Row],[Price per Unit]]*Table13[[#This Row],[Units Sold]]*Table13[[#This Row],[Discount %]]</f>
        <v>5272.8959999999997</v>
      </c>
      <c r="U948"/>
    </row>
    <row r="949" spans="1:21">
      <c r="A949" s="65">
        <v>3928</v>
      </c>
      <c r="B949" s="52" t="s">
        <v>17</v>
      </c>
      <c r="C949" s="52" t="s">
        <v>35</v>
      </c>
      <c r="D949" s="52" t="s">
        <v>52</v>
      </c>
      <c r="E949" s="52" t="s">
        <v>20</v>
      </c>
      <c r="F949" s="52" t="s">
        <v>60</v>
      </c>
      <c r="G949" s="52">
        <f>+LEN(Table13[[#This Row],[Product Name]])</f>
        <v>15</v>
      </c>
      <c r="H949" s="52" t="s">
        <v>57</v>
      </c>
      <c r="I949" s="52" t="s">
        <v>23</v>
      </c>
      <c r="J949" s="52">
        <v>2024</v>
      </c>
      <c r="K949" s="52" t="s">
        <v>24</v>
      </c>
      <c r="L949" s="53" t="s">
        <v>58</v>
      </c>
      <c r="M949" s="54">
        <v>45566</v>
      </c>
      <c r="N949" s="52" t="s">
        <v>66</v>
      </c>
      <c r="O949" s="55">
        <v>37.090000000000003</v>
      </c>
      <c r="P949" s="52">
        <v>490</v>
      </c>
      <c r="Q949" s="56">
        <v>0.03</v>
      </c>
      <c r="R949" s="55">
        <f>+Table13[[#This Row],[Price per Unit]]*Table13[[#This Row],[Units Sold]]</f>
        <v>18174.100000000002</v>
      </c>
      <c r="S949" s="52" t="s">
        <v>47</v>
      </c>
      <c r="T949" s="66">
        <f>+Table13[[#This Row],[Price per Unit]]*Table13[[#This Row],[Units Sold]]-Table13[[#This Row],[Price per Unit]]*Table13[[#This Row],[Units Sold]]*Table13[[#This Row],[Discount %]]</f>
        <v>17628.877</v>
      </c>
      <c r="U949"/>
    </row>
    <row r="950" spans="1:21">
      <c r="A950" s="65">
        <v>3932</v>
      </c>
      <c r="B950" s="52" t="s">
        <v>41</v>
      </c>
      <c r="C950" s="52" t="s">
        <v>35</v>
      </c>
      <c r="D950" s="52" t="s">
        <v>52</v>
      </c>
      <c r="E950" s="52" t="s">
        <v>20</v>
      </c>
      <c r="F950" s="52" t="s">
        <v>60</v>
      </c>
      <c r="G950" s="52">
        <f>+LEN(Table13[[#This Row],[Product Name]])</f>
        <v>15</v>
      </c>
      <c r="H950" s="52" t="s">
        <v>57</v>
      </c>
      <c r="I950" s="52" t="s">
        <v>31</v>
      </c>
      <c r="J950" s="52">
        <v>2023</v>
      </c>
      <c r="K950" s="52" t="s">
        <v>32</v>
      </c>
      <c r="L950" s="53" t="s">
        <v>64</v>
      </c>
      <c r="M950" s="54">
        <v>45108</v>
      </c>
      <c r="N950" s="52" t="s">
        <v>26</v>
      </c>
      <c r="O950" s="55">
        <v>65.13</v>
      </c>
      <c r="P950" s="52">
        <v>126</v>
      </c>
      <c r="Q950" s="56">
        <v>0.25</v>
      </c>
      <c r="R950" s="55">
        <f>+Table13[[#This Row],[Price per Unit]]*Table13[[#This Row],[Units Sold]]</f>
        <v>8206.3799999999992</v>
      </c>
      <c r="S950" s="52" t="s">
        <v>27</v>
      </c>
      <c r="T950" s="66">
        <f>+Table13[[#This Row],[Price per Unit]]*Table13[[#This Row],[Units Sold]]-Table13[[#This Row],[Price per Unit]]*Table13[[#This Row],[Units Sold]]*Table13[[#This Row],[Discount %]]</f>
        <v>6154.7849999999999</v>
      </c>
      <c r="U950"/>
    </row>
    <row r="951" spans="1:21">
      <c r="A951" s="65">
        <v>3934</v>
      </c>
      <c r="B951" s="52" t="s">
        <v>17</v>
      </c>
      <c r="C951" s="52" t="s">
        <v>35</v>
      </c>
      <c r="D951" s="52" t="s">
        <v>19</v>
      </c>
      <c r="E951" s="52" t="s">
        <v>20</v>
      </c>
      <c r="F951" s="52" t="s">
        <v>38</v>
      </c>
      <c r="G951" s="52">
        <f>+LEN(Table13[[#This Row],[Product Name]])</f>
        <v>15</v>
      </c>
      <c r="H951" s="52" t="s">
        <v>44</v>
      </c>
      <c r="I951" s="52" t="s">
        <v>31</v>
      </c>
      <c r="J951" s="52">
        <v>2023</v>
      </c>
      <c r="K951" s="52" t="s">
        <v>45</v>
      </c>
      <c r="L951" s="53" t="s">
        <v>65</v>
      </c>
      <c r="M951" s="54">
        <v>44927</v>
      </c>
      <c r="N951" s="52" t="s">
        <v>69</v>
      </c>
      <c r="O951" s="55">
        <v>15.38</v>
      </c>
      <c r="P951" s="52">
        <v>239</v>
      </c>
      <c r="Q951" s="56">
        <v>0.08</v>
      </c>
      <c r="R951" s="55">
        <f>+Table13[[#This Row],[Price per Unit]]*Table13[[#This Row],[Units Sold]]</f>
        <v>3675.82</v>
      </c>
      <c r="S951" s="52" t="s">
        <v>56</v>
      </c>
      <c r="T951" s="66">
        <f>+Table13[[#This Row],[Price per Unit]]*Table13[[#This Row],[Units Sold]]-Table13[[#This Row],[Price per Unit]]*Table13[[#This Row],[Units Sold]]*Table13[[#This Row],[Discount %]]</f>
        <v>3381.7544000000003</v>
      </c>
      <c r="U951"/>
    </row>
    <row r="952" spans="1:21">
      <c r="A952" s="65">
        <v>3942</v>
      </c>
      <c r="B952" s="52" t="s">
        <v>48</v>
      </c>
      <c r="C952" s="52" t="s">
        <v>35</v>
      </c>
      <c r="D952" s="52" t="s">
        <v>42</v>
      </c>
      <c r="E952" s="52" t="s">
        <v>67</v>
      </c>
      <c r="F952" s="52" t="s">
        <v>55</v>
      </c>
      <c r="G952" s="52">
        <f>+LEN(Table13[[#This Row],[Product Name]])</f>
        <v>19</v>
      </c>
      <c r="H952" s="52" t="s">
        <v>44</v>
      </c>
      <c r="I952" s="52" t="s">
        <v>23</v>
      </c>
      <c r="J952" s="52">
        <v>2024</v>
      </c>
      <c r="K952" s="52" t="s">
        <v>45</v>
      </c>
      <c r="L952" s="53" t="s">
        <v>68</v>
      </c>
      <c r="M952" s="54">
        <v>45627</v>
      </c>
      <c r="N952" s="52" t="s">
        <v>69</v>
      </c>
      <c r="O952" s="55">
        <v>14.42</v>
      </c>
      <c r="P952" s="52">
        <v>285</v>
      </c>
      <c r="Q952" s="56">
        <v>0.26</v>
      </c>
      <c r="R952" s="55">
        <f>+Table13[[#This Row],[Price per Unit]]*Table13[[#This Row],[Units Sold]]</f>
        <v>4109.7</v>
      </c>
      <c r="S952" s="52" t="s">
        <v>27</v>
      </c>
      <c r="T952" s="66">
        <f>+Table13[[#This Row],[Price per Unit]]*Table13[[#This Row],[Units Sold]]-Table13[[#This Row],[Price per Unit]]*Table13[[#This Row],[Units Sold]]*Table13[[#This Row],[Discount %]]</f>
        <v>3041.1779999999999</v>
      </c>
      <c r="U952"/>
    </row>
    <row r="953" spans="1:21">
      <c r="A953" s="65">
        <v>3945</v>
      </c>
      <c r="B953" s="52" t="s">
        <v>48</v>
      </c>
      <c r="C953" s="52" t="s">
        <v>35</v>
      </c>
      <c r="D953" s="52" t="s">
        <v>29</v>
      </c>
      <c r="E953" s="52" t="s">
        <v>67</v>
      </c>
      <c r="F953" s="52" t="s">
        <v>43</v>
      </c>
      <c r="G953" s="52">
        <f>+LEN(Table13[[#This Row],[Product Name]])</f>
        <v>20</v>
      </c>
      <c r="H953" s="52" t="s">
        <v>57</v>
      </c>
      <c r="I953" s="52" t="s">
        <v>31</v>
      </c>
      <c r="J953" s="52">
        <v>2024</v>
      </c>
      <c r="K953" s="52" t="s">
        <v>32</v>
      </c>
      <c r="L953" s="53" t="s">
        <v>73</v>
      </c>
      <c r="M953" s="54">
        <v>45505</v>
      </c>
      <c r="N953" s="52" t="s">
        <v>39</v>
      </c>
      <c r="O953" s="55">
        <v>78.510000000000005</v>
      </c>
      <c r="P953" s="52">
        <v>481</v>
      </c>
      <c r="Q953" s="56">
        <v>0.27</v>
      </c>
      <c r="R953" s="55">
        <f>+Table13[[#This Row],[Price per Unit]]*Table13[[#This Row],[Units Sold]]</f>
        <v>37763.310000000005</v>
      </c>
      <c r="S953" s="52" t="s">
        <v>40</v>
      </c>
      <c r="T953" s="66">
        <f>+Table13[[#This Row],[Price per Unit]]*Table13[[#This Row],[Units Sold]]-Table13[[#This Row],[Price per Unit]]*Table13[[#This Row],[Units Sold]]*Table13[[#This Row],[Discount %]]</f>
        <v>27567.216300000004</v>
      </c>
      <c r="U953"/>
    </row>
    <row r="954" spans="1:21">
      <c r="A954" s="65">
        <v>3957</v>
      </c>
      <c r="B954" s="52" t="s">
        <v>41</v>
      </c>
      <c r="C954" s="52" t="s">
        <v>35</v>
      </c>
      <c r="D954" s="52" t="s">
        <v>29</v>
      </c>
      <c r="E954" s="52" t="s">
        <v>70</v>
      </c>
      <c r="F954" s="52" t="s">
        <v>60</v>
      </c>
      <c r="G954" s="52">
        <f>+LEN(Table13[[#This Row],[Product Name]])</f>
        <v>15</v>
      </c>
      <c r="H954" s="52" t="s">
        <v>44</v>
      </c>
      <c r="I954" s="52" t="s">
        <v>31</v>
      </c>
      <c r="J954" s="52">
        <v>2023</v>
      </c>
      <c r="K954" s="52" t="s">
        <v>45</v>
      </c>
      <c r="L954" s="53" t="s">
        <v>65</v>
      </c>
      <c r="M954" s="54">
        <v>44927</v>
      </c>
      <c r="N954" s="52" t="s">
        <v>66</v>
      </c>
      <c r="O954" s="55">
        <v>98.21</v>
      </c>
      <c r="P954" s="52">
        <v>195</v>
      </c>
      <c r="Q954" s="56">
        <v>0.27</v>
      </c>
      <c r="R954" s="55">
        <f>+Table13[[#This Row],[Price per Unit]]*Table13[[#This Row],[Units Sold]]</f>
        <v>19150.949999999997</v>
      </c>
      <c r="S954" s="52" t="s">
        <v>47</v>
      </c>
      <c r="T954" s="66">
        <f>+Table13[[#This Row],[Price per Unit]]*Table13[[#This Row],[Units Sold]]-Table13[[#This Row],[Price per Unit]]*Table13[[#This Row],[Units Sold]]*Table13[[#This Row],[Discount %]]</f>
        <v>13980.193499999998</v>
      </c>
      <c r="U954"/>
    </row>
    <row r="955" spans="1:21">
      <c r="A955" s="65">
        <v>3960</v>
      </c>
      <c r="B955" s="52" t="s">
        <v>48</v>
      </c>
      <c r="C955" s="52" t="s">
        <v>35</v>
      </c>
      <c r="D955" s="52" t="s">
        <v>52</v>
      </c>
      <c r="E955" s="52" t="s">
        <v>30</v>
      </c>
      <c r="F955" s="52" t="s">
        <v>60</v>
      </c>
      <c r="G955" s="52">
        <f>+LEN(Table13[[#This Row],[Product Name]])</f>
        <v>15</v>
      </c>
      <c r="H955" s="52" t="s">
        <v>22</v>
      </c>
      <c r="I955" s="52" t="s">
        <v>23</v>
      </c>
      <c r="J955" s="52">
        <v>2024</v>
      </c>
      <c r="K955" s="52" t="s">
        <v>63</v>
      </c>
      <c r="L955" s="53" t="s">
        <v>73</v>
      </c>
      <c r="M955" s="54">
        <v>45505</v>
      </c>
      <c r="N955" s="52" t="s">
        <v>69</v>
      </c>
      <c r="O955" s="55">
        <v>92.87</v>
      </c>
      <c r="P955" s="52">
        <v>182</v>
      </c>
      <c r="Q955" s="56">
        <v>0.11</v>
      </c>
      <c r="R955" s="55">
        <f>+Table13[[#This Row],[Price per Unit]]*Table13[[#This Row],[Units Sold]]</f>
        <v>16902.34</v>
      </c>
      <c r="S955" s="52" t="s">
        <v>40</v>
      </c>
      <c r="T955" s="66">
        <f>+Table13[[#This Row],[Price per Unit]]*Table13[[#This Row],[Units Sold]]-Table13[[#This Row],[Price per Unit]]*Table13[[#This Row],[Units Sold]]*Table13[[#This Row],[Discount %]]</f>
        <v>15043.0826</v>
      </c>
      <c r="U955"/>
    </row>
    <row r="956" spans="1:21">
      <c r="A956" s="65">
        <v>3962</v>
      </c>
      <c r="B956" s="52" t="s">
        <v>17</v>
      </c>
      <c r="C956" s="52" t="s">
        <v>35</v>
      </c>
      <c r="D956" s="52" t="s">
        <v>19</v>
      </c>
      <c r="E956" s="52" t="s">
        <v>67</v>
      </c>
      <c r="F956" s="52" t="s">
        <v>38</v>
      </c>
      <c r="G956" s="52">
        <f>+LEN(Table13[[#This Row],[Product Name]])</f>
        <v>15</v>
      </c>
      <c r="H956" s="52" t="s">
        <v>44</v>
      </c>
      <c r="I956" s="52" t="s">
        <v>23</v>
      </c>
      <c r="J956" s="52">
        <v>2024</v>
      </c>
      <c r="K956" s="52" t="s">
        <v>24</v>
      </c>
      <c r="L956" s="53" t="s">
        <v>65</v>
      </c>
      <c r="M956" s="54">
        <v>45292</v>
      </c>
      <c r="N956" s="52" t="s">
        <v>26</v>
      </c>
      <c r="O956" s="55">
        <v>62.75</v>
      </c>
      <c r="P956" s="52">
        <v>174</v>
      </c>
      <c r="Q956" s="56">
        <v>0.22</v>
      </c>
      <c r="R956" s="55">
        <f>+Table13[[#This Row],[Price per Unit]]*Table13[[#This Row],[Units Sold]]</f>
        <v>10918.5</v>
      </c>
      <c r="S956" s="52" t="s">
        <v>27</v>
      </c>
      <c r="T956" s="66">
        <f>+Table13[[#This Row],[Price per Unit]]*Table13[[#This Row],[Units Sold]]-Table13[[#This Row],[Price per Unit]]*Table13[[#This Row],[Units Sold]]*Table13[[#This Row],[Discount %]]</f>
        <v>8516.43</v>
      </c>
      <c r="U956"/>
    </row>
    <row r="957" spans="1:21">
      <c r="A957" s="65">
        <v>3965</v>
      </c>
      <c r="B957" s="52" t="s">
        <v>41</v>
      </c>
      <c r="C957" s="52" t="s">
        <v>35</v>
      </c>
      <c r="D957" s="52" t="s">
        <v>29</v>
      </c>
      <c r="E957" s="52" t="s">
        <v>30</v>
      </c>
      <c r="F957" s="52" t="s">
        <v>55</v>
      </c>
      <c r="G957" s="52">
        <f>+LEN(Table13[[#This Row],[Product Name]])</f>
        <v>19</v>
      </c>
      <c r="H957" s="52" t="s">
        <v>22</v>
      </c>
      <c r="I957" s="52" t="s">
        <v>31</v>
      </c>
      <c r="J957" s="52">
        <v>2023</v>
      </c>
      <c r="K957" s="52" t="s">
        <v>32</v>
      </c>
      <c r="L957" s="53" t="s">
        <v>33</v>
      </c>
      <c r="M957" s="54">
        <v>45047</v>
      </c>
      <c r="N957" s="52" t="s">
        <v>66</v>
      </c>
      <c r="O957" s="55">
        <v>76.44</v>
      </c>
      <c r="P957" s="52">
        <v>196</v>
      </c>
      <c r="Q957" s="56">
        <v>0.19</v>
      </c>
      <c r="R957" s="55">
        <f>+Table13[[#This Row],[Price per Unit]]*Table13[[#This Row],[Units Sold]]</f>
        <v>14982.24</v>
      </c>
      <c r="S957" s="52" t="s">
        <v>56</v>
      </c>
      <c r="T957" s="66">
        <f>+Table13[[#This Row],[Price per Unit]]*Table13[[#This Row],[Units Sold]]-Table13[[#This Row],[Price per Unit]]*Table13[[#This Row],[Units Sold]]*Table13[[#This Row],[Discount %]]</f>
        <v>12135.6144</v>
      </c>
      <c r="U957"/>
    </row>
    <row r="958" spans="1:21">
      <c r="A958" s="65">
        <v>3975</v>
      </c>
      <c r="B958" s="52" t="s">
        <v>48</v>
      </c>
      <c r="C958" s="52" t="s">
        <v>35</v>
      </c>
      <c r="D958" s="52" t="s">
        <v>50</v>
      </c>
      <c r="E958" s="52" t="s">
        <v>37</v>
      </c>
      <c r="F958" s="52" t="s">
        <v>55</v>
      </c>
      <c r="G958" s="52">
        <f>+LEN(Table13[[#This Row],[Product Name]])</f>
        <v>19</v>
      </c>
      <c r="H958" s="52" t="s">
        <v>57</v>
      </c>
      <c r="I958" s="52" t="s">
        <v>23</v>
      </c>
      <c r="J958" s="52">
        <v>2024</v>
      </c>
      <c r="K958" s="52" t="s">
        <v>32</v>
      </c>
      <c r="L958" s="53" t="s">
        <v>65</v>
      </c>
      <c r="M958" s="54">
        <v>45292</v>
      </c>
      <c r="N958" s="52" t="s">
        <v>26</v>
      </c>
      <c r="O958" s="55">
        <v>76.209999999999994</v>
      </c>
      <c r="P958" s="52">
        <v>168</v>
      </c>
      <c r="Q958" s="56">
        <v>0.17</v>
      </c>
      <c r="R958" s="55">
        <f>+Table13[[#This Row],[Price per Unit]]*Table13[[#This Row],[Units Sold]]</f>
        <v>12803.279999999999</v>
      </c>
      <c r="S958" s="52" t="s">
        <v>47</v>
      </c>
      <c r="T958" s="66">
        <f>+Table13[[#This Row],[Price per Unit]]*Table13[[#This Row],[Units Sold]]-Table13[[#This Row],[Price per Unit]]*Table13[[#This Row],[Units Sold]]*Table13[[#This Row],[Discount %]]</f>
        <v>10626.722399999999</v>
      </c>
      <c r="U958"/>
    </row>
    <row r="959" spans="1:21">
      <c r="A959" s="65">
        <v>3977</v>
      </c>
      <c r="B959" s="52" t="s">
        <v>17</v>
      </c>
      <c r="C959" s="52" t="s">
        <v>35</v>
      </c>
      <c r="D959" s="52" t="s">
        <v>50</v>
      </c>
      <c r="E959" s="52" t="s">
        <v>30</v>
      </c>
      <c r="F959" s="52" t="s">
        <v>43</v>
      </c>
      <c r="G959" s="52">
        <f>+LEN(Table13[[#This Row],[Product Name]])</f>
        <v>20</v>
      </c>
      <c r="H959" s="52" t="s">
        <v>22</v>
      </c>
      <c r="I959" s="52" t="s">
        <v>31</v>
      </c>
      <c r="J959" s="52">
        <v>2023</v>
      </c>
      <c r="K959" s="52" t="s">
        <v>24</v>
      </c>
      <c r="L959" s="53" t="s">
        <v>73</v>
      </c>
      <c r="M959" s="54">
        <v>45139</v>
      </c>
      <c r="N959" s="52" t="s">
        <v>39</v>
      </c>
      <c r="O959" s="55">
        <v>32.46</v>
      </c>
      <c r="P959" s="52">
        <v>216</v>
      </c>
      <c r="Q959" s="56">
        <v>0.11</v>
      </c>
      <c r="R959" s="55">
        <f>+Table13[[#This Row],[Price per Unit]]*Table13[[#This Row],[Units Sold]]</f>
        <v>7011.3600000000006</v>
      </c>
      <c r="S959" s="52" t="s">
        <v>56</v>
      </c>
      <c r="T959" s="66">
        <f>+Table13[[#This Row],[Price per Unit]]*Table13[[#This Row],[Units Sold]]-Table13[[#This Row],[Price per Unit]]*Table13[[#This Row],[Units Sold]]*Table13[[#This Row],[Discount %]]</f>
        <v>6240.1104000000005</v>
      </c>
      <c r="U959"/>
    </row>
    <row r="960" spans="1:21">
      <c r="A960" s="65">
        <v>3981</v>
      </c>
      <c r="B960" s="52" t="s">
        <v>41</v>
      </c>
      <c r="C960" s="52" t="s">
        <v>35</v>
      </c>
      <c r="D960" s="52" t="s">
        <v>50</v>
      </c>
      <c r="E960" s="52" t="s">
        <v>62</v>
      </c>
      <c r="F960" s="52" t="s">
        <v>38</v>
      </c>
      <c r="G960" s="52">
        <f>+LEN(Table13[[#This Row],[Product Name]])</f>
        <v>15</v>
      </c>
      <c r="H960" s="52" t="s">
        <v>57</v>
      </c>
      <c r="I960" s="52" t="s">
        <v>23</v>
      </c>
      <c r="J960" s="52">
        <v>2024</v>
      </c>
      <c r="K960" s="52" t="s">
        <v>32</v>
      </c>
      <c r="L960" s="53" t="s">
        <v>68</v>
      </c>
      <c r="M960" s="54">
        <v>45627</v>
      </c>
      <c r="N960" s="52" t="s">
        <v>66</v>
      </c>
      <c r="O960" s="55">
        <v>62.51</v>
      </c>
      <c r="P960" s="52">
        <v>222</v>
      </c>
      <c r="Q960" s="56">
        <v>0.02</v>
      </c>
      <c r="R960" s="55">
        <f>+Table13[[#This Row],[Price per Unit]]*Table13[[#This Row],[Units Sold]]</f>
        <v>13877.22</v>
      </c>
      <c r="S960" s="52" t="s">
        <v>40</v>
      </c>
      <c r="T960" s="66">
        <f>+Table13[[#This Row],[Price per Unit]]*Table13[[#This Row],[Units Sold]]-Table13[[#This Row],[Price per Unit]]*Table13[[#This Row],[Units Sold]]*Table13[[#This Row],[Discount %]]</f>
        <v>13599.675599999999</v>
      </c>
      <c r="U960"/>
    </row>
    <row r="961" spans="1:21">
      <c r="A961" s="65">
        <v>3982</v>
      </c>
      <c r="B961" s="52" t="s">
        <v>48</v>
      </c>
      <c r="C961" s="52" t="s">
        <v>35</v>
      </c>
      <c r="D961" s="52" t="s">
        <v>36</v>
      </c>
      <c r="E961" s="52" t="s">
        <v>59</v>
      </c>
      <c r="F961" s="52" t="s">
        <v>60</v>
      </c>
      <c r="G961" s="52">
        <f>+LEN(Table13[[#This Row],[Product Name]])</f>
        <v>15</v>
      </c>
      <c r="H961" s="52" t="s">
        <v>44</v>
      </c>
      <c r="I961" s="52" t="s">
        <v>31</v>
      </c>
      <c r="J961" s="52">
        <v>2024</v>
      </c>
      <c r="K961" s="52" t="s">
        <v>45</v>
      </c>
      <c r="L961" s="53" t="s">
        <v>71</v>
      </c>
      <c r="M961" s="54">
        <v>45566</v>
      </c>
      <c r="N961" s="52" t="s">
        <v>39</v>
      </c>
      <c r="O961" s="55">
        <v>36.369999999999997</v>
      </c>
      <c r="P961" s="52">
        <v>97</v>
      </c>
      <c r="Q961" s="56">
        <v>0.06</v>
      </c>
      <c r="R961" s="55">
        <f>+Table13[[#This Row],[Price per Unit]]*Table13[[#This Row],[Units Sold]]</f>
        <v>3527.89</v>
      </c>
      <c r="S961" s="52" t="s">
        <v>61</v>
      </c>
      <c r="T961" s="66">
        <f>+Table13[[#This Row],[Price per Unit]]*Table13[[#This Row],[Units Sold]]-Table13[[#This Row],[Price per Unit]]*Table13[[#This Row],[Units Sold]]*Table13[[#This Row],[Discount %]]</f>
        <v>3316.2165999999997</v>
      </c>
      <c r="U961"/>
    </row>
    <row r="962" spans="1:21">
      <c r="A962" s="65">
        <v>3987</v>
      </c>
      <c r="B962" s="52" t="s">
        <v>41</v>
      </c>
      <c r="C962" s="52" t="s">
        <v>35</v>
      </c>
      <c r="D962" s="52" t="s">
        <v>54</v>
      </c>
      <c r="E962" s="52" t="s">
        <v>70</v>
      </c>
      <c r="F962" s="52" t="s">
        <v>55</v>
      </c>
      <c r="G962" s="52">
        <f>+LEN(Table13[[#This Row],[Product Name]])</f>
        <v>19</v>
      </c>
      <c r="H962" s="52" t="s">
        <v>44</v>
      </c>
      <c r="I962" s="52" t="s">
        <v>31</v>
      </c>
      <c r="J962" s="52">
        <v>2023</v>
      </c>
      <c r="K962" s="52" t="s">
        <v>32</v>
      </c>
      <c r="L962" s="53" t="s">
        <v>72</v>
      </c>
      <c r="M962" s="54">
        <v>45078</v>
      </c>
      <c r="N962" s="52" t="s">
        <v>26</v>
      </c>
      <c r="O962" s="55">
        <v>76.44</v>
      </c>
      <c r="P962" s="52">
        <v>82</v>
      </c>
      <c r="Q962" s="56">
        <v>0.26</v>
      </c>
      <c r="R962" s="55">
        <f>+Table13[[#This Row],[Price per Unit]]*Table13[[#This Row],[Units Sold]]</f>
        <v>6268.08</v>
      </c>
      <c r="S962" s="52" t="s">
        <v>61</v>
      </c>
      <c r="T962" s="66">
        <f>+Table13[[#This Row],[Price per Unit]]*Table13[[#This Row],[Units Sold]]-Table13[[#This Row],[Price per Unit]]*Table13[[#This Row],[Units Sold]]*Table13[[#This Row],[Discount %]]</f>
        <v>4638.3791999999994</v>
      </c>
      <c r="U962"/>
    </row>
    <row r="963" spans="1:21">
      <c r="A963" s="65">
        <v>3989</v>
      </c>
      <c r="B963" s="52" t="s">
        <v>17</v>
      </c>
      <c r="C963" s="52" t="s">
        <v>35</v>
      </c>
      <c r="D963" s="52" t="s">
        <v>42</v>
      </c>
      <c r="E963" s="52" t="s">
        <v>37</v>
      </c>
      <c r="F963" s="52" t="s">
        <v>60</v>
      </c>
      <c r="G963" s="52">
        <f>+LEN(Table13[[#This Row],[Product Name]])</f>
        <v>15</v>
      </c>
      <c r="H963" s="52" t="s">
        <v>57</v>
      </c>
      <c r="I963" s="52" t="s">
        <v>23</v>
      </c>
      <c r="J963" s="52">
        <v>2023</v>
      </c>
      <c r="K963" s="52" t="s">
        <v>32</v>
      </c>
      <c r="L963" s="53" t="s">
        <v>53</v>
      </c>
      <c r="M963" s="54">
        <v>44927</v>
      </c>
      <c r="N963" s="52" t="s">
        <v>34</v>
      </c>
      <c r="O963" s="55">
        <v>15.58</v>
      </c>
      <c r="P963" s="52">
        <v>38</v>
      </c>
      <c r="Q963" s="56">
        <v>0.28999999999999998</v>
      </c>
      <c r="R963" s="55">
        <f>+Table13[[#This Row],[Price per Unit]]*Table13[[#This Row],[Units Sold]]</f>
        <v>592.04</v>
      </c>
      <c r="S963" s="52" t="s">
        <v>40</v>
      </c>
      <c r="T963" s="66">
        <f>+Table13[[#This Row],[Price per Unit]]*Table13[[#This Row],[Units Sold]]-Table13[[#This Row],[Price per Unit]]*Table13[[#This Row],[Units Sold]]*Table13[[#This Row],[Discount %]]</f>
        <v>420.34839999999997</v>
      </c>
      <c r="U963"/>
    </row>
    <row r="964" spans="1:21">
      <c r="A964" s="65">
        <v>3990</v>
      </c>
      <c r="B964" s="52" t="s">
        <v>41</v>
      </c>
      <c r="C964" s="52" t="s">
        <v>35</v>
      </c>
      <c r="D964" s="52" t="s">
        <v>50</v>
      </c>
      <c r="E964" s="52" t="s">
        <v>30</v>
      </c>
      <c r="F964" s="52" t="s">
        <v>60</v>
      </c>
      <c r="G964" s="52">
        <f>+LEN(Table13[[#This Row],[Product Name]])</f>
        <v>15</v>
      </c>
      <c r="H964" s="52" t="s">
        <v>22</v>
      </c>
      <c r="I964" s="52" t="s">
        <v>31</v>
      </c>
      <c r="J964" s="52">
        <v>2023</v>
      </c>
      <c r="K964" s="52" t="s">
        <v>45</v>
      </c>
      <c r="L964" s="53" t="s">
        <v>46</v>
      </c>
      <c r="M964" s="54">
        <v>45170</v>
      </c>
      <c r="N964" s="52" t="s">
        <v>69</v>
      </c>
      <c r="O964" s="55">
        <v>86.39</v>
      </c>
      <c r="P964" s="52">
        <v>206</v>
      </c>
      <c r="Q964" s="56">
        <v>0.28999999999999998</v>
      </c>
      <c r="R964" s="55">
        <f>+Table13[[#This Row],[Price per Unit]]*Table13[[#This Row],[Units Sold]]</f>
        <v>17796.34</v>
      </c>
      <c r="S964" s="52" t="s">
        <v>56</v>
      </c>
      <c r="T964" s="66">
        <f>+Table13[[#This Row],[Price per Unit]]*Table13[[#This Row],[Units Sold]]-Table13[[#This Row],[Price per Unit]]*Table13[[#This Row],[Units Sold]]*Table13[[#This Row],[Discount %]]</f>
        <v>12635.401400000001</v>
      </c>
      <c r="U964"/>
    </row>
    <row r="965" spans="1:21">
      <c r="A965" s="65">
        <v>3996</v>
      </c>
      <c r="B965" s="52" t="s">
        <v>41</v>
      </c>
      <c r="C965" s="52" t="s">
        <v>35</v>
      </c>
      <c r="D965" s="52" t="s">
        <v>29</v>
      </c>
      <c r="E965" s="52" t="s">
        <v>62</v>
      </c>
      <c r="F965" s="52" t="s">
        <v>60</v>
      </c>
      <c r="G965" s="52">
        <f>+LEN(Table13[[#This Row],[Product Name]])</f>
        <v>15</v>
      </c>
      <c r="H965" s="52" t="s">
        <v>22</v>
      </c>
      <c r="I965" s="52" t="s">
        <v>31</v>
      </c>
      <c r="J965" s="52">
        <v>2023</v>
      </c>
      <c r="K965" s="52" t="s">
        <v>45</v>
      </c>
      <c r="L965" s="53" t="s">
        <v>51</v>
      </c>
      <c r="M965" s="54">
        <v>45017</v>
      </c>
      <c r="N965" s="52" t="s">
        <v>26</v>
      </c>
      <c r="O965" s="55">
        <v>57.09</v>
      </c>
      <c r="P965" s="52">
        <v>138</v>
      </c>
      <c r="Q965" s="56">
        <v>0.25</v>
      </c>
      <c r="R965" s="55">
        <f>+Table13[[#This Row],[Price per Unit]]*Table13[[#This Row],[Units Sold]]</f>
        <v>7878.42</v>
      </c>
      <c r="S965" s="52" t="s">
        <v>47</v>
      </c>
      <c r="T965" s="66">
        <f>+Table13[[#This Row],[Price per Unit]]*Table13[[#This Row],[Units Sold]]-Table13[[#This Row],[Price per Unit]]*Table13[[#This Row],[Units Sold]]*Table13[[#This Row],[Discount %]]</f>
        <v>5908.8150000000005</v>
      </c>
      <c r="U965"/>
    </row>
    <row r="966" spans="1:21">
      <c r="A966" s="65">
        <v>3997</v>
      </c>
      <c r="B966" s="52" t="s">
        <v>48</v>
      </c>
      <c r="C966" s="52" t="s">
        <v>35</v>
      </c>
      <c r="D966" s="52" t="s">
        <v>54</v>
      </c>
      <c r="E966" s="52" t="s">
        <v>59</v>
      </c>
      <c r="F966" s="52" t="s">
        <v>38</v>
      </c>
      <c r="G966" s="52">
        <f>+LEN(Table13[[#This Row],[Product Name]])</f>
        <v>15</v>
      </c>
      <c r="H966" s="52" t="s">
        <v>22</v>
      </c>
      <c r="I966" s="52" t="s">
        <v>23</v>
      </c>
      <c r="J966" s="52">
        <v>2023</v>
      </c>
      <c r="K966" s="52" t="s">
        <v>24</v>
      </c>
      <c r="L966" s="53" t="s">
        <v>51</v>
      </c>
      <c r="M966" s="54">
        <v>45017</v>
      </c>
      <c r="N966" s="52" t="s">
        <v>26</v>
      </c>
      <c r="O966" s="55">
        <v>31.74</v>
      </c>
      <c r="P966" s="52">
        <v>180</v>
      </c>
      <c r="Q966" s="56">
        <v>0.01</v>
      </c>
      <c r="R966" s="55">
        <f>+Table13[[#This Row],[Price per Unit]]*Table13[[#This Row],[Units Sold]]</f>
        <v>5713.2</v>
      </c>
      <c r="S966" s="52" t="s">
        <v>47</v>
      </c>
      <c r="T966" s="66">
        <f>+Table13[[#This Row],[Price per Unit]]*Table13[[#This Row],[Units Sold]]-Table13[[#This Row],[Price per Unit]]*Table13[[#This Row],[Units Sold]]*Table13[[#This Row],[Discount %]]</f>
        <v>5656.0680000000002</v>
      </c>
      <c r="U966"/>
    </row>
    <row r="967" spans="1:21">
      <c r="A967" s="65">
        <v>2005</v>
      </c>
      <c r="B967" s="52" t="s">
        <v>48</v>
      </c>
      <c r="C967" s="52" t="s">
        <v>49</v>
      </c>
      <c r="D967" s="52" t="s">
        <v>50</v>
      </c>
      <c r="E967" s="52" t="s">
        <v>20</v>
      </c>
      <c r="F967" s="52" t="s">
        <v>21</v>
      </c>
      <c r="G967" s="52">
        <f>+LEN(Table13[[#This Row],[Product Name]])</f>
        <v>16</v>
      </c>
      <c r="H967" s="52" t="s">
        <v>44</v>
      </c>
      <c r="I967" s="52" t="s">
        <v>23</v>
      </c>
      <c r="J967" s="52">
        <v>2024</v>
      </c>
      <c r="K967" s="52" t="s">
        <v>24</v>
      </c>
      <c r="L967" s="53" t="s">
        <v>51</v>
      </c>
      <c r="M967" s="54">
        <v>45383</v>
      </c>
      <c r="N967" s="52" t="s">
        <v>39</v>
      </c>
      <c r="O967" s="55">
        <v>97.67</v>
      </c>
      <c r="P967" s="52">
        <v>336</v>
      </c>
      <c r="Q967" s="56">
        <v>0.14000000000000001</v>
      </c>
      <c r="R967" s="55">
        <f>+Table13[[#This Row],[Price per Unit]]*Table13[[#This Row],[Units Sold]]</f>
        <v>32817.120000000003</v>
      </c>
      <c r="S967" s="52" t="s">
        <v>40</v>
      </c>
      <c r="T967" s="66">
        <f>+Table13[[#This Row],[Price per Unit]]*Table13[[#This Row],[Units Sold]]-Table13[[#This Row],[Price per Unit]]*Table13[[#This Row],[Units Sold]]*Table13[[#This Row],[Discount %]]</f>
        <v>28222.7232</v>
      </c>
      <c r="U967"/>
    </row>
    <row r="968" spans="1:21">
      <c r="A968" s="65">
        <v>2007</v>
      </c>
      <c r="B968" s="52" t="s">
        <v>41</v>
      </c>
      <c r="C968" s="52" t="s">
        <v>49</v>
      </c>
      <c r="D968" s="52" t="s">
        <v>54</v>
      </c>
      <c r="E968" s="52" t="s">
        <v>30</v>
      </c>
      <c r="F968" s="52" t="s">
        <v>55</v>
      </c>
      <c r="G968" s="52">
        <f>+LEN(Table13[[#This Row],[Product Name]])</f>
        <v>19</v>
      </c>
      <c r="H968" s="52" t="s">
        <v>22</v>
      </c>
      <c r="I968" s="52" t="s">
        <v>31</v>
      </c>
      <c r="J968" s="52">
        <v>2023</v>
      </c>
      <c r="K968" s="52" t="s">
        <v>32</v>
      </c>
      <c r="L968" s="53" t="s">
        <v>25</v>
      </c>
      <c r="M968" s="54">
        <v>44986</v>
      </c>
      <c r="N968" s="52" t="s">
        <v>39</v>
      </c>
      <c r="O968" s="55">
        <v>12.21</v>
      </c>
      <c r="P968" s="52">
        <v>220</v>
      </c>
      <c r="Q968" s="56">
        <v>0.04</v>
      </c>
      <c r="R968" s="55">
        <f>+Table13[[#This Row],[Price per Unit]]*Table13[[#This Row],[Units Sold]]</f>
        <v>2686.2000000000003</v>
      </c>
      <c r="S968" s="52" t="s">
        <v>56</v>
      </c>
      <c r="T968" s="66">
        <f>+Table13[[#This Row],[Price per Unit]]*Table13[[#This Row],[Units Sold]]-Table13[[#This Row],[Price per Unit]]*Table13[[#This Row],[Units Sold]]*Table13[[#This Row],[Discount %]]</f>
        <v>2578.7520000000004</v>
      </c>
      <c r="U968"/>
    </row>
    <row r="969" spans="1:21">
      <c r="A969" s="65">
        <v>2009</v>
      </c>
      <c r="B969" s="52" t="s">
        <v>48</v>
      </c>
      <c r="C969" s="52" t="s">
        <v>49</v>
      </c>
      <c r="D969" s="52" t="s">
        <v>36</v>
      </c>
      <c r="E969" s="52" t="s">
        <v>59</v>
      </c>
      <c r="F969" s="52" t="s">
        <v>60</v>
      </c>
      <c r="G969" s="52">
        <f>+LEN(Table13[[#This Row],[Product Name]])</f>
        <v>15</v>
      </c>
      <c r="H969" s="52" t="s">
        <v>57</v>
      </c>
      <c r="I969" s="52" t="s">
        <v>31</v>
      </c>
      <c r="J969" s="52">
        <v>2023</v>
      </c>
      <c r="K969" s="52" t="s">
        <v>32</v>
      </c>
      <c r="L969" s="53" t="s">
        <v>58</v>
      </c>
      <c r="M969" s="54">
        <v>45200</v>
      </c>
      <c r="N969" s="52" t="s">
        <v>34</v>
      </c>
      <c r="O969" s="55">
        <v>92.69</v>
      </c>
      <c r="P969" s="52">
        <v>280</v>
      </c>
      <c r="Q969" s="56">
        <v>0.28000000000000003</v>
      </c>
      <c r="R969" s="55">
        <f>+Table13[[#This Row],[Price per Unit]]*Table13[[#This Row],[Units Sold]]</f>
        <v>25953.200000000001</v>
      </c>
      <c r="S969" s="52" t="s">
        <v>61</v>
      </c>
      <c r="T969" s="66">
        <f>+Table13[[#This Row],[Price per Unit]]*Table13[[#This Row],[Units Sold]]-Table13[[#This Row],[Price per Unit]]*Table13[[#This Row],[Units Sold]]*Table13[[#This Row],[Discount %]]</f>
        <v>18686.304</v>
      </c>
      <c r="U969"/>
    </row>
    <row r="970" spans="1:21">
      <c r="A970" s="65">
        <v>2016</v>
      </c>
      <c r="B970" s="52" t="s">
        <v>17</v>
      </c>
      <c r="C970" s="52" t="s">
        <v>49</v>
      </c>
      <c r="D970" s="52" t="s">
        <v>29</v>
      </c>
      <c r="E970" s="52" t="s">
        <v>59</v>
      </c>
      <c r="F970" s="52" t="s">
        <v>21</v>
      </c>
      <c r="G970" s="52">
        <f>+LEN(Table13[[#This Row],[Product Name]])</f>
        <v>16</v>
      </c>
      <c r="H970" s="52" t="s">
        <v>57</v>
      </c>
      <c r="I970" s="52" t="s">
        <v>23</v>
      </c>
      <c r="J970" s="52">
        <v>2023</v>
      </c>
      <c r="K970" s="52" t="s">
        <v>24</v>
      </c>
      <c r="L970" s="53" t="s">
        <v>64</v>
      </c>
      <c r="M970" s="54">
        <v>45108</v>
      </c>
      <c r="N970" s="52" t="s">
        <v>66</v>
      </c>
      <c r="O970" s="55">
        <v>31.01</v>
      </c>
      <c r="P970" s="52">
        <v>20</v>
      </c>
      <c r="Q970" s="56">
        <v>0.18</v>
      </c>
      <c r="R970" s="55">
        <f>+Table13[[#This Row],[Price per Unit]]*Table13[[#This Row],[Units Sold]]</f>
        <v>620.20000000000005</v>
      </c>
      <c r="S970" s="52" t="s">
        <v>27</v>
      </c>
      <c r="T970" s="66">
        <f>+Table13[[#This Row],[Price per Unit]]*Table13[[#This Row],[Units Sold]]-Table13[[#This Row],[Price per Unit]]*Table13[[#This Row],[Units Sold]]*Table13[[#This Row],[Discount %]]</f>
        <v>508.56400000000002</v>
      </c>
      <c r="U970"/>
    </row>
    <row r="971" spans="1:21">
      <c r="A971" s="65">
        <v>2017</v>
      </c>
      <c r="B971" s="52" t="s">
        <v>17</v>
      </c>
      <c r="C971" s="52" t="s">
        <v>49</v>
      </c>
      <c r="D971" s="52" t="s">
        <v>42</v>
      </c>
      <c r="E971" s="52" t="s">
        <v>30</v>
      </c>
      <c r="F971" s="52" t="s">
        <v>43</v>
      </c>
      <c r="G971" s="52">
        <f>+LEN(Table13[[#This Row],[Product Name]])</f>
        <v>20</v>
      </c>
      <c r="H971" s="52" t="s">
        <v>44</v>
      </c>
      <c r="I971" s="52" t="s">
        <v>23</v>
      </c>
      <c r="J971" s="52">
        <v>2024</v>
      </c>
      <c r="K971" s="52" t="s">
        <v>63</v>
      </c>
      <c r="L971" s="53" t="s">
        <v>68</v>
      </c>
      <c r="M971" s="54">
        <v>45627</v>
      </c>
      <c r="N971" s="52" t="s">
        <v>69</v>
      </c>
      <c r="O971" s="55">
        <v>52.31</v>
      </c>
      <c r="P971" s="52">
        <v>21</v>
      </c>
      <c r="Q971" s="56">
        <v>0</v>
      </c>
      <c r="R971" s="55">
        <f>+Table13[[#This Row],[Price per Unit]]*Table13[[#This Row],[Units Sold]]</f>
        <v>1098.51</v>
      </c>
      <c r="S971" s="52" t="s">
        <v>27</v>
      </c>
      <c r="T971" s="66">
        <f>+Table13[[#This Row],[Price per Unit]]*Table13[[#This Row],[Units Sold]]-Table13[[#This Row],[Price per Unit]]*Table13[[#This Row],[Units Sold]]*Table13[[#This Row],[Discount %]]</f>
        <v>1098.51</v>
      </c>
      <c r="U971"/>
    </row>
    <row r="972" spans="1:21">
      <c r="A972" s="65">
        <v>2023</v>
      </c>
      <c r="B972" s="52" t="s">
        <v>48</v>
      </c>
      <c r="C972" s="52" t="s">
        <v>49</v>
      </c>
      <c r="D972" s="52" t="s">
        <v>54</v>
      </c>
      <c r="E972" s="52" t="s">
        <v>67</v>
      </c>
      <c r="F972" s="52" t="s">
        <v>21</v>
      </c>
      <c r="G972" s="52">
        <f>+LEN(Table13[[#This Row],[Product Name]])</f>
        <v>16</v>
      </c>
      <c r="H972" s="52" t="s">
        <v>22</v>
      </c>
      <c r="I972" s="52" t="s">
        <v>31</v>
      </c>
      <c r="J972" s="52">
        <v>2023</v>
      </c>
      <c r="K972" s="52" t="s">
        <v>32</v>
      </c>
      <c r="L972" s="53" t="s">
        <v>25</v>
      </c>
      <c r="M972" s="54">
        <v>44986</v>
      </c>
      <c r="N972" s="52" t="s">
        <v>34</v>
      </c>
      <c r="O972" s="55">
        <v>62.97</v>
      </c>
      <c r="P972" s="52">
        <v>210</v>
      </c>
      <c r="Q972" s="56">
        <v>0.1</v>
      </c>
      <c r="R972" s="55">
        <f>+Table13[[#This Row],[Price per Unit]]*Table13[[#This Row],[Units Sold]]</f>
        <v>13223.699999999999</v>
      </c>
      <c r="S972" s="52" t="s">
        <v>40</v>
      </c>
      <c r="T972" s="66">
        <f>+Table13[[#This Row],[Price per Unit]]*Table13[[#This Row],[Units Sold]]-Table13[[#This Row],[Price per Unit]]*Table13[[#This Row],[Units Sold]]*Table13[[#This Row],[Discount %]]</f>
        <v>11901.329999999998</v>
      </c>
      <c r="U972"/>
    </row>
    <row r="973" spans="1:21">
      <c r="A973" s="65">
        <v>2026</v>
      </c>
      <c r="B973" s="52" t="s">
        <v>48</v>
      </c>
      <c r="C973" s="52" t="s">
        <v>49</v>
      </c>
      <c r="D973" s="52" t="s">
        <v>42</v>
      </c>
      <c r="E973" s="52" t="s">
        <v>30</v>
      </c>
      <c r="F973" s="52" t="s">
        <v>43</v>
      </c>
      <c r="G973" s="52">
        <f>+LEN(Table13[[#This Row],[Product Name]])</f>
        <v>20</v>
      </c>
      <c r="H973" s="52" t="s">
        <v>44</v>
      </c>
      <c r="I973" s="52" t="s">
        <v>31</v>
      </c>
      <c r="J973" s="52">
        <v>2023</v>
      </c>
      <c r="K973" s="52" t="s">
        <v>24</v>
      </c>
      <c r="L973" s="53" t="s">
        <v>53</v>
      </c>
      <c r="M973" s="54">
        <v>44927</v>
      </c>
      <c r="N973" s="52" t="s">
        <v>34</v>
      </c>
      <c r="O973" s="55">
        <v>56.16</v>
      </c>
      <c r="P973" s="52">
        <v>9</v>
      </c>
      <c r="Q973" s="56">
        <v>0.22</v>
      </c>
      <c r="R973" s="55">
        <f>+Table13[[#This Row],[Price per Unit]]*Table13[[#This Row],[Units Sold]]</f>
        <v>505.43999999999994</v>
      </c>
      <c r="S973" s="52" t="s">
        <v>56</v>
      </c>
      <c r="T973" s="66">
        <f>+Table13[[#This Row],[Price per Unit]]*Table13[[#This Row],[Units Sold]]-Table13[[#This Row],[Price per Unit]]*Table13[[#This Row],[Units Sold]]*Table13[[#This Row],[Discount %]]</f>
        <v>394.24319999999994</v>
      </c>
      <c r="U973"/>
    </row>
    <row r="974" spans="1:21">
      <c r="A974" s="65">
        <v>2028</v>
      </c>
      <c r="B974" s="52" t="s">
        <v>17</v>
      </c>
      <c r="C974" s="52" t="s">
        <v>49</v>
      </c>
      <c r="D974" s="52" t="s">
        <v>50</v>
      </c>
      <c r="E974" s="52" t="s">
        <v>59</v>
      </c>
      <c r="F974" s="52" t="s">
        <v>60</v>
      </c>
      <c r="G974" s="52">
        <f>+LEN(Table13[[#This Row],[Product Name]])</f>
        <v>15</v>
      </c>
      <c r="H974" s="52" t="s">
        <v>44</v>
      </c>
      <c r="I974" s="52" t="s">
        <v>23</v>
      </c>
      <c r="J974" s="52">
        <v>2023</v>
      </c>
      <c r="K974" s="52" t="s">
        <v>32</v>
      </c>
      <c r="L974" s="53" t="s">
        <v>51</v>
      </c>
      <c r="M974" s="54">
        <v>45017</v>
      </c>
      <c r="N974" s="52" t="s">
        <v>39</v>
      </c>
      <c r="O974" s="55">
        <v>13.38</v>
      </c>
      <c r="P974" s="52">
        <v>499</v>
      </c>
      <c r="Q974" s="56">
        <v>0.26</v>
      </c>
      <c r="R974" s="55">
        <f>+Table13[[#This Row],[Price per Unit]]*Table13[[#This Row],[Units Sold]]</f>
        <v>6676.6200000000008</v>
      </c>
      <c r="S974" s="52" t="s">
        <v>47</v>
      </c>
      <c r="T974" s="66">
        <f>+Table13[[#This Row],[Price per Unit]]*Table13[[#This Row],[Units Sold]]-Table13[[#This Row],[Price per Unit]]*Table13[[#This Row],[Units Sold]]*Table13[[#This Row],[Discount %]]</f>
        <v>4940.6988000000001</v>
      </c>
      <c r="U974"/>
    </row>
    <row r="975" spans="1:21">
      <c r="A975" s="65">
        <v>2029</v>
      </c>
      <c r="B975" s="52" t="s">
        <v>48</v>
      </c>
      <c r="C975" s="52" t="s">
        <v>49</v>
      </c>
      <c r="D975" s="52" t="s">
        <v>29</v>
      </c>
      <c r="E975" s="52" t="s">
        <v>62</v>
      </c>
      <c r="F975" s="52" t="s">
        <v>55</v>
      </c>
      <c r="G975" s="52">
        <f>+LEN(Table13[[#This Row],[Product Name]])</f>
        <v>19</v>
      </c>
      <c r="H975" s="52" t="s">
        <v>22</v>
      </c>
      <c r="I975" s="52" t="s">
        <v>31</v>
      </c>
      <c r="J975" s="52">
        <v>2023</v>
      </c>
      <c r="K975" s="52" t="s">
        <v>32</v>
      </c>
      <c r="L975" s="53" t="s">
        <v>71</v>
      </c>
      <c r="M975" s="54">
        <v>45200</v>
      </c>
      <c r="N975" s="52" t="s">
        <v>34</v>
      </c>
      <c r="O975" s="55">
        <v>52.75</v>
      </c>
      <c r="P975" s="52">
        <v>281</v>
      </c>
      <c r="Q975" s="56">
        <v>7.0000000000000007E-2</v>
      </c>
      <c r="R975" s="55">
        <f>+Table13[[#This Row],[Price per Unit]]*Table13[[#This Row],[Units Sold]]</f>
        <v>14822.75</v>
      </c>
      <c r="S975" s="52" t="s">
        <v>40</v>
      </c>
      <c r="T975" s="66">
        <f>+Table13[[#This Row],[Price per Unit]]*Table13[[#This Row],[Units Sold]]-Table13[[#This Row],[Price per Unit]]*Table13[[#This Row],[Units Sold]]*Table13[[#This Row],[Discount %]]</f>
        <v>13785.157499999999</v>
      </c>
      <c r="U975"/>
    </row>
    <row r="976" spans="1:21">
      <c r="A976" s="65">
        <v>2032</v>
      </c>
      <c r="B976" s="52" t="s">
        <v>48</v>
      </c>
      <c r="C976" s="52" t="s">
        <v>49</v>
      </c>
      <c r="D976" s="52" t="s">
        <v>19</v>
      </c>
      <c r="E976" s="52" t="s">
        <v>20</v>
      </c>
      <c r="F976" s="52" t="s">
        <v>21</v>
      </c>
      <c r="G976" s="52">
        <f>+LEN(Table13[[#This Row],[Product Name]])</f>
        <v>16</v>
      </c>
      <c r="H976" s="52" t="s">
        <v>57</v>
      </c>
      <c r="I976" s="52" t="s">
        <v>23</v>
      </c>
      <c r="J976" s="52">
        <v>2024</v>
      </c>
      <c r="K976" s="52" t="s">
        <v>24</v>
      </c>
      <c r="L976" s="53" t="s">
        <v>64</v>
      </c>
      <c r="M976" s="54">
        <v>45474</v>
      </c>
      <c r="N976" s="52" t="s">
        <v>34</v>
      </c>
      <c r="O976" s="55">
        <v>60.13</v>
      </c>
      <c r="P976" s="52">
        <v>396</v>
      </c>
      <c r="Q976" s="56">
        <v>0.24</v>
      </c>
      <c r="R976" s="55">
        <f>+Table13[[#This Row],[Price per Unit]]*Table13[[#This Row],[Units Sold]]</f>
        <v>23811.48</v>
      </c>
      <c r="S976" s="52" t="s">
        <v>47</v>
      </c>
      <c r="T976" s="66">
        <f>+Table13[[#This Row],[Price per Unit]]*Table13[[#This Row],[Units Sold]]-Table13[[#This Row],[Price per Unit]]*Table13[[#This Row],[Units Sold]]*Table13[[#This Row],[Discount %]]</f>
        <v>18096.7248</v>
      </c>
      <c r="U976"/>
    </row>
    <row r="977" spans="1:21">
      <c r="A977" s="65">
        <v>2033</v>
      </c>
      <c r="B977" s="52" t="s">
        <v>17</v>
      </c>
      <c r="C977" s="52" t="s">
        <v>49</v>
      </c>
      <c r="D977" s="52" t="s">
        <v>52</v>
      </c>
      <c r="E977" s="52" t="s">
        <v>62</v>
      </c>
      <c r="F977" s="52" t="s">
        <v>21</v>
      </c>
      <c r="G977" s="52">
        <f>+LEN(Table13[[#This Row],[Product Name]])</f>
        <v>16</v>
      </c>
      <c r="H977" s="52" t="s">
        <v>22</v>
      </c>
      <c r="I977" s="52" t="s">
        <v>31</v>
      </c>
      <c r="J977" s="52">
        <v>2023</v>
      </c>
      <c r="K977" s="52" t="s">
        <v>32</v>
      </c>
      <c r="L977" s="53" t="s">
        <v>46</v>
      </c>
      <c r="M977" s="54">
        <v>45170</v>
      </c>
      <c r="N977" s="52" t="s">
        <v>39</v>
      </c>
      <c r="O977" s="55">
        <v>22.88</v>
      </c>
      <c r="P977" s="52">
        <v>488</v>
      </c>
      <c r="Q977" s="56">
        <v>0.02</v>
      </c>
      <c r="R977" s="55">
        <f>+Table13[[#This Row],[Price per Unit]]*Table13[[#This Row],[Units Sold]]</f>
        <v>11165.439999999999</v>
      </c>
      <c r="S977" s="52" t="s">
        <v>40</v>
      </c>
      <c r="T977" s="66">
        <f>+Table13[[#This Row],[Price per Unit]]*Table13[[#This Row],[Units Sold]]-Table13[[#This Row],[Price per Unit]]*Table13[[#This Row],[Units Sold]]*Table13[[#This Row],[Discount %]]</f>
        <v>10942.131199999998</v>
      </c>
      <c r="U977"/>
    </row>
    <row r="978" spans="1:21">
      <c r="A978" s="65">
        <v>2036</v>
      </c>
      <c r="B978" s="52" t="s">
        <v>17</v>
      </c>
      <c r="C978" s="52" t="s">
        <v>49</v>
      </c>
      <c r="D978" s="52" t="s">
        <v>19</v>
      </c>
      <c r="E978" s="52" t="s">
        <v>20</v>
      </c>
      <c r="F978" s="52" t="s">
        <v>60</v>
      </c>
      <c r="G978" s="52">
        <f>+LEN(Table13[[#This Row],[Product Name]])</f>
        <v>15</v>
      </c>
      <c r="H978" s="52" t="s">
        <v>22</v>
      </c>
      <c r="I978" s="52" t="s">
        <v>23</v>
      </c>
      <c r="J978" s="52">
        <v>2023</v>
      </c>
      <c r="K978" s="52" t="s">
        <v>45</v>
      </c>
      <c r="L978" s="53" t="s">
        <v>33</v>
      </c>
      <c r="M978" s="54">
        <v>45047</v>
      </c>
      <c r="N978" s="52" t="s">
        <v>39</v>
      </c>
      <c r="O978" s="55">
        <v>15.71</v>
      </c>
      <c r="P978" s="52">
        <v>455</v>
      </c>
      <c r="Q978" s="56">
        <v>0.19</v>
      </c>
      <c r="R978" s="55">
        <f>+Table13[[#This Row],[Price per Unit]]*Table13[[#This Row],[Units Sold]]</f>
        <v>7148.05</v>
      </c>
      <c r="S978" s="52" t="s">
        <v>27</v>
      </c>
      <c r="T978" s="66">
        <f>+Table13[[#This Row],[Price per Unit]]*Table13[[#This Row],[Units Sold]]-Table13[[#This Row],[Price per Unit]]*Table13[[#This Row],[Units Sold]]*Table13[[#This Row],[Discount %]]</f>
        <v>5789.9205000000002</v>
      </c>
      <c r="U978"/>
    </row>
    <row r="979" spans="1:21">
      <c r="A979" s="65">
        <v>2037</v>
      </c>
      <c r="B979" s="52" t="s">
        <v>17</v>
      </c>
      <c r="C979" s="52" t="s">
        <v>49</v>
      </c>
      <c r="D979" s="52" t="s">
        <v>19</v>
      </c>
      <c r="E979" s="52" t="s">
        <v>37</v>
      </c>
      <c r="F979" s="52" t="s">
        <v>55</v>
      </c>
      <c r="G979" s="52">
        <f>+LEN(Table13[[#This Row],[Product Name]])</f>
        <v>19</v>
      </c>
      <c r="H979" s="52" t="s">
        <v>57</v>
      </c>
      <c r="I979" s="52" t="s">
        <v>23</v>
      </c>
      <c r="J979" s="52">
        <v>2024</v>
      </c>
      <c r="K979" s="52" t="s">
        <v>24</v>
      </c>
      <c r="L979" s="53" t="s">
        <v>72</v>
      </c>
      <c r="M979" s="54">
        <v>45444</v>
      </c>
      <c r="N979" s="52" t="s">
        <v>39</v>
      </c>
      <c r="O979" s="55">
        <v>45.58</v>
      </c>
      <c r="P979" s="52">
        <v>116</v>
      </c>
      <c r="Q979" s="56">
        <v>0.16</v>
      </c>
      <c r="R979" s="55">
        <f>+Table13[[#This Row],[Price per Unit]]*Table13[[#This Row],[Units Sold]]</f>
        <v>5287.28</v>
      </c>
      <c r="S979" s="52" t="s">
        <v>56</v>
      </c>
      <c r="T979" s="66">
        <f>+Table13[[#This Row],[Price per Unit]]*Table13[[#This Row],[Units Sold]]-Table13[[#This Row],[Price per Unit]]*Table13[[#This Row],[Units Sold]]*Table13[[#This Row],[Discount %]]</f>
        <v>4441.3152</v>
      </c>
      <c r="U979"/>
    </row>
    <row r="980" spans="1:21">
      <c r="A980" s="65">
        <v>2038</v>
      </c>
      <c r="B980" s="52" t="s">
        <v>17</v>
      </c>
      <c r="C980" s="52" t="s">
        <v>49</v>
      </c>
      <c r="D980" s="52" t="s">
        <v>19</v>
      </c>
      <c r="E980" s="52" t="s">
        <v>37</v>
      </c>
      <c r="F980" s="52" t="s">
        <v>38</v>
      </c>
      <c r="G980" s="52">
        <f>+LEN(Table13[[#This Row],[Product Name]])</f>
        <v>15</v>
      </c>
      <c r="H980" s="52" t="s">
        <v>44</v>
      </c>
      <c r="I980" s="52" t="s">
        <v>23</v>
      </c>
      <c r="J980" s="52">
        <v>2024</v>
      </c>
      <c r="K980" s="52" t="s">
        <v>63</v>
      </c>
      <c r="L980" s="53" t="s">
        <v>72</v>
      </c>
      <c r="M980" s="54">
        <v>45444</v>
      </c>
      <c r="N980" s="52" t="s">
        <v>34</v>
      </c>
      <c r="O980" s="55">
        <v>56.33</v>
      </c>
      <c r="P980" s="52">
        <v>97</v>
      </c>
      <c r="Q980" s="56">
        <v>0.21</v>
      </c>
      <c r="R980" s="55">
        <f>+Table13[[#This Row],[Price per Unit]]*Table13[[#This Row],[Units Sold]]</f>
        <v>5464.01</v>
      </c>
      <c r="S980" s="52" t="s">
        <v>47</v>
      </c>
      <c r="T980" s="66">
        <f>+Table13[[#This Row],[Price per Unit]]*Table13[[#This Row],[Units Sold]]-Table13[[#This Row],[Price per Unit]]*Table13[[#This Row],[Units Sold]]*Table13[[#This Row],[Discount %]]</f>
        <v>4316.5679</v>
      </c>
      <c r="U980"/>
    </row>
    <row r="981" spans="1:21">
      <c r="A981" s="65">
        <v>2039</v>
      </c>
      <c r="B981" s="52" t="s">
        <v>41</v>
      </c>
      <c r="C981" s="52" t="s">
        <v>49</v>
      </c>
      <c r="D981" s="52" t="s">
        <v>50</v>
      </c>
      <c r="E981" s="52" t="s">
        <v>30</v>
      </c>
      <c r="F981" s="52" t="s">
        <v>38</v>
      </c>
      <c r="G981" s="52">
        <f>+LEN(Table13[[#This Row],[Product Name]])</f>
        <v>15</v>
      </c>
      <c r="H981" s="52" t="s">
        <v>44</v>
      </c>
      <c r="I981" s="52" t="s">
        <v>31</v>
      </c>
      <c r="J981" s="52">
        <v>2024</v>
      </c>
      <c r="K981" s="52" t="s">
        <v>63</v>
      </c>
      <c r="L981" s="53" t="s">
        <v>46</v>
      </c>
      <c r="M981" s="54">
        <v>45536</v>
      </c>
      <c r="N981" s="52" t="s">
        <v>26</v>
      </c>
      <c r="O981" s="55">
        <v>78.5</v>
      </c>
      <c r="P981" s="52">
        <v>29</v>
      </c>
      <c r="Q981" s="56">
        <v>0.03</v>
      </c>
      <c r="R981" s="55">
        <f>+Table13[[#This Row],[Price per Unit]]*Table13[[#This Row],[Units Sold]]</f>
        <v>2276.5</v>
      </c>
      <c r="S981" s="52" t="s">
        <v>56</v>
      </c>
      <c r="T981" s="66">
        <f>+Table13[[#This Row],[Price per Unit]]*Table13[[#This Row],[Units Sold]]-Table13[[#This Row],[Price per Unit]]*Table13[[#This Row],[Units Sold]]*Table13[[#This Row],[Discount %]]</f>
        <v>2208.2049999999999</v>
      </c>
      <c r="U981"/>
    </row>
    <row r="982" spans="1:21">
      <c r="A982" s="65">
        <v>2045</v>
      </c>
      <c r="B982" s="52" t="s">
        <v>41</v>
      </c>
      <c r="C982" s="52" t="s">
        <v>49</v>
      </c>
      <c r="D982" s="52" t="s">
        <v>50</v>
      </c>
      <c r="E982" s="52" t="s">
        <v>20</v>
      </c>
      <c r="F982" s="52" t="s">
        <v>21</v>
      </c>
      <c r="G982" s="52">
        <f>+LEN(Table13[[#This Row],[Product Name]])</f>
        <v>16</v>
      </c>
      <c r="H982" s="52" t="s">
        <v>44</v>
      </c>
      <c r="I982" s="52" t="s">
        <v>31</v>
      </c>
      <c r="J982" s="52">
        <v>2023</v>
      </c>
      <c r="K982" s="52" t="s">
        <v>24</v>
      </c>
      <c r="L982" s="53" t="s">
        <v>73</v>
      </c>
      <c r="M982" s="54">
        <v>45139</v>
      </c>
      <c r="N982" s="52" t="s">
        <v>66</v>
      </c>
      <c r="O982" s="55">
        <v>30.73</v>
      </c>
      <c r="P982" s="52">
        <v>305</v>
      </c>
      <c r="Q982" s="56">
        <v>0.1</v>
      </c>
      <c r="R982" s="55">
        <f>+Table13[[#This Row],[Price per Unit]]*Table13[[#This Row],[Units Sold]]</f>
        <v>9372.65</v>
      </c>
      <c r="S982" s="52" t="s">
        <v>27</v>
      </c>
      <c r="T982" s="66">
        <f>+Table13[[#This Row],[Price per Unit]]*Table13[[#This Row],[Units Sold]]-Table13[[#This Row],[Price per Unit]]*Table13[[#This Row],[Units Sold]]*Table13[[#This Row],[Discount %]]</f>
        <v>8435.3850000000002</v>
      </c>
      <c r="U982"/>
    </row>
    <row r="983" spans="1:21">
      <c r="A983" s="65">
        <v>2046</v>
      </c>
      <c r="B983" s="52" t="s">
        <v>48</v>
      </c>
      <c r="C983" s="52" t="s">
        <v>49</v>
      </c>
      <c r="D983" s="52" t="s">
        <v>50</v>
      </c>
      <c r="E983" s="52" t="s">
        <v>62</v>
      </c>
      <c r="F983" s="52" t="s">
        <v>60</v>
      </c>
      <c r="G983" s="52">
        <f>+LEN(Table13[[#This Row],[Product Name]])</f>
        <v>15</v>
      </c>
      <c r="H983" s="52" t="s">
        <v>22</v>
      </c>
      <c r="I983" s="52" t="s">
        <v>23</v>
      </c>
      <c r="J983" s="52">
        <v>2024</v>
      </c>
      <c r="K983" s="52" t="s">
        <v>32</v>
      </c>
      <c r="L983" s="53" t="s">
        <v>73</v>
      </c>
      <c r="M983" s="54">
        <v>45505</v>
      </c>
      <c r="N983" s="52" t="s">
        <v>26</v>
      </c>
      <c r="O983" s="55">
        <v>21.08</v>
      </c>
      <c r="P983" s="52">
        <v>280</v>
      </c>
      <c r="Q983" s="56">
        <v>0.15</v>
      </c>
      <c r="R983" s="55">
        <f>+Table13[[#This Row],[Price per Unit]]*Table13[[#This Row],[Units Sold]]</f>
        <v>5902.4</v>
      </c>
      <c r="S983" s="52" t="s">
        <v>56</v>
      </c>
      <c r="T983" s="66">
        <f>+Table13[[#This Row],[Price per Unit]]*Table13[[#This Row],[Units Sold]]-Table13[[#This Row],[Price per Unit]]*Table13[[#This Row],[Units Sold]]*Table13[[#This Row],[Discount %]]</f>
        <v>5017.04</v>
      </c>
      <c r="U983"/>
    </row>
    <row r="984" spans="1:21">
      <c r="A984" s="65">
        <v>2048</v>
      </c>
      <c r="B984" s="52" t="s">
        <v>48</v>
      </c>
      <c r="C984" s="52" t="s">
        <v>49</v>
      </c>
      <c r="D984" s="52" t="s">
        <v>36</v>
      </c>
      <c r="E984" s="52" t="s">
        <v>37</v>
      </c>
      <c r="F984" s="52" t="s">
        <v>60</v>
      </c>
      <c r="G984" s="52">
        <f>+LEN(Table13[[#This Row],[Product Name]])</f>
        <v>15</v>
      </c>
      <c r="H984" s="52" t="s">
        <v>57</v>
      </c>
      <c r="I984" s="52" t="s">
        <v>23</v>
      </c>
      <c r="J984" s="52">
        <v>2023</v>
      </c>
      <c r="K984" s="52" t="s">
        <v>45</v>
      </c>
      <c r="L984" s="53" t="s">
        <v>68</v>
      </c>
      <c r="M984" s="54">
        <v>45261</v>
      </c>
      <c r="N984" s="52" t="s">
        <v>69</v>
      </c>
      <c r="O984" s="55">
        <v>18.09</v>
      </c>
      <c r="P984" s="52">
        <v>358</v>
      </c>
      <c r="Q984" s="56">
        <v>0.24</v>
      </c>
      <c r="R984" s="55">
        <f>+Table13[[#This Row],[Price per Unit]]*Table13[[#This Row],[Units Sold]]</f>
        <v>6476.22</v>
      </c>
      <c r="S984" s="52" t="s">
        <v>40</v>
      </c>
      <c r="T984" s="66">
        <f>+Table13[[#This Row],[Price per Unit]]*Table13[[#This Row],[Units Sold]]-Table13[[#This Row],[Price per Unit]]*Table13[[#This Row],[Units Sold]]*Table13[[#This Row],[Discount %]]</f>
        <v>4921.9272000000001</v>
      </c>
      <c r="U984"/>
    </row>
    <row r="985" spans="1:21">
      <c r="A985" s="65">
        <v>2052</v>
      </c>
      <c r="B985" s="52" t="s">
        <v>41</v>
      </c>
      <c r="C985" s="52" t="s">
        <v>49</v>
      </c>
      <c r="D985" s="52" t="s">
        <v>19</v>
      </c>
      <c r="E985" s="52" t="s">
        <v>67</v>
      </c>
      <c r="F985" s="52" t="s">
        <v>60</v>
      </c>
      <c r="G985" s="52">
        <f>+LEN(Table13[[#This Row],[Product Name]])</f>
        <v>15</v>
      </c>
      <c r="H985" s="52" t="s">
        <v>22</v>
      </c>
      <c r="I985" s="52" t="s">
        <v>23</v>
      </c>
      <c r="J985" s="52">
        <v>2024</v>
      </c>
      <c r="K985" s="52" t="s">
        <v>32</v>
      </c>
      <c r="L985" s="53" t="s">
        <v>25</v>
      </c>
      <c r="M985" s="54">
        <v>45352</v>
      </c>
      <c r="N985" s="52" t="s">
        <v>69</v>
      </c>
      <c r="O985" s="55">
        <v>98.4</v>
      </c>
      <c r="P985" s="52">
        <v>331</v>
      </c>
      <c r="Q985" s="56">
        <v>0.08</v>
      </c>
      <c r="R985" s="55">
        <f>+Table13[[#This Row],[Price per Unit]]*Table13[[#This Row],[Units Sold]]</f>
        <v>32570.400000000001</v>
      </c>
      <c r="S985" s="52" t="s">
        <v>56</v>
      </c>
      <c r="T985" s="66">
        <f>+Table13[[#This Row],[Price per Unit]]*Table13[[#This Row],[Units Sold]]-Table13[[#This Row],[Price per Unit]]*Table13[[#This Row],[Units Sold]]*Table13[[#This Row],[Discount %]]</f>
        <v>29964.768</v>
      </c>
      <c r="U985"/>
    </row>
    <row r="986" spans="1:21">
      <c r="A986" s="65">
        <v>2055</v>
      </c>
      <c r="B986" s="52" t="s">
        <v>17</v>
      </c>
      <c r="C986" s="52" t="s">
        <v>49</v>
      </c>
      <c r="D986" s="52" t="s">
        <v>50</v>
      </c>
      <c r="E986" s="52" t="s">
        <v>62</v>
      </c>
      <c r="F986" s="52" t="s">
        <v>38</v>
      </c>
      <c r="G986" s="52">
        <f>+LEN(Table13[[#This Row],[Product Name]])</f>
        <v>15</v>
      </c>
      <c r="H986" s="52" t="s">
        <v>57</v>
      </c>
      <c r="I986" s="52" t="s">
        <v>23</v>
      </c>
      <c r="J986" s="52">
        <v>2023</v>
      </c>
      <c r="K986" s="52" t="s">
        <v>32</v>
      </c>
      <c r="L986" s="53" t="s">
        <v>46</v>
      </c>
      <c r="M986" s="54">
        <v>45170</v>
      </c>
      <c r="N986" s="52" t="s">
        <v>34</v>
      </c>
      <c r="O986" s="55">
        <v>37.21</v>
      </c>
      <c r="P986" s="52">
        <v>52</v>
      </c>
      <c r="Q986" s="56">
        <v>0.02</v>
      </c>
      <c r="R986" s="55">
        <f>+Table13[[#This Row],[Price per Unit]]*Table13[[#This Row],[Units Sold]]</f>
        <v>1934.92</v>
      </c>
      <c r="S986" s="52" t="s">
        <v>56</v>
      </c>
      <c r="T986" s="66">
        <f>+Table13[[#This Row],[Price per Unit]]*Table13[[#This Row],[Units Sold]]-Table13[[#This Row],[Price per Unit]]*Table13[[#This Row],[Units Sold]]*Table13[[#This Row],[Discount %]]</f>
        <v>1896.2216000000001</v>
      </c>
      <c r="U986"/>
    </row>
    <row r="987" spans="1:21">
      <c r="A987" s="65">
        <v>2057</v>
      </c>
      <c r="B987" s="52" t="s">
        <v>41</v>
      </c>
      <c r="C987" s="52" t="s">
        <v>49</v>
      </c>
      <c r="D987" s="52" t="s">
        <v>36</v>
      </c>
      <c r="E987" s="52" t="s">
        <v>67</v>
      </c>
      <c r="F987" s="52" t="s">
        <v>43</v>
      </c>
      <c r="G987" s="52">
        <f>+LEN(Table13[[#This Row],[Product Name]])</f>
        <v>20</v>
      </c>
      <c r="H987" s="52" t="s">
        <v>57</v>
      </c>
      <c r="I987" s="52" t="s">
        <v>31</v>
      </c>
      <c r="J987" s="52">
        <v>2024</v>
      </c>
      <c r="K987" s="52" t="s">
        <v>32</v>
      </c>
      <c r="L987" s="53" t="s">
        <v>51</v>
      </c>
      <c r="M987" s="54">
        <v>45383</v>
      </c>
      <c r="N987" s="52" t="s">
        <v>34</v>
      </c>
      <c r="O987" s="55">
        <v>10.28</v>
      </c>
      <c r="P987" s="52">
        <v>165</v>
      </c>
      <c r="Q987" s="56">
        <v>0.17</v>
      </c>
      <c r="R987" s="55">
        <f>+Table13[[#This Row],[Price per Unit]]*Table13[[#This Row],[Units Sold]]</f>
        <v>1696.1999999999998</v>
      </c>
      <c r="S987" s="52" t="s">
        <v>40</v>
      </c>
      <c r="T987" s="66">
        <f>+Table13[[#This Row],[Price per Unit]]*Table13[[#This Row],[Units Sold]]-Table13[[#This Row],[Price per Unit]]*Table13[[#This Row],[Units Sold]]*Table13[[#This Row],[Discount %]]</f>
        <v>1407.8459999999998</v>
      </c>
      <c r="U987"/>
    </row>
    <row r="988" spans="1:21">
      <c r="A988" s="65">
        <v>2060</v>
      </c>
      <c r="B988" s="52" t="s">
        <v>17</v>
      </c>
      <c r="C988" s="52" t="s">
        <v>49</v>
      </c>
      <c r="D988" s="52" t="s">
        <v>54</v>
      </c>
      <c r="E988" s="52" t="s">
        <v>59</v>
      </c>
      <c r="F988" s="52" t="s">
        <v>55</v>
      </c>
      <c r="G988" s="52">
        <f>+LEN(Table13[[#This Row],[Product Name]])</f>
        <v>19</v>
      </c>
      <c r="H988" s="52" t="s">
        <v>57</v>
      </c>
      <c r="I988" s="52" t="s">
        <v>23</v>
      </c>
      <c r="J988" s="52">
        <v>2023</v>
      </c>
      <c r="K988" s="52" t="s">
        <v>63</v>
      </c>
      <c r="L988" s="53" t="s">
        <v>71</v>
      </c>
      <c r="M988" s="54">
        <v>45200</v>
      </c>
      <c r="N988" s="52" t="s">
        <v>34</v>
      </c>
      <c r="O988" s="55">
        <v>83.5</v>
      </c>
      <c r="P988" s="52">
        <v>492</v>
      </c>
      <c r="Q988" s="56">
        <v>0.04</v>
      </c>
      <c r="R988" s="55">
        <f>+Table13[[#This Row],[Price per Unit]]*Table13[[#This Row],[Units Sold]]</f>
        <v>41082</v>
      </c>
      <c r="S988" s="52" t="s">
        <v>40</v>
      </c>
      <c r="T988" s="66">
        <f>+Table13[[#This Row],[Price per Unit]]*Table13[[#This Row],[Units Sold]]-Table13[[#This Row],[Price per Unit]]*Table13[[#This Row],[Units Sold]]*Table13[[#This Row],[Discount %]]</f>
        <v>39438.720000000001</v>
      </c>
      <c r="U988"/>
    </row>
    <row r="989" spans="1:21">
      <c r="A989" s="65">
        <v>2071</v>
      </c>
      <c r="B989" s="52" t="s">
        <v>48</v>
      </c>
      <c r="C989" s="52" t="s">
        <v>49</v>
      </c>
      <c r="D989" s="52" t="s">
        <v>29</v>
      </c>
      <c r="E989" s="52" t="s">
        <v>67</v>
      </c>
      <c r="F989" s="52" t="s">
        <v>21</v>
      </c>
      <c r="G989" s="52">
        <f>+LEN(Table13[[#This Row],[Product Name]])</f>
        <v>16</v>
      </c>
      <c r="H989" s="52" t="s">
        <v>22</v>
      </c>
      <c r="I989" s="52" t="s">
        <v>23</v>
      </c>
      <c r="J989" s="52">
        <v>2023</v>
      </c>
      <c r="K989" s="52" t="s">
        <v>63</v>
      </c>
      <c r="L989" s="53" t="s">
        <v>53</v>
      </c>
      <c r="M989" s="54">
        <v>44927</v>
      </c>
      <c r="N989" s="52" t="s">
        <v>34</v>
      </c>
      <c r="O989" s="55">
        <v>84.53</v>
      </c>
      <c r="P989" s="52">
        <v>150</v>
      </c>
      <c r="Q989" s="56">
        <v>0.14000000000000001</v>
      </c>
      <c r="R989" s="55">
        <f>+Table13[[#This Row],[Price per Unit]]*Table13[[#This Row],[Units Sold]]</f>
        <v>12679.5</v>
      </c>
      <c r="S989" s="52" t="s">
        <v>47</v>
      </c>
      <c r="T989" s="66">
        <f>+Table13[[#This Row],[Price per Unit]]*Table13[[#This Row],[Units Sold]]-Table13[[#This Row],[Price per Unit]]*Table13[[#This Row],[Units Sold]]*Table13[[#This Row],[Discount %]]</f>
        <v>10904.369999999999</v>
      </c>
      <c r="U989"/>
    </row>
    <row r="990" spans="1:21">
      <c r="A990" s="65">
        <v>2079</v>
      </c>
      <c r="B990" s="52" t="s">
        <v>41</v>
      </c>
      <c r="C990" s="52" t="s">
        <v>49</v>
      </c>
      <c r="D990" s="52" t="s">
        <v>19</v>
      </c>
      <c r="E990" s="52" t="s">
        <v>20</v>
      </c>
      <c r="F990" s="52" t="s">
        <v>38</v>
      </c>
      <c r="G990" s="52">
        <f>+LEN(Table13[[#This Row],[Product Name]])</f>
        <v>15</v>
      </c>
      <c r="H990" s="52" t="s">
        <v>44</v>
      </c>
      <c r="I990" s="52" t="s">
        <v>23</v>
      </c>
      <c r="J990" s="52">
        <v>2023</v>
      </c>
      <c r="K990" s="52" t="s">
        <v>32</v>
      </c>
      <c r="L990" s="53" t="s">
        <v>58</v>
      </c>
      <c r="M990" s="54">
        <v>45200</v>
      </c>
      <c r="N990" s="52" t="s">
        <v>39</v>
      </c>
      <c r="O990" s="55">
        <v>68.489999999999995</v>
      </c>
      <c r="P990" s="52">
        <v>13</v>
      </c>
      <c r="Q990" s="56">
        <v>0.01</v>
      </c>
      <c r="R990" s="55">
        <f>+Table13[[#This Row],[Price per Unit]]*Table13[[#This Row],[Units Sold]]</f>
        <v>890.36999999999989</v>
      </c>
      <c r="S990" s="52" t="s">
        <v>61</v>
      </c>
      <c r="T990" s="66">
        <f>+Table13[[#This Row],[Price per Unit]]*Table13[[#This Row],[Units Sold]]-Table13[[#This Row],[Price per Unit]]*Table13[[#This Row],[Units Sold]]*Table13[[#This Row],[Discount %]]</f>
        <v>881.46629999999993</v>
      </c>
      <c r="U990"/>
    </row>
    <row r="991" spans="1:21">
      <c r="A991" s="65">
        <v>2081</v>
      </c>
      <c r="B991" s="52" t="s">
        <v>48</v>
      </c>
      <c r="C991" s="52" t="s">
        <v>49</v>
      </c>
      <c r="D991" s="52" t="s">
        <v>29</v>
      </c>
      <c r="E991" s="52" t="s">
        <v>67</v>
      </c>
      <c r="F991" s="52" t="s">
        <v>38</v>
      </c>
      <c r="G991" s="52">
        <f>+LEN(Table13[[#This Row],[Product Name]])</f>
        <v>15</v>
      </c>
      <c r="H991" s="52" t="s">
        <v>22</v>
      </c>
      <c r="I991" s="52" t="s">
        <v>31</v>
      </c>
      <c r="J991" s="52">
        <v>2023</v>
      </c>
      <c r="K991" s="52" t="s">
        <v>24</v>
      </c>
      <c r="L991" s="53" t="s">
        <v>68</v>
      </c>
      <c r="M991" s="54">
        <v>45261</v>
      </c>
      <c r="N991" s="52" t="s">
        <v>34</v>
      </c>
      <c r="O991" s="55">
        <v>59.06</v>
      </c>
      <c r="P991" s="52">
        <v>238</v>
      </c>
      <c r="Q991" s="56">
        <v>0.01</v>
      </c>
      <c r="R991" s="55">
        <f>+Table13[[#This Row],[Price per Unit]]*Table13[[#This Row],[Units Sold]]</f>
        <v>14056.28</v>
      </c>
      <c r="S991" s="52" t="s">
        <v>40</v>
      </c>
      <c r="T991" s="66">
        <f>+Table13[[#This Row],[Price per Unit]]*Table13[[#This Row],[Units Sold]]-Table13[[#This Row],[Price per Unit]]*Table13[[#This Row],[Units Sold]]*Table13[[#This Row],[Discount %]]</f>
        <v>13915.717200000001</v>
      </c>
      <c r="U991"/>
    </row>
    <row r="992" spans="1:21">
      <c r="A992" s="65">
        <v>2082</v>
      </c>
      <c r="B992" s="52" t="s">
        <v>17</v>
      </c>
      <c r="C992" s="52" t="s">
        <v>49</v>
      </c>
      <c r="D992" s="52" t="s">
        <v>36</v>
      </c>
      <c r="E992" s="52" t="s">
        <v>59</v>
      </c>
      <c r="F992" s="52" t="s">
        <v>60</v>
      </c>
      <c r="G992" s="52">
        <f>+LEN(Table13[[#This Row],[Product Name]])</f>
        <v>15</v>
      </c>
      <c r="H992" s="52" t="s">
        <v>22</v>
      </c>
      <c r="I992" s="52" t="s">
        <v>23</v>
      </c>
      <c r="J992" s="52">
        <v>2023</v>
      </c>
      <c r="K992" s="52" t="s">
        <v>45</v>
      </c>
      <c r="L992" s="53" t="s">
        <v>46</v>
      </c>
      <c r="M992" s="54">
        <v>45170</v>
      </c>
      <c r="N992" s="52" t="s">
        <v>66</v>
      </c>
      <c r="O992" s="55">
        <v>73.400000000000006</v>
      </c>
      <c r="P992" s="52">
        <v>486</v>
      </c>
      <c r="Q992" s="56">
        <v>0.1</v>
      </c>
      <c r="R992" s="55">
        <f>+Table13[[#This Row],[Price per Unit]]*Table13[[#This Row],[Units Sold]]</f>
        <v>35672.400000000001</v>
      </c>
      <c r="S992" s="52" t="s">
        <v>40</v>
      </c>
      <c r="T992" s="66">
        <f>+Table13[[#This Row],[Price per Unit]]*Table13[[#This Row],[Units Sold]]-Table13[[#This Row],[Price per Unit]]*Table13[[#This Row],[Units Sold]]*Table13[[#This Row],[Discount %]]</f>
        <v>32105.16</v>
      </c>
      <c r="U992"/>
    </row>
    <row r="993" spans="1:21">
      <c r="A993" s="65">
        <v>2084</v>
      </c>
      <c r="B993" s="52" t="s">
        <v>48</v>
      </c>
      <c r="C993" s="52" t="s">
        <v>49</v>
      </c>
      <c r="D993" s="52" t="s">
        <v>52</v>
      </c>
      <c r="E993" s="52" t="s">
        <v>20</v>
      </c>
      <c r="F993" s="52" t="s">
        <v>21</v>
      </c>
      <c r="G993" s="52">
        <f>+LEN(Table13[[#This Row],[Product Name]])</f>
        <v>16</v>
      </c>
      <c r="H993" s="52" t="s">
        <v>44</v>
      </c>
      <c r="I993" s="52" t="s">
        <v>31</v>
      </c>
      <c r="J993" s="52">
        <v>2024</v>
      </c>
      <c r="K993" s="52" t="s">
        <v>24</v>
      </c>
      <c r="L993" s="53" t="s">
        <v>64</v>
      </c>
      <c r="M993" s="54">
        <v>45474</v>
      </c>
      <c r="N993" s="52" t="s">
        <v>66</v>
      </c>
      <c r="O993" s="55">
        <v>74.959999999999994</v>
      </c>
      <c r="P993" s="52">
        <v>439</v>
      </c>
      <c r="Q993" s="56">
        <v>0.27</v>
      </c>
      <c r="R993" s="55">
        <f>+Table13[[#This Row],[Price per Unit]]*Table13[[#This Row],[Units Sold]]</f>
        <v>32907.439999999995</v>
      </c>
      <c r="S993" s="52" t="s">
        <v>56</v>
      </c>
      <c r="T993" s="66">
        <f>+Table13[[#This Row],[Price per Unit]]*Table13[[#This Row],[Units Sold]]-Table13[[#This Row],[Price per Unit]]*Table13[[#This Row],[Units Sold]]*Table13[[#This Row],[Discount %]]</f>
        <v>24022.431199999995</v>
      </c>
      <c r="U993"/>
    </row>
    <row r="994" spans="1:21">
      <c r="A994" s="65">
        <v>2085</v>
      </c>
      <c r="B994" s="52" t="s">
        <v>41</v>
      </c>
      <c r="C994" s="52" t="s">
        <v>49</v>
      </c>
      <c r="D994" s="52" t="s">
        <v>50</v>
      </c>
      <c r="E994" s="52" t="s">
        <v>70</v>
      </c>
      <c r="F994" s="52" t="s">
        <v>21</v>
      </c>
      <c r="G994" s="52">
        <f>+LEN(Table13[[#This Row],[Product Name]])</f>
        <v>16</v>
      </c>
      <c r="H994" s="52" t="s">
        <v>22</v>
      </c>
      <c r="I994" s="52" t="s">
        <v>23</v>
      </c>
      <c r="J994" s="52">
        <v>2023</v>
      </c>
      <c r="K994" s="52" t="s">
        <v>63</v>
      </c>
      <c r="L994" s="53" t="s">
        <v>71</v>
      </c>
      <c r="M994" s="54">
        <v>45200</v>
      </c>
      <c r="N994" s="52" t="s">
        <v>39</v>
      </c>
      <c r="O994" s="55">
        <v>72.33</v>
      </c>
      <c r="P994" s="52">
        <v>450</v>
      </c>
      <c r="Q994" s="56">
        <v>0.04</v>
      </c>
      <c r="R994" s="55">
        <f>+Table13[[#This Row],[Price per Unit]]*Table13[[#This Row],[Units Sold]]</f>
        <v>32548.5</v>
      </c>
      <c r="S994" s="52" t="s">
        <v>47</v>
      </c>
      <c r="T994" s="66">
        <f>+Table13[[#This Row],[Price per Unit]]*Table13[[#This Row],[Units Sold]]-Table13[[#This Row],[Price per Unit]]*Table13[[#This Row],[Units Sold]]*Table13[[#This Row],[Discount %]]</f>
        <v>31246.560000000001</v>
      </c>
      <c r="U994"/>
    </row>
    <row r="995" spans="1:21">
      <c r="A995" s="65">
        <v>2087</v>
      </c>
      <c r="B995" s="52" t="s">
        <v>48</v>
      </c>
      <c r="C995" s="52" t="s">
        <v>49</v>
      </c>
      <c r="D995" s="52" t="s">
        <v>42</v>
      </c>
      <c r="E995" s="52" t="s">
        <v>37</v>
      </c>
      <c r="F995" s="52" t="s">
        <v>55</v>
      </c>
      <c r="G995" s="52">
        <f>+LEN(Table13[[#This Row],[Product Name]])</f>
        <v>19</v>
      </c>
      <c r="H995" s="52" t="s">
        <v>57</v>
      </c>
      <c r="I995" s="52" t="s">
        <v>23</v>
      </c>
      <c r="J995" s="52">
        <v>2024</v>
      </c>
      <c r="K995" s="52" t="s">
        <v>24</v>
      </c>
      <c r="L995" s="53" t="s">
        <v>64</v>
      </c>
      <c r="M995" s="54">
        <v>45474</v>
      </c>
      <c r="N995" s="52" t="s">
        <v>34</v>
      </c>
      <c r="O995" s="55">
        <v>60.83</v>
      </c>
      <c r="P995" s="52">
        <v>249</v>
      </c>
      <c r="Q995" s="56">
        <v>0.26</v>
      </c>
      <c r="R995" s="55">
        <f>+Table13[[#This Row],[Price per Unit]]*Table13[[#This Row],[Units Sold]]</f>
        <v>15146.67</v>
      </c>
      <c r="S995" s="52" t="s">
        <v>56</v>
      </c>
      <c r="T995" s="66">
        <f>+Table13[[#This Row],[Price per Unit]]*Table13[[#This Row],[Units Sold]]-Table13[[#This Row],[Price per Unit]]*Table13[[#This Row],[Units Sold]]*Table13[[#This Row],[Discount %]]</f>
        <v>11208.5358</v>
      </c>
      <c r="U995"/>
    </row>
    <row r="996" spans="1:21">
      <c r="A996" s="65">
        <v>2091</v>
      </c>
      <c r="B996" s="52" t="s">
        <v>41</v>
      </c>
      <c r="C996" s="52" t="s">
        <v>49</v>
      </c>
      <c r="D996" s="52" t="s">
        <v>19</v>
      </c>
      <c r="E996" s="52" t="s">
        <v>59</v>
      </c>
      <c r="F996" s="52" t="s">
        <v>43</v>
      </c>
      <c r="G996" s="52">
        <f>+LEN(Table13[[#This Row],[Product Name]])</f>
        <v>20</v>
      </c>
      <c r="H996" s="52" t="s">
        <v>44</v>
      </c>
      <c r="I996" s="52" t="s">
        <v>23</v>
      </c>
      <c r="J996" s="52">
        <v>2023</v>
      </c>
      <c r="K996" s="52" t="s">
        <v>63</v>
      </c>
      <c r="L996" s="53" t="s">
        <v>53</v>
      </c>
      <c r="M996" s="54">
        <v>44927</v>
      </c>
      <c r="N996" s="52" t="s">
        <v>26</v>
      </c>
      <c r="O996" s="55">
        <v>62.72</v>
      </c>
      <c r="P996" s="52">
        <v>255</v>
      </c>
      <c r="Q996" s="56">
        <v>0.11</v>
      </c>
      <c r="R996" s="55">
        <f>+Table13[[#This Row],[Price per Unit]]*Table13[[#This Row],[Units Sold]]</f>
        <v>15993.6</v>
      </c>
      <c r="S996" s="52" t="s">
        <v>47</v>
      </c>
      <c r="T996" s="66">
        <f>+Table13[[#This Row],[Price per Unit]]*Table13[[#This Row],[Units Sold]]-Table13[[#This Row],[Price per Unit]]*Table13[[#This Row],[Units Sold]]*Table13[[#This Row],[Discount %]]</f>
        <v>14234.304</v>
      </c>
      <c r="U996"/>
    </row>
    <row r="997" spans="1:21">
      <c r="A997" s="65">
        <v>2094</v>
      </c>
      <c r="B997" s="52" t="s">
        <v>17</v>
      </c>
      <c r="C997" s="52" t="s">
        <v>49</v>
      </c>
      <c r="D997" s="52" t="s">
        <v>36</v>
      </c>
      <c r="E997" s="52" t="s">
        <v>70</v>
      </c>
      <c r="F997" s="52" t="s">
        <v>43</v>
      </c>
      <c r="G997" s="52">
        <f>+LEN(Table13[[#This Row],[Product Name]])</f>
        <v>20</v>
      </c>
      <c r="H997" s="52" t="s">
        <v>44</v>
      </c>
      <c r="I997" s="52" t="s">
        <v>23</v>
      </c>
      <c r="J997" s="52">
        <v>2023</v>
      </c>
      <c r="K997" s="52" t="s">
        <v>45</v>
      </c>
      <c r="L997" s="53" t="s">
        <v>46</v>
      </c>
      <c r="M997" s="54">
        <v>45170</v>
      </c>
      <c r="N997" s="52" t="s">
        <v>69</v>
      </c>
      <c r="O997" s="55">
        <v>22.11</v>
      </c>
      <c r="P997" s="52">
        <v>158</v>
      </c>
      <c r="Q997" s="56">
        <v>0.24</v>
      </c>
      <c r="R997" s="55">
        <f>+Table13[[#This Row],[Price per Unit]]*Table13[[#This Row],[Units Sold]]</f>
        <v>3493.38</v>
      </c>
      <c r="S997" s="52" t="s">
        <v>27</v>
      </c>
      <c r="T997" s="66">
        <f>+Table13[[#This Row],[Price per Unit]]*Table13[[#This Row],[Units Sold]]-Table13[[#This Row],[Price per Unit]]*Table13[[#This Row],[Units Sold]]*Table13[[#This Row],[Discount %]]</f>
        <v>2654.9688000000001</v>
      </c>
      <c r="U997"/>
    </row>
    <row r="998" spans="1:21">
      <c r="A998" s="65">
        <v>2097</v>
      </c>
      <c r="B998" s="52" t="s">
        <v>48</v>
      </c>
      <c r="C998" s="52" t="s">
        <v>49</v>
      </c>
      <c r="D998" s="52" t="s">
        <v>36</v>
      </c>
      <c r="E998" s="52" t="s">
        <v>30</v>
      </c>
      <c r="F998" s="52" t="s">
        <v>43</v>
      </c>
      <c r="G998" s="52">
        <f>+LEN(Table13[[#This Row],[Product Name]])</f>
        <v>20</v>
      </c>
      <c r="H998" s="52" t="s">
        <v>22</v>
      </c>
      <c r="I998" s="52" t="s">
        <v>31</v>
      </c>
      <c r="J998" s="52">
        <v>2023</v>
      </c>
      <c r="K998" s="52" t="s">
        <v>24</v>
      </c>
      <c r="L998" s="53" t="s">
        <v>58</v>
      </c>
      <c r="M998" s="54">
        <v>45200</v>
      </c>
      <c r="N998" s="52" t="s">
        <v>66</v>
      </c>
      <c r="O998" s="55">
        <v>94.15</v>
      </c>
      <c r="P998" s="52">
        <v>367</v>
      </c>
      <c r="Q998" s="56">
        <v>0.01</v>
      </c>
      <c r="R998" s="55">
        <f>+Table13[[#This Row],[Price per Unit]]*Table13[[#This Row],[Units Sold]]</f>
        <v>34553.050000000003</v>
      </c>
      <c r="S998" s="52" t="s">
        <v>61</v>
      </c>
      <c r="T998" s="66">
        <f>+Table13[[#This Row],[Price per Unit]]*Table13[[#This Row],[Units Sold]]-Table13[[#This Row],[Price per Unit]]*Table13[[#This Row],[Units Sold]]*Table13[[#This Row],[Discount %]]</f>
        <v>34207.519500000002</v>
      </c>
      <c r="U998"/>
    </row>
    <row r="999" spans="1:21">
      <c r="A999" s="65">
        <v>2107</v>
      </c>
      <c r="B999" s="52" t="s">
        <v>48</v>
      </c>
      <c r="C999" s="52" t="s">
        <v>49</v>
      </c>
      <c r="D999" s="52" t="s">
        <v>19</v>
      </c>
      <c r="E999" s="52" t="s">
        <v>37</v>
      </c>
      <c r="F999" s="52" t="s">
        <v>21</v>
      </c>
      <c r="G999" s="52">
        <f>+LEN(Table13[[#This Row],[Product Name]])</f>
        <v>16</v>
      </c>
      <c r="H999" s="52" t="s">
        <v>44</v>
      </c>
      <c r="I999" s="52" t="s">
        <v>31</v>
      </c>
      <c r="J999" s="52">
        <v>2024</v>
      </c>
      <c r="K999" s="52" t="s">
        <v>63</v>
      </c>
      <c r="L999" s="53" t="s">
        <v>58</v>
      </c>
      <c r="M999" s="54">
        <v>45566</v>
      </c>
      <c r="N999" s="52" t="s">
        <v>34</v>
      </c>
      <c r="O999" s="55">
        <v>49.91</v>
      </c>
      <c r="P999" s="52">
        <v>15</v>
      </c>
      <c r="Q999" s="56">
        <v>0.12</v>
      </c>
      <c r="R999" s="55">
        <f>+Table13[[#This Row],[Price per Unit]]*Table13[[#This Row],[Units Sold]]</f>
        <v>748.65</v>
      </c>
      <c r="S999" s="52" t="s">
        <v>40</v>
      </c>
      <c r="T999" s="66">
        <f>+Table13[[#This Row],[Price per Unit]]*Table13[[#This Row],[Units Sold]]-Table13[[#This Row],[Price per Unit]]*Table13[[#This Row],[Units Sold]]*Table13[[#This Row],[Discount %]]</f>
        <v>658.81200000000001</v>
      </c>
      <c r="U999"/>
    </row>
    <row r="1000" spans="1:21">
      <c r="A1000" s="65">
        <v>2110</v>
      </c>
      <c r="B1000" s="52" t="s">
        <v>41</v>
      </c>
      <c r="C1000" s="52" t="s">
        <v>49</v>
      </c>
      <c r="D1000" s="52" t="s">
        <v>52</v>
      </c>
      <c r="E1000" s="52" t="s">
        <v>67</v>
      </c>
      <c r="F1000" s="52" t="s">
        <v>60</v>
      </c>
      <c r="G1000" s="52">
        <f>+LEN(Table13[[#This Row],[Product Name]])</f>
        <v>15</v>
      </c>
      <c r="H1000" s="52" t="s">
        <v>22</v>
      </c>
      <c r="I1000" s="52" t="s">
        <v>31</v>
      </c>
      <c r="J1000" s="52">
        <v>2023</v>
      </c>
      <c r="K1000" s="52" t="s">
        <v>24</v>
      </c>
      <c r="L1000" s="53" t="s">
        <v>58</v>
      </c>
      <c r="M1000" s="54">
        <v>45200</v>
      </c>
      <c r="N1000" s="52" t="s">
        <v>39</v>
      </c>
      <c r="O1000" s="55">
        <v>99.54</v>
      </c>
      <c r="P1000" s="52">
        <v>142</v>
      </c>
      <c r="Q1000" s="56">
        <v>0.14000000000000001</v>
      </c>
      <c r="R1000" s="55">
        <f>+Table13[[#This Row],[Price per Unit]]*Table13[[#This Row],[Units Sold]]</f>
        <v>14134.68</v>
      </c>
      <c r="S1000" s="52" t="s">
        <v>56</v>
      </c>
      <c r="T1000" s="66">
        <f>+Table13[[#This Row],[Price per Unit]]*Table13[[#This Row],[Units Sold]]-Table13[[#This Row],[Price per Unit]]*Table13[[#This Row],[Units Sold]]*Table13[[#This Row],[Discount %]]</f>
        <v>12155.8248</v>
      </c>
      <c r="U1000"/>
    </row>
    <row r="1001" spans="1:21">
      <c r="A1001" s="65">
        <v>2111</v>
      </c>
      <c r="B1001" s="52" t="s">
        <v>48</v>
      </c>
      <c r="C1001" s="52" t="s">
        <v>49</v>
      </c>
      <c r="D1001" s="52" t="s">
        <v>29</v>
      </c>
      <c r="E1001" s="52" t="s">
        <v>37</v>
      </c>
      <c r="F1001" s="52" t="s">
        <v>60</v>
      </c>
      <c r="G1001" s="52">
        <f>+LEN(Table13[[#This Row],[Product Name]])</f>
        <v>15</v>
      </c>
      <c r="H1001" s="52" t="s">
        <v>44</v>
      </c>
      <c r="I1001" s="52" t="s">
        <v>23</v>
      </c>
      <c r="J1001" s="52">
        <v>2024</v>
      </c>
      <c r="K1001" s="52" t="s">
        <v>63</v>
      </c>
      <c r="L1001" s="53" t="s">
        <v>64</v>
      </c>
      <c r="M1001" s="54">
        <v>45474</v>
      </c>
      <c r="N1001" s="52" t="s">
        <v>66</v>
      </c>
      <c r="O1001" s="55">
        <v>99.35</v>
      </c>
      <c r="P1001" s="52">
        <v>191</v>
      </c>
      <c r="Q1001" s="56">
        <v>0.23</v>
      </c>
      <c r="R1001" s="55">
        <f>+Table13[[#This Row],[Price per Unit]]*Table13[[#This Row],[Units Sold]]</f>
        <v>18975.849999999999</v>
      </c>
      <c r="S1001" s="52" t="s">
        <v>27</v>
      </c>
      <c r="T1001" s="66">
        <f>+Table13[[#This Row],[Price per Unit]]*Table13[[#This Row],[Units Sold]]-Table13[[#This Row],[Price per Unit]]*Table13[[#This Row],[Units Sold]]*Table13[[#This Row],[Discount %]]</f>
        <v>14611.404499999999</v>
      </c>
      <c r="U1001"/>
    </row>
    <row r="1002" spans="1:21">
      <c r="A1002" s="65">
        <v>2116</v>
      </c>
      <c r="B1002" s="52" t="s">
        <v>17</v>
      </c>
      <c r="C1002" s="52" t="s">
        <v>49</v>
      </c>
      <c r="D1002" s="52" t="s">
        <v>50</v>
      </c>
      <c r="E1002" s="52" t="s">
        <v>37</v>
      </c>
      <c r="F1002" s="52" t="s">
        <v>55</v>
      </c>
      <c r="G1002" s="52">
        <f>+LEN(Table13[[#This Row],[Product Name]])</f>
        <v>19</v>
      </c>
      <c r="H1002" s="52" t="s">
        <v>57</v>
      </c>
      <c r="I1002" s="52" t="s">
        <v>31</v>
      </c>
      <c r="J1002" s="52">
        <v>2024</v>
      </c>
      <c r="K1002" s="52" t="s">
        <v>45</v>
      </c>
      <c r="L1002" s="53" t="s">
        <v>25</v>
      </c>
      <c r="M1002" s="54">
        <v>45352</v>
      </c>
      <c r="N1002" s="52" t="s">
        <v>34</v>
      </c>
      <c r="O1002" s="55">
        <v>14.71</v>
      </c>
      <c r="P1002" s="52">
        <v>278</v>
      </c>
      <c r="Q1002" s="56">
        <v>0.19</v>
      </c>
      <c r="R1002" s="55">
        <f>+Table13[[#This Row],[Price per Unit]]*Table13[[#This Row],[Units Sold]]</f>
        <v>4089.38</v>
      </c>
      <c r="S1002" s="52" t="s">
        <v>40</v>
      </c>
      <c r="T1002" s="66">
        <f>+Table13[[#This Row],[Price per Unit]]*Table13[[#This Row],[Units Sold]]-Table13[[#This Row],[Price per Unit]]*Table13[[#This Row],[Units Sold]]*Table13[[#This Row],[Discount %]]</f>
        <v>3312.3978000000002</v>
      </c>
      <c r="U1002"/>
    </row>
    <row r="1003" spans="1:21">
      <c r="A1003" s="65">
        <v>2118</v>
      </c>
      <c r="B1003" s="52" t="s">
        <v>17</v>
      </c>
      <c r="C1003" s="52" t="s">
        <v>49</v>
      </c>
      <c r="D1003" s="52" t="s">
        <v>36</v>
      </c>
      <c r="E1003" s="52" t="s">
        <v>59</v>
      </c>
      <c r="F1003" s="52" t="s">
        <v>21</v>
      </c>
      <c r="G1003" s="52">
        <f>+LEN(Table13[[#This Row],[Product Name]])</f>
        <v>16</v>
      </c>
      <c r="H1003" s="52" t="s">
        <v>44</v>
      </c>
      <c r="I1003" s="52" t="s">
        <v>31</v>
      </c>
      <c r="J1003" s="52">
        <v>2024</v>
      </c>
      <c r="K1003" s="52" t="s">
        <v>32</v>
      </c>
      <c r="L1003" s="53" t="s">
        <v>68</v>
      </c>
      <c r="M1003" s="54">
        <v>45627</v>
      </c>
      <c r="N1003" s="52" t="s">
        <v>69</v>
      </c>
      <c r="O1003" s="55">
        <v>62.54</v>
      </c>
      <c r="P1003" s="52">
        <v>249</v>
      </c>
      <c r="Q1003" s="56">
        <v>0.16</v>
      </c>
      <c r="R1003" s="55">
        <f>+Table13[[#This Row],[Price per Unit]]*Table13[[#This Row],[Units Sold]]</f>
        <v>15572.46</v>
      </c>
      <c r="S1003" s="52" t="s">
        <v>61</v>
      </c>
      <c r="T1003" s="66">
        <f>+Table13[[#This Row],[Price per Unit]]*Table13[[#This Row],[Units Sold]]-Table13[[#This Row],[Price per Unit]]*Table13[[#This Row],[Units Sold]]*Table13[[#This Row],[Discount %]]</f>
        <v>13080.866399999999</v>
      </c>
      <c r="U1003"/>
    </row>
    <row r="1004" spans="1:21">
      <c r="A1004" s="65">
        <v>2122</v>
      </c>
      <c r="B1004" s="52" t="s">
        <v>17</v>
      </c>
      <c r="C1004" s="52" t="s">
        <v>49</v>
      </c>
      <c r="D1004" s="52" t="s">
        <v>19</v>
      </c>
      <c r="E1004" s="52" t="s">
        <v>62</v>
      </c>
      <c r="F1004" s="52" t="s">
        <v>21</v>
      </c>
      <c r="G1004" s="52">
        <f>+LEN(Table13[[#This Row],[Product Name]])</f>
        <v>16</v>
      </c>
      <c r="H1004" s="52" t="s">
        <v>57</v>
      </c>
      <c r="I1004" s="52" t="s">
        <v>31</v>
      </c>
      <c r="J1004" s="52">
        <v>2024</v>
      </c>
      <c r="K1004" s="52" t="s">
        <v>45</v>
      </c>
      <c r="L1004" s="53" t="s">
        <v>51</v>
      </c>
      <c r="M1004" s="54">
        <v>45383</v>
      </c>
      <c r="N1004" s="52" t="s">
        <v>39</v>
      </c>
      <c r="O1004" s="55">
        <v>46.99</v>
      </c>
      <c r="P1004" s="52">
        <v>152</v>
      </c>
      <c r="Q1004" s="56">
        <v>0.1</v>
      </c>
      <c r="R1004" s="55">
        <f>+Table13[[#This Row],[Price per Unit]]*Table13[[#This Row],[Units Sold]]</f>
        <v>7142.4800000000005</v>
      </c>
      <c r="S1004" s="52" t="s">
        <v>27</v>
      </c>
      <c r="T1004" s="66">
        <f>+Table13[[#This Row],[Price per Unit]]*Table13[[#This Row],[Units Sold]]-Table13[[#This Row],[Price per Unit]]*Table13[[#This Row],[Units Sold]]*Table13[[#This Row],[Discount %]]</f>
        <v>6428.232</v>
      </c>
      <c r="U1004"/>
    </row>
    <row r="1005" spans="1:21">
      <c r="A1005" s="65">
        <v>2123</v>
      </c>
      <c r="B1005" s="52" t="s">
        <v>17</v>
      </c>
      <c r="C1005" s="52" t="s">
        <v>49</v>
      </c>
      <c r="D1005" s="52" t="s">
        <v>42</v>
      </c>
      <c r="E1005" s="52" t="s">
        <v>67</v>
      </c>
      <c r="F1005" s="52" t="s">
        <v>38</v>
      </c>
      <c r="G1005" s="52">
        <f>+LEN(Table13[[#This Row],[Product Name]])</f>
        <v>15</v>
      </c>
      <c r="H1005" s="52" t="s">
        <v>57</v>
      </c>
      <c r="I1005" s="52" t="s">
        <v>31</v>
      </c>
      <c r="J1005" s="52">
        <v>2023</v>
      </c>
      <c r="K1005" s="52" t="s">
        <v>24</v>
      </c>
      <c r="L1005" s="53" t="s">
        <v>58</v>
      </c>
      <c r="M1005" s="54">
        <v>45200</v>
      </c>
      <c r="N1005" s="52" t="s">
        <v>39</v>
      </c>
      <c r="O1005" s="55">
        <v>83.78</v>
      </c>
      <c r="P1005" s="52">
        <v>229</v>
      </c>
      <c r="Q1005" s="56">
        <v>0.06</v>
      </c>
      <c r="R1005" s="55">
        <f>+Table13[[#This Row],[Price per Unit]]*Table13[[#This Row],[Units Sold]]</f>
        <v>19185.62</v>
      </c>
      <c r="S1005" s="52" t="s">
        <v>27</v>
      </c>
      <c r="T1005" s="66">
        <f>+Table13[[#This Row],[Price per Unit]]*Table13[[#This Row],[Units Sold]]-Table13[[#This Row],[Price per Unit]]*Table13[[#This Row],[Units Sold]]*Table13[[#This Row],[Discount %]]</f>
        <v>18034.482799999998</v>
      </c>
      <c r="U1005"/>
    </row>
    <row r="1006" spans="1:21">
      <c r="A1006" s="65">
        <v>2124</v>
      </c>
      <c r="B1006" s="52" t="s">
        <v>41</v>
      </c>
      <c r="C1006" s="52" t="s">
        <v>49</v>
      </c>
      <c r="D1006" s="52" t="s">
        <v>36</v>
      </c>
      <c r="E1006" s="52" t="s">
        <v>37</v>
      </c>
      <c r="F1006" s="52" t="s">
        <v>43</v>
      </c>
      <c r="G1006" s="52">
        <f>+LEN(Table13[[#This Row],[Product Name]])</f>
        <v>20</v>
      </c>
      <c r="H1006" s="52" t="s">
        <v>22</v>
      </c>
      <c r="I1006" s="52" t="s">
        <v>31</v>
      </c>
      <c r="J1006" s="52">
        <v>2023</v>
      </c>
      <c r="K1006" s="52" t="s">
        <v>32</v>
      </c>
      <c r="L1006" s="53" t="s">
        <v>33</v>
      </c>
      <c r="M1006" s="54">
        <v>45047</v>
      </c>
      <c r="N1006" s="52" t="s">
        <v>34</v>
      </c>
      <c r="O1006" s="55">
        <v>66.900000000000006</v>
      </c>
      <c r="P1006" s="52">
        <v>431</v>
      </c>
      <c r="Q1006" s="56">
        <v>0.15</v>
      </c>
      <c r="R1006" s="55">
        <f>+Table13[[#This Row],[Price per Unit]]*Table13[[#This Row],[Units Sold]]</f>
        <v>28833.9</v>
      </c>
      <c r="S1006" s="52" t="s">
        <v>61</v>
      </c>
      <c r="T1006" s="66">
        <f>+Table13[[#This Row],[Price per Unit]]*Table13[[#This Row],[Units Sold]]-Table13[[#This Row],[Price per Unit]]*Table13[[#This Row],[Units Sold]]*Table13[[#This Row],[Discount %]]</f>
        <v>24508.815000000002</v>
      </c>
      <c r="U1006"/>
    </row>
    <row r="1007" spans="1:21">
      <c r="A1007" s="65">
        <v>2125</v>
      </c>
      <c r="B1007" s="52" t="s">
        <v>41</v>
      </c>
      <c r="C1007" s="52" t="s">
        <v>49</v>
      </c>
      <c r="D1007" s="52" t="s">
        <v>50</v>
      </c>
      <c r="E1007" s="52" t="s">
        <v>20</v>
      </c>
      <c r="F1007" s="52" t="s">
        <v>21</v>
      </c>
      <c r="G1007" s="52">
        <f>+LEN(Table13[[#This Row],[Product Name]])</f>
        <v>16</v>
      </c>
      <c r="H1007" s="52" t="s">
        <v>57</v>
      </c>
      <c r="I1007" s="52" t="s">
        <v>23</v>
      </c>
      <c r="J1007" s="52">
        <v>2023</v>
      </c>
      <c r="K1007" s="52" t="s">
        <v>63</v>
      </c>
      <c r="L1007" s="53" t="s">
        <v>72</v>
      </c>
      <c r="M1007" s="54">
        <v>45078</v>
      </c>
      <c r="N1007" s="52" t="s">
        <v>26</v>
      </c>
      <c r="O1007" s="55">
        <v>95.67</v>
      </c>
      <c r="P1007" s="52">
        <v>351</v>
      </c>
      <c r="Q1007" s="56">
        <v>0.11</v>
      </c>
      <c r="R1007" s="55">
        <f>+Table13[[#This Row],[Price per Unit]]*Table13[[#This Row],[Units Sold]]</f>
        <v>33580.17</v>
      </c>
      <c r="S1007" s="52" t="s">
        <v>56</v>
      </c>
      <c r="T1007" s="66">
        <f>+Table13[[#This Row],[Price per Unit]]*Table13[[#This Row],[Units Sold]]-Table13[[#This Row],[Price per Unit]]*Table13[[#This Row],[Units Sold]]*Table13[[#This Row],[Discount %]]</f>
        <v>29886.351299999998</v>
      </c>
      <c r="U1007"/>
    </row>
    <row r="1008" spans="1:21">
      <c r="A1008" s="65">
        <v>2127</v>
      </c>
      <c r="B1008" s="52" t="s">
        <v>17</v>
      </c>
      <c r="C1008" s="52" t="s">
        <v>49</v>
      </c>
      <c r="D1008" s="52" t="s">
        <v>19</v>
      </c>
      <c r="E1008" s="52" t="s">
        <v>20</v>
      </c>
      <c r="F1008" s="52" t="s">
        <v>38</v>
      </c>
      <c r="G1008" s="52">
        <f>+LEN(Table13[[#This Row],[Product Name]])</f>
        <v>15</v>
      </c>
      <c r="H1008" s="52" t="s">
        <v>57</v>
      </c>
      <c r="I1008" s="52" t="s">
        <v>31</v>
      </c>
      <c r="J1008" s="52">
        <v>2024</v>
      </c>
      <c r="K1008" s="52" t="s">
        <v>32</v>
      </c>
      <c r="L1008" s="53" t="s">
        <v>25</v>
      </c>
      <c r="M1008" s="54">
        <v>45352</v>
      </c>
      <c r="N1008" s="52" t="s">
        <v>66</v>
      </c>
      <c r="O1008" s="55">
        <v>53.52</v>
      </c>
      <c r="P1008" s="52">
        <v>57</v>
      </c>
      <c r="Q1008" s="56">
        <v>0.11</v>
      </c>
      <c r="R1008" s="55">
        <f>+Table13[[#This Row],[Price per Unit]]*Table13[[#This Row],[Units Sold]]</f>
        <v>3050.6400000000003</v>
      </c>
      <c r="S1008" s="52" t="s">
        <v>27</v>
      </c>
      <c r="T1008" s="66">
        <f>+Table13[[#This Row],[Price per Unit]]*Table13[[#This Row],[Units Sold]]-Table13[[#This Row],[Price per Unit]]*Table13[[#This Row],[Units Sold]]*Table13[[#This Row],[Discount %]]</f>
        <v>2715.0696000000003</v>
      </c>
      <c r="U1008"/>
    </row>
    <row r="1009" spans="1:21">
      <c r="A1009" s="65">
        <v>2133</v>
      </c>
      <c r="B1009" s="52" t="s">
        <v>48</v>
      </c>
      <c r="C1009" s="52" t="s">
        <v>49</v>
      </c>
      <c r="D1009" s="52" t="s">
        <v>19</v>
      </c>
      <c r="E1009" s="52" t="s">
        <v>20</v>
      </c>
      <c r="F1009" s="52" t="s">
        <v>21</v>
      </c>
      <c r="G1009" s="52">
        <f>+LEN(Table13[[#This Row],[Product Name]])</f>
        <v>16</v>
      </c>
      <c r="H1009" s="52" t="s">
        <v>44</v>
      </c>
      <c r="I1009" s="52" t="s">
        <v>31</v>
      </c>
      <c r="J1009" s="52">
        <v>2024</v>
      </c>
      <c r="K1009" s="52" t="s">
        <v>63</v>
      </c>
      <c r="L1009" s="53" t="s">
        <v>65</v>
      </c>
      <c r="M1009" s="54">
        <v>45292</v>
      </c>
      <c r="N1009" s="52" t="s">
        <v>26</v>
      </c>
      <c r="O1009" s="55">
        <v>34.479999999999997</v>
      </c>
      <c r="P1009" s="52">
        <v>452</v>
      </c>
      <c r="Q1009" s="56">
        <v>0.19</v>
      </c>
      <c r="R1009" s="55">
        <f>+Table13[[#This Row],[Price per Unit]]*Table13[[#This Row],[Units Sold]]</f>
        <v>15584.96</v>
      </c>
      <c r="S1009" s="52" t="s">
        <v>27</v>
      </c>
      <c r="T1009" s="66">
        <f>+Table13[[#This Row],[Price per Unit]]*Table13[[#This Row],[Units Sold]]-Table13[[#This Row],[Price per Unit]]*Table13[[#This Row],[Units Sold]]*Table13[[#This Row],[Discount %]]</f>
        <v>12623.817599999998</v>
      </c>
      <c r="U1009"/>
    </row>
    <row r="1010" spans="1:21">
      <c r="A1010" s="65">
        <v>2135</v>
      </c>
      <c r="B1010" s="52" t="s">
        <v>41</v>
      </c>
      <c r="C1010" s="52" t="s">
        <v>49</v>
      </c>
      <c r="D1010" s="52" t="s">
        <v>50</v>
      </c>
      <c r="E1010" s="52" t="s">
        <v>62</v>
      </c>
      <c r="F1010" s="52" t="s">
        <v>55</v>
      </c>
      <c r="G1010" s="52">
        <f>+LEN(Table13[[#This Row],[Product Name]])</f>
        <v>19</v>
      </c>
      <c r="H1010" s="52" t="s">
        <v>57</v>
      </c>
      <c r="I1010" s="52" t="s">
        <v>31</v>
      </c>
      <c r="J1010" s="52">
        <v>2024</v>
      </c>
      <c r="K1010" s="52" t="s">
        <v>45</v>
      </c>
      <c r="L1010" s="53" t="s">
        <v>33</v>
      </c>
      <c r="M1010" s="54">
        <v>45413</v>
      </c>
      <c r="N1010" s="52" t="s">
        <v>39</v>
      </c>
      <c r="O1010" s="55">
        <v>25.17</v>
      </c>
      <c r="P1010" s="52">
        <v>70</v>
      </c>
      <c r="Q1010" s="56">
        <v>0.13</v>
      </c>
      <c r="R1010" s="55">
        <f>+Table13[[#This Row],[Price per Unit]]*Table13[[#This Row],[Units Sold]]</f>
        <v>1761.9</v>
      </c>
      <c r="S1010" s="52" t="s">
        <v>47</v>
      </c>
      <c r="T1010" s="66">
        <f>+Table13[[#This Row],[Price per Unit]]*Table13[[#This Row],[Units Sold]]-Table13[[#This Row],[Price per Unit]]*Table13[[#This Row],[Units Sold]]*Table13[[#This Row],[Discount %]]</f>
        <v>1532.8530000000001</v>
      </c>
      <c r="U1010"/>
    </row>
    <row r="1011" spans="1:21">
      <c r="A1011" s="65">
        <v>2142</v>
      </c>
      <c r="B1011" s="52" t="s">
        <v>48</v>
      </c>
      <c r="C1011" s="52" t="s">
        <v>49</v>
      </c>
      <c r="D1011" s="52" t="s">
        <v>50</v>
      </c>
      <c r="E1011" s="52" t="s">
        <v>62</v>
      </c>
      <c r="F1011" s="52" t="s">
        <v>38</v>
      </c>
      <c r="G1011" s="52">
        <f>+LEN(Table13[[#This Row],[Product Name]])</f>
        <v>15</v>
      </c>
      <c r="H1011" s="52" t="s">
        <v>44</v>
      </c>
      <c r="I1011" s="52" t="s">
        <v>23</v>
      </c>
      <c r="J1011" s="52">
        <v>2023</v>
      </c>
      <c r="K1011" s="52" t="s">
        <v>24</v>
      </c>
      <c r="L1011" s="53" t="s">
        <v>71</v>
      </c>
      <c r="M1011" s="54">
        <v>45200</v>
      </c>
      <c r="N1011" s="52" t="s">
        <v>69</v>
      </c>
      <c r="O1011" s="55">
        <v>85.55</v>
      </c>
      <c r="P1011" s="52">
        <v>111</v>
      </c>
      <c r="Q1011" s="56">
        <v>0.23</v>
      </c>
      <c r="R1011" s="55">
        <f>+Table13[[#This Row],[Price per Unit]]*Table13[[#This Row],[Units Sold]]</f>
        <v>9496.0499999999993</v>
      </c>
      <c r="S1011" s="52" t="s">
        <v>56</v>
      </c>
      <c r="T1011" s="66">
        <f>+Table13[[#This Row],[Price per Unit]]*Table13[[#This Row],[Units Sold]]-Table13[[#This Row],[Price per Unit]]*Table13[[#This Row],[Units Sold]]*Table13[[#This Row],[Discount %]]</f>
        <v>7311.9584999999988</v>
      </c>
      <c r="U1011"/>
    </row>
    <row r="1012" spans="1:21">
      <c r="A1012" s="65">
        <v>2146</v>
      </c>
      <c r="B1012" s="52" t="s">
        <v>41</v>
      </c>
      <c r="C1012" s="52" t="s">
        <v>49</v>
      </c>
      <c r="D1012" s="52" t="s">
        <v>50</v>
      </c>
      <c r="E1012" s="52" t="s">
        <v>67</v>
      </c>
      <c r="F1012" s="52" t="s">
        <v>60</v>
      </c>
      <c r="G1012" s="52">
        <f>+LEN(Table13[[#This Row],[Product Name]])</f>
        <v>15</v>
      </c>
      <c r="H1012" s="52" t="s">
        <v>44</v>
      </c>
      <c r="I1012" s="52" t="s">
        <v>23</v>
      </c>
      <c r="J1012" s="52">
        <v>2024</v>
      </c>
      <c r="K1012" s="52" t="s">
        <v>32</v>
      </c>
      <c r="L1012" s="53" t="s">
        <v>71</v>
      </c>
      <c r="M1012" s="54">
        <v>45566</v>
      </c>
      <c r="N1012" s="52" t="s">
        <v>34</v>
      </c>
      <c r="O1012" s="55">
        <v>57.31</v>
      </c>
      <c r="P1012" s="52">
        <v>284</v>
      </c>
      <c r="Q1012" s="56">
        <v>0.08</v>
      </c>
      <c r="R1012" s="55">
        <f>+Table13[[#This Row],[Price per Unit]]*Table13[[#This Row],[Units Sold]]</f>
        <v>16276.04</v>
      </c>
      <c r="S1012" s="52" t="s">
        <v>56</v>
      </c>
      <c r="T1012" s="66">
        <f>+Table13[[#This Row],[Price per Unit]]*Table13[[#This Row],[Units Sold]]-Table13[[#This Row],[Price per Unit]]*Table13[[#This Row],[Units Sold]]*Table13[[#This Row],[Discount %]]</f>
        <v>14973.9568</v>
      </c>
      <c r="U1012"/>
    </row>
    <row r="1013" spans="1:21">
      <c r="A1013" s="65">
        <v>2147</v>
      </c>
      <c r="B1013" s="52" t="s">
        <v>41</v>
      </c>
      <c r="C1013" s="52" t="s">
        <v>49</v>
      </c>
      <c r="D1013" s="52" t="s">
        <v>29</v>
      </c>
      <c r="E1013" s="52" t="s">
        <v>62</v>
      </c>
      <c r="F1013" s="52" t="s">
        <v>21</v>
      </c>
      <c r="G1013" s="52">
        <f>+LEN(Table13[[#This Row],[Product Name]])</f>
        <v>16</v>
      </c>
      <c r="H1013" s="52" t="s">
        <v>57</v>
      </c>
      <c r="I1013" s="52" t="s">
        <v>23</v>
      </c>
      <c r="J1013" s="52">
        <v>2024</v>
      </c>
      <c r="K1013" s="52" t="s">
        <v>32</v>
      </c>
      <c r="L1013" s="53" t="s">
        <v>73</v>
      </c>
      <c r="M1013" s="54">
        <v>45505</v>
      </c>
      <c r="N1013" s="52" t="s">
        <v>66</v>
      </c>
      <c r="O1013" s="55">
        <v>86.04</v>
      </c>
      <c r="P1013" s="52">
        <v>442</v>
      </c>
      <c r="Q1013" s="56">
        <v>0.02</v>
      </c>
      <c r="R1013" s="55">
        <f>+Table13[[#This Row],[Price per Unit]]*Table13[[#This Row],[Units Sold]]</f>
        <v>38029.68</v>
      </c>
      <c r="S1013" s="52" t="s">
        <v>40</v>
      </c>
      <c r="T1013" s="66">
        <f>+Table13[[#This Row],[Price per Unit]]*Table13[[#This Row],[Units Sold]]-Table13[[#This Row],[Price per Unit]]*Table13[[#This Row],[Units Sold]]*Table13[[#This Row],[Discount %]]</f>
        <v>37269.0864</v>
      </c>
      <c r="U1013"/>
    </row>
    <row r="1014" spans="1:21">
      <c r="A1014" s="65">
        <v>2149</v>
      </c>
      <c r="B1014" s="52" t="s">
        <v>41</v>
      </c>
      <c r="C1014" s="52" t="s">
        <v>49</v>
      </c>
      <c r="D1014" s="52" t="s">
        <v>19</v>
      </c>
      <c r="E1014" s="52" t="s">
        <v>59</v>
      </c>
      <c r="F1014" s="52" t="s">
        <v>38</v>
      </c>
      <c r="G1014" s="52">
        <f>+LEN(Table13[[#This Row],[Product Name]])</f>
        <v>15</v>
      </c>
      <c r="H1014" s="52" t="s">
        <v>57</v>
      </c>
      <c r="I1014" s="52" t="s">
        <v>31</v>
      </c>
      <c r="J1014" s="52">
        <v>2023</v>
      </c>
      <c r="K1014" s="52" t="s">
        <v>63</v>
      </c>
      <c r="L1014" s="53" t="s">
        <v>33</v>
      </c>
      <c r="M1014" s="54">
        <v>45047</v>
      </c>
      <c r="N1014" s="52" t="s">
        <v>69</v>
      </c>
      <c r="O1014" s="55">
        <v>41.8</v>
      </c>
      <c r="P1014" s="52">
        <v>452</v>
      </c>
      <c r="Q1014" s="56">
        <v>0.13</v>
      </c>
      <c r="R1014" s="55">
        <f>+Table13[[#This Row],[Price per Unit]]*Table13[[#This Row],[Units Sold]]</f>
        <v>18893.599999999999</v>
      </c>
      <c r="S1014" s="52" t="s">
        <v>40</v>
      </c>
      <c r="T1014" s="66">
        <f>+Table13[[#This Row],[Price per Unit]]*Table13[[#This Row],[Units Sold]]-Table13[[#This Row],[Price per Unit]]*Table13[[#This Row],[Units Sold]]*Table13[[#This Row],[Discount %]]</f>
        <v>16437.431999999997</v>
      </c>
      <c r="U1014"/>
    </row>
    <row r="1015" spans="1:21">
      <c r="A1015" s="65">
        <v>2160</v>
      </c>
      <c r="B1015" s="52" t="s">
        <v>17</v>
      </c>
      <c r="C1015" s="52" t="s">
        <v>49</v>
      </c>
      <c r="D1015" s="52" t="s">
        <v>36</v>
      </c>
      <c r="E1015" s="52" t="s">
        <v>59</v>
      </c>
      <c r="F1015" s="52" t="s">
        <v>21</v>
      </c>
      <c r="G1015" s="52">
        <f>+LEN(Table13[[#This Row],[Product Name]])</f>
        <v>16</v>
      </c>
      <c r="H1015" s="52" t="s">
        <v>57</v>
      </c>
      <c r="I1015" s="52" t="s">
        <v>31</v>
      </c>
      <c r="J1015" s="52">
        <v>2023</v>
      </c>
      <c r="K1015" s="52" t="s">
        <v>63</v>
      </c>
      <c r="L1015" s="53" t="s">
        <v>58</v>
      </c>
      <c r="M1015" s="54">
        <v>45200</v>
      </c>
      <c r="N1015" s="52" t="s">
        <v>69</v>
      </c>
      <c r="O1015" s="55">
        <v>39.770000000000003</v>
      </c>
      <c r="P1015" s="52">
        <v>110</v>
      </c>
      <c r="Q1015" s="56">
        <v>0.28000000000000003</v>
      </c>
      <c r="R1015" s="55">
        <f>+Table13[[#This Row],[Price per Unit]]*Table13[[#This Row],[Units Sold]]</f>
        <v>4374.7000000000007</v>
      </c>
      <c r="S1015" s="52" t="s">
        <v>27</v>
      </c>
      <c r="T1015" s="66">
        <f>+Table13[[#This Row],[Price per Unit]]*Table13[[#This Row],[Units Sold]]-Table13[[#This Row],[Price per Unit]]*Table13[[#This Row],[Units Sold]]*Table13[[#This Row],[Discount %]]</f>
        <v>3149.7840000000006</v>
      </c>
      <c r="U1015"/>
    </row>
    <row r="1016" spans="1:21">
      <c r="A1016" s="65">
        <v>2161</v>
      </c>
      <c r="B1016" s="52" t="s">
        <v>41</v>
      </c>
      <c r="C1016" s="52" t="s">
        <v>49</v>
      </c>
      <c r="D1016" s="52" t="s">
        <v>19</v>
      </c>
      <c r="E1016" s="52" t="s">
        <v>67</v>
      </c>
      <c r="F1016" s="52" t="s">
        <v>38</v>
      </c>
      <c r="G1016" s="52">
        <f>+LEN(Table13[[#This Row],[Product Name]])</f>
        <v>15</v>
      </c>
      <c r="H1016" s="52" t="s">
        <v>22</v>
      </c>
      <c r="I1016" s="52" t="s">
        <v>23</v>
      </c>
      <c r="J1016" s="52">
        <v>2024</v>
      </c>
      <c r="K1016" s="52" t="s">
        <v>45</v>
      </c>
      <c r="L1016" s="53" t="s">
        <v>71</v>
      </c>
      <c r="M1016" s="54">
        <v>45566</v>
      </c>
      <c r="N1016" s="52" t="s">
        <v>69</v>
      </c>
      <c r="O1016" s="55">
        <v>32.51</v>
      </c>
      <c r="P1016" s="52">
        <v>449</v>
      </c>
      <c r="Q1016" s="56">
        <v>0.17</v>
      </c>
      <c r="R1016" s="55">
        <f>+Table13[[#This Row],[Price per Unit]]*Table13[[#This Row],[Units Sold]]</f>
        <v>14596.99</v>
      </c>
      <c r="S1016" s="52" t="s">
        <v>61</v>
      </c>
      <c r="T1016" s="66">
        <f>+Table13[[#This Row],[Price per Unit]]*Table13[[#This Row],[Units Sold]]-Table13[[#This Row],[Price per Unit]]*Table13[[#This Row],[Units Sold]]*Table13[[#This Row],[Discount %]]</f>
        <v>12115.501700000001</v>
      </c>
      <c r="U1016"/>
    </row>
    <row r="1017" spans="1:21">
      <c r="A1017" s="65">
        <v>2162</v>
      </c>
      <c r="B1017" s="52" t="s">
        <v>17</v>
      </c>
      <c r="C1017" s="52" t="s">
        <v>49</v>
      </c>
      <c r="D1017" s="52" t="s">
        <v>52</v>
      </c>
      <c r="E1017" s="52" t="s">
        <v>62</v>
      </c>
      <c r="F1017" s="52" t="s">
        <v>55</v>
      </c>
      <c r="G1017" s="52">
        <f>+LEN(Table13[[#This Row],[Product Name]])</f>
        <v>19</v>
      </c>
      <c r="H1017" s="52" t="s">
        <v>22</v>
      </c>
      <c r="I1017" s="52" t="s">
        <v>23</v>
      </c>
      <c r="J1017" s="52">
        <v>2024</v>
      </c>
      <c r="K1017" s="52" t="s">
        <v>45</v>
      </c>
      <c r="L1017" s="53" t="s">
        <v>73</v>
      </c>
      <c r="M1017" s="54">
        <v>45505</v>
      </c>
      <c r="N1017" s="52" t="s">
        <v>39</v>
      </c>
      <c r="O1017" s="55">
        <v>30.29</v>
      </c>
      <c r="P1017" s="52">
        <v>188</v>
      </c>
      <c r="Q1017" s="56">
        <v>0.25</v>
      </c>
      <c r="R1017" s="55">
        <f>+Table13[[#This Row],[Price per Unit]]*Table13[[#This Row],[Units Sold]]</f>
        <v>5694.5199999999995</v>
      </c>
      <c r="S1017" s="52" t="s">
        <v>47</v>
      </c>
      <c r="T1017" s="66">
        <f>+Table13[[#This Row],[Price per Unit]]*Table13[[#This Row],[Units Sold]]-Table13[[#This Row],[Price per Unit]]*Table13[[#This Row],[Units Sold]]*Table13[[#This Row],[Discount %]]</f>
        <v>4270.8899999999994</v>
      </c>
      <c r="U1017"/>
    </row>
    <row r="1018" spans="1:21">
      <c r="A1018" s="65">
        <v>2164</v>
      </c>
      <c r="B1018" s="52" t="s">
        <v>48</v>
      </c>
      <c r="C1018" s="52" t="s">
        <v>49</v>
      </c>
      <c r="D1018" s="52" t="s">
        <v>52</v>
      </c>
      <c r="E1018" s="52" t="s">
        <v>62</v>
      </c>
      <c r="F1018" s="52" t="s">
        <v>55</v>
      </c>
      <c r="G1018" s="52">
        <f>+LEN(Table13[[#This Row],[Product Name]])</f>
        <v>19</v>
      </c>
      <c r="H1018" s="52" t="s">
        <v>44</v>
      </c>
      <c r="I1018" s="52" t="s">
        <v>23</v>
      </c>
      <c r="J1018" s="52">
        <v>2023</v>
      </c>
      <c r="K1018" s="52" t="s">
        <v>45</v>
      </c>
      <c r="L1018" s="53" t="s">
        <v>51</v>
      </c>
      <c r="M1018" s="54">
        <v>45017</v>
      </c>
      <c r="N1018" s="52" t="s">
        <v>34</v>
      </c>
      <c r="O1018" s="55">
        <v>80.069999999999993</v>
      </c>
      <c r="P1018" s="52">
        <v>97</v>
      </c>
      <c r="Q1018" s="56">
        <v>0.19</v>
      </c>
      <c r="R1018" s="55">
        <f>+Table13[[#This Row],[Price per Unit]]*Table13[[#This Row],[Units Sold]]</f>
        <v>7766.7899999999991</v>
      </c>
      <c r="S1018" s="52" t="s">
        <v>27</v>
      </c>
      <c r="T1018" s="66">
        <f>+Table13[[#This Row],[Price per Unit]]*Table13[[#This Row],[Units Sold]]-Table13[[#This Row],[Price per Unit]]*Table13[[#This Row],[Units Sold]]*Table13[[#This Row],[Discount %]]</f>
        <v>6291.0998999999993</v>
      </c>
      <c r="U1018"/>
    </row>
    <row r="1019" spans="1:21">
      <c r="A1019" s="65">
        <v>2165</v>
      </c>
      <c r="B1019" s="52" t="s">
        <v>41</v>
      </c>
      <c r="C1019" s="52" t="s">
        <v>49</v>
      </c>
      <c r="D1019" s="52" t="s">
        <v>42</v>
      </c>
      <c r="E1019" s="52" t="s">
        <v>62</v>
      </c>
      <c r="F1019" s="52" t="s">
        <v>38</v>
      </c>
      <c r="G1019" s="52">
        <f>+LEN(Table13[[#This Row],[Product Name]])</f>
        <v>15</v>
      </c>
      <c r="H1019" s="52" t="s">
        <v>22</v>
      </c>
      <c r="I1019" s="52" t="s">
        <v>31</v>
      </c>
      <c r="J1019" s="52">
        <v>2024</v>
      </c>
      <c r="K1019" s="52" t="s">
        <v>45</v>
      </c>
      <c r="L1019" s="53" t="s">
        <v>46</v>
      </c>
      <c r="M1019" s="54">
        <v>45536</v>
      </c>
      <c r="N1019" s="52" t="s">
        <v>39</v>
      </c>
      <c r="O1019" s="55">
        <v>7.78</v>
      </c>
      <c r="P1019" s="52">
        <v>276</v>
      </c>
      <c r="Q1019" s="56">
        <v>0.11</v>
      </c>
      <c r="R1019" s="55">
        <f>+Table13[[#This Row],[Price per Unit]]*Table13[[#This Row],[Units Sold]]</f>
        <v>2147.2800000000002</v>
      </c>
      <c r="S1019" s="52" t="s">
        <v>47</v>
      </c>
      <c r="T1019" s="66">
        <f>+Table13[[#This Row],[Price per Unit]]*Table13[[#This Row],[Units Sold]]-Table13[[#This Row],[Price per Unit]]*Table13[[#This Row],[Units Sold]]*Table13[[#This Row],[Discount %]]</f>
        <v>1911.0792000000001</v>
      </c>
      <c r="U1019"/>
    </row>
    <row r="1020" spans="1:21">
      <c r="A1020" s="65">
        <v>2166</v>
      </c>
      <c r="B1020" s="52" t="s">
        <v>41</v>
      </c>
      <c r="C1020" s="52" t="s">
        <v>49</v>
      </c>
      <c r="D1020" s="52" t="s">
        <v>36</v>
      </c>
      <c r="E1020" s="52" t="s">
        <v>59</v>
      </c>
      <c r="F1020" s="52" t="s">
        <v>55</v>
      </c>
      <c r="G1020" s="52">
        <f>+LEN(Table13[[#This Row],[Product Name]])</f>
        <v>19</v>
      </c>
      <c r="H1020" s="52" t="s">
        <v>44</v>
      </c>
      <c r="I1020" s="52" t="s">
        <v>23</v>
      </c>
      <c r="J1020" s="52">
        <v>2023</v>
      </c>
      <c r="K1020" s="52" t="s">
        <v>45</v>
      </c>
      <c r="L1020" s="53" t="s">
        <v>58</v>
      </c>
      <c r="M1020" s="54">
        <v>45200</v>
      </c>
      <c r="N1020" s="52" t="s">
        <v>66</v>
      </c>
      <c r="O1020" s="55">
        <v>53.79</v>
      </c>
      <c r="P1020" s="52">
        <v>301</v>
      </c>
      <c r="Q1020" s="56">
        <v>0.24</v>
      </c>
      <c r="R1020" s="55">
        <f>+Table13[[#This Row],[Price per Unit]]*Table13[[#This Row],[Units Sold]]</f>
        <v>16190.789999999999</v>
      </c>
      <c r="S1020" s="52" t="s">
        <v>47</v>
      </c>
      <c r="T1020" s="66">
        <f>+Table13[[#This Row],[Price per Unit]]*Table13[[#This Row],[Units Sold]]-Table13[[#This Row],[Price per Unit]]*Table13[[#This Row],[Units Sold]]*Table13[[#This Row],[Discount %]]</f>
        <v>12305.000399999999</v>
      </c>
      <c r="U1020"/>
    </row>
    <row r="1021" spans="1:21">
      <c r="A1021" s="65">
        <v>2167</v>
      </c>
      <c r="B1021" s="52" t="s">
        <v>41</v>
      </c>
      <c r="C1021" s="52" t="s">
        <v>49</v>
      </c>
      <c r="D1021" s="52" t="s">
        <v>50</v>
      </c>
      <c r="E1021" s="52" t="s">
        <v>70</v>
      </c>
      <c r="F1021" s="52" t="s">
        <v>55</v>
      </c>
      <c r="G1021" s="52">
        <f>+LEN(Table13[[#This Row],[Product Name]])</f>
        <v>19</v>
      </c>
      <c r="H1021" s="52" t="s">
        <v>57</v>
      </c>
      <c r="I1021" s="52" t="s">
        <v>23</v>
      </c>
      <c r="J1021" s="52">
        <v>2024</v>
      </c>
      <c r="K1021" s="52" t="s">
        <v>45</v>
      </c>
      <c r="L1021" s="53" t="s">
        <v>51</v>
      </c>
      <c r="M1021" s="54">
        <v>45383</v>
      </c>
      <c r="N1021" s="52" t="s">
        <v>39</v>
      </c>
      <c r="O1021" s="55">
        <v>7.8</v>
      </c>
      <c r="P1021" s="52">
        <v>206</v>
      </c>
      <c r="Q1021" s="56">
        <v>0.01</v>
      </c>
      <c r="R1021" s="55">
        <f>+Table13[[#This Row],[Price per Unit]]*Table13[[#This Row],[Units Sold]]</f>
        <v>1606.8</v>
      </c>
      <c r="S1021" s="52" t="s">
        <v>27</v>
      </c>
      <c r="T1021" s="66">
        <f>+Table13[[#This Row],[Price per Unit]]*Table13[[#This Row],[Units Sold]]-Table13[[#This Row],[Price per Unit]]*Table13[[#This Row],[Units Sold]]*Table13[[#This Row],[Discount %]]</f>
        <v>1590.732</v>
      </c>
      <c r="U1021"/>
    </row>
    <row r="1022" spans="1:21">
      <c r="A1022" s="65">
        <v>2170</v>
      </c>
      <c r="B1022" s="52" t="s">
        <v>48</v>
      </c>
      <c r="C1022" s="52" t="s">
        <v>49</v>
      </c>
      <c r="D1022" s="52" t="s">
        <v>19</v>
      </c>
      <c r="E1022" s="52" t="s">
        <v>37</v>
      </c>
      <c r="F1022" s="52" t="s">
        <v>43</v>
      </c>
      <c r="G1022" s="52">
        <f>+LEN(Table13[[#This Row],[Product Name]])</f>
        <v>20</v>
      </c>
      <c r="H1022" s="52" t="s">
        <v>22</v>
      </c>
      <c r="I1022" s="52" t="s">
        <v>23</v>
      </c>
      <c r="J1022" s="52">
        <v>2024</v>
      </c>
      <c r="K1022" s="52" t="s">
        <v>63</v>
      </c>
      <c r="L1022" s="53" t="s">
        <v>68</v>
      </c>
      <c r="M1022" s="54">
        <v>45627</v>
      </c>
      <c r="N1022" s="52" t="s">
        <v>69</v>
      </c>
      <c r="O1022" s="55">
        <v>6.09</v>
      </c>
      <c r="P1022" s="52">
        <v>196</v>
      </c>
      <c r="Q1022" s="56">
        <v>0.25</v>
      </c>
      <c r="R1022" s="55">
        <f>+Table13[[#This Row],[Price per Unit]]*Table13[[#This Row],[Units Sold]]</f>
        <v>1193.6399999999999</v>
      </c>
      <c r="S1022" s="52" t="s">
        <v>56</v>
      </c>
      <c r="T1022" s="66">
        <f>+Table13[[#This Row],[Price per Unit]]*Table13[[#This Row],[Units Sold]]-Table13[[#This Row],[Price per Unit]]*Table13[[#This Row],[Units Sold]]*Table13[[#This Row],[Discount %]]</f>
        <v>895.2299999999999</v>
      </c>
      <c r="U1022"/>
    </row>
    <row r="1023" spans="1:21">
      <c r="A1023" s="65">
        <v>2171</v>
      </c>
      <c r="B1023" s="52" t="s">
        <v>17</v>
      </c>
      <c r="C1023" s="52" t="s">
        <v>49</v>
      </c>
      <c r="D1023" s="52" t="s">
        <v>36</v>
      </c>
      <c r="E1023" s="52" t="s">
        <v>67</v>
      </c>
      <c r="F1023" s="52" t="s">
        <v>60</v>
      </c>
      <c r="G1023" s="52">
        <f>+LEN(Table13[[#This Row],[Product Name]])</f>
        <v>15</v>
      </c>
      <c r="H1023" s="52" t="s">
        <v>22</v>
      </c>
      <c r="I1023" s="52" t="s">
        <v>23</v>
      </c>
      <c r="J1023" s="52">
        <v>2024</v>
      </c>
      <c r="K1023" s="52" t="s">
        <v>32</v>
      </c>
      <c r="L1023" s="53" t="s">
        <v>71</v>
      </c>
      <c r="M1023" s="54">
        <v>45566</v>
      </c>
      <c r="N1023" s="52" t="s">
        <v>69</v>
      </c>
      <c r="O1023" s="55">
        <v>32.619999999999997</v>
      </c>
      <c r="P1023" s="52">
        <v>158</v>
      </c>
      <c r="Q1023" s="56">
        <v>0.25</v>
      </c>
      <c r="R1023" s="55">
        <f>+Table13[[#This Row],[Price per Unit]]*Table13[[#This Row],[Units Sold]]</f>
        <v>5153.96</v>
      </c>
      <c r="S1023" s="52" t="s">
        <v>27</v>
      </c>
      <c r="T1023" s="66">
        <f>+Table13[[#This Row],[Price per Unit]]*Table13[[#This Row],[Units Sold]]-Table13[[#This Row],[Price per Unit]]*Table13[[#This Row],[Units Sold]]*Table13[[#This Row],[Discount %]]</f>
        <v>3865.4700000000003</v>
      </c>
      <c r="U1023"/>
    </row>
    <row r="1024" spans="1:21">
      <c r="A1024" s="65">
        <v>2174</v>
      </c>
      <c r="B1024" s="52" t="s">
        <v>48</v>
      </c>
      <c r="C1024" s="52" t="s">
        <v>49</v>
      </c>
      <c r="D1024" s="52" t="s">
        <v>52</v>
      </c>
      <c r="E1024" s="52" t="s">
        <v>67</v>
      </c>
      <c r="F1024" s="52" t="s">
        <v>21</v>
      </c>
      <c r="G1024" s="52">
        <f>+LEN(Table13[[#This Row],[Product Name]])</f>
        <v>16</v>
      </c>
      <c r="H1024" s="52" t="s">
        <v>44</v>
      </c>
      <c r="I1024" s="52" t="s">
        <v>31</v>
      </c>
      <c r="J1024" s="52">
        <v>2023</v>
      </c>
      <c r="K1024" s="52" t="s">
        <v>32</v>
      </c>
      <c r="L1024" s="53" t="s">
        <v>65</v>
      </c>
      <c r="M1024" s="54">
        <v>44927</v>
      </c>
      <c r="N1024" s="52" t="s">
        <v>66</v>
      </c>
      <c r="O1024" s="55">
        <v>25.03</v>
      </c>
      <c r="P1024" s="52">
        <v>20</v>
      </c>
      <c r="Q1024" s="56">
        <v>0.2</v>
      </c>
      <c r="R1024" s="55">
        <f>+Table13[[#This Row],[Price per Unit]]*Table13[[#This Row],[Units Sold]]</f>
        <v>500.6</v>
      </c>
      <c r="S1024" s="52" t="s">
        <v>56</v>
      </c>
      <c r="T1024" s="66">
        <f>+Table13[[#This Row],[Price per Unit]]*Table13[[#This Row],[Units Sold]]-Table13[[#This Row],[Price per Unit]]*Table13[[#This Row],[Units Sold]]*Table13[[#This Row],[Discount %]]</f>
        <v>400.48</v>
      </c>
      <c r="U1024"/>
    </row>
    <row r="1025" spans="1:21">
      <c r="A1025" s="65">
        <v>2179</v>
      </c>
      <c r="B1025" s="52" t="s">
        <v>17</v>
      </c>
      <c r="C1025" s="52" t="s">
        <v>49</v>
      </c>
      <c r="D1025" s="52" t="s">
        <v>19</v>
      </c>
      <c r="E1025" s="52" t="s">
        <v>59</v>
      </c>
      <c r="F1025" s="52" t="s">
        <v>38</v>
      </c>
      <c r="G1025" s="52">
        <f>+LEN(Table13[[#This Row],[Product Name]])</f>
        <v>15</v>
      </c>
      <c r="H1025" s="52" t="s">
        <v>22</v>
      </c>
      <c r="I1025" s="52" t="s">
        <v>31</v>
      </c>
      <c r="J1025" s="52">
        <v>2024</v>
      </c>
      <c r="K1025" s="52" t="s">
        <v>45</v>
      </c>
      <c r="L1025" s="53" t="s">
        <v>25</v>
      </c>
      <c r="M1025" s="54">
        <v>45352</v>
      </c>
      <c r="N1025" s="52" t="s">
        <v>66</v>
      </c>
      <c r="O1025" s="55">
        <v>76.040000000000006</v>
      </c>
      <c r="P1025" s="52">
        <v>288</v>
      </c>
      <c r="Q1025" s="56">
        <v>0.12</v>
      </c>
      <c r="R1025" s="55">
        <f>+Table13[[#This Row],[Price per Unit]]*Table13[[#This Row],[Units Sold]]</f>
        <v>21899.52</v>
      </c>
      <c r="S1025" s="52" t="s">
        <v>40</v>
      </c>
      <c r="T1025" s="66">
        <f>+Table13[[#This Row],[Price per Unit]]*Table13[[#This Row],[Units Sold]]-Table13[[#This Row],[Price per Unit]]*Table13[[#This Row],[Units Sold]]*Table13[[#This Row],[Discount %]]</f>
        <v>19271.577600000001</v>
      </c>
      <c r="U1025"/>
    </row>
    <row r="1026" spans="1:21">
      <c r="A1026" s="65">
        <v>2180</v>
      </c>
      <c r="B1026" s="52" t="s">
        <v>48</v>
      </c>
      <c r="C1026" s="52" t="s">
        <v>49</v>
      </c>
      <c r="D1026" s="52" t="s">
        <v>19</v>
      </c>
      <c r="E1026" s="52" t="s">
        <v>62</v>
      </c>
      <c r="F1026" s="52" t="s">
        <v>43</v>
      </c>
      <c r="G1026" s="52">
        <f>+LEN(Table13[[#This Row],[Product Name]])</f>
        <v>20</v>
      </c>
      <c r="H1026" s="52" t="s">
        <v>22</v>
      </c>
      <c r="I1026" s="52" t="s">
        <v>31</v>
      </c>
      <c r="J1026" s="52">
        <v>2024</v>
      </c>
      <c r="K1026" s="52" t="s">
        <v>32</v>
      </c>
      <c r="L1026" s="53" t="s">
        <v>33</v>
      </c>
      <c r="M1026" s="54">
        <v>45413</v>
      </c>
      <c r="N1026" s="52" t="s">
        <v>26</v>
      </c>
      <c r="O1026" s="55">
        <v>73.400000000000006</v>
      </c>
      <c r="P1026" s="52">
        <v>271</v>
      </c>
      <c r="Q1026" s="56">
        <v>0.11</v>
      </c>
      <c r="R1026" s="55">
        <f>+Table13[[#This Row],[Price per Unit]]*Table13[[#This Row],[Units Sold]]</f>
        <v>19891.400000000001</v>
      </c>
      <c r="S1026" s="52" t="s">
        <v>61</v>
      </c>
      <c r="T1026" s="66">
        <f>+Table13[[#This Row],[Price per Unit]]*Table13[[#This Row],[Units Sold]]-Table13[[#This Row],[Price per Unit]]*Table13[[#This Row],[Units Sold]]*Table13[[#This Row],[Discount %]]</f>
        <v>17703.346000000001</v>
      </c>
      <c r="U1026"/>
    </row>
    <row r="1027" spans="1:21">
      <c r="A1027" s="65">
        <v>2187</v>
      </c>
      <c r="B1027" s="52" t="s">
        <v>17</v>
      </c>
      <c r="C1027" s="52" t="s">
        <v>49</v>
      </c>
      <c r="D1027" s="52" t="s">
        <v>42</v>
      </c>
      <c r="E1027" s="52" t="s">
        <v>70</v>
      </c>
      <c r="F1027" s="52" t="s">
        <v>21</v>
      </c>
      <c r="G1027" s="52">
        <f>+LEN(Table13[[#This Row],[Product Name]])</f>
        <v>16</v>
      </c>
      <c r="H1027" s="52" t="s">
        <v>22</v>
      </c>
      <c r="I1027" s="52" t="s">
        <v>31</v>
      </c>
      <c r="J1027" s="52">
        <v>2024</v>
      </c>
      <c r="K1027" s="52" t="s">
        <v>24</v>
      </c>
      <c r="L1027" s="53" t="s">
        <v>33</v>
      </c>
      <c r="M1027" s="54">
        <v>45413</v>
      </c>
      <c r="N1027" s="52" t="s">
        <v>66</v>
      </c>
      <c r="O1027" s="55">
        <v>42.6</v>
      </c>
      <c r="P1027" s="52">
        <v>235</v>
      </c>
      <c r="Q1027" s="56">
        <v>0.11</v>
      </c>
      <c r="R1027" s="55">
        <f>+Table13[[#This Row],[Price per Unit]]*Table13[[#This Row],[Units Sold]]</f>
        <v>10011</v>
      </c>
      <c r="S1027" s="52" t="s">
        <v>27</v>
      </c>
      <c r="T1027" s="66">
        <f>+Table13[[#This Row],[Price per Unit]]*Table13[[#This Row],[Units Sold]]-Table13[[#This Row],[Price per Unit]]*Table13[[#This Row],[Units Sold]]*Table13[[#This Row],[Discount %]]</f>
        <v>8909.7900000000009</v>
      </c>
      <c r="U1027"/>
    </row>
    <row r="1028" spans="1:21">
      <c r="A1028" s="65">
        <v>2188</v>
      </c>
      <c r="B1028" s="52" t="s">
        <v>48</v>
      </c>
      <c r="C1028" s="52" t="s">
        <v>49</v>
      </c>
      <c r="D1028" s="52" t="s">
        <v>42</v>
      </c>
      <c r="E1028" s="52" t="s">
        <v>67</v>
      </c>
      <c r="F1028" s="52" t="s">
        <v>38</v>
      </c>
      <c r="G1028" s="52">
        <f>+LEN(Table13[[#This Row],[Product Name]])</f>
        <v>15</v>
      </c>
      <c r="H1028" s="52" t="s">
        <v>22</v>
      </c>
      <c r="I1028" s="52" t="s">
        <v>31</v>
      </c>
      <c r="J1028" s="52">
        <v>2023</v>
      </c>
      <c r="K1028" s="52" t="s">
        <v>45</v>
      </c>
      <c r="L1028" s="53" t="s">
        <v>25</v>
      </c>
      <c r="M1028" s="54">
        <v>44986</v>
      </c>
      <c r="N1028" s="52" t="s">
        <v>39</v>
      </c>
      <c r="O1028" s="55">
        <v>67.62</v>
      </c>
      <c r="P1028" s="52">
        <v>402</v>
      </c>
      <c r="Q1028" s="56">
        <v>0.24</v>
      </c>
      <c r="R1028" s="55">
        <f>+Table13[[#This Row],[Price per Unit]]*Table13[[#This Row],[Units Sold]]</f>
        <v>27183.24</v>
      </c>
      <c r="S1028" s="52" t="s">
        <v>27</v>
      </c>
      <c r="T1028" s="66">
        <f>+Table13[[#This Row],[Price per Unit]]*Table13[[#This Row],[Units Sold]]-Table13[[#This Row],[Price per Unit]]*Table13[[#This Row],[Units Sold]]*Table13[[#This Row],[Discount %]]</f>
        <v>20659.2624</v>
      </c>
      <c r="U1028"/>
    </row>
    <row r="1029" spans="1:21">
      <c r="A1029" s="65">
        <v>2189</v>
      </c>
      <c r="B1029" s="52" t="s">
        <v>48</v>
      </c>
      <c r="C1029" s="52" t="s">
        <v>49</v>
      </c>
      <c r="D1029" s="52" t="s">
        <v>50</v>
      </c>
      <c r="E1029" s="52" t="s">
        <v>70</v>
      </c>
      <c r="F1029" s="52" t="s">
        <v>60</v>
      </c>
      <c r="G1029" s="52">
        <f>+LEN(Table13[[#This Row],[Product Name]])</f>
        <v>15</v>
      </c>
      <c r="H1029" s="52" t="s">
        <v>22</v>
      </c>
      <c r="I1029" s="52" t="s">
        <v>23</v>
      </c>
      <c r="J1029" s="52">
        <v>2023</v>
      </c>
      <c r="K1029" s="52" t="s">
        <v>24</v>
      </c>
      <c r="L1029" s="53" t="s">
        <v>64</v>
      </c>
      <c r="M1029" s="54">
        <v>45108</v>
      </c>
      <c r="N1029" s="52" t="s">
        <v>34</v>
      </c>
      <c r="O1029" s="55">
        <v>23.71</v>
      </c>
      <c r="P1029" s="52">
        <v>122</v>
      </c>
      <c r="Q1029" s="56">
        <v>0.01</v>
      </c>
      <c r="R1029" s="55">
        <f>+Table13[[#This Row],[Price per Unit]]*Table13[[#This Row],[Units Sold]]</f>
        <v>2892.62</v>
      </c>
      <c r="S1029" s="52" t="s">
        <v>61</v>
      </c>
      <c r="T1029" s="66">
        <f>+Table13[[#This Row],[Price per Unit]]*Table13[[#This Row],[Units Sold]]-Table13[[#This Row],[Price per Unit]]*Table13[[#This Row],[Units Sold]]*Table13[[#This Row],[Discount %]]</f>
        <v>2863.6938</v>
      </c>
      <c r="U1029"/>
    </row>
    <row r="1030" spans="1:21">
      <c r="A1030" s="65">
        <v>2192</v>
      </c>
      <c r="B1030" s="52" t="s">
        <v>48</v>
      </c>
      <c r="C1030" s="52" t="s">
        <v>49</v>
      </c>
      <c r="D1030" s="52" t="s">
        <v>42</v>
      </c>
      <c r="E1030" s="52" t="s">
        <v>20</v>
      </c>
      <c r="F1030" s="52" t="s">
        <v>21</v>
      </c>
      <c r="G1030" s="52">
        <f>+LEN(Table13[[#This Row],[Product Name]])</f>
        <v>16</v>
      </c>
      <c r="H1030" s="52" t="s">
        <v>57</v>
      </c>
      <c r="I1030" s="52" t="s">
        <v>23</v>
      </c>
      <c r="J1030" s="52">
        <v>2023</v>
      </c>
      <c r="K1030" s="52" t="s">
        <v>24</v>
      </c>
      <c r="L1030" s="53" t="s">
        <v>58</v>
      </c>
      <c r="M1030" s="54">
        <v>45200</v>
      </c>
      <c r="N1030" s="52" t="s">
        <v>26</v>
      </c>
      <c r="O1030" s="55">
        <v>80.180000000000007</v>
      </c>
      <c r="P1030" s="52">
        <v>285</v>
      </c>
      <c r="Q1030" s="56">
        <v>0.17</v>
      </c>
      <c r="R1030" s="55">
        <f>+Table13[[#This Row],[Price per Unit]]*Table13[[#This Row],[Units Sold]]</f>
        <v>22851.300000000003</v>
      </c>
      <c r="S1030" s="52" t="s">
        <v>47</v>
      </c>
      <c r="T1030" s="66">
        <f>+Table13[[#This Row],[Price per Unit]]*Table13[[#This Row],[Units Sold]]-Table13[[#This Row],[Price per Unit]]*Table13[[#This Row],[Units Sold]]*Table13[[#This Row],[Discount %]]</f>
        <v>18966.579000000002</v>
      </c>
      <c r="U1030"/>
    </row>
    <row r="1031" spans="1:21">
      <c r="A1031" s="65">
        <v>2194</v>
      </c>
      <c r="B1031" s="52" t="s">
        <v>48</v>
      </c>
      <c r="C1031" s="52" t="s">
        <v>49</v>
      </c>
      <c r="D1031" s="52" t="s">
        <v>42</v>
      </c>
      <c r="E1031" s="52" t="s">
        <v>37</v>
      </c>
      <c r="F1031" s="52" t="s">
        <v>43</v>
      </c>
      <c r="G1031" s="52">
        <f>+LEN(Table13[[#This Row],[Product Name]])</f>
        <v>20</v>
      </c>
      <c r="H1031" s="52" t="s">
        <v>44</v>
      </c>
      <c r="I1031" s="52" t="s">
        <v>23</v>
      </c>
      <c r="J1031" s="52">
        <v>2023</v>
      </c>
      <c r="K1031" s="52" t="s">
        <v>63</v>
      </c>
      <c r="L1031" s="53" t="s">
        <v>64</v>
      </c>
      <c r="M1031" s="54">
        <v>45108</v>
      </c>
      <c r="N1031" s="52" t="s">
        <v>39</v>
      </c>
      <c r="O1031" s="55">
        <v>73.900000000000006</v>
      </c>
      <c r="P1031" s="52">
        <v>290</v>
      </c>
      <c r="Q1031" s="56">
        <v>0.28000000000000003</v>
      </c>
      <c r="R1031" s="55">
        <f>+Table13[[#This Row],[Price per Unit]]*Table13[[#This Row],[Units Sold]]</f>
        <v>21431</v>
      </c>
      <c r="S1031" s="52" t="s">
        <v>61</v>
      </c>
      <c r="T1031" s="66">
        <f>+Table13[[#This Row],[Price per Unit]]*Table13[[#This Row],[Units Sold]]-Table13[[#This Row],[Price per Unit]]*Table13[[#This Row],[Units Sold]]*Table13[[#This Row],[Discount %]]</f>
        <v>15430.32</v>
      </c>
      <c r="U1031"/>
    </row>
    <row r="1032" spans="1:21">
      <c r="A1032" s="65">
        <v>2205</v>
      </c>
      <c r="B1032" s="52" t="s">
        <v>48</v>
      </c>
      <c r="C1032" s="52" t="s">
        <v>49</v>
      </c>
      <c r="D1032" s="52" t="s">
        <v>50</v>
      </c>
      <c r="E1032" s="52" t="s">
        <v>70</v>
      </c>
      <c r="F1032" s="52" t="s">
        <v>21</v>
      </c>
      <c r="G1032" s="52">
        <f>+LEN(Table13[[#This Row],[Product Name]])</f>
        <v>16</v>
      </c>
      <c r="H1032" s="52" t="s">
        <v>22</v>
      </c>
      <c r="I1032" s="52" t="s">
        <v>31</v>
      </c>
      <c r="J1032" s="52">
        <v>2024</v>
      </c>
      <c r="K1032" s="52" t="s">
        <v>63</v>
      </c>
      <c r="L1032" s="53" t="s">
        <v>58</v>
      </c>
      <c r="M1032" s="54">
        <v>45566</v>
      </c>
      <c r="N1032" s="52" t="s">
        <v>26</v>
      </c>
      <c r="O1032" s="55">
        <v>54.24</v>
      </c>
      <c r="P1032" s="52">
        <v>192</v>
      </c>
      <c r="Q1032" s="56">
        <v>0.1</v>
      </c>
      <c r="R1032" s="55">
        <f>+Table13[[#This Row],[Price per Unit]]*Table13[[#This Row],[Units Sold]]</f>
        <v>10414.08</v>
      </c>
      <c r="S1032" s="52" t="s">
        <v>56</v>
      </c>
      <c r="T1032" s="66">
        <f>+Table13[[#This Row],[Price per Unit]]*Table13[[#This Row],[Units Sold]]-Table13[[#This Row],[Price per Unit]]*Table13[[#This Row],[Units Sold]]*Table13[[#This Row],[Discount %]]</f>
        <v>9372.6720000000005</v>
      </c>
      <c r="U1032"/>
    </row>
    <row r="1033" spans="1:21">
      <c r="A1033" s="65">
        <v>2209</v>
      </c>
      <c r="B1033" s="52" t="s">
        <v>17</v>
      </c>
      <c r="C1033" s="52" t="s">
        <v>49</v>
      </c>
      <c r="D1033" s="52" t="s">
        <v>36</v>
      </c>
      <c r="E1033" s="52" t="s">
        <v>70</v>
      </c>
      <c r="F1033" s="52" t="s">
        <v>55</v>
      </c>
      <c r="G1033" s="52">
        <f>+LEN(Table13[[#This Row],[Product Name]])</f>
        <v>19</v>
      </c>
      <c r="H1033" s="52" t="s">
        <v>22</v>
      </c>
      <c r="I1033" s="52" t="s">
        <v>31</v>
      </c>
      <c r="J1033" s="52">
        <v>2023</v>
      </c>
      <c r="K1033" s="52" t="s">
        <v>45</v>
      </c>
      <c r="L1033" s="53" t="s">
        <v>68</v>
      </c>
      <c r="M1033" s="54">
        <v>45261</v>
      </c>
      <c r="N1033" s="52" t="s">
        <v>39</v>
      </c>
      <c r="O1033" s="55">
        <v>30.12</v>
      </c>
      <c r="P1033" s="52">
        <v>359</v>
      </c>
      <c r="Q1033" s="56">
        <v>0.21</v>
      </c>
      <c r="R1033" s="55">
        <f>+Table13[[#This Row],[Price per Unit]]*Table13[[#This Row],[Units Sold]]</f>
        <v>10813.08</v>
      </c>
      <c r="S1033" s="52" t="s">
        <v>61</v>
      </c>
      <c r="T1033" s="66">
        <f>+Table13[[#This Row],[Price per Unit]]*Table13[[#This Row],[Units Sold]]-Table13[[#This Row],[Price per Unit]]*Table13[[#This Row],[Units Sold]]*Table13[[#This Row],[Discount %]]</f>
        <v>8542.3332000000009</v>
      </c>
      <c r="U1033"/>
    </row>
    <row r="1034" spans="1:21">
      <c r="A1034" s="65">
        <v>2212</v>
      </c>
      <c r="B1034" s="52" t="s">
        <v>17</v>
      </c>
      <c r="C1034" s="52" t="s">
        <v>49</v>
      </c>
      <c r="D1034" s="52" t="s">
        <v>29</v>
      </c>
      <c r="E1034" s="52" t="s">
        <v>59</v>
      </c>
      <c r="F1034" s="52" t="s">
        <v>55</v>
      </c>
      <c r="G1034" s="52">
        <f>+LEN(Table13[[#This Row],[Product Name]])</f>
        <v>19</v>
      </c>
      <c r="H1034" s="52" t="s">
        <v>22</v>
      </c>
      <c r="I1034" s="52" t="s">
        <v>31</v>
      </c>
      <c r="J1034" s="52">
        <v>2024</v>
      </c>
      <c r="K1034" s="52" t="s">
        <v>63</v>
      </c>
      <c r="L1034" s="53" t="s">
        <v>53</v>
      </c>
      <c r="M1034" s="54">
        <v>45292</v>
      </c>
      <c r="N1034" s="52" t="s">
        <v>66</v>
      </c>
      <c r="O1034" s="55">
        <v>63.16</v>
      </c>
      <c r="P1034" s="52">
        <v>375</v>
      </c>
      <c r="Q1034" s="56">
        <v>0.23</v>
      </c>
      <c r="R1034" s="55">
        <f>+Table13[[#This Row],[Price per Unit]]*Table13[[#This Row],[Units Sold]]</f>
        <v>23685</v>
      </c>
      <c r="S1034" s="52" t="s">
        <v>27</v>
      </c>
      <c r="T1034" s="66">
        <f>+Table13[[#This Row],[Price per Unit]]*Table13[[#This Row],[Units Sold]]-Table13[[#This Row],[Price per Unit]]*Table13[[#This Row],[Units Sold]]*Table13[[#This Row],[Discount %]]</f>
        <v>18237.45</v>
      </c>
      <c r="U1034"/>
    </row>
    <row r="1035" spans="1:21">
      <c r="A1035" s="65">
        <v>2221</v>
      </c>
      <c r="B1035" s="52" t="s">
        <v>17</v>
      </c>
      <c r="C1035" s="52" t="s">
        <v>49</v>
      </c>
      <c r="D1035" s="52" t="s">
        <v>50</v>
      </c>
      <c r="E1035" s="52" t="s">
        <v>59</v>
      </c>
      <c r="F1035" s="52" t="s">
        <v>21</v>
      </c>
      <c r="G1035" s="52">
        <f>+LEN(Table13[[#This Row],[Product Name]])</f>
        <v>16</v>
      </c>
      <c r="H1035" s="52" t="s">
        <v>57</v>
      </c>
      <c r="I1035" s="52" t="s">
        <v>31</v>
      </c>
      <c r="J1035" s="52">
        <v>2024</v>
      </c>
      <c r="K1035" s="52" t="s">
        <v>63</v>
      </c>
      <c r="L1035" s="53" t="s">
        <v>73</v>
      </c>
      <c r="M1035" s="54">
        <v>45505</v>
      </c>
      <c r="N1035" s="52" t="s">
        <v>66</v>
      </c>
      <c r="O1035" s="55">
        <v>65.66</v>
      </c>
      <c r="P1035" s="52">
        <v>417</v>
      </c>
      <c r="Q1035" s="56">
        <v>0.01</v>
      </c>
      <c r="R1035" s="55">
        <f>+Table13[[#This Row],[Price per Unit]]*Table13[[#This Row],[Units Sold]]</f>
        <v>27380.219999999998</v>
      </c>
      <c r="S1035" s="52" t="s">
        <v>27</v>
      </c>
      <c r="T1035" s="66">
        <f>+Table13[[#This Row],[Price per Unit]]*Table13[[#This Row],[Units Sold]]-Table13[[#This Row],[Price per Unit]]*Table13[[#This Row],[Units Sold]]*Table13[[#This Row],[Discount %]]</f>
        <v>27106.417799999999</v>
      </c>
      <c r="U1035"/>
    </row>
    <row r="1036" spans="1:21">
      <c r="A1036" s="65">
        <v>2222</v>
      </c>
      <c r="B1036" s="52" t="s">
        <v>48</v>
      </c>
      <c r="C1036" s="52" t="s">
        <v>49</v>
      </c>
      <c r="D1036" s="52" t="s">
        <v>19</v>
      </c>
      <c r="E1036" s="52" t="s">
        <v>70</v>
      </c>
      <c r="F1036" s="52" t="s">
        <v>21</v>
      </c>
      <c r="G1036" s="52">
        <f>+LEN(Table13[[#This Row],[Product Name]])</f>
        <v>16</v>
      </c>
      <c r="H1036" s="52" t="s">
        <v>57</v>
      </c>
      <c r="I1036" s="52" t="s">
        <v>23</v>
      </c>
      <c r="J1036" s="52">
        <v>2023</v>
      </c>
      <c r="K1036" s="52" t="s">
        <v>24</v>
      </c>
      <c r="L1036" s="53" t="s">
        <v>64</v>
      </c>
      <c r="M1036" s="54">
        <v>45108</v>
      </c>
      <c r="N1036" s="52" t="s">
        <v>39</v>
      </c>
      <c r="O1036" s="55">
        <v>40.450000000000003</v>
      </c>
      <c r="P1036" s="52">
        <v>155</v>
      </c>
      <c r="Q1036" s="56">
        <v>0.09</v>
      </c>
      <c r="R1036" s="55">
        <f>+Table13[[#This Row],[Price per Unit]]*Table13[[#This Row],[Units Sold]]</f>
        <v>6269.75</v>
      </c>
      <c r="S1036" s="52" t="s">
        <v>47</v>
      </c>
      <c r="T1036" s="66">
        <f>+Table13[[#This Row],[Price per Unit]]*Table13[[#This Row],[Units Sold]]-Table13[[#This Row],[Price per Unit]]*Table13[[#This Row],[Units Sold]]*Table13[[#This Row],[Discount %]]</f>
        <v>5705.4724999999999</v>
      </c>
      <c r="U1036"/>
    </row>
    <row r="1037" spans="1:21">
      <c r="A1037" s="65">
        <v>2231</v>
      </c>
      <c r="B1037" s="52" t="s">
        <v>17</v>
      </c>
      <c r="C1037" s="52" t="s">
        <v>49</v>
      </c>
      <c r="D1037" s="52" t="s">
        <v>50</v>
      </c>
      <c r="E1037" s="52" t="s">
        <v>62</v>
      </c>
      <c r="F1037" s="52" t="s">
        <v>55</v>
      </c>
      <c r="G1037" s="52">
        <f>+LEN(Table13[[#This Row],[Product Name]])</f>
        <v>19</v>
      </c>
      <c r="H1037" s="52" t="s">
        <v>44</v>
      </c>
      <c r="I1037" s="52" t="s">
        <v>23</v>
      </c>
      <c r="J1037" s="52">
        <v>2023</v>
      </c>
      <c r="K1037" s="52" t="s">
        <v>45</v>
      </c>
      <c r="L1037" s="53" t="s">
        <v>25</v>
      </c>
      <c r="M1037" s="54">
        <v>44986</v>
      </c>
      <c r="N1037" s="52" t="s">
        <v>39</v>
      </c>
      <c r="O1037" s="55">
        <v>25.32</v>
      </c>
      <c r="P1037" s="52">
        <v>14</v>
      </c>
      <c r="Q1037" s="56">
        <v>0.04</v>
      </c>
      <c r="R1037" s="55">
        <f>+Table13[[#This Row],[Price per Unit]]*Table13[[#This Row],[Units Sold]]</f>
        <v>354.48</v>
      </c>
      <c r="S1037" s="52" t="s">
        <v>40</v>
      </c>
      <c r="T1037" s="66">
        <f>+Table13[[#This Row],[Price per Unit]]*Table13[[#This Row],[Units Sold]]-Table13[[#This Row],[Price per Unit]]*Table13[[#This Row],[Units Sold]]*Table13[[#This Row],[Discount %]]</f>
        <v>340.30080000000004</v>
      </c>
      <c r="U1037"/>
    </row>
    <row r="1038" spans="1:21">
      <c r="A1038" s="65">
        <v>2232</v>
      </c>
      <c r="B1038" s="52" t="s">
        <v>41</v>
      </c>
      <c r="C1038" s="52" t="s">
        <v>49</v>
      </c>
      <c r="D1038" s="52" t="s">
        <v>29</v>
      </c>
      <c r="E1038" s="52" t="s">
        <v>37</v>
      </c>
      <c r="F1038" s="52" t="s">
        <v>38</v>
      </c>
      <c r="G1038" s="52">
        <f>+LEN(Table13[[#This Row],[Product Name]])</f>
        <v>15</v>
      </c>
      <c r="H1038" s="52" t="s">
        <v>57</v>
      </c>
      <c r="I1038" s="52" t="s">
        <v>31</v>
      </c>
      <c r="J1038" s="52">
        <v>2023</v>
      </c>
      <c r="K1038" s="52" t="s">
        <v>32</v>
      </c>
      <c r="L1038" s="53" t="s">
        <v>64</v>
      </c>
      <c r="M1038" s="54">
        <v>45108</v>
      </c>
      <c r="N1038" s="52" t="s">
        <v>34</v>
      </c>
      <c r="O1038" s="55">
        <v>64.290000000000006</v>
      </c>
      <c r="P1038" s="52">
        <v>124</v>
      </c>
      <c r="Q1038" s="56">
        <v>0.2</v>
      </c>
      <c r="R1038" s="55">
        <f>+Table13[[#This Row],[Price per Unit]]*Table13[[#This Row],[Units Sold]]</f>
        <v>7971.9600000000009</v>
      </c>
      <c r="S1038" s="52" t="s">
        <v>40</v>
      </c>
      <c r="T1038" s="66">
        <f>+Table13[[#This Row],[Price per Unit]]*Table13[[#This Row],[Units Sold]]-Table13[[#This Row],[Price per Unit]]*Table13[[#This Row],[Units Sold]]*Table13[[#This Row],[Discount %]]</f>
        <v>6377.5680000000011</v>
      </c>
      <c r="U1038"/>
    </row>
    <row r="1039" spans="1:21">
      <c r="A1039" s="65">
        <v>2249</v>
      </c>
      <c r="B1039" s="52" t="s">
        <v>41</v>
      </c>
      <c r="C1039" s="52" t="s">
        <v>49</v>
      </c>
      <c r="D1039" s="52" t="s">
        <v>36</v>
      </c>
      <c r="E1039" s="52" t="s">
        <v>20</v>
      </c>
      <c r="F1039" s="52" t="s">
        <v>43</v>
      </c>
      <c r="G1039" s="52">
        <f>+LEN(Table13[[#This Row],[Product Name]])</f>
        <v>20</v>
      </c>
      <c r="H1039" s="52" t="s">
        <v>22</v>
      </c>
      <c r="I1039" s="52" t="s">
        <v>23</v>
      </c>
      <c r="J1039" s="52">
        <v>2023</v>
      </c>
      <c r="K1039" s="52" t="s">
        <v>45</v>
      </c>
      <c r="L1039" s="53" t="s">
        <v>72</v>
      </c>
      <c r="M1039" s="54">
        <v>45078</v>
      </c>
      <c r="N1039" s="52" t="s">
        <v>34</v>
      </c>
      <c r="O1039" s="55">
        <v>61.91</v>
      </c>
      <c r="P1039" s="52">
        <v>260</v>
      </c>
      <c r="Q1039" s="56">
        <v>0.14000000000000001</v>
      </c>
      <c r="R1039" s="55">
        <f>+Table13[[#This Row],[Price per Unit]]*Table13[[#This Row],[Units Sold]]</f>
        <v>16096.599999999999</v>
      </c>
      <c r="S1039" s="52" t="s">
        <v>47</v>
      </c>
      <c r="T1039" s="66">
        <f>+Table13[[#This Row],[Price per Unit]]*Table13[[#This Row],[Units Sold]]-Table13[[#This Row],[Price per Unit]]*Table13[[#This Row],[Units Sold]]*Table13[[#This Row],[Discount %]]</f>
        <v>13843.075999999999</v>
      </c>
      <c r="U1039"/>
    </row>
    <row r="1040" spans="1:21">
      <c r="A1040" s="65">
        <v>2251</v>
      </c>
      <c r="B1040" s="52" t="s">
        <v>17</v>
      </c>
      <c r="C1040" s="52" t="s">
        <v>49</v>
      </c>
      <c r="D1040" s="52" t="s">
        <v>42</v>
      </c>
      <c r="E1040" s="52" t="s">
        <v>70</v>
      </c>
      <c r="F1040" s="52" t="s">
        <v>55</v>
      </c>
      <c r="G1040" s="52">
        <f>+LEN(Table13[[#This Row],[Product Name]])</f>
        <v>19</v>
      </c>
      <c r="H1040" s="52" t="s">
        <v>57</v>
      </c>
      <c r="I1040" s="52" t="s">
        <v>23</v>
      </c>
      <c r="J1040" s="52">
        <v>2024</v>
      </c>
      <c r="K1040" s="52" t="s">
        <v>24</v>
      </c>
      <c r="L1040" s="53" t="s">
        <v>25</v>
      </c>
      <c r="M1040" s="54">
        <v>45352</v>
      </c>
      <c r="N1040" s="52" t="s">
        <v>34</v>
      </c>
      <c r="O1040" s="55">
        <v>53.88</v>
      </c>
      <c r="P1040" s="52">
        <v>275</v>
      </c>
      <c r="Q1040" s="56">
        <v>0.09</v>
      </c>
      <c r="R1040" s="55">
        <f>+Table13[[#This Row],[Price per Unit]]*Table13[[#This Row],[Units Sold]]</f>
        <v>14817</v>
      </c>
      <c r="S1040" s="52" t="s">
        <v>40</v>
      </c>
      <c r="T1040" s="66">
        <f>+Table13[[#This Row],[Price per Unit]]*Table13[[#This Row],[Units Sold]]-Table13[[#This Row],[Price per Unit]]*Table13[[#This Row],[Units Sold]]*Table13[[#This Row],[Discount %]]</f>
        <v>13483.47</v>
      </c>
      <c r="U1040"/>
    </row>
    <row r="1041" spans="1:21">
      <c r="A1041" s="65">
        <v>2256</v>
      </c>
      <c r="B1041" s="52" t="s">
        <v>17</v>
      </c>
      <c r="C1041" s="52" t="s">
        <v>49</v>
      </c>
      <c r="D1041" s="52" t="s">
        <v>29</v>
      </c>
      <c r="E1041" s="52" t="s">
        <v>59</v>
      </c>
      <c r="F1041" s="52" t="s">
        <v>38</v>
      </c>
      <c r="G1041" s="52">
        <f>+LEN(Table13[[#This Row],[Product Name]])</f>
        <v>15</v>
      </c>
      <c r="H1041" s="52" t="s">
        <v>22</v>
      </c>
      <c r="I1041" s="52" t="s">
        <v>23</v>
      </c>
      <c r="J1041" s="52">
        <v>2024</v>
      </c>
      <c r="K1041" s="52" t="s">
        <v>45</v>
      </c>
      <c r="L1041" s="53" t="s">
        <v>33</v>
      </c>
      <c r="M1041" s="54">
        <v>45413</v>
      </c>
      <c r="N1041" s="52" t="s">
        <v>39</v>
      </c>
      <c r="O1041" s="55">
        <v>69.67</v>
      </c>
      <c r="P1041" s="52">
        <v>189</v>
      </c>
      <c r="Q1041" s="56">
        <v>0.26</v>
      </c>
      <c r="R1041" s="55">
        <f>+Table13[[#This Row],[Price per Unit]]*Table13[[#This Row],[Units Sold]]</f>
        <v>13167.630000000001</v>
      </c>
      <c r="S1041" s="52" t="s">
        <v>47</v>
      </c>
      <c r="T1041" s="66">
        <f>+Table13[[#This Row],[Price per Unit]]*Table13[[#This Row],[Units Sold]]-Table13[[#This Row],[Price per Unit]]*Table13[[#This Row],[Units Sold]]*Table13[[#This Row],[Discount %]]</f>
        <v>9744.0462000000007</v>
      </c>
      <c r="U1041"/>
    </row>
    <row r="1042" spans="1:21">
      <c r="A1042" s="65">
        <v>2262</v>
      </c>
      <c r="B1042" s="52" t="s">
        <v>41</v>
      </c>
      <c r="C1042" s="52" t="s">
        <v>49</v>
      </c>
      <c r="D1042" s="52" t="s">
        <v>50</v>
      </c>
      <c r="E1042" s="52" t="s">
        <v>62</v>
      </c>
      <c r="F1042" s="52" t="s">
        <v>43</v>
      </c>
      <c r="G1042" s="52">
        <f>+LEN(Table13[[#This Row],[Product Name]])</f>
        <v>20</v>
      </c>
      <c r="H1042" s="52" t="s">
        <v>44</v>
      </c>
      <c r="I1042" s="52" t="s">
        <v>31</v>
      </c>
      <c r="J1042" s="52">
        <v>2024</v>
      </c>
      <c r="K1042" s="52" t="s">
        <v>45</v>
      </c>
      <c r="L1042" s="53" t="s">
        <v>51</v>
      </c>
      <c r="M1042" s="54">
        <v>45383</v>
      </c>
      <c r="N1042" s="52" t="s">
        <v>39</v>
      </c>
      <c r="O1042" s="55">
        <v>97.13</v>
      </c>
      <c r="P1042" s="52">
        <v>249</v>
      </c>
      <c r="Q1042" s="56">
        <v>0.18</v>
      </c>
      <c r="R1042" s="55">
        <f>+Table13[[#This Row],[Price per Unit]]*Table13[[#This Row],[Units Sold]]</f>
        <v>24185.37</v>
      </c>
      <c r="S1042" s="52" t="s">
        <v>61</v>
      </c>
      <c r="T1042" s="66">
        <f>+Table13[[#This Row],[Price per Unit]]*Table13[[#This Row],[Units Sold]]-Table13[[#This Row],[Price per Unit]]*Table13[[#This Row],[Units Sold]]*Table13[[#This Row],[Discount %]]</f>
        <v>19832.003400000001</v>
      </c>
      <c r="U1042"/>
    </row>
    <row r="1043" spans="1:21">
      <c r="A1043" s="65">
        <v>2265</v>
      </c>
      <c r="B1043" s="52" t="s">
        <v>17</v>
      </c>
      <c r="C1043" s="52" t="s">
        <v>49</v>
      </c>
      <c r="D1043" s="52" t="s">
        <v>52</v>
      </c>
      <c r="E1043" s="52" t="s">
        <v>30</v>
      </c>
      <c r="F1043" s="52" t="s">
        <v>55</v>
      </c>
      <c r="G1043" s="52">
        <f>+LEN(Table13[[#This Row],[Product Name]])</f>
        <v>19</v>
      </c>
      <c r="H1043" s="52" t="s">
        <v>22</v>
      </c>
      <c r="I1043" s="52" t="s">
        <v>31</v>
      </c>
      <c r="J1043" s="52">
        <v>2023</v>
      </c>
      <c r="K1043" s="52" t="s">
        <v>24</v>
      </c>
      <c r="L1043" s="53" t="s">
        <v>33</v>
      </c>
      <c r="M1043" s="54">
        <v>45047</v>
      </c>
      <c r="N1043" s="52" t="s">
        <v>26</v>
      </c>
      <c r="O1043" s="55">
        <v>22.41</v>
      </c>
      <c r="P1043" s="52">
        <v>56</v>
      </c>
      <c r="Q1043" s="56">
        <v>0.28000000000000003</v>
      </c>
      <c r="R1043" s="55">
        <f>+Table13[[#This Row],[Price per Unit]]*Table13[[#This Row],[Units Sold]]</f>
        <v>1254.96</v>
      </c>
      <c r="S1043" s="52" t="s">
        <v>47</v>
      </c>
      <c r="T1043" s="66">
        <f>+Table13[[#This Row],[Price per Unit]]*Table13[[#This Row],[Units Sold]]-Table13[[#This Row],[Price per Unit]]*Table13[[#This Row],[Units Sold]]*Table13[[#This Row],[Discount %]]</f>
        <v>903.57119999999998</v>
      </c>
      <c r="U1043"/>
    </row>
    <row r="1044" spans="1:21">
      <c r="A1044" s="65">
        <v>2271</v>
      </c>
      <c r="B1044" s="52" t="s">
        <v>17</v>
      </c>
      <c r="C1044" s="52" t="s">
        <v>49</v>
      </c>
      <c r="D1044" s="52" t="s">
        <v>42</v>
      </c>
      <c r="E1044" s="52" t="s">
        <v>67</v>
      </c>
      <c r="F1044" s="52" t="s">
        <v>38</v>
      </c>
      <c r="G1044" s="52">
        <f>+LEN(Table13[[#This Row],[Product Name]])</f>
        <v>15</v>
      </c>
      <c r="H1044" s="52" t="s">
        <v>22</v>
      </c>
      <c r="I1044" s="52" t="s">
        <v>31</v>
      </c>
      <c r="J1044" s="52">
        <v>2024</v>
      </c>
      <c r="K1044" s="52" t="s">
        <v>24</v>
      </c>
      <c r="L1044" s="53" t="s">
        <v>64</v>
      </c>
      <c r="M1044" s="54">
        <v>45474</v>
      </c>
      <c r="N1044" s="52" t="s">
        <v>34</v>
      </c>
      <c r="O1044" s="55">
        <v>63.64</v>
      </c>
      <c r="P1044" s="52">
        <v>279</v>
      </c>
      <c r="Q1044" s="56">
        <v>0.04</v>
      </c>
      <c r="R1044" s="55">
        <f>+Table13[[#This Row],[Price per Unit]]*Table13[[#This Row],[Units Sold]]</f>
        <v>17755.560000000001</v>
      </c>
      <c r="S1044" s="52" t="s">
        <v>56</v>
      </c>
      <c r="T1044" s="66">
        <f>+Table13[[#This Row],[Price per Unit]]*Table13[[#This Row],[Units Sold]]-Table13[[#This Row],[Price per Unit]]*Table13[[#This Row],[Units Sold]]*Table13[[#This Row],[Discount %]]</f>
        <v>17045.337600000003</v>
      </c>
      <c r="U1044"/>
    </row>
    <row r="1045" spans="1:21">
      <c r="A1045" s="65">
        <v>2273</v>
      </c>
      <c r="B1045" s="52" t="s">
        <v>17</v>
      </c>
      <c r="C1045" s="52" t="s">
        <v>49</v>
      </c>
      <c r="D1045" s="52" t="s">
        <v>52</v>
      </c>
      <c r="E1045" s="52" t="s">
        <v>59</v>
      </c>
      <c r="F1045" s="52" t="s">
        <v>55</v>
      </c>
      <c r="G1045" s="52">
        <f>+LEN(Table13[[#This Row],[Product Name]])</f>
        <v>19</v>
      </c>
      <c r="H1045" s="52" t="s">
        <v>22</v>
      </c>
      <c r="I1045" s="52" t="s">
        <v>31</v>
      </c>
      <c r="J1045" s="52">
        <v>2024</v>
      </c>
      <c r="K1045" s="52" t="s">
        <v>24</v>
      </c>
      <c r="L1045" s="53" t="s">
        <v>46</v>
      </c>
      <c r="M1045" s="54">
        <v>45536</v>
      </c>
      <c r="N1045" s="52" t="s">
        <v>69</v>
      </c>
      <c r="O1045" s="55">
        <v>62.75</v>
      </c>
      <c r="P1045" s="52">
        <v>289</v>
      </c>
      <c r="Q1045" s="56">
        <v>0.26</v>
      </c>
      <c r="R1045" s="55">
        <f>+Table13[[#This Row],[Price per Unit]]*Table13[[#This Row],[Units Sold]]</f>
        <v>18134.75</v>
      </c>
      <c r="S1045" s="52" t="s">
        <v>40</v>
      </c>
      <c r="T1045" s="66">
        <f>+Table13[[#This Row],[Price per Unit]]*Table13[[#This Row],[Units Sold]]-Table13[[#This Row],[Price per Unit]]*Table13[[#This Row],[Units Sold]]*Table13[[#This Row],[Discount %]]</f>
        <v>13419.715</v>
      </c>
      <c r="U1045"/>
    </row>
    <row r="1046" spans="1:21">
      <c r="A1046" s="65">
        <v>2275</v>
      </c>
      <c r="B1046" s="52" t="s">
        <v>48</v>
      </c>
      <c r="C1046" s="52" t="s">
        <v>49</v>
      </c>
      <c r="D1046" s="52" t="s">
        <v>19</v>
      </c>
      <c r="E1046" s="52" t="s">
        <v>59</v>
      </c>
      <c r="F1046" s="52" t="s">
        <v>55</v>
      </c>
      <c r="G1046" s="52">
        <f>+LEN(Table13[[#This Row],[Product Name]])</f>
        <v>19</v>
      </c>
      <c r="H1046" s="52" t="s">
        <v>57</v>
      </c>
      <c r="I1046" s="52" t="s">
        <v>23</v>
      </c>
      <c r="J1046" s="52">
        <v>2023</v>
      </c>
      <c r="K1046" s="52" t="s">
        <v>24</v>
      </c>
      <c r="L1046" s="53" t="s">
        <v>73</v>
      </c>
      <c r="M1046" s="54">
        <v>45139</v>
      </c>
      <c r="N1046" s="52" t="s">
        <v>66</v>
      </c>
      <c r="O1046" s="55">
        <v>98.19</v>
      </c>
      <c r="P1046" s="52">
        <v>366</v>
      </c>
      <c r="Q1046" s="56">
        <v>0.28000000000000003</v>
      </c>
      <c r="R1046" s="55">
        <f>+Table13[[#This Row],[Price per Unit]]*Table13[[#This Row],[Units Sold]]</f>
        <v>35937.54</v>
      </c>
      <c r="S1046" s="52" t="s">
        <v>61</v>
      </c>
      <c r="T1046" s="66">
        <f>+Table13[[#This Row],[Price per Unit]]*Table13[[#This Row],[Units Sold]]-Table13[[#This Row],[Price per Unit]]*Table13[[#This Row],[Units Sold]]*Table13[[#This Row],[Discount %]]</f>
        <v>25875.0288</v>
      </c>
      <c r="U1046"/>
    </row>
    <row r="1047" spans="1:21">
      <c r="A1047" s="65">
        <v>2281</v>
      </c>
      <c r="B1047" s="52" t="s">
        <v>41</v>
      </c>
      <c r="C1047" s="52" t="s">
        <v>49</v>
      </c>
      <c r="D1047" s="52" t="s">
        <v>54</v>
      </c>
      <c r="E1047" s="52" t="s">
        <v>67</v>
      </c>
      <c r="F1047" s="52" t="s">
        <v>43</v>
      </c>
      <c r="G1047" s="52">
        <f>+LEN(Table13[[#This Row],[Product Name]])</f>
        <v>20</v>
      </c>
      <c r="H1047" s="52" t="s">
        <v>22</v>
      </c>
      <c r="I1047" s="52" t="s">
        <v>23</v>
      </c>
      <c r="J1047" s="52">
        <v>2023</v>
      </c>
      <c r="K1047" s="52" t="s">
        <v>32</v>
      </c>
      <c r="L1047" s="53" t="s">
        <v>64</v>
      </c>
      <c r="M1047" s="54">
        <v>45108</v>
      </c>
      <c r="N1047" s="52" t="s">
        <v>66</v>
      </c>
      <c r="O1047" s="55">
        <v>89.28</v>
      </c>
      <c r="P1047" s="52">
        <v>343</v>
      </c>
      <c r="Q1047" s="56">
        <v>0.25</v>
      </c>
      <c r="R1047" s="55">
        <f>+Table13[[#This Row],[Price per Unit]]*Table13[[#This Row],[Units Sold]]</f>
        <v>30623.040000000001</v>
      </c>
      <c r="S1047" s="52" t="s">
        <v>61</v>
      </c>
      <c r="T1047" s="66">
        <f>+Table13[[#This Row],[Price per Unit]]*Table13[[#This Row],[Units Sold]]-Table13[[#This Row],[Price per Unit]]*Table13[[#This Row],[Units Sold]]*Table13[[#This Row],[Discount %]]</f>
        <v>22967.279999999999</v>
      </c>
      <c r="U1047"/>
    </row>
    <row r="1048" spans="1:21">
      <c r="A1048" s="65">
        <v>2283</v>
      </c>
      <c r="B1048" s="52" t="s">
        <v>41</v>
      </c>
      <c r="C1048" s="52" t="s">
        <v>49</v>
      </c>
      <c r="D1048" s="52" t="s">
        <v>42</v>
      </c>
      <c r="E1048" s="52" t="s">
        <v>70</v>
      </c>
      <c r="F1048" s="52" t="s">
        <v>55</v>
      </c>
      <c r="G1048" s="52">
        <f>+LEN(Table13[[#This Row],[Product Name]])</f>
        <v>19</v>
      </c>
      <c r="H1048" s="52" t="s">
        <v>57</v>
      </c>
      <c r="I1048" s="52" t="s">
        <v>31</v>
      </c>
      <c r="J1048" s="52">
        <v>2024</v>
      </c>
      <c r="K1048" s="52" t="s">
        <v>45</v>
      </c>
      <c r="L1048" s="53" t="s">
        <v>53</v>
      </c>
      <c r="M1048" s="54">
        <v>45292</v>
      </c>
      <c r="N1048" s="52" t="s">
        <v>66</v>
      </c>
      <c r="O1048" s="55">
        <v>97.59</v>
      </c>
      <c r="P1048" s="52">
        <v>294</v>
      </c>
      <c r="Q1048" s="56">
        <v>0.12</v>
      </c>
      <c r="R1048" s="55">
        <f>+Table13[[#This Row],[Price per Unit]]*Table13[[#This Row],[Units Sold]]</f>
        <v>28691.460000000003</v>
      </c>
      <c r="S1048" s="52" t="s">
        <v>47</v>
      </c>
      <c r="T1048" s="66">
        <f>+Table13[[#This Row],[Price per Unit]]*Table13[[#This Row],[Units Sold]]-Table13[[#This Row],[Price per Unit]]*Table13[[#This Row],[Units Sold]]*Table13[[#This Row],[Discount %]]</f>
        <v>25248.484800000002</v>
      </c>
      <c r="U1048"/>
    </row>
    <row r="1049" spans="1:21">
      <c r="A1049" s="65">
        <v>2286</v>
      </c>
      <c r="B1049" s="52" t="s">
        <v>41</v>
      </c>
      <c r="C1049" s="52" t="s">
        <v>49</v>
      </c>
      <c r="D1049" s="52" t="s">
        <v>50</v>
      </c>
      <c r="E1049" s="52" t="s">
        <v>30</v>
      </c>
      <c r="F1049" s="52" t="s">
        <v>55</v>
      </c>
      <c r="G1049" s="52">
        <f>+LEN(Table13[[#This Row],[Product Name]])</f>
        <v>19</v>
      </c>
      <c r="H1049" s="52" t="s">
        <v>57</v>
      </c>
      <c r="I1049" s="52" t="s">
        <v>23</v>
      </c>
      <c r="J1049" s="52">
        <v>2024</v>
      </c>
      <c r="K1049" s="52" t="s">
        <v>45</v>
      </c>
      <c r="L1049" s="53" t="s">
        <v>64</v>
      </c>
      <c r="M1049" s="54">
        <v>45474</v>
      </c>
      <c r="N1049" s="52" t="s">
        <v>69</v>
      </c>
      <c r="O1049" s="55">
        <v>14.27</v>
      </c>
      <c r="P1049" s="52">
        <v>53</v>
      </c>
      <c r="Q1049" s="56">
        <v>0.18</v>
      </c>
      <c r="R1049" s="55">
        <f>+Table13[[#This Row],[Price per Unit]]*Table13[[#This Row],[Units Sold]]</f>
        <v>756.31</v>
      </c>
      <c r="S1049" s="52" t="s">
        <v>40</v>
      </c>
      <c r="T1049" s="66">
        <f>+Table13[[#This Row],[Price per Unit]]*Table13[[#This Row],[Units Sold]]-Table13[[#This Row],[Price per Unit]]*Table13[[#This Row],[Units Sold]]*Table13[[#This Row],[Discount %]]</f>
        <v>620.17419999999993</v>
      </c>
      <c r="U1049"/>
    </row>
    <row r="1050" spans="1:21">
      <c r="A1050" s="65">
        <v>2294</v>
      </c>
      <c r="B1050" s="52" t="s">
        <v>17</v>
      </c>
      <c r="C1050" s="52" t="s">
        <v>49</v>
      </c>
      <c r="D1050" s="52" t="s">
        <v>36</v>
      </c>
      <c r="E1050" s="52" t="s">
        <v>67</v>
      </c>
      <c r="F1050" s="52" t="s">
        <v>43</v>
      </c>
      <c r="G1050" s="52">
        <f>+LEN(Table13[[#This Row],[Product Name]])</f>
        <v>20</v>
      </c>
      <c r="H1050" s="52" t="s">
        <v>44</v>
      </c>
      <c r="I1050" s="52" t="s">
        <v>23</v>
      </c>
      <c r="J1050" s="52">
        <v>2024</v>
      </c>
      <c r="K1050" s="52" t="s">
        <v>24</v>
      </c>
      <c r="L1050" s="53" t="s">
        <v>72</v>
      </c>
      <c r="M1050" s="54">
        <v>45444</v>
      </c>
      <c r="N1050" s="52" t="s">
        <v>39</v>
      </c>
      <c r="O1050" s="55">
        <v>55.88</v>
      </c>
      <c r="P1050" s="52">
        <v>482</v>
      </c>
      <c r="Q1050" s="56">
        <v>0.28000000000000003</v>
      </c>
      <c r="R1050" s="55">
        <f>+Table13[[#This Row],[Price per Unit]]*Table13[[#This Row],[Units Sold]]</f>
        <v>26934.16</v>
      </c>
      <c r="S1050" s="52" t="s">
        <v>61</v>
      </c>
      <c r="T1050" s="66">
        <f>+Table13[[#This Row],[Price per Unit]]*Table13[[#This Row],[Units Sold]]-Table13[[#This Row],[Price per Unit]]*Table13[[#This Row],[Units Sold]]*Table13[[#This Row],[Discount %]]</f>
        <v>19392.5952</v>
      </c>
      <c r="U1050"/>
    </row>
    <row r="1051" spans="1:21">
      <c r="A1051" s="65">
        <v>2297</v>
      </c>
      <c r="B1051" s="52" t="s">
        <v>41</v>
      </c>
      <c r="C1051" s="52" t="s">
        <v>49</v>
      </c>
      <c r="D1051" s="52" t="s">
        <v>52</v>
      </c>
      <c r="E1051" s="52" t="s">
        <v>67</v>
      </c>
      <c r="F1051" s="52" t="s">
        <v>38</v>
      </c>
      <c r="G1051" s="52">
        <f>+LEN(Table13[[#This Row],[Product Name]])</f>
        <v>15</v>
      </c>
      <c r="H1051" s="52" t="s">
        <v>22</v>
      </c>
      <c r="I1051" s="52" t="s">
        <v>31</v>
      </c>
      <c r="J1051" s="52">
        <v>2024</v>
      </c>
      <c r="K1051" s="52" t="s">
        <v>32</v>
      </c>
      <c r="L1051" s="53" t="s">
        <v>58</v>
      </c>
      <c r="M1051" s="54">
        <v>45566</v>
      </c>
      <c r="N1051" s="52" t="s">
        <v>26</v>
      </c>
      <c r="O1051" s="55">
        <v>35.14</v>
      </c>
      <c r="P1051" s="52">
        <v>269</v>
      </c>
      <c r="Q1051" s="56">
        <v>0.22</v>
      </c>
      <c r="R1051" s="55">
        <f>+Table13[[#This Row],[Price per Unit]]*Table13[[#This Row],[Units Sold]]</f>
        <v>9452.66</v>
      </c>
      <c r="S1051" s="52" t="s">
        <v>40</v>
      </c>
      <c r="T1051" s="66">
        <f>+Table13[[#This Row],[Price per Unit]]*Table13[[#This Row],[Units Sold]]-Table13[[#This Row],[Price per Unit]]*Table13[[#This Row],[Units Sold]]*Table13[[#This Row],[Discount %]]</f>
        <v>7373.0748000000003</v>
      </c>
      <c r="U1051"/>
    </row>
    <row r="1052" spans="1:21">
      <c r="A1052" s="65">
        <v>2300</v>
      </c>
      <c r="B1052" s="52" t="s">
        <v>41</v>
      </c>
      <c r="C1052" s="52" t="s">
        <v>49</v>
      </c>
      <c r="D1052" s="52" t="s">
        <v>19</v>
      </c>
      <c r="E1052" s="52" t="s">
        <v>59</v>
      </c>
      <c r="F1052" s="52" t="s">
        <v>38</v>
      </c>
      <c r="G1052" s="52">
        <f>+LEN(Table13[[#This Row],[Product Name]])</f>
        <v>15</v>
      </c>
      <c r="H1052" s="52" t="s">
        <v>57</v>
      </c>
      <c r="I1052" s="52" t="s">
        <v>23</v>
      </c>
      <c r="J1052" s="52">
        <v>2023</v>
      </c>
      <c r="K1052" s="52" t="s">
        <v>45</v>
      </c>
      <c r="L1052" s="53" t="s">
        <v>58</v>
      </c>
      <c r="M1052" s="54">
        <v>45200</v>
      </c>
      <c r="N1052" s="52" t="s">
        <v>26</v>
      </c>
      <c r="O1052" s="55">
        <v>64.73</v>
      </c>
      <c r="P1052" s="52">
        <v>264</v>
      </c>
      <c r="Q1052" s="56">
        <v>0.12</v>
      </c>
      <c r="R1052" s="55">
        <f>+Table13[[#This Row],[Price per Unit]]*Table13[[#This Row],[Units Sold]]</f>
        <v>17088.72</v>
      </c>
      <c r="S1052" s="52" t="s">
        <v>40</v>
      </c>
      <c r="T1052" s="66">
        <f>+Table13[[#This Row],[Price per Unit]]*Table13[[#This Row],[Units Sold]]-Table13[[#This Row],[Price per Unit]]*Table13[[#This Row],[Units Sold]]*Table13[[#This Row],[Discount %]]</f>
        <v>15038.073600000002</v>
      </c>
      <c r="U1052"/>
    </row>
    <row r="1053" spans="1:21">
      <c r="A1053" s="65">
        <v>2317</v>
      </c>
      <c r="B1053" s="52" t="s">
        <v>48</v>
      </c>
      <c r="C1053" s="52" t="s">
        <v>49</v>
      </c>
      <c r="D1053" s="52" t="s">
        <v>19</v>
      </c>
      <c r="E1053" s="52" t="s">
        <v>62</v>
      </c>
      <c r="F1053" s="52" t="s">
        <v>38</v>
      </c>
      <c r="G1053" s="52">
        <f>+LEN(Table13[[#This Row],[Product Name]])</f>
        <v>15</v>
      </c>
      <c r="H1053" s="52" t="s">
        <v>57</v>
      </c>
      <c r="I1053" s="52" t="s">
        <v>31</v>
      </c>
      <c r="J1053" s="52">
        <v>2024</v>
      </c>
      <c r="K1053" s="52" t="s">
        <v>45</v>
      </c>
      <c r="L1053" s="53" t="s">
        <v>72</v>
      </c>
      <c r="M1053" s="54">
        <v>45444</v>
      </c>
      <c r="N1053" s="52" t="s">
        <v>34</v>
      </c>
      <c r="O1053" s="55">
        <v>6.49</v>
      </c>
      <c r="P1053" s="52">
        <v>354</v>
      </c>
      <c r="Q1053" s="56">
        <v>0.26</v>
      </c>
      <c r="R1053" s="55">
        <f>+Table13[[#This Row],[Price per Unit]]*Table13[[#This Row],[Units Sold]]</f>
        <v>2297.46</v>
      </c>
      <c r="S1053" s="52" t="s">
        <v>47</v>
      </c>
      <c r="T1053" s="66">
        <f>+Table13[[#This Row],[Price per Unit]]*Table13[[#This Row],[Units Sold]]-Table13[[#This Row],[Price per Unit]]*Table13[[#This Row],[Units Sold]]*Table13[[#This Row],[Discount %]]</f>
        <v>1700.1204</v>
      </c>
      <c r="U1053"/>
    </row>
    <row r="1054" spans="1:21">
      <c r="A1054" s="65">
        <v>2319</v>
      </c>
      <c r="B1054" s="52" t="s">
        <v>17</v>
      </c>
      <c r="C1054" s="52" t="s">
        <v>49</v>
      </c>
      <c r="D1054" s="52" t="s">
        <v>50</v>
      </c>
      <c r="E1054" s="52" t="s">
        <v>70</v>
      </c>
      <c r="F1054" s="52" t="s">
        <v>60</v>
      </c>
      <c r="G1054" s="52">
        <f>+LEN(Table13[[#This Row],[Product Name]])</f>
        <v>15</v>
      </c>
      <c r="H1054" s="52" t="s">
        <v>57</v>
      </c>
      <c r="I1054" s="52" t="s">
        <v>31</v>
      </c>
      <c r="J1054" s="52">
        <v>2024</v>
      </c>
      <c r="K1054" s="52" t="s">
        <v>24</v>
      </c>
      <c r="L1054" s="53" t="s">
        <v>72</v>
      </c>
      <c r="M1054" s="54">
        <v>45444</v>
      </c>
      <c r="N1054" s="52" t="s">
        <v>66</v>
      </c>
      <c r="O1054" s="55">
        <v>44.4</v>
      </c>
      <c r="P1054" s="52">
        <v>12</v>
      </c>
      <c r="Q1054" s="56">
        <v>0.08</v>
      </c>
      <c r="R1054" s="55">
        <f>+Table13[[#This Row],[Price per Unit]]*Table13[[#This Row],[Units Sold]]</f>
        <v>532.79999999999995</v>
      </c>
      <c r="S1054" s="52" t="s">
        <v>47</v>
      </c>
      <c r="T1054" s="66">
        <f>+Table13[[#This Row],[Price per Unit]]*Table13[[#This Row],[Units Sold]]-Table13[[#This Row],[Price per Unit]]*Table13[[#This Row],[Units Sold]]*Table13[[#This Row],[Discount %]]</f>
        <v>490.17599999999993</v>
      </c>
      <c r="U1054"/>
    </row>
    <row r="1055" spans="1:21">
      <c r="A1055" s="65">
        <v>2321</v>
      </c>
      <c r="B1055" s="52" t="s">
        <v>48</v>
      </c>
      <c r="C1055" s="52" t="s">
        <v>49</v>
      </c>
      <c r="D1055" s="52" t="s">
        <v>50</v>
      </c>
      <c r="E1055" s="52" t="s">
        <v>62</v>
      </c>
      <c r="F1055" s="52" t="s">
        <v>21</v>
      </c>
      <c r="G1055" s="52">
        <f>+LEN(Table13[[#This Row],[Product Name]])</f>
        <v>16</v>
      </c>
      <c r="H1055" s="52" t="s">
        <v>57</v>
      </c>
      <c r="I1055" s="52" t="s">
        <v>31</v>
      </c>
      <c r="J1055" s="52">
        <v>2023</v>
      </c>
      <c r="K1055" s="52" t="s">
        <v>63</v>
      </c>
      <c r="L1055" s="53" t="s">
        <v>73</v>
      </c>
      <c r="M1055" s="54">
        <v>45139</v>
      </c>
      <c r="N1055" s="52" t="s">
        <v>34</v>
      </c>
      <c r="O1055" s="55">
        <v>68.36</v>
      </c>
      <c r="P1055" s="52">
        <v>215</v>
      </c>
      <c r="Q1055" s="56">
        <v>0.15</v>
      </c>
      <c r="R1055" s="55">
        <f>+Table13[[#This Row],[Price per Unit]]*Table13[[#This Row],[Units Sold]]</f>
        <v>14697.4</v>
      </c>
      <c r="S1055" s="52" t="s">
        <v>27</v>
      </c>
      <c r="T1055" s="66">
        <f>+Table13[[#This Row],[Price per Unit]]*Table13[[#This Row],[Units Sold]]-Table13[[#This Row],[Price per Unit]]*Table13[[#This Row],[Units Sold]]*Table13[[#This Row],[Discount %]]</f>
        <v>12492.79</v>
      </c>
      <c r="U1055"/>
    </row>
    <row r="1056" spans="1:21">
      <c r="A1056" s="65">
        <v>2324</v>
      </c>
      <c r="B1056" s="52" t="s">
        <v>48</v>
      </c>
      <c r="C1056" s="52" t="s">
        <v>49</v>
      </c>
      <c r="D1056" s="52" t="s">
        <v>42</v>
      </c>
      <c r="E1056" s="52" t="s">
        <v>30</v>
      </c>
      <c r="F1056" s="52" t="s">
        <v>21</v>
      </c>
      <c r="G1056" s="52">
        <f>+LEN(Table13[[#This Row],[Product Name]])</f>
        <v>16</v>
      </c>
      <c r="H1056" s="52" t="s">
        <v>44</v>
      </c>
      <c r="I1056" s="52" t="s">
        <v>31</v>
      </c>
      <c r="J1056" s="52">
        <v>2024</v>
      </c>
      <c r="K1056" s="52" t="s">
        <v>63</v>
      </c>
      <c r="L1056" s="53" t="s">
        <v>64</v>
      </c>
      <c r="M1056" s="54">
        <v>45474</v>
      </c>
      <c r="N1056" s="52" t="s">
        <v>34</v>
      </c>
      <c r="O1056" s="55">
        <v>7.54</v>
      </c>
      <c r="P1056" s="52">
        <v>129</v>
      </c>
      <c r="Q1056" s="56">
        <v>0.24</v>
      </c>
      <c r="R1056" s="55">
        <f>+Table13[[#This Row],[Price per Unit]]*Table13[[#This Row],[Units Sold]]</f>
        <v>972.66</v>
      </c>
      <c r="S1056" s="52" t="s">
        <v>61</v>
      </c>
      <c r="T1056" s="66">
        <f>+Table13[[#This Row],[Price per Unit]]*Table13[[#This Row],[Units Sold]]-Table13[[#This Row],[Price per Unit]]*Table13[[#This Row],[Units Sold]]*Table13[[#This Row],[Discount %]]</f>
        <v>739.22159999999997</v>
      </c>
      <c r="U1056"/>
    </row>
    <row r="1057" spans="1:21">
      <c r="A1057" s="65">
        <v>2329</v>
      </c>
      <c r="B1057" s="52" t="s">
        <v>41</v>
      </c>
      <c r="C1057" s="52" t="s">
        <v>49</v>
      </c>
      <c r="D1057" s="52" t="s">
        <v>42</v>
      </c>
      <c r="E1057" s="52" t="s">
        <v>20</v>
      </c>
      <c r="F1057" s="52" t="s">
        <v>43</v>
      </c>
      <c r="G1057" s="52">
        <f>+LEN(Table13[[#This Row],[Product Name]])</f>
        <v>20</v>
      </c>
      <c r="H1057" s="52" t="s">
        <v>44</v>
      </c>
      <c r="I1057" s="52" t="s">
        <v>23</v>
      </c>
      <c r="J1057" s="52">
        <v>2024</v>
      </c>
      <c r="K1057" s="52" t="s">
        <v>32</v>
      </c>
      <c r="L1057" s="53" t="s">
        <v>65</v>
      </c>
      <c r="M1057" s="54">
        <v>45292</v>
      </c>
      <c r="N1057" s="52" t="s">
        <v>69</v>
      </c>
      <c r="O1057" s="55">
        <v>19.37</v>
      </c>
      <c r="P1057" s="52">
        <v>496</v>
      </c>
      <c r="Q1057" s="56">
        <v>0.21</v>
      </c>
      <c r="R1057" s="55">
        <f>+Table13[[#This Row],[Price per Unit]]*Table13[[#This Row],[Units Sold]]</f>
        <v>9607.52</v>
      </c>
      <c r="S1057" s="52" t="s">
        <v>61</v>
      </c>
      <c r="T1057" s="66">
        <f>+Table13[[#This Row],[Price per Unit]]*Table13[[#This Row],[Units Sold]]-Table13[[#This Row],[Price per Unit]]*Table13[[#This Row],[Units Sold]]*Table13[[#This Row],[Discount %]]</f>
        <v>7589.9408000000003</v>
      </c>
      <c r="U1057"/>
    </row>
    <row r="1058" spans="1:21">
      <c r="A1058" s="65">
        <v>2330</v>
      </c>
      <c r="B1058" s="52" t="s">
        <v>48</v>
      </c>
      <c r="C1058" s="52" t="s">
        <v>49</v>
      </c>
      <c r="D1058" s="52" t="s">
        <v>42</v>
      </c>
      <c r="E1058" s="52" t="s">
        <v>20</v>
      </c>
      <c r="F1058" s="52" t="s">
        <v>43</v>
      </c>
      <c r="G1058" s="52">
        <f>+LEN(Table13[[#This Row],[Product Name]])</f>
        <v>20</v>
      </c>
      <c r="H1058" s="52" t="s">
        <v>44</v>
      </c>
      <c r="I1058" s="52" t="s">
        <v>31</v>
      </c>
      <c r="J1058" s="52">
        <v>2024</v>
      </c>
      <c r="K1058" s="52" t="s">
        <v>63</v>
      </c>
      <c r="L1058" s="53" t="s">
        <v>51</v>
      </c>
      <c r="M1058" s="54">
        <v>45383</v>
      </c>
      <c r="N1058" s="52" t="s">
        <v>69</v>
      </c>
      <c r="O1058" s="55">
        <v>90.1</v>
      </c>
      <c r="P1058" s="52">
        <v>259</v>
      </c>
      <c r="Q1058" s="56">
        <v>0.27</v>
      </c>
      <c r="R1058" s="55">
        <f>+Table13[[#This Row],[Price per Unit]]*Table13[[#This Row],[Units Sold]]</f>
        <v>23335.899999999998</v>
      </c>
      <c r="S1058" s="52" t="s">
        <v>56</v>
      </c>
      <c r="T1058" s="66">
        <f>+Table13[[#This Row],[Price per Unit]]*Table13[[#This Row],[Units Sold]]-Table13[[#This Row],[Price per Unit]]*Table13[[#This Row],[Units Sold]]*Table13[[#This Row],[Discount %]]</f>
        <v>17035.206999999999</v>
      </c>
      <c r="U1058"/>
    </row>
    <row r="1059" spans="1:21">
      <c r="A1059" s="65">
        <v>2331</v>
      </c>
      <c r="B1059" s="52" t="s">
        <v>48</v>
      </c>
      <c r="C1059" s="52" t="s">
        <v>49</v>
      </c>
      <c r="D1059" s="52" t="s">
        <v>19</v>
      </c>
      <c r="E1059" s="52" t="s">
        <v>30</v>
      </c>
      <c r="F1059" s="52" t="s">
        <v>21</v>
      </c>
      <c r="G1059" s="52">
        <f>+LEN(Table13[[#This Row],[Product Name]])</f>
        <v>16</v>
      </c>
      <c r="H1059" s="52" t="s">
        <v>22</v>
      </c>
      <c r="I1059" s="52" t="s">
        <v>31</v>
      </c>
      <c r="J1059" s="52">
        <v>2024</v>
      </c>
      <c r="K1059" s="52" t="s">
        <v>32</v>
      </c>
      <c r="L1059" s="53" t="s">
        <v>72</v>
      </c>
      <c r="M1059" s="54">
        <v>45444</v>
      </c>
      <c r="N1059" s="52" t="s">
        <v>66</v>
      </c>
      <c r="O1059" s="55">
        <v>71.209999999999994</v>
      </c>
      <c r="P1059" s="52">
        <v>433</v>
      </c>
      <c r="Q1059" s="56">
        <v>0.05</v>
      </c>
      <c r="R1059" s="55">
        <f>+Table13[[#This Row],[Price per Unit]]*Table13[[#This Row],[Units Sold]]</f>
        <v>30833.929999999997</v>
      </c>
      <c r="S1059" s="52" t="s">
        <v>40</v>
      </c>
      <c r="T1059" s="66">
        <f>+Table13[[#This Row],[Price per Unit]]*Table13[[#This Row],[Units Sold]]-Table13[[#This Row],[Price per Unit]]*Table13[[#This Row],[Units Sold]]*Table13[[#This Row],[Discount %]]</f>
        <v>29292.233499999995</v>
      </c>
      <c r="U1059"/>
    </row>
    <row r="1060" spans="1:21">
      <c r="A1060" s="65">
        <v>2334</v>
      </c>
      <c r="B1060" s="52" t="s">
        <v>17</v>
      </c>
      <c r="C1060" s="52" t="s">
        <v>49</v>
      </c>
      <c r="D1060" s="52" t="s">
        <v>29</v>
      </c>
      <c r="E1060" s="52" t="s">
        <v>70</v>
      </c>
      <c r="F1060" s="52" t="s">
        <v>38</v>
      </c>
      <c r="G1060" s="52">
        <f>+LEN(Table13[[#This Row],[Product Name]])</f>
        <v>15</v>
      </c>
      <c r="H1060" s="52" t="s">
        <v>44</v>
      </c>
      <c r="I1060" s="52" t="s">
        <v>23</v>
      </c>
      <c r="J1060" s="52">
        <v>2023</v>
      </c>
      <c r="K1060" s="52" t="s">
        <v>32</v>
      </c>
      <c r="L1060" s="53" t="s">
        <v>73</v>
      </c>
      <c r="M1060" s="54">
        <v>45139</v>
      </c>
      <c r="N1060" s="52" t="s">
        <v>66</v>
      </c>
      <c r="O1060" s="55">
        <v>29.02</v>
      </c>
      <c r="P1060" s="52">
        <v>349</v>
      </c>
      <c r="Q1060" s="56">
        <v>0.14000000000000001</v>
      </c>
      <c r="R1060" s="55">
        <f>+Table13[[#This Row],[Price per Unit]]*Table13[[#This Row],[Units Sold]]</f>
        <v>10127.98</v>
      </c>
      <c r="S1060" s="52" t="s">
        <v>27</v>
      </c>
      <c r="T1060" s="66">
        <f>+Table13[[#This Row],[Price per Unit]]*Table13[[#This Row],[Units Sold]]-Table13[[#This Row],[Price per Unit]]*Table13[[#This Row],[Units Sold]]*Table13[[#This Row],[Discount %]]</f>
        <v>8710.0627999999997</v>
      </c>
      <c r="U1060"/>
    </row>
    <row r="1061" spans="1:21">
      <c r="A1061" s="65">
        <v>2335</v>
      </c>
      <c r="B1061" s="52" t="s">
        <v>48</v>
      </c>
      <c r="C1061" s="52" t="s">
        <v>49</v>
      </c>
      <c r="D1061" s="52" t="s">
        <v>52</v>
      </c>
      <c r="E1061" s="52" t="s">
        <v>62</v>
      </c>
      <c r="F1061" s="52" t="s">
        <v>55</v>
      </c>
      <c r="G1061" s="52">
        <f>+LEN(Table13[[#This Row],[Product Name]])</f>
        <v>19</v>
      </c>
      <c r="H1061" s="52" t="s">
        <v>22</v>
      </c>
      <c r="I1061" s="52" t="s">
        <v>31</v>
      </c>
      <c r="J1061" s="52">
        <v>2023</v>
      </c>
      <c r="K1061" s="52" t="s">
        <v>45</v>
      </c>
      <c r="L1061" s="53" t="s">
        <v>25</v>
      </c>
      <c r="M1061" s="54">
        <v>44986</v>
      </c>
      <c r="N1061" s="52" t="s">
        <v>26</v>
      </c>
      <c r="O1061" s="55">
        <v>41.63</v>
      </c>
      <c r="P1061" s="52">
        <v>315</v>
      </c>
      <c r="Q1061" s="56">
        <v>0.13</v>
      </c>
      <c r="R1061" s="55">
        <f>+Table13[[#This Row],[Price per Unit]]*Table13[[#This Row],[Units Sold]]</f>
        <v>13113.45</v>
      </c>
      <c r="S1061" s="52" t="s">
        <v>56</v>
      </c>
      <c r="T1061" s="66">
        <f>+Table13[[#This Row],[Price per Unit]]*Table13[[#This Row],[Units Sold]]-Table13[[#This Row],[Price per Unit]]*Table13[[#This Row],[Units Sold]]*Table13[[#This Row],[Discount %]]</f>
        <v>11408.701500000001</v>
      </c>
      <c r="U1061"/>
    </row>
    <row r="1062" spans="1:21">
      <c r="A1062" s="65">
        <v>2346</v>
      </c>
      <c r="B1062" s="52" t="s">
        <v>41</v>
      </c>
      <c r="C1062" s="52" t="s">
        <v>49</v>
      </c>
      <c r="D1062" s="52" t="s">
        <v>36</v>
      </c>
      <c r="E1062" s="52" t="s">
        <v>30</v>
      </c>
      <c r="F1062" s="52" t="s">
        <v>60</v>
      </c>
      <c r="G1062" s="52">
        <f>+LEN(Table13[[#This Row],[Product Name]])</f>
        <v>15</v>
      </c>
      <c r="H1062" s="52" t="s">
        <v>44</v>
      </c>
      <c r="I1062" s="52" t="s">
        <v>31</v>
      </c>
      <c r="J1062" s="52">
        <v>2024</v>
      </c>
      <c r="K1062" s="52" t="s">
        <v>45</v>
      </c>
      <c r="L1062" s="53" t="s">
        <v>71</v>
      </c>
      <c r="M1062" s="54">
        <v>45566</v>
      </c>
      <c r="N1062" s="52" t="s">
        <v>34</v>
      </c>
      <c r="O1062" s="55">
        <v>38.020000000000003</v>
      </c>
      <c r="P1062" s="52">
        <v>334</v>
      </c>
      <c r="Q1062" s="56">
        <v>0.25</v>
      </c>
      <c r="R1062" s="55">
        <f>+Table13[[#This Row],[Price per Unit]]*Table13[[#This Row],[Units Sold]]</f>
        <v>12698.68</v>
      </c>
      <c r="S1062" s="52" t="s">
        <v>40</v>
      </c>
      <c r="T1062" s="66">
        <f>+Table13[[#This Row],[Price per Unit]]*Table13[[#This Row],[Units Sold]]-Table13[[#This Row],[Price per Unit]]*Table13[[#This Row],[Units Sold]]*Table13[[#This Row],[Discount %]]</f>
        <v>9524.01</v>
      </c>
      <c r="U1062"/>
    </row>
    <row r="1063" spans="1:21">
      <c r="A1063" s="65">
        <v>2347</v>
      </c>
      <c r="B1063" s="52" t="s">
        <v>48</v>
      </c>
      <c r="C1063" s="52" t="s">
        <v>49</v>
      </c>
      <c r="D1063" s="52" t="s">
        <v>29</v>
      </c>
      <c r="E1063" s="52" t="s">
        <v>20</v>
      </c>
      <c r="F1063" s="52" t="s">
        <v>55</v>
      </c>
      <c r="G1063" s="52">
        <f>+LEN(Table13[[#This Row],[Product Name]])</f>
        <v>19</v>
      </c>
      <c r="H1063" s="52" t="s">
        <v>22</v>
      </c>
      <c r="I1063" s="52" t="s">
        <v>23</v>
      </c>
      <c r="J1063" s="52">
        <v>2023</v>
      </c>
      <c r="K1063" s="52" t="s">
        <v>32</v>
      </c>
      <c r="L1063" s="53" t="s">
        <v>73</v>
      </c>
      <c r="M1063" s="54">
        <v>45139</v>
      </c>
      <c r="N1063" s="52" t="s">
        <v>34</v>
      </c>
      <c r="O1063" s="55">
        <v>68.040000000000006</v>
      </c>
      <c r="P1063" s="52">
        <v>320</v>
      </c>
      <c r="Q1063" s="56">
        <v>0.14000000000000001</v>
      </c>
      <c r="R1063" s="55">
        <f>+Table13[[#This Row],[Price per Unit]]*Table13[[#This Row],[Units Sold]]</f>
        <v>21772.800000000003</v>
      </c>
      <c r="S1063" s="52" t="s">
        <v>40</v>
      </c>
      <c r="T1063" s="66">
        <f>+Table13[[#This Row],[Price per Unit]]*Table13[[#This Row],[Units Sold]]-Table13[[#This Row],[Price per Unit]]*Table13[[#This Row],[Units Sold]]*Table13[[#This Row],[Discount %]]</f>
        <v>18724.608</v>
      </c>
      <c r="U1063"/>
    </row>
    <row r="1064" spans="1:21">
      <c r="A1064" s="65">
        <v>2364</v>
      </c>
      <c r="B1064" s="52" t="s">
        <v>17</v>
      </c>
      <c r="C1064" s="52" t="s">
        <v>49</v>
      </c>
      <c r="D1064" s="52" t="s">
        <v>42</v>
      </c>
      <c r="E1064" s="52" t="s">
        <v>20</v>
      </c>
      <c r="F1064" s="52" t="s">
        <v>21</v>
      </c>
      <c r="G1064" s="52">
        <f>+LEN(Table13[[#This Row],[Product Name]])</f>
        <v>16</v>
      </c>
      <c r="H1064" s="52" t="s">
        <v>22</v>
      </c>
      <c r="I1064" s="52" t="s">
        <v>31</v>
      </c>
      <c r="J1064" s="52">
        <v>2024</v>
      </c>
      <c r="K1064" s="52" t="s">
        <v>45</v>
      </c>
      <c r="L1064" s="53" t="s">
        <v>65</v>
      </c>
      <c r="M1064" s="54">
        <v>45292</v>
      </c>
      <c r="N1064" s="52" t="s">
        <v>69</v>
      </c>
      <c r="O1064" s="55">
        <v>21.76</v>
      </c>
      <c r="P1064" s="52">
        <v>231</v>
      </c>
      <c r="Q1064" s="56">
        <v>0.09</v>
      </c>
      <c r="R1064" s="55">
        <f>+Table13[[#This Row],[Price per Unit]]*Table13[[#This Row],[Units Sold]]</f>
        <v>5026.5600000000004</v>
      </c>
      <c r="S1064" s="52" t="s">
        <v>47</v>
      </c>
      <c r="T1064" s="66">
        <f>+Table13[[#This Row],[Price per Unit]]*Table13[[#This Row],[Units Sold]]-Table13[[#This Row],[Price per Unit]]*Table13[[#This Row],[Units Sold]]*Table13[[#This Row],[Discount %]]</f>
        <v>4574.1696000000002</v>
      </c>
      <c r="U1064"/>
    </row>
    <row r="1065" spans="1:21">
      <c r="A1065" s="65">
        <v>2366</v>
      </c>
      <c r="B1065" s="52" t="s">
        <v>48</v>
      </c>
      <c r="C1065" s="52" t="s">
        <v>49</v>
      </c>
      <c r="D1065" s="52" t="s">
        <v>36</v>
      </c>
      <c r="E1065" s="52" t="s">
        <v>70</v>
      </c>
      <c r="F1065" s="52" t="s">
        <v>21</v>
      </c>
      <c r="G1065" s="52">
        <f>+LEN(Table13[[#This Row],[Product Name]])</f>
        <v>16</v>
      </c>
      <c r="H1065" s="52" t="s">
        <v>44</v>
      </c>
      <c r="I1065" s="52" t="s">
        <v>23</v>
      </c>
      <c r="J1065" s="52">
        <v>2024</v>
      </c>
      <c r="K1065" s="52" t="s">
        <v>45</v>
      </c>
      <c r="L1065" s="53" t="s">
        <v>73</v>
      </c>
      <c r="M1065" s="54">
        <v>45505</v>
      </c>
      <c r="N1065" s="52" t="s">
        <v>34</v>
      </c>
      <c r="O1065" s="55">
        <v>10.54</v>
      </c>
      <c r="P1065" s="52">
        <v>236</v>
      </c>
      <c r="Q1065" s="56">
        <v>0.15</v>
      </c>
      <c r="R1065" s="55">
        <f>+Table13[[#This Row],[Price per Unit]]*Table13[[#This Row],[Units Sold]]</f>
        <v>2487.4399999999996</v>
      </c>
      <c r="S1065" s="52" t="s">
        <v>61</v>
      </c>
      <c r="T1065" s="66">
        <f>+Table13[[#This Row],[Price per Unit]]*Table13[[#This Row],[Units Sold]]-Table13[[#This Row],[Price per Unit]]*Table13[[#This Row],[Units Sold]]*Table13[[#This Row],[Discount %]]</f>
        <v>2114.3239999999996</v>
      </c>
      <c r="U1065"/>
    </row>
    <row r="1066" spans="1:21">
      <c r="A1066" s="65">
        <v>2369</v>
      </c>
      <c r="B1066" s="52" t="s">
        <v>17</v>
      </c>
      <c r="C1066" s="52" t="s">
        <v>49</v>
      </c>
      <c r="D1066" s="52" t="s">
        <v>29</v>
      </c>
      <c r="E1066" s="52" t="s">
        <v>62</v>
      </c>
      <c r="F1066" s="52" t="s">
        <v>60</v>
      </c>
      <c r="G1066" s="52">
        <f>+LEN(Table13[[#This Row],[Product Name]])</f>
        <v>15</v>
      </c>
      <c r="H1066" s="52" t="s">
        <v>22</v>
      </c>
      <c r="I1066" s="52" t="s">
        <v>31</v>
      </c>
      <c r="J1066" s="52">
        <v>2023</v>
      </c>
      <c r="K1066" s="52" t="s">
        <v>63</v>
      </c>
      <c r="L1066" s="53" t="s">
        <v>53</v>
      </c>
      <c r="M1066" s="54">
        <v>44927</v>
      </c>
      <c r="N1066" s="52" t="s">
        <v>26</v>
      </c>
      <c r="O1066" s="55">
        <v>86.43</v>
      </c>
      <c r="P1066" s="52">
        <v>300</v>
      </c>
      <c r="Q1066" s="56">
        <v>0.13</v>
      </c>
      <c r="R1066" s="55">
        <f>+Table13[[#This Row],[Price per Unit]]*Table13[[#This Row],[Units Sold]]</f>
        <v>25929.000000000004</v>
      </c>
      <c r="S1066" s="52" t="s">
        <v>61</v>
      </c>
      <c r="T1066" s="66">
        <f>+Table13[[#This Row],[Price per Unit]]*Table13[[#This Row],[Units Sold]]-Table13[[#This Row],[Price per Unit]]*Table13[[#This Row],[Units Sold]]*Table13[[#This Row],[Discount %]]</f>
        <v>22558.230000000003</v>
      </c>
      <c r="U1066"/>
    </row>
    <row r="1067" spans="1:21">
      <c r="A1067" s="65">
        <v>2374</v>
      </c>
      <c r="B1067" s="52" t="s">
        <v>41</v>
      </c>
      <c r="C1067" s="52" t="s">
        <v>49</v>
      </c>
      <c r="D1067" s="52" t="s">
        <v>29</v>
      </c>
      <c r="E1067" s="52" t="s">
        <v>62</v>
      </c>
      <c r="F1067" s="52" t="s">
        <v>55</v>
      </c>
      <c r="G1067" s="52">
        <f>+LEN(Table13[[#This Row],[Product Name]])</f>
        <v>19</v>
      </c>
      <c r="H1067" s="52" t="s">
        <v>57</v>
      </c>
      <c r="I1067" s="52" t="s">
        <v>23</v>
      </c>
      <c r="J1067" s="52">
        <v>2024</v>
      </c>
      <c r="K1067" s="52" t="s">
        <v>24</v>
      </c>
      <c r="L1067" s="53" t="s">
        <v>65</v>
      </c>
      <c r="M1067" s="54">
        <v>45292</v>
      </c>
      <c r="N1067" s="52" t="s">
        <v>69</v>
      </c>
      <c r="O1067" s="55">
        <v>16.510000000000002</v>
      </c>
      <c r="P1067" s="52">
        <v>192</v>
      </c>
      <c r="Q1067" s="56">
        <v>0.2</v>
      </c>
      <c r="R1067" s="55">
        <f>+Table13[[#This Row],[Price per Unit]]*Table13[[#This Row],[Units Sold]]</f>
        <v>3169.92</v>
      </c>
      <c r="S1067" s="52" t="s">
        <v>27</v>
      </c>
      <c r="T1067" s="66">
        <f>+Table13[[#This Row],[Price per Unit]]*Table13[[#This Row],[Units Sold]]-Table13[[#This Row],[Price per Unit]]*Table13[[#This Row],[Units Sold]]*Table13[[#This Row],[Discount %]]</f>
        <v>2535.9360000000001</v>
      </c>
      <c r="U1067"/>
    </row>
    <row r="1068" spans="1:21">
      <c r="A1068" s="65">
        <v>2378</v>
      </c>
      <c r="B1068" s="52" t="s">
        <v>17</v>
      </c>
      <c r="C1068" s="52" t="s">
        <v>49</v>
      </c>
      <c r="D1068" s="52" t="s">
        <v>42</v>
      </c>
      <c r="E1068" s="52" t="s">
        <v>59</v>
      </c>
      <c r="F1068" s="52" t="s">
        <v>38</v>
      </c>
      <c r="G1068" s="52">
        <f>+LEN(Table13[[#This Row],[Product Name]])</f>
        <v>15</v>
      </c>
      <c r="H1068" s="52" t="s">
        <v>57</v>
      </c>
      <c r="I1068" s="52" t="s">
        <v>23</v>
      </c>
      <c r="J1068" s="52">
        <v>2024</v>
      </c>
      <c r="K1068" s="52" t="s">
        <v>45</v>
      </c>
      <c r="L1068" s="53" t="s">
        <v>68</v>
      </c>
      <c r="M1068" s="54">
        <v>45627</v>
      </c>
      <c r="N1068" s="52" t="s">
        <v>66</v>
      </c>
      <c r="O1068" s="55">
        <v>76.650000000000006</v>
      </c>
      <c r="P1068" s="52">
        <v>285</v>
      </c>
      <c r="Q1068" s="56">
        <v>0.22</v>
      </c>
      <c r="R1068" s="55">
        <f>+Table13[[#This Row],[Price per Unit]]*Table13[[#This Row],[Units Sold]]</f>
        <v>21845.25</v>
      </c>
      <c r="S1068" s="52" t="s">
        <v>27</v>
      </c>
      <c r="T1068" s="66">
        <f>+Table13[[#This Row],[Price per Unit]]*Table13[[#This Row],[Units Sold]]-Table13[[#This Row],[Price per Unit]]*Table13[[#This Row],[Units Sold]]*Table13[[#This Row],[Discount %]]</f>
        <v>17039.294999999998</v>
      </c>
      <c r="U1068"/>
    </row>
    <row r="1069" spans="1:21">
      <c r="A1069" s="65">
        <v>2384</v>
      </c>
      <c r="B1069" s="52" t="s">
        <v>41</v>
      </c>
      <c r="C1069" s="52" t="s">
        <v>49</v>
      </c>
      <c r="D1069" s="52" t="s">
        <v>29</v>
      </c>
      <c r="E1069" s="52" t="s">
        <v>70</v>
      </c>
      <c r="F1069" s="52" t="s">
        <v>21</v>
      </c>
      <c r="G1069" s="52">
        <f>+LEN(Table13[[#This Row],[Product Name]])</f>
        <v>16</v>
      </c>
      <c r="H1069" s="52" t="s">
        <v>57</v>
      </c>
      <c r="I1069" s="52" t="s">
        <v>23</v>
      </c>
      <c r="J1069" s="52">
        <v>2024</v>
      </c>
      <c r="K1069" s="52" t="s">
        <v>45</v>
      </c>
      <c r="L1069" s="53" t="s">
        <v>72</v>
      </c>
      <c r="M1069" s="54">
        <v>45444</v>
      </c>
      <c r="N1069" s="52" t="s">
        <v>34</v>
      </c>
      <c r="O1069" s="55">
        <v>87.75</v>
      </c>
      <c r="P1069" s="52">
        <v>74</v>
      </c>
      <c r="Q1069" s="56">
        <v>0.25</v>
      </c>
      <c r="R1069" s="55">
        <f>+Table13[[#This Row],[Price per Unit]]*Table13[[#This Row],[Units Sold]]</f>
        <v>6493.5</v>
      </c>
      <c r="S1069" s="52" t="s">
        <v>40</v>
      </c>
      <c r="T1069" s="66">
        <f>+Table13[[#This Row],[Price per Unit]]*Table13[[#This Row],[Units Sold]]-Table13[[#This Row],[Price per Unit]]*Table13[[#This Row],[Units Sold]]*Table13[[#This Row],[Discount %]]</f>
        <v>4870.125</v>
      </c>
      <c r="U1069"/>
    </row>
    <row r="1070" spans="1:21">
      <c r="A1070" s="65">
        <v>2387</v>
      </c>
      <c r="B1070" s="52" t="s">
        <v>48</v>
      </c>
      <c r="C1070" s="52" t="s">
        <v>49</v>
      </c>
      <c r="D1070" s="52" t="s">
        <v>52</v>
      </c>
      <c r="E1070" s="52" t="s">
        <v>20</v>
      </c>
      <c r="F1070" s="52" t="s">
        <v>38</v>
      </c>
      <c r="G1070" s="52">
        <f>+LEN(Table13[[#This Row],[Product Name]])</f>
        <v>15</v>
      </c>
      <c r="H1070" s="52" t="s">
        <v>57</v>
      </c>
      <c r="I1070" s="52" t="s">
        <v>23</v>
      </c>
      <c r="J1070" s="52">
        <v>2023</v>
      </c>
      <c r="K1070" s="52" t="s">
        <v>63</v>
      </c>
      <c r="L1070" s="53" t="s">
        <v>72</v>
      </c>
      <c r="M1070" s="54">
        <v>45078</v>
      </c>
      <c r="N1070" s="52" t="s">
        <v>26</v>
      </c>
      <c r="O1070" s="55">
        <v>32.94</v>
      </c>
      <c r="P1070" s="52">
        <v>456</v>
      </c>
      <c r="Q1070" s="56">
        <v>0.28000000000000003</v>
      </c>
      <c r="R1070" s="55">
        <f>+Table13[[#This Row],[Price per Unit]]*Table13[[#This Row],[Units Sold]]</f>
        <v>15020.64</v>
      </c>
      <c r="S1070" s="52" t="s">
        <v>27</v>
      </c>
      <c r="T1070" s="66">
        <f>+Table13[[#This Row],[Price per Unit]]*Table13[[#This Row],[Units Sold]]-Table13[[#This Row],[Price per Unit]]*Table13[[#This Row],[Units Sold]]*Table13[[#This Row],[Discount %]]</f>
        <v>10814.860799999999</v>
      </c>
      <c r="U1070"/>
    </row>
    <row r="1071" spans="1:21">
      <c r="A1071" s="65">
        <v>2392</v>
      </c>
      <c r="B1071" s="52" t="s">
        <v>17</v>
      </c>
      <c r="C1071" s="52" t="s">
        <v>49</v>
      </c>
      <c r="D1071" s="52" t="s">
        <v>42</v>
      </c>
      <c r="E1071" s="52" t="s">
        <v>67</v>
      </c>
      <c r="F1071" s="52" t="s">
        <v>21</v>
      </c>
      <c r="G1071" s="52">
        <f>+LEN(Table13[[#This Row],[Product Name]])</f>
        <v>16</v>
      </c>
      <c r="H1071" s="52" t="s">
        <v>57</v>
      </c>
      <c r="I1071" s="52" t="s">
        <v>31</v>
      </c>
      <c r="J1071" s="52">
        <v>2023</v>
      </c>
      <c r="K1071" s="52" t="s">
        <v>45</v>
      </c>
      <c r="L1071" s="53" t="s">
        <v>25</v>
      </c>
      <c r="M1071" s="54">
        <v>44986</v>
      </c>
      <c r="N1071" s="52" t="s">
        <v>66</v>
      </c>
      <c r="O1071" s="55">
        <v>19.48</v>
      </c>
      <c r="P1071" s="52">
        <v>88</v>
      </c>
      <c r="Q1071" s="56">
        <v>0.21</v>
      </c>
      <c r="R1071" s="55">
        <f>+Table13[[#This Row],[Price per Unit]]*Table13[[#This Row],[Units Sold]]</f>
        <v>1714.24</v>
      </c>
      <c r="S1071" s="52" t="s">
        <v>61</v>
      </c>
      <c r="T1071" s="66">
        <f>+Table13[[#This Row],[Price per Unit]]*Table13[[#This Row],[Units Sold]]-Table13[[#This Row],[Price per Unit]]*Table13[[#This Row],[Units Sold]]*Table13[[#This Row],[Discount %]]</f>
        <v>1354.2496000000001</v>
      </c>
      <c r="U1071"/>
    </row>
    <row r="1072" spans="1:21">
      <c r="A1072" s="65">
        <v>2394</v>
      </c>
      <c r="B1072" s="52" t="s">
        <v>48</v>
      </c>
      <c r="C1072" s="52" t="s">
        <v>49</v>
      </c>
      <c r="D1072" s="52" t="s">
        <v>19</v>
      </c>
      <c r="E1072" s="52" t="s">
        <v>70</v>
      </c>
      <c r="F1072" s="52" t="s">
        <v>21</v>
      </c>
      <c r="G1072" s="52">
        <f>+LEN(Table13[[#This Row],[Product Name]])</f>
        <v>16</v>
      </c>
      <c r="H1072" s="52" t="s">
        <v>22</v>
      </c>
      <c r="I1072" s="52" t="s">
        <v>31</v>
      </c>
      <c r="J1072" s="52">
        <v>2023</v>
      </c>
      <c r="K1072" s="52" t="s">
        <v>32</v>
      </c>
      <c r="L1072" s="53" t="s">
        <v>58</v>
      </c>
      <c r="M1072" s="54">
        <v>45200</v>
      </c>
      <c r="N1072" s="52" t="s">
        <v>66</v>
      </c>
      <c r="O1072" s="55">
        <v>90.68</v>
      </c>
      <c r="P1072" s="52">
        <v>457</v>
      </c>
      <c r="Q1072" s="56">
        <v>0.1</v>
      </c>
      <c r="R1072" s="55">
        <f>+Table13[[#This Row],[Price per Unit]]*Table13[[#This Row],[Units Sold]]</f>
        <v>41440.76</v>
      </c>
      <c r="S1072" s="52" t="s">
        <v>56</v>
      </c>
      <c r="T1072" s="66">
        <f>+Table13[[#This Row],[Price per Unit]]*Table13[[#This Row],[Units Sold]]-Table13[[#This Row],[Price per Unit]]*Table13[[#This Row],[Units Sold]]*Table13[[#This Row],[Discount %]]</f>
        <v>37296.684000000001</v>
      </c>
      <c r="U1072"/>
    </row>
    <row r="1073" spans="1:21">
      <c r="A1073" s="65">
        <v>2399</v>
      </c>
      <c r="B1073" s="52" t="s">
        <v>17</v>
      </c>
      <c r="C1073" s="52" t="s">
        <v>49</v>
      </c>
      <c r="D1073" s="52" t="s">
        <v>29</v>
      </c>
      <c r="E1073" s="52" t="s">
        <v>30</v>
      </c>
      <c r="F1073" s="52" t="s">
        <v>38</v>
      </c>
      <c r="G1073" s="52">
        <f>+LEN(Table13[[#This Row],[Product Name]])</f>
        <v>15</v>
      </c>
      <c r="H1073" s="52" t="s">
        <v>57</v>
      </c>
      <c r="I1073" s="52" t="s">
        <v>31</v>
      </c>
      <c r="J1073" s="52">
        <v>2023</v>
      </c>
      <c r="K1073" s="52" t="s">
        <v>45</v>
      </c>
      <c r="L1073" s="53" t="s">
        <v>58</v>
      </c>
      <c r="M1073" s="54">
        <v>45200</v>
      </c>
      <c r="N1073" s="52" t="s">
        <v>34</v>
      </c>
      <c r="O1073" s="55">
        <v>23.63</v>
      </c>
      <c r="P1073" s="52">
        <v>447</v>
      </c>
      <c r="Q1073" s="56">
        <v>0.11</v>
      </c>
      <c r="R1073" s="55">
        <f>+Table13[[#This Row],[Price per Unit]]*Table13[[#This Row],[Units Sold]]</f>
        <v>10562.609999999999</v>
      </c>
      <c r="S1073" s="52" t="s">
        <v>61</v>
      </c>
      <c r="T1073" s="66">
        <f>+Table13[[#This Row],[Price per Unit]]*Table13[[#This Row],[Units Sold]]-Table13[[#This Row],[Price per Unit]]*Table13[[#This Row],[Units Sold]]*Table13[[#This Row],[Discount %]]</f>
        <v>9400.7228999999988</v>
      </c>
      <c r="U1073"/>
    </row>
    <row r="1074" spans="1:21">
      <c r="A1074" s="65">
        <v>2400</v>
      </c>
      <c r="B1074" s="52" t="s">
        <v>48</v>
      </c>
      <c r="C1074" s="52" t="s">
        <v>49</v>
      </c>
      <c r="D1074" s="52" t="s">
        <v>52</v>
      </c>
      <c r="E1074" s="52" t="s">
        <v>62</v>
      </c>
      <c r="F1074" s="52" t="s">
        <v>43</v>
      </c>
      <c r="G1074" s="52">
        <f>+LEN(Table13[[#This Row],[Product Name]])</f>
        <v>20</v>
      </c>
      <c r="H1074" s="52" t="s">
        <v>57</v>
      </c>
      <c r="I1074" s="52" t="s">
        <v>31</v>
      </c>
      <c r="J1074" s="52">
        <v>2023</v>
      </c>
      <c r="K1074" s="52" t="s">
        <v>63</v>
      </c>
      <c r="L1074" s="53" t="s">
        <v>64</v>
      </c>
      <c r="M1074" s="54">
        <v>45108</v>
      </c>
      <c r="N1074" s="52" t="s">
        <v>34</v>
      </c>
      <c r="O1074" s="55">
        <v>7.03</v>
      </c>
      <c r="P1074" s="52">
        <v>25</v>
      </c>
      <c r="Q1074" s="56">
        <v>0.03</v>
      </c>
      <c r="R1074" s="55">
        <f>+Table13[[#This Row],[Price per Unit]]*Table13[[#This Row],[Units Sold]]</f>
        <v>175.75</v>
      </c>
      <c r="S1074" s="52" t="s">
        <v>40</v>
      </c>
      <c r="T1074" s="66">
        <f>+Table13[[#This Row],[Price per Unit]]*Table13[[#This Row],[Units Sold]]-Table13[[#This Row],[Price per Unit]]*Table13[[#This Row],[Units Sold]]*Table13[[#This Row],[Discount %]]</f>
        <v>170.47749999999999</v>
      </c>
      <c r="U1074"/>
    </row>
    <row r="1075" spans="1:21">
      <c r="A1075" s="65">
        <v>2401</v>
      </c>
      <c r="B1075" s="52" t="s">
        <v>17</v>
      </c>
      <c r="C1075" s="52" t="s">
        <v>49</v>
      </c>
      <c r="D1075" s="52" t="s">
        <v>50</v>
      </c>
      <c r="E1075" s="52" t="s">
        <v>70</v>
      </c>
      <c r="F1075" s="52" t="s">
        <v>55</v>
      </c>
      <c r="G1075" s="52">
        <f>+LEN(Table13[[#This Row],[Product Name]])</f>
        <v>19</v>
      </c>
      <c r="H1075" s="52" t="s">
        <v>44</v>
      </c>
      <c r="I1075" s="52" t="s">
        <v>23</v>
      </c>
      <c r="J1075" s="52">
        <v>2023</v>
      </c>
      <c r="K1075" s="52" t="s">
        <v>32</v>
      </c>
      <c r="L1075" s="53" t="s">
        <v>68</v>
      </c>
      <c r="M1075" s="54">
        <v>45261</v>
      </c>
      <c r="N1075" s="52" t="s">
        <v>26</v>
      </c>
      <c r="O1075" s="55">
        <v>66.819999999999993</v>
      </c>
      <c r="P1075" s="52">
        <v>42</v>
      </c>
      <c r="Q1075" s="56">
        <v>0.23</v>
      </c>
      <c r="R1075" s="55">
        <f>+Table13[[#This Row],[Price per Unit]]*Table13[[#This Row],[Units Sold]]</f>
        <v>2806.4399999999996</v>
      </c>
      <c r="S1075" s="52" t="s">
        <v>61</v>
      </c>
      <c r="T1075" s="66">
        <f>+Table13[[#This Row],[Price per Unit]]*Table13[[#This Row],[Units Sold]]-Table13[[#This Row],[Price per Unit]]*Table13[[#This Row],[Units Sold]]*Table13[[#This Row],[Discount %]]</f>
        <v>2160.9587999999994</v>
      </c>
      <c r="U1075"/>
    </row>
    <row r="1076" spans="1:21">
      <c r="A1076" s="65">
        <v>2407</v>
      </c>
      <c r="B1076" s="52" t="s">
        <v>17</v>
      </c>
      <c r="C1076" s="52" t="s">
        <v>49</v>
      </c>
      <c r="D1076" s="52" t="s">
        <v>54</v>
      </c>
      <c r="E1076" s="52" t="s">
        <v>70</v>
      </c>
      <c r="F1076" s="52" t="s">
        <v>38</v>
      </c>
      <c r="G1076" s="52">
        <f>+LEN(Table13[[#This Row],[Product Name]])</f>
        <v>15</v>
      </c>
      <c r="H1076" s="52" t="s">
        <v>22</v>
      </c>
      <c r="I1076" s="52" t="s">
        <v>31</v>
      </c>
      <c r="J1076" s="52">
        <v>2023</v>
      </c>
      <c r="K1076" s="52" t="s">
        <v>45</v>
      </c>
      <c r="L1076" s="53" t="s">
        <v>25</v>
      </c>
      <c r="M1076" s="54">
        <v>44986</v>
      </c>
      <c r="N1076" s="52" t="s">
        <v>26</v>
      </c>
      <c r="O1076" s="55">
        <v>27.3</v>
      </c>
      <c r="P1076" s="52">
        <v>349</v>
      </c>
      <c r="Q1076" s="56">
        <v>0.24</v>
      </c>
      <c r="R1076" s="55">
        <f>+Table13[[#This Row],[Price per Unit]]*Table13[[#This Row],[Units Sold]]</f>
        <v>9527.7000000000007</v>
      </c>
      <c r="S1076" s="52" t="s">
        <v>27</v>
      </c>
      <c r="T1076" s="66">
        <f>+Table13[[#This Row],[Price per Unit]]*Table13[[#This Row],[Units Sold]]-Table13[[#This Row],[Price per Unit]]*Table13[[#This Row],[Units Sold]]*Table13[[#This Row],[Discount %]]</f>
        <v>7241.0520000000006</v>
      </c>
      <c r="U1076"/>
    </row>
    <row r="1077" spans="1:21">
      <c r="A1077" s="65">
        <v>2422</v>
      </c>
      <c r="B1077" s="52" t="s">
        <v>48</v>
      </c>
      <c r="C1077" s="52" t="s">
        <v>49</v>
      </c>
      <c r="D1077" s="52" t="s">
        <v>52</v>
      </c>
      <c r="E1077" s="52" t="s">
        <v>67</v>
      </c>
      <c r="F1077" s="52" t="s">
        <v>38</v>
      </c>
      <c r="G1077" s="52">
        <f>+LEN(Table13[[#This Row],[Product Name]])</f>
        <v>15</v>
      </c>
      <c r="H1077" s="52" t="s">
        <v>57</v>
      </c>
      <c r="I1077" s="52" t="s">
        <v>23</v>
      </c>
      <c r="J1077" s="52">
        <v>2023</v>
      </c>
      <c r="K1077" s="52" t="s">
        <v>32</v>
      </c>
      <c r="L1077" s="53" t="s">
        <v>33</v>
      </c>
      <c r="M1077" s="54">
        <v>45047</v>
      </c>
      <c r="N1077" s="52" t="s">
        <v>26</v>
      </c>
      <c r="O1077" s="55">
        <v>45.52</v>
      </c>
      <c r="P1077" s="52">
        <v>253</v>
      </c>
      <c r="Q1077" s="56">
        <v>0.23</v>
      </c>
      <c r="R1077" s="55">
        <f>+Table13[[#This Row],[Price per Unit]]*Table13[[#This Row],[Units Sold]]</f>
        <v>11516.560000000001</v>
      </c>
      <c r="S1077" s="52" t="s">
        <v>47</v>
      </c>
      <c r="T1077" s="66">
        <f>+Table13[[#This Row],[Price per Unit]]*Table13[[#This Row],[Units Sold]]-Table13[[#This Row],[Price per Unit]]*Table13[[#This Row],[Units Sold]]*Table13[[#This Row],[Discount %]]</f>
        <v>8867.7512000000006</v>
      </c>
      <c r="U1077"/>
    </row>
    <row r="1078" spans="1:21">
      <c r="A1078" s="65">
        <v>2424</v>
      </c>
      <c r="B1078" s="52" t="s">
        <v>41</v>
      </c>
      <c r="C1078" s="52" t="s">
        <v>49</v>
      </c>
      <c r="D1078" s="52" t="s">
        <v>54</v>
      </c>
      <c r="E1078" s="52" t="s">
        <v>37</v>
      </c>
      <c r="F1078" s="52" t="s">
        <v>21</v>
      </c>
      <c r="G1078" s="52">
        <f>+LEN(Table13[[#This Row],[Product Name]])</f>
        <v>16</v>
      </c>
      <c r="H1078" s="52" t="s">
        <v>57</v>
      </c>
      <c r="I1078" s="52" t="s">
        <v>31</v>
      </c>
      <c r="J1078" s="52">
        <v>2024</v>
      </c>
      <c r="K1078" s="52" t="s">
        <v>63</v>
      </c>
      <c r="L1078" s="53" t="s">
        <v>53</v>
      </c>
      <c r="M1078" s="54">
        <v>45292</v>
      </c>
      <c r="N1078" s="52" t="s">
        <v>26</v>
      </c>
      <c r="O1078" s="55">
        <v>71.97</v>
      </c>
      <c r="P1078" s="52">
        <v>344</v>
      </c>
      <c r="Q1078" s="56">
        <v>0.02</v>
      </c>
      <c r="R1078" s="55">
        <f>+Table13[[#This Row],[Price per Unit]]*Table13[[#This Row],[Units Sold]]</f>
        <v>24757.68</v>
      </c>
      <c r="S1078" s="52" t="s">
        <v>56</v>
      </c>
      <c r="T1078" s="66">
        <f>+Table13[[#This Row],[Price per Unit]]*Table13[[#This Row],[Units Sold]]-Table13[[#This Row],[Price per Unit]]*Table13[[#This Row],[Units Sold]]*Table13[[#This Row],[Discount %]]</f>
        <v>24262.526399999999</v>
      </c>
      <c r="U1078"/>
    </row>
    <row r="1079" spans="1:21">
      <c r="A1079" s="65">
        <v>2435</v>
      </c>
      <c r="B1079" s="52" t="s">
        <v>17</v>
      </c>
      <c r="C1079" s="52" t="s">
        <v>49</v>
      </c>
      <c r="D1079" s="52" t="s">
        <v>42</v>
      </c>
      <c r="E1079" s="52" t="s">
        <v>59</v>
      </c>
      <c r="F1079" s="52" t="s">
        <v>38</v>
      </c>
      <c r="G1079" s="52">
        <f>+LEN(Table13[[#This Row],[Product Name]])</f>
        <v>15</v>
      </c>
      <c r="H1079" s="52" t="s">
        <v>22</v>
      </c>
      <c r="I1079" s="52" t="s">
        <v>23</v>
      </c>
      <c r="J1079" s="52">
        <v>2024</v>
      </c>
      <c r="K1079" s="52" t="s">
        <v>63</v>
      </c>
      <c r="L1079" s="53" t="s">
        <v>73</v>
      </c>
      <c r="M1079" s="54">
        <v>45505</v>
      </c>
      <c r="N1079" s="52" t="s">
        <v>66</v>
      </c>
      <c r="O1079" s="55">
        <v>5.96</v>
      </c>
      <c r="P1079" s="52">
        <v>165</v>
      </c>
      <c r="Q1079" s="56">
        <v>0.01</v>
      </c>
      <c r="R1079" s="55">
        <f>+Table13[[#This Row],[Price per Unit]]*Table13[[#This Row],[Units Sold]]</f>
        <v>983.4</v>
      </c>
      <c r="S1079" s="52" t="s">
        <v>47</v>
      </c>
      <c r="T1079" s="66">
        <f>+Table13[[#This Row],[Price per Unit]]*Table13[[#This Row],[Units Sold]]-Table13[[#This Row],[Price per Unit]]*Table13[[#This Row],[Units Sold]]*Table13[[#This Row],[Discount %]]</f>
        <v>973.56600000000003</v>
      </c>
      <c r="U1079"/>
    </row>
    <row r="1080" spans="1:21">
      <c r="A1080" s="65">
        <v>2438</v>
      </c>
      <c r="B1080" s="52" t="s">
        <v>17</v>
      </c>
      <c r="C1080" s="52" t="s">
        <v>49</v>
      </c>
      <c r="D1080" s="52" t="s">
        <v>50</v>
      </c>
      <c r="E1080" s="52" t="s">
        <v>20</v>
      </c>
      <c r="F1080" s="52" t="s">
        <v>55</v>
      </c>
      <c r="G1080" s="52">
        <f>+LEN(Table13[[#This Row],[Product Name]])</f>
        <v>19</v>
      </c>
      <c r="H1080" s="52" t="s">
        <v>57</v>
      </c>
      <c r="I1080" s="52" t="s">
        <v>23</v>
      </c>
      <c r="J1080" s="52">
        <v>2024</v>
      </c>
      <c r="K1080" s="52" t="s">
        <v>32</v>
      </c>
      <c r="L1080" s="53" t="s">
        <v>53</v>
      </c>
      <c r="M1080" s="54">
        <v>45292</v>
      </c>
      <c r="N1080" s="52" t="s">
        <v>69</v>
      </c>
      <c r="O1080" s="55">
        <v>44.73</v>
      </c>
      <c r="P1080" s="52">
        <v>439</v>
      </c>
      <c r="Q1080" s="56">
        <v>0.03</v>
      </c>
      <c r="R1080" s="55">
        <f>+Table13[[#This Row],[Price per Unit]]*Table13[[#This Row],[Units Sold]]</f>
        <v>19636.469999999998</v>
      </c>
      <c r="S1080" s="52" t="s">
        <v>61</v>
      </c>
      <c r="T1080" s="66">
        <f>+Table13[[#This Row],[Price per Unit]]*Table13[[#This Row],[Units Sold]]-Table13[[#This Row],[Price per Unit]]*Table13[[#This Row],[Units Sold]]*Table13[[#This Row],[Discount %]]</f>
        <v>19047.375899999999</v>
      </c>
      <c r="U1080"/>
    </row>
    <row r="1081" spans="1:21">
      <c r="A1081" s="65">
        <v>2442</v>
      </c>
      <c r="B1081" s="52" t="s">
        <v>48</v>
      </c>
      <c r="C1081" s="52" t="s">
        <v>49</v>
      </c>
      <c r="D1081" s="52" t="s">
        <v>52</v>
      </c>
      <c r="E1081" s="52" t="s">
        <v>70</v>
      </c>
      <c r="F1081" s="52" t="s">
        <v>43</v>
      </c>
      <c r="G1081" s="52">
        <f>+LEN(Table13[[#This Row],[Product Name]])</f>
        <v>20</v>
      </c>
      <c r="H1081" s="52" t="s">
        <v>57</v>
      </c>
      <c r="I1081" s="52" t="s">
        <v>23</v>
      </c>
      <c r="J1081" s="52">
        <v>2024</v>
      </c>
      <c r="K1081" s="52" t="s">
        <v>32</v>
      </c>
      <c r="L1081" s="53" t="s">
        <v>33</v>
      </c>
      <c r="M1081" s="54">
        <v>45413</v>
      </c>
      <c r="N1081" s="52" t="s">
        <v>69</v>
      </c>
      <c r="O1081" s="55">
        <v>63.05</v>
      </c>
      <c r="P1081" s="52">
        <v>85</v>
      </c>
      <c r="Q1081" s="56">
        <v>0.28999999999999998</v>
      </c>
      <c r="R1081" s="55">
        <f>+Table13[[#This Row],[Price per Unit]]*Table13[[#This Row],[Units Sold]]</f>
        <v>5359.25</v>
      </c>
      <c r="S1081" s="52" t="s">
        <v>56</v>
      </c>
      <c r="T1081" s="66">
        <f>+Table13[[#This Row],[Price per Unit]]*Table13[[#This Row],[Units Sold]]-Table13[[#This Row],[Price per Unit]]*Table13[[#This Row],[Units Sold]]*Table13[[#This Row],[Discount %]]</f>
        <v>3805.0675000000001</v>
      </c>
      <c r="U1081"/>
    </row>
    <row r="1082" spans="1:21">
      <c r="A1082" s="65">
        <v>2445</v>
      </c>
      <c r="B1082" s="52" t="s">
        <v>41</v>
      </c>
      <c r="C1082" s="52" t="s">
        <v>49</v>
      </c>
      <c r="D1082" s="52" t="s">
        <v>36</v>
      </c>
      <c r="E1082" s="52" t="s">
        <v>67</v>
      </c>
      <c r="F1082" s="52" t="s">
        <v>38</v>
      </c>
      <c r="G1082" s="52">
        <f>+LEN(Table13[[#This Row],[Product Name]])</f>
        <v>15</v>
      </c>
      <c r="H1082" s="52" t="s">
        <v>44</v>
      </c>
      <c r="I1082" s="52" t="s">
        <v>31</v>
      </c>
      <c r="J1082" s="52">
        <v>2024</v>
      </c>
      <c r="K1082" s="52" t="s">
        <v>24</v>
      </c>
      <c r="L1082" s="53" t="s">
        <v>33</v>
      </c>
      <c r="M1082" s="54">
        <v>45413</v>
      </c>
      <c r="N1082" s="52" t="s">
        <v>26</v>
      </c>
      <c r="O1082" s="55">
        <v>54.23</v>
      </c>
      <c r="P1082" s="52">
        <v>250</v>
      </c>
      <c r="Q1082" s="56">
        <v>0.2</v>
      </c>
      <c r="R1082" s="55">
        <f>+Table13[[#This Row],[Price per Unit]]*Table13[[#This Row],[Units Sold]]</f>
        <v>13557.5</v>
      </c>
      <c r="S1082" s="52" t="s">
        <v>27</v>
      </c>
      <c r="T1082" s="66">
        <f>+Table13[[#This Row],[Price per Unit]]*Table13[[#This Row],[Units Sold]]-Table13[[#This Row],[Price per Unit]]*Table13[[#This Row],[Units Sold]]*Table13[[#This Row],[Discount %]]</f>
        <v>10846</v>
      </c>
      <c r="U1082"/>
    </row>
    <row r="1083" spans="1:21">
      <c r="A1083" s="65">
        <v>2452</v>
      </c>
      <c r="B1083" s="52" t="s">
        <v>17</v>
      </c>
      <c r="C1083" s="52" t="s">
        <v>49</v>
      </c>
      <c r="D1083" s="52" t="s">
        <v>42</v>
      </c>
      <c r="E1083" s="52" t="s">
        <v>59</v>
      </c>
      <c r="F1083" s="52" t="s">
        <v>55</v>
      </c>
      <c r="G1083" s="52">
        <f>+LEN(Table13[[#This Row],[Product Name]])</f>
        <v>19</v>
      </c>
      <c r="H1083" s="52" t="s">
        <v>57</v>
      </c>
      <c r="I1083" s="52" t="s">
        <v>31</v>
      </c>
      <c r="J1083" s="52">
        <v>2023</v>
      </c>
      <c r="K1083" s="52" t="s">
        <v>45</v>
      </c>
      <c r="L1083" s="53" t="s">
        <v>58</v>
      </c>
      <c r="M1083" s="54">
        <v>45200</v>
      </c>
      <c r="N1083" s="52" t="s">
        <v>39</v>
      </c>
      <c r="O1083" s="55">
        <v>36.51</v>
      </c>
      <c r="P1083" s="52">
        <v>12</v>
      </c>
      <c r="Q1083" s="56">
        <v>0.13</v>
      </c>
      <c r="R1083" s="55">
        <f>+Table13[[#This Row],[Price per Unit]]*Table13[[#This Row],[Units Sold]]</f>
        <v>438.12</v>
      </c>
      <c r="S1083" s="52" t="s">
        <v>27</v>
      </c>
      <c r="T1083" s="66">
        <f>+Table13[[#This Row],[Price per Unit]]*Table13[[#This Row],[Units Sold]]-Table13[[#This Row],[Price per Unit]]*Table13[[#This Row],[Units Sold]]*Table13[[#This Row],[Discount %]]</f>
        <v>381.1644</v>
      </c>
      <c r="U1083"/>
    </row>
    <row r="1084" spans="1:21">
      <c r="A1084" s="65">
        <v>2457</v>
      </c>
      <c r="B1084" s="52" t="s">
        <v>48</v>
      </c>
      <c r="C1084" s="52" t="s">
        <v>49</v>
      </c>
      <c r="D1084" s="52" t="s">
        <v>19</v>
      </c>
      <c r="E1084" s="52" t="s">
        <v>37</v>
      </c>
      <c r="F1084" s="52" t="s">
        <v>60</v>
      </c>
      <c r="G1084" s="52">
        <f>+LEN(Table13[[#This Row],[Product Name]])</f>
        <v>15</v>
      </c>
      <c r="H1084" s="52" t="s">
        <v>44</v>
      </c>
      <c r="I1084" s="52" t="s">
        <v>31</v>
      </c>
      <c r="J1084" s="52">
        <v>2024</v>
      </c>
      <c r="K1084" s="52" t="s">
        <v>45</v>
      </c>
      <c r="L1084" s="53" t="s">
        <v>65</v>
      </c>
      <c r="M1084" s="54">
        <v>45292</v>
      </c>
      <c r="N1084" s="52" t="s">
        <v>26</v>
      </c>
      <c r="O1084" s="55">
        <v>84.11</v>
      </c>
      <c r="P1084" s="52">
        <v>384</v>
      </c>
      <c r="Q1084" s="56">
        <v>0.24</v>
      </c>
      <c r="R1084" s="55">
        <f>+Table13[[#This Row],[Price per Unit]]*Table13[[#This Row],[Units Sold]]</f>
        <v>32298.239999999998</v>
      </c>
      <c r="S1084" s="52" t="s">
        <v>56</v>
      </c>
      <c r="T1084" s="66">
        <f>+Table13[[#This Row],[Price per Unit]]*Table13[[#This Row],[Units Sold]]-Table13[[#This Row],[Price per Unit]]*Table13[[#This Row],[Units Sold]]*Table13[[#This Row],[Discount %]]</f>
        <v>24546.662399999997</v>
      </c>
      <c r="U1084"/>
    </row>
    <row r="1085" spans="1:21">
      <c r="A1085" s="65">
        <v>2469</v>
      </c>
      <c r="B1085" s="52" t="s">
        <v>48</v>
      </c>
      <c r="C1085" s="52" t="s">
        <v>49</v>
      </c>
      <c r="D1085" s="52" t="s">
        <v>36</v>
      </c>
      <c r="E1085" s="52" t="s">
        <v>67</v>
      </c>
      <c r="F1085" s="52" t="s">
        <v>60</v>
      </c>
      <c r="G1085" s="52">
        <f>+LEN(Table13[[#This Row],[Product Name]])</f>
        <v>15</v>
      </c>
      <c r="H1085" s="52" t="s">
        <v>57</v>
      </c>
      <c r="I1085" s="52" t="s">
        <v>23</v>
      </c>
      <c r="J1085" s="52">
        <v>2024</v>
      </c>
      <c r="K1085" s="52" t="s">
        <v>24</v>
      </c>
      <c r="L1085" s="53" t="s">
        <v>65</v>
      </c>
      <c r="M1085" s="54">
        <v>45292</v>
      </c>
      <c r="N1085" s="52" t="s">
        <v>26</v>
      </c>
      <c r="O1085" s="55">
        <v>53.47</v>
      </c>
      <c r="P1085" s="52">
        <v>242</v>
      </c>
      <c r="Q1085" s="56">
        <v>0.02</v>
      </c>
      <c r="R1085" s="55">
        <f>+Table13[[#This Row],[Price per Unit]]*Table13[[#This Row],[Units Sold]]</f>
        <v>12939.74</v>
      </c>
      <c r="S1085" s="52" t="s">
        <v>56</v>
      </c>
      <c r="T1085" s="66">
        <f>+Table13[[#This Row],[Price per Unit]]*Table13[[#This Row],[Units Sold]]-Table13[[#This Row],[Price per Unit]]*Table13[[#This Row],[Units Sold]]*Table13[[#This Row],[Discount %]]</f>
        <v>12680.9452</v>
      </c>
      <c r="U1085"/>
    </row>
    <row r="1086" spans="1:21">
      <c r="A1086" s="65">
        <v>2476</v>
      </c>
      <c r="B1086" s="52" t="s">
        <v>48</v>
      </c>
      <c r="C1086" s="52" t="s">
        <v>49</v>
      </c>
      <c r="D1086" s="52" t="s">
        <v>36</v>
      </c>
      <c r="E1086" s="52" t="s">
        <v>20</v>
      </c>
      <c r="F1086" s="52" t="s">
        <v>38</v>
      </c>
      <c r="G1086" s="52">
        <f>+LEN(Table13[[#This Row],[Product Name]])</f>
        <v>15</v>
      </c>
      <c r="H1086" s="52" t="s">
        <v>44</v>
      </c>
      <c r="I1086" s="52" t="s">
        <v>23</v>
      </c>
      <c r="J1086" s="52">
        <v>2024</v>
      </c>
      <c r="K1086" s="52" t="s">
        <v>63</v>
      </c>
      <c r="L1086" s="53" t="s">
        <v>33</v>
      </c>
      <c r="M1086" s="54">
        <v>45413</v>
      </c>
      <c r="N1086" s="52" t="s">
        <v>26</v>
      </c>
      <c r="O1086" s="55">
        <v>7.04</v>
      </c>
      <c r="P1086" s="52">
        <v>267</v>
      </c>
      <c r="Q1086" s="56">
        <v>0.25</v>
      </c>
      <c r="R1086" s="55">
        <f>+Table13[[#This Row],[Price per Unit]]*Table13[[#This Row],[Units Sold]]</f>
        <v>1879.68</v>
      </c>
      <c r="S1086" s="52" t="s">
        <v>56</v>
      </c>
      <c r="T1086" s="66">
        <f>+Table13[[#This Row],[Price per Unit]]*Table13[[#This Row],[Units Sold]]-Table13[[#This Row],[Price per Unit]]*Table13[[#This Row],[Units Sold]]*Table13[[#This Row],[Discount %]]</f>
        <v>1409.76</v>
      </c>
      <c r="U1086"/>
    </row>
    <row r="1087" spans="1:21">
      <c r="A1087" s="65">
        <v>2477</v>
      </c>
      <c r="B1087" s="52" t="s">
        <v>17</v>
      </c>
      <c r="C1087" s="52" t="s">
        <v>49</v>
      </c>
      <c r="D1087" s="52" t="s">
        <v>54</v>
      </c>
      <c r="E1087" s="52" t="s">
        <v>62</v>
      </c>
      <c r="F1087" s="52" t="s">
        <v>43</v>
      </c>
      <c r="G1087" s="52">
        <f>+LEN(Table13[[#This Row],[Product Name]])</f>
        <v>20</v>
      </c>
      <c r="H1087" s="52" t="s">
        <v>22</v>
      </c>
      <c r="I1087" s="52" t="s">
        <v>23</v>
      </c>
      <c r="J1087" s="52">
        <v>2024</v>
      </c>
      <c r="K1087" s="52" t="s">
        <v>24</v>
      </c>
      <c r="L1087" s="53" t="s">
        <v>33</v>
      </c>
      <c r="M1087" s="54">
        <v>45413</v>
      </c>
      <c r="N1087" s="52" t="s">
        <v>66</v>
      </c>
      <c r="O1087" s="55">
        <v>69.400000000000006</v>
      </c>
      <c r="P1087" s="52">
        <v>311</v>
      </c>
      <c r="Q1087" s="56">
        <v>0.08</v>
      </c>
      <c r="R1087" s="55">
        <f>+Table13[[#This Row],[Price per Unit]]*Table13[[#This Row],[Units Sold]]</f>
        <v>21583.4</v>
      </c>
      <c r="S1087" s="52" t="s">
        <v>61</v>
      </c>
      <c r="T1087" s="66">
        <f>+Table13[[#This Row],[Price per Unit]]*Table13[[#This Row],[Units Sold]]-Table13[[#This Row],[Price per Unit]]*Table13[[#This Row],[Units Sold]]*Table13[[#This Row],[Discount %]]</f>
        <v>19856.728000000003</v>
      </c>
      <c r="U1087"/>
    </row>
    <row r="1088" spans="1:21">
      <c r="A1088" s="65">
        <v>2481</v>
      </c>
      <c r="B1088" s="52" t="s">
        <v>17</v>
      </c>
      <c r="C1088" s="52" t="s">
        <v>49</v>
      </c>
      <c r="D1088" s="52" t="s">
        <v>36</v>
      </c>
      <c r="E1088" s="52" t="s">
        <v>20</v>
      </c>
      <c r="F1088" s="52" t="s">
        <v>43</v>
      </c>
      <c r="G1088" s="52">
        <f>+LEN(Table13[[#This Row],[Product Name]])</f>
        <v>20</v>
      </c>
      <c r="H1088" s="52" t="s">
        <v>22</v>
      </c>
      <c r="I1088" s="52" t="s">
        <v>31</v>
      </c>
      <c r="J1088" s="52">
        <v>2024</v>
      </c>
      <c r="K1088" s="52" t="s">
        <v>45</v>
      </c>
      <c r="L1088" s="53" t="s">
        <v>25</v>
      </c>
      <c r="M1088" s="54">
        <v>45352</v>
      </c>
      <c r="N1088" s="52" t="s">
        <v>69</v>
      </c>
      <c r="O1088" s="55">
        <v>40.72</v>
      </c>
      <c r="P1088" s="52">
        <v>409</v>
      </c>
      <c r="Q1088" s="56">
        <v>0.09</v>
      </c>
      <c r="R1088" s="55">
        <f>+Table13[[#This Row],[Price per Unit]]*Table13[[#This Row],[Units Sold]]</f>
        <v>16654.48</v>
      </c>
      <c r="S1088" s="52" t="s">
        <v>47</v>
      </c>
      <c r="T1088" s="66">
        <f>+Table13[[#This Row],[Price per Unit]]*Table13[[#This Row],[Units Sold]]-Table13[[#This Row],[Price per Unit]]*Table13[[#This Row],[Units Sold]]*Table13[[#This Row],[Discount %]]</f>
        <v>15155.576799999999</v>
      </c>
      <c r="U1088"/>
    </row>
    <row r="1089" spans="1:21">
      <c r="A1089" s="65">
        <v>2482</v>
      </c>
      <c r="B1089" s="52" t="s">
        <v>41</v>
      </c>
      <c r="C1089" s="52" t="s">
        <v>49</v>
      </c>
      <c r="D1089" s="52" t="s">
        <v>36</v>
      </c>
      <c r="E1089" s="52" t="s">
        <v>37</v>
      </c>
      <c r="F1089" s="52" t="s">
        <v>55</v>
      </c>
      <c r="G1089" s="52">
        <f>+LEN(Table13[[#This Row],[Product Name]])</f>
        <v>19</v>
      </c>
      <c r="H1089" s="52" t="s">
        <v>44</v>
      </c>
      <c r="I1089" s="52" t="s">
        <v>31</v>
      </c>
      <c r="J1089" s="52">
        <v>2023</v>
      </c>
      <c r="K1089" s="52" t="s">
        <v>24</v>
      </c>
      <c r="L1089" s="53" t="s">
        <v>51</v>
      </c>
      <c r="M1089" s="54">
        <v>45017</v>
      </c>
      <c r="N1089" s="52" t="s">
        <v>39</v>
      </c>
      <c r="O1089" s="55">
        <v>48.52</v>
      </c>
      <c r="P1089" s="52">
        <v>155</v>
      </c>
      <c r="Q1089" s="56">
        <v>0.3</v>
      </c>
      <c r="R1089" s="55">
        <f>+Table13[[#This Row],[Price per Unit]]*Table13[[#This Row],[Units Sold]]</f>
        <v>7520.6</v>
      </c>
      <c r="S1089" s="52" t="s">
        <v>61</v>
      </c>
      <c r="T1089" s="66">
        <f>+Table13[[#This Row],[Price per Unit]]*Table13[[#This Row],[Units Sold]]-Table13[[#This Row],[Price per Unit]]*Table13[[#This Row],[Units Sold]]*Table13[[#This Row],[Discount %]]</f>
        <v>5264.42</v>
      </c>
      <c r="U1089"/>
    </row>
    <row r="1090" spans="1:21">
      <c r="A1090" s="65">
        <v>2483</v>
      </c>
      <c r="B1090" s="52" t="s">
        <v>17</v>
      </c>
      <c r="C1090" s="52" t="s">
        <v>49</v>
      </c>
      <c r="D1090" s="52" t="s">
        <v>29</v>
      </c>
      <c r="E1090" s="52" t="s">
        <v>67</v>
      </c>
      <c r="F1090" s="52" t="s">
        <v>43</v>
      </c>
      <c r="G1090" s="52">
        <f>+LEN(Table13[[#This Row],[Product Name]])</f>
        <v>20</v>
      </c>
      <c r="H1090" s="52" t="s">
        <v>57</v>
      </c>
      <c r="I1090" s="52" t="s">
        <v>31</v>
      </c>
      <c r="J1090" s="52">
        <v>2023</v>
      </c>
      <c r="K1090" s="52" t="s">
        <v>32</v>
      </c>
      <c r="L1090" s="53" t="s">
        <v>25</v>
      </c>
      <c r="M1090" s="54">
        <v>44986</v>
      </c>
      <c r="N1090" s="52" t="s">
        <v>34</v>
      </c>
      <c r="O1090" s="55">
        <v>28.44</v>
      </c>
      <c r="P1090" s="52">
        <v>98</v>
      </c>
      <c r="Q1090" s="56">
        <v>0.1</v>
      </c>
      <c r="R1090" s="55">
        <f>+Table13[[#This Row],[Price per Unit]]*Table13[[#This Row],[Units Sold]]</f>
        <v>2787.1200000000003</v>
      </c>
      <c r="S1090" s="52" t="s">
        <v>47</v>
      </c>
      <c r="T1090" s="66">
        <f>+Table13[[#This Row],[Price per Unit]]*Table13[[#This Row],[Units Sold]]-Table13[[#This Row],[Price per Unit]]*Table13[[#This Row],[Units Sold]]*Table13[[#This Row],[Discount %]]</f>
        <v>2508.4080000000004</v>
      </c>
      <c r="U1090"/>
    </row>
    <row r="1091" spans="1:21">
      <c r="A1091" s="65">
        <v>2487</v>
      </c>
      <c r="B1091" s="52" t="s">
        <v>48</v>
      </c>
      <c r="C1091" s="52" t="s">
        <v>49</v>
      </c>
      <c r="D1091" s="52" t="s">
        <v>29</v>
      </c>
      <c r="E1091" s="52" t="s">
        <v>37</v>
      </c>
      <c r="F1091" s="52" t="s">
        <v>21</v>
      </c>
      <c r="G1091" s="52">
        <f>+LEN(Table13[[#This Row],[Product Name]])</f>
        <v>16</v>
      </c>
      <c r="H1091" s="52" t="s">
        <v>44</v>
      </c>
      <c r="I1091" s="52" t="s">
        <v>23</v>
      </c>
      <c r="J1091" s="52">
        <v>2023</v>
      </c>
      <c r="K1091" s="52" t="s">
        <v>24</v>
      </c>
      <c r="L1091" s="53" t="s">
        <v>65</v>
      </c>
      <c r="M1091" s="54">
        <v>44927</v>
      </c>
      <c r="N1091" s="52" t="s">
        <v>39</v>
      </c>
      <c r="O1091" s="55">
        <v>15.52</v>
      </c>
      <c r="P1091" s="52">
        <v>325</v>
      </c>
      <c r="Q1091" s="56">
        <v>0.17</v>
      </c>
      <c r="R1091" s="55">
        <f>+Table13[[#This Row],[Price per Unit]]*Table13[[#This Row],[Units Sold]]</f>
        <v>5044</v>
      </c>
      <c r="S1091" s="52" t="s">
        <v>47</v>
      </c>
      <c r="T1091" s="66">
        <f>+Table13[[#This Row],[Price per Unit]]*Table13[[#This Row],[Units Sold]]-Table13[[#This Row],[Price per Unit]]*Table13[[#This Row],[Units Sold]]*Table13[[#This Row],[Discount %]]</f>
        <v>4186.5200000000004</v>
      </c>
      <c r="U1091"/>
    </row>
    <row r="1092" spans="1:21">
      <c r="A1092" s="65">
        <v>2496</v>
      </c>
      <c r="B1092" s="52" t="s">
        <v>41</v>
      </c>
      <c r="C1092" s="52" t="s">
        <v>49</v>
      </c>
      <c r="D1092" s="52" t="s">
        <v>54</v>
      </c>
      <c r="E1092" s="52" t="s">
        <v>70</v>
      </c>
      <c r="F1092" s="52" t="s">
        <v>60</v>
      </c>
      <c r="G1092" s="52">
        <f>+LEN(Table13[[#This Row],[Product Name]])</f>
        <v>15</v>
      </c>
      <c r="H1092" s="52" t="s">
        <v>44</v>
      </c>
      <c r="I1092" s="52" t="s">
        <v>23</v>
      </c>
      <c r="J1092" s="52">
        <v>2023</v>
      </c>
      <c r="K1092" s="52" t="s">
        <v>32</v>
      </c>
      <c r="L1092" s="53" t="s">
        <v>46</v>
      </c>
      <c r="M1092" s="54">
        <v>45170</v>
      </c>
      <c r="N1092" s="52" t="s">
        <v>39</v>
      </c>
      <c r="O1092" s="55">
        <v>44.67</v>
      </c>
      <c r="P1092" s="52">
        <v>261</v>
      </c>
      <c r="Q1092" s="56">
        <v>0.19</v>
      </c>
      <c r="R1092" s="55">
        <f>+Table13[[#This Row],[Price per Unit]]*Table13[[#This Row],[Units Sold]]</f>
        <v>11658.87</v>
      </c>
      <c r="S1092" s="52" t="s">
        <v>27</v>
      </c>
      <c r="T1092" s="66">
        <f>+Table13[[#This Row],[Price per Unit]]*Table13[[#This Row],[Units Sold]]-Table13[[#This Row],[Price per Unit]]*Table13[[#This Row],[Units Sold]]*Table13[[#This Row],[Discount %]]</f>
        <v>9443.6847000000016</v>
      </c>
      <c r="U1092"/>
    </row>
    <row r="1093" spans="1:21">
      <c r="A1093" s="65">
        <v>2497</v>
      </c>
      <c r="B1093" s="52" t="s">
        <v>41</v>
      </c>
      <c r="C1093" s="52" t="s">
        <v>49</v>
      </c>
      <c r="D1093" s="52" t="s">
        <v>36</v>
      </c>
      <c r="E1093" s="52" t="s">
        <v>62</v>
      </c>
      <c r="F1093" s="52" t="s">
        <v>60</v>
      </c>
      <c r="G1093" s="52">
        <f>+LEN(Table13[[#This Row],[Product Name]])</f>
        <v>15</v>
      </c>
      <c r="H1093" s="52" t="s">
        <v>57</v>
      </c>
      <c r="I1093" s="52" t="s">
        <v>31</v>
      </c>
      <c r="J1093" s="52">
        <v>2023</v>
      </c>
      <c r="K1093" s="52" t="s">
        <v>24</v>
      </c>
      <c r="L1093" s="53" t="s">
        <v>73</v>
      </c>
      <c r="M1093" s="54">
        <v>45139</v>
      </c>
      <c r="N1093" s="52" t="s">
        <v>39</v>
      </c>
      <c r="O1093" s="55">
        <v>88.84</v>
      </c>
      <c r="P1093" s="52">
        <v>366</v>
      </c>
      <c r="Q1093" s="56">
        <v>0.23</v>
      </c>
      <c r="R1093" s="55">
        <f>+Table13[[#This Row],[Price per Unit]]*Table13[[#This Row],[Units Sold]]</f>
        <v>32515.440000000002</v>
      </c>
      <c r="S1093" s="52" t="s">
        <v>56</v>
      </c>
      <c r="T1093" s="66">
        <f>+Table13[[#This Row],[Price per Unit]]*Table13[[#This Row],[Units Sold]]-Table13[[#This Row],[Price per Unit]]*Table13[[#This Row],[Units Sold]]*Table13[[#This Row],[Discount %]]</f>
        <v>25036.888800000001</v>
      </c>
      <c r="U1093"/>
    </row>
    <row r="1094" spans="1:21">
      <c r="A1094" s="65">
        <v>2499</v>
      </c>
      <c r="B1094" s="52" t="s">
        <v>41</v>
      </c>
      <c r="C1094" s="52" t="s">
        <v>49</v>
      </c>
      <c r="D1094" s="52" t="s">
        <v>50</v>
      </c>
      <c r="E1094" s="52" t="s">
        <v>67</v>
      </c>
      <c r="F1094" s="52" t="s">
        <v>60</v>
      </c>
      <c r="G1094" s="52">
        <f>+LEN(Table13[[#This Row],[Product Name]])</f>
        <v>15</v>
      </c>
      <c r="H1094" s="52" t="s">
        <v>57</v>
      </c>
      <c r="I1094" s="52" t="s">
        <v>23</v>
      </c>
      <c r="J1094" s="52">
        <v>2024</v>
      </c>
      <c r="K1094" s="52" t="s">
        <v>24</v>
      </c>
      <c r="L1094" s="53" t="s">
        <v>64</v>
      </c>
      <c r="M1094" s="54">
        <v>45474</v>
      </c>
      <c r="N1094" s="52" t="s">
        <v>26</v>
      </c>
      <c r="O1094" s="55">
        <v>69.5</v>
      </c>
      <c r="P1094" s="52">
        <v>411</v>
      </c>
      <c r="Q1094" s="56">
        <v>0.15</v>
      </c>
      <c r="R1094" s="55">
        <f>+Table13[[#This Row],[Price per Unit]]*Table13[[#This Row],[Units Sold]]</f>
        <v>28564.5</v>
      </c>
      <c r="S1094" s="52" t="s">
        <v>47</v>
      </c>
      <c r="T1094" s="66">
        <f>+Table13[[#This Row],[Price per Unit]]*Table13[[#This Row],[Units Sold]]-Table13[[#This Row],[Price per Unit]]*Table13[[#This Row],[Units Sold]]*Table13[[#This Row],[Discount %]]</f>
        <v>24279.825000000001</v>
      </c>
      <c r="U1094"/>
    </row>
    <row r="1095" spans="1:21">
      <c r="A1095" s="65">
        <v>2501</v>
      </c>
      <c r="B1095" s="52" t="s">
        <v>17</v>
      </c>
      <c r="C1095" s="52" t="s">
        <v>49</v>
      </c>
      <c r="D1095" s="52" t="s">
        <v>36</v>
      </c>
      <c r="E1095" s="52" t="s">
        <v>70</v>
      </c>
      <c r="F1095" s="52" t="s">
        <v>43</v>
      </c>
      <c r="G1095" s="52">
        <f>+LEN(Table13[[#This Row],[Product Name]])</f>
        <v>20</v>
      </c>
      <c r="H1095" s="52" t="s">
        <v>57</v>
      </c>
      <c r="I1095" s="52" t="s">
        <v>31</v>
      </c>
      <c r="J1095" s="52">
        <v>2024</v>
      </c>
      <c r="K1095" s="52" t="s">
        <v>63</v>
      </c>
      <c r="L1095" s="53" t="s">
        <v>71</v>
      </c>
      <c r="M1095" s="54">
        <v>45566</v>
      </c>
      <c r="N1095" s="52" t="s">
        <v>66</v>
      </c>
      <c r="O1095" s="55">
        <v>88.97</v>
      </c>
      <c r="P1095" s="52">
        <v>115</v>
      </c>
      <c r="Q1095" s="56">
        <v>0.16</v>
      </c>
      <c r="R1095" s="55">
        <f>+Table13[[#This Row],[Price per Unit]]*Table13[[#This Row],[Units Sold]]</f>
        <v>10231.549999999999</v>
      </c>
      <c r="S1095" s="52" t="s">
        <v>56</v>
      </c>
      <c r="T1095" s="66">
        <f>+Table13[[#This Row],[Price per Unit]]*Table13[[#This Row],[Units Sold]]-Table13[[#This Row],[Price per Unit]]*Table13[[#This Row],[Units Sold]]*Table13[[#This Row],[Discount %]]</f>
        <v>8594.5019999999986</v>
      </c>
      <c r="U1095"/>
    </row>
    <row r="1096" spans="1:21">
      <c r="A1096" s="65">
        <v>2504</v>
      </c>
      <c r="B1096" s="52" t="s">
        <v>48</v>
      </c>
      <c r="C1096" s="52" t="s">
        <v>49</v>
      </c>
      <c r="D1096" s="52" t="s">
        <v>52</v>
      </c>
      <c r="E1096" s="52" t="s">
        <v>37</v>
      </c>
      <c r="F1096" s="52" t="s">
        <v>60</v>
      </c>
      <c r="G1096" s="52">
        <f>+LEN(Table13[[#This Row],[Product Name]])</f>
        <v>15</v>
      </c>
      <c r="H1096" s="52" t="s">
        <v>57</v>
      </c>
      <c r="I1096" s="52" t="s">
        <v>31</v>
      </c>
      <c r="J1096" s="52">
        <v>2024</v>
      </c>
      <c r="K1096" s="52" t="s">
        <v>24</v>
      </c>
      <c r="L1096" s="53" t="s">
        <v>73</v>
      </c>
      <c r="M1096" s="54">
        <v>45505</v>
      </c>
      <c r="N1096" s="52" t="s">
        <v>26</v>
      </c>
      <c r="O1096" s="55">
        <v>82.52</v>
      </c>
      <c r="P1096" s="52">
        <v>28</v>
      </c>
      <c r="Q1096" s="56">
        <v>0.3</v>
      </c>
      <c r="R1096" s="55">
        <f>+Table13[[#This Row],[Price per Unit]]*Table13[[#This Row],[Units Sold]]</f>
        <v>2310.56</v>
      </c>
      <c r="S1096" s="52" t="s">
        <v>47</v>
      </c>
      <c r="T1096" s="66">
        <f>+Table13[[#This Row],[Price per Unit]]*Table13[[#This Row],[Units Sold]]-Table13[[#This Row],[Price per Unit]]*Table13[[#This Row],[Units Sold]]*Table13[[#This Row],[Discount %]]</f>
        <v>1617.3919999999998</v>
      </c>
      <c r="U1096"/>
    </row>
    <row r="1097" spans="1:21">
      <c r="A1097" s="65">
        <v>2505</v>
      </c>
      <c r="B1097" s="52" t="s">
        <v>41</v>
      </c>
      <c r="C1097" s="52" t="s">
        <v>49</v>
      </c>
      <c r="D1097" s="52" t="s">
        <v>50</v>
      </c>
      <c r="E1097" s="52" t="s">
        <v>67</v>
      </c>
      <c r="F1097" s="52" t="s">
        <v>43</v>
      </c>
      <c r="G1097" s="52">
        <f>+LEN(Table13[[#This Row],[Product Name]])</f>
        <v>20</v>
      </c>
      <c r="H1097" s="52" t="s">
        <v>44</v>
      </c>
      <c r="I1097" s="52" t="s">
        <v>31</v>
      </c>
      <c r="J1097" s="52">
        <v>2023</v>
      </c>
      <c r="K1097" s="52" t="s">
        <v>32</v>
      </c>
      <c r="L1097" s="53" t="s">
        <v>58</v>
      </c>
      <c r="M1097" s="54">
        <v>45200</v>
      </c>
      <c r="N1097" s="52" t="s">
        <v>34</v>
      </c>
      <c r="O1097" s="55">
        <v>82.32</v>
      </c>
      <c r="P1097" s="52">
        <v>119</v>
      </c>
      <c r="Q1097" s="56">
        <v>7.0000000000000007E-2</v>
      </c>
      <c r="R1097" s="55">
        <f>+Table13[[#This Row],[Price per Unit]]*Table13[[#This Row],[Units Sold]]</f>
        <v>9796.08</v>
      </c>
      <c r="S1097" s="52" t="s">
        <v>40</v>
      </c>
      <c r="T1097" s="66">
        <f>+Table13[[#This Row],[Price per Unit]]*Table13[[#This Row],[Units Sold]]-Table13[[#This Row],[Price per Unit]]*Table13[[#This Row],[Units Sold]]*Table13[[#This Row],[Discount %]]</f>
        <v>9110.3544000000002</v>
      </c>
      <c r="U1097"/>
    </row>
    <row r="1098" spans="1:21">
      <c r="A1098" s="65">
        <v>2509</v>
      </c>
      <c r="B1098" s="52" t="s">
        <v>17</v>
      </c>
      <c r="C1098" s="52" t="s">
        <v>49</v>
      </c>
      <c r="D1098" s="52" t="s">
        <v>29</v>
      </c>
      <c r="E1098" s="52" t="s">
        <v>30</v>
      </c>
      <c r="F1098" s="52" t="s">
        <v>38</v>
      </c>
      <c r="G1098" s="52">
        <f>+LEN(Table13[[#This Row],[Product Name]])</f>
        <v>15</v>
      </c>
      <c r="H1098" s="52" t="s">
        <v>22</v>
      </c>
      <c r="I1098" s="52" t="s">
        <v>23</v>
      </c>
      <c r="J1098" s="52">
        <v>2024</v>
      </c>
      <c r="K1098" s="52" t="s">
        <v>63</v>
      </c>
      <c r="L1098" s="53" t="s">
        <v>33</v>
      </c>
      <c r="M1098" s="54">
        <v>45413</v>
      </c>
      <c r="N1098" s="52" t="s">
        <v>69</v>
      </c>
      <c r="O1098" s="55">
        <v>47.11</v>
      </c>
      <c r="P1098" s="52">
        <v>314</v>
      </c>
      <c r="Q1098" s="56">
        <v>0.05</v>
      </c>
      <c r="R1098" s="55">
        <f>+Table13[[#This Row],[Price per Unit]]*Table13[[#This Row],[Units Sold]]</f>
        <v>14792.539999999999</v>
      </c>
      <c r="S1098" s="52" t="s">
        <v>61</v>
      </c>
      <c r="T1098" s="66">
        <f>+Table13[[#This Row],[Price per Unit]]*Table13[[#This Row],[Units Sold]]-Table13[[#This Row],[Price per Unit]]*Table13[[#This Row],[Units Sold]]*Table13[[#This Row],[Discount %]]</f>
        <v>14052.912999999999</v>
      </c>
      <c r="U1098"/>
    </row>
    <row r="1099" spans="1:21">
      <c r="A1099" s="65">
        <v>2515</v>
      </c>
      <c r="B1099" s="52" t="s">
        <v>41</v>
      </c>
      <c r="C1099" s="52" t="s">
        <v>49</v>
      </c>
      <c r="D1099" s="52" t="s">
        <v>54</v>
      </c>
      <c r="E1099" s="52" t="s">
        <v>70</v>
      </c>
      <c r="F1099" s="52" t="s">
        <v>55</v>
      </c>
      <c r="G1099" s="52">
        <f>+LEN(Table13[[#This Row],[Product Name]])</f>
        <v>19</v>
      </c>
      <c r="H1099" s="52" t="s">
        <v>57</v>
      </c>
      <c r="I1099" s="52" t="s">
        <v>23</v>
      </c>
      <c r="J1099" s="52">
        <v>2024</v>
      </c>
      <c r="K1099" s="52" t="s">
        <v>32</v>
      </c>
      <c r="L1099" s="53" t="s">
        <v>53</v>
      </c>
      <c r="M1099" s="54">
        <v>45292</v>
      </c>
      <c r="N1099" s="52" t="s">
        <v>39</v>
      </c>
      <c r="O1099" s="55">
        <v>65.73</v>
      </c>
      <c r="P1099" s="52">
        <v>447</v>
      </c>
      <c r="Q1099" s="56">
        <v>0.11</v>
      </c>
      <c r="R1099" s="55">
        <f>+Table13[[#This Row],[Price per Unit]]*Table13[[#This Row],[Units Sold]]</f>
        <v>29381.31</v>
      </c>
      <c r="S1099" s="52" t="s">
        <v>27</v>
      </c>
      <c r="T1099" s="66">
        <f>+Table13[[#This Row],[Price per Unit]]*Table13[[#This Row],[Units Sold]]-Table13[[#This Row],[Price per Unit]]*Table13[[#This Row],[Units Sold]]*Table13[[#This Row],[Discount %]]</f>
        <v>26149.365900000001</v>
      </c>
      <c r="U1099"/>
    </row>
    <row r="1100" spans="1:21">
      <c r="A1100" s="65">
        <v>2517</v>
      </c>
      <c r="B1100" s="52" t="s">
        <v>48</v>
      </c>
      <c r="C1100" s="52" t="s">
        <v>49</v>
      </c>
      <c r="D1100" s="52" t="s">
        <v>54</v>
      </c>
      <c r="E1100" s="52" t="s">
        <v>37</v>
      </c>
      <c r="F1100" s="52" t="s">
        <v>38</v>
      </c>
      <c r="G1100" s="52">
        <f>+LEN(Table13[[#This Row],[Product Name]])</f>
        <v>15</v>
      </c>
      <c r="H1100" s="52" t="s">
        <v>22</v>
      </c>
      <c r="I1100" s="52" t="s">
        <v>23</v>
      </c>
      <c r="J1100" s="52">
        <v>2023</v>
      </c>
      <c r="K1100" s="52" t="s">
        <v>45</v>
      </c>
      <c r="L1100" s="53" t="s">
        <v>65</v>
      </c>
      <c r="M1100" s="54">
        <v>44927</v>
      </c>
      <c r="N1100" s="52" t="s">
        <v>69</v>
      </c>
      <c r="O1100" s="55">
        <v>70.540000000000006</v>
      </c>
      <c r="P1100" s="52">
        <v>367</v>
      </c>
      <c r="Q1100" s="56">
        <v>0.2</v>
      </c>
      <c r="R1100" s="55">
        <f>+Table13[[#This Row],[Price per Unit]]*Table13[[#This Row],[Units Sold]]</f>
        <v>25888.180000000004</v>
      </c>
      <c r="S1100" s="52" t="s">
        <v>56</v>
      </c>
      <c r="T1100" s="66">
        <f>+Table13[[#This Row],[Price per Unit]]*Table13[[#This Row],[Units Sold]]-Table13[[#This Row],[Price per Unit]]*Table13[[#This Row],[Units Sold]]*Table13[[#This Row],[Discount %]]</f>
        <v>20710.544000000002</v>
      </c>
      <c r="U1100"/>
    </row>
    <row r="1101" spans="1:21">
      <c r="A1101" s="65">
        <v>2521</v>
      </c>
      <c r="B1101" s="52" t="s">
        <v>41</v>
      </c>
      <c r="C1101" s="52" t="s">
        <v>49</v>
      </c>
      <c r="D1101" s="52" t="s">
        <v>19</v>
      </c>
      <c r="E1101" s="52" t="s">
        <v>62</v>
      </c>
      <c r="F1101" s="52" t="s">
        <v>43</v>
      </c>
      <c r="G1101" s="52">
        <f>+LEN(Table13[[#This Row],[Product Name]])</f>
        <v>20</v>
      </c>
      <c r="H1101" s="52" t="s">
        <v>22</v>
      </c>
      <c r="I1101" s="52" t="s">
        <v>31</v>
      </c>
      <c r="J1101" s="52">
        <v>2024</v>
      </c>
      <c r="K1101" s="52" t="s">
        <v>24</v>
      </c>
      <c r="L1101" s="53" t="s">
        <v>73</v>
      </c>
      <c r="M1101" s="54">
        <v>45505</v>
      </c>
      <c r="N1101" s="52" t="s">
        <v>26</v>
      </c>
      <c r="O1101" s="55">
        <v>81.319999999999993</v>
      </c>
      <c r="P1101" s="52">
        <v>360</v>
      </c>
      <c r="Q1101" s="56">
        <v>0.15</v>
      </c>
      <c r="R1101" s="55">
        <f>+Table13[[#This Row],[Price per Unit]]*Table13[[#This Row],[Units Sold]]</f>
        <v>29275.199999999997</v>
      </c>
      <c r="S1101" s="52" t="s">
        <v>61</v>
      </c>
      <c r="T1101" s="66">
        <f>+Table13[[#This Row],[Price per Unit]]*Table13[[#This Row],[Units Sold]]-Table13[[#This Row],[Price per Unit]]*Table13[[#This Row],[Units Sold]]*Table13[[#This Row],[Discount %]]</f>
        <v>24883.919999999998</v>
      </c>
      <c r="U1101"/>
    </row>
    <row r="1102" spans="1:21">
      <c r="A1102" s="65">
        <v>2523</v>
      </c>
      <c r="B1102" s="52" t="s">
        <v>17</v>
      </c>
      <c r="C1102" s="52" t="s">
        <v>49</v>
      </c>
      <c r="D1102" s="52" t="s">
        <v>54</v>
      </c>
      <c r="E1102" s="52" t="s">
        <v>20</v>
      </c>
      <c r="F1102" s="52" t="s">
        <v>38</v>
      </c>
      <c r="G1102" s="52">
        <f>+LEN(Table13[[#This Row],[Product Name]])</f>
        <v>15</v>
      </c>
      <c r="H1102" s="52" t="s">
        <v>57</v>
      </c>
      <c r="I1102" s="52" t="s">
        <v>31</v>
      </c>
      <c r="J1102" s="52">
        <v>2024</v>
      </c>
      <c r="K1102" s="52" t="s">
        <v>45</v>
      </c>
      <c r="L1102" s="53" t="s">
        <v>58</v>
      </c>
      <c r="M1102" s="54">
        <v>45566</v>
      </c>
      <c r="N1102" s="52" t="s">
        <v>39</v>
      </c>
      <c r="O1102" s="55">
        <v>54.09</v>
      </c>
      <c r="P1102" s="52">
        <v>193</v>
      </c>
      <c r="Q1102" s="56">
        <v>0.03</v>
      </c>
      <c r="R1102" s="55">
        <f>+Table13[[#This Row],[Price per Unit]]*Table13[[#This Row],[Units Sold]]</f>
        <v>10439.370000000001</v>
      </c>
      <c r="S1102" s="52" t="s">
        <v>61</v>
      </c>
      <c r="T1102" s="66">
        <f>+Table13[[#This Row],[Price per Unit]]*Table13[[#This Row],[Units Sold]]-Table13[[#This Row],[Price per Unit]]*Table13[[#This Row],[Units Sold]]*Table13[[#This Row],[Discount %]]</f>
        <v>10126.188900000001</v>
      </c>
      <c r="U1102"/>
    </row>
    <row r="1103" spans="1:21">
      <c r="A1103" s="65">
        <v>2525</v>
      </c>
      <c r="B1103" s="52" t="s">
        <v>17</v>
      </c>
      <c r="C1103" s="52" t="s">
        <v>49</v>
      </c>
      <c r="D1103" s="52" t="s">
        <v>29</v>
      </c>
      <c r="E1103" s="52" t="s">
        <v>20</v>
      </c>
      <c r="F1103" s="52" t="s">
        <v>38</v>
      </c>
      <c r="G1103" s="52">
        <f>+LEN(Table13[[#This Row],[Product Name]])</f>
        <v>15</v>
      </c>
      <c r="H1103" s="52" t="s">
        <v>22</v>
      </c>
      <c r="I1103" s="52" t="s">
        <v>31</v>
      </c>
      <c r="J1103" s="52">
        <v>2024</v>
      </c>
      <c r="K1103" s="52" t="s">
        <v>45</v>
      </c>
      <c r="L1103" s="53" t="s">
        <v>68</v>
      </c>
      <c r="M1103" s="54">
        <v>45627</v>
      </c>
      <c r="N1103" s="52" t="s">
        <v>39</v>
      </c>
      <c r="O1103" s="55">
        <v>84.66</v>
      </c>
      <c r="P1103" s="52">
        <v>427</v>
      </c>
      <c r="Q1103" s="56">
        <v>0.24</v>
      </c>
      <c r="R1103" s="55">
        <f>+Table13[[#This Row],[Price per Unit]]*Table13[[#This Row],[Units Sold]]</f>
        <v>36149.82</v>
      </c>
      <c r="S1103" s="52" t="s">
        <v>61</v>
      </c>
      <c r="T1103" s="66">
        <f>+Table13[[#This Row],[Price per Unit]]*Table13[[#This Row],[Units Sold]]-Table13[[#This Row],[Price per Unit]]*Table13[[#This Row],[Units Sold]]*Table13[[#This Row],[Discount %]]</f>
        <v>27473.8632</v>
      </c>
      <c r="U1103"/>
    </row>
    <row r="1104" spans="1:21">
      <c r="A1104" s="65">
        <v>2533</v>
      </c>
      <c r="B1104" s="52" t="s">
        <v>17</v>
      </c>
      <c r="C1104" s="52" t="s">
        <v>49</v>
      </c>
      <c r="D1104" s="52" t="s">
        <v>19</v>
      </c>
      <c r="E1104" s="52" t="s">
        <v>37</v>
      </c>
      <c r="F1104" s="52" t="s">
        <v>55</v>
      </c>
      <c r="G1104" s="52">
        <f>+LEN(Table13[[#This Row],[Product Name]])</f>
        <v>19</v>
      </c>
      <c r="H1104" s="52" t="s">
        <v>57</v>
      </c>
      <c r="I1104" s="52" t="s">
        <v>23</v>
      </c>
      <c r="J1104" s="52">
        <v>2024</v>
      </c>
      <c r="K1104" s="52" t="s">
        <v>32</v>
      </c>
      <c r="L1104" s="53" t="s">
        <v>64</v>
      </c>
      <c r="M1104" s="54">
        <v>45474</v>
      </c>
      <c r="N1104" s="52" t="s">
        <v>69</v>
      </c>
      <c r="O1104" s="55">
        <v>72.599999999999994</v>
      </c>
      <c r="P1104" s="52">
        <v>101</v>
      </c>
      <c r="Q1104" s="56">
        <v>0.21</v>
      </c>
      <c r="R1104" s="55">
        <f>+Table13[[#This Row],[Price per Unit]]*Table13[[#This Row],[Units Sold]]</f>
        <v>7332.5999999999995</v>
      </c>
      <c r="S1104" s="52" t="s">
        <v>61</v>
      </c>
      <c r="T1104" s="66">
        <f>+Table13[[#This Row],[Price per Unit]]*Table13[[#This Row],[Units Sold]]-Table13[[#This Row],[Price per Unit]]*Table13[[#This Row],[Units Sold]]*Table13[[#This Row],[Discount %]]</f>
        <v>5792.7539999999999</v>
      </c>
      <c r="U1104"/>
    </row>
    <row r="1105" spans="1:21">
      <c r="A1105" s="65">
        <v>2535</v>
      </c>
      <c r="B1105" s="52" t="s">
        <v>41</v>
      </c>
      <c r="C1105" s="52" t="s">
        <v>49</v>
      </c>
      <c r="D1105" s="52" t="s">
        <v>42</v>
      </c>
      <c r="E1105" s="52" t="s">
        <v>20</v>
      </c>
      <c r="F1105" s="52" t="s">
        <v>55</v>
      </c>
      <c r="G1105" s="52">
        <f>+LEN(Table13[[#This Row],[Product Name]])</f>
        <v>19</v>
      </c>
      <c r="H1105" s="52" t="s">
        <v>57</v>
      </c>
      <c r="I1105" s="52" t="s">
        <v>31</v>
      </c>
      <c r="J1105" s="52">
        <v>2024</v>
      </c>
      <c r="K1105" s="52" t="s">
        <v>63</v>
      </c>
      <c r="L1105" s="53" t="s">
        <v>46</v>
      </c>
      <c r="M1105" s="54">
        <v>45536</v>
      </c>
      <c r="N1105" s="52" t="s">
        <v>39</v>
      </c>
      <c r="O1105" s="55">
        <v>8.6199999999999992</v>
      </c>
      <c r="P1105" s="52">
        <v>1</v>
      </c>
      <c r="Q1105" s="56">
        <v>0.04</v>
      </c>
      <c r="R1105" s="55">
        <f>+Table13[[#This Row],[Price per Unit]]*Table13[[#This Row],[Units Sold]]</f>
        <v>8.6199999999999992</v>
      </c>
      <c r="S1105" s="52" t="s">
        <v>56</v>
      </c>
      <c r="T1105" s="66">
        <f>+Table13[[#This Row],[Price per Unit]]*Table13[[#This Row],[Units Sold]]-Table13[[#This Row],[Price per Unit]]*Table13[[#This Row],[Units Sold]]*Table13[[#This Row],[Discount %]]</f>
        <v>8.2751999999999999</v>
      </c>
      <c r="U1105"/>
    </row>
    <row r="1106" spans="1:21">
      <c r="A1106" s="65">
        <v>2541</v>
      </c>
      <c r="B1106" s="52" t="s">
        <v>17</v>
      </c>
      <c r="C1106" s="52" t="s">
        <v>49</v>
      </c>
      <c r="D1106" s="52" t="s">
        <v>29</v>
      </c>
      <c r="E1106" s="52" t="s">
        <v>59</v>
      </c>
      <c r="F1106" s="52" t="s">
        <v>55</v>
      </c>
      <c r="G1106" s="52">
        <f>+LEN(Table13[[#This Row],[Product Name]])</f>
        <v>19</v>
      </c>
      <c r="H1106" s="52" t="s">
        <v>57</v>
      </c>
      <c r="I1106" s="52" t="s">
        <v>23</v>
      </c>
      <c r="J1106" s="52">
        <v>2023</v>
      </c>
      <c r="K1106" s="52" t="s">
        <v>63</v>
      </c>
      <c r="L1106" s="53" t="s">
        <v>25</v>
      </c>
      <c r="M1106" s="54">
        <v>44986</v>
      </c>
      <c r="N1106" s="52" t="s">
        <v>26</v>
      </c>
      <c r="O1106" s="55">
        <v>82.78</v>
      </c>
      <c r="P1106" s="52">
        <v>449</v>
      </c>
      <c r="Q1106" s="56">
        <v>0.01</v>
      </c>
      <c r="R1106" s="55">
        <f>+Table13[[#This Row],[Price per Unit]]*Table13[[#This Row],[Units Sold]]</f>
        <v>37168.22</v>
      </c>
      <c r="S1106" s="52" t="s">
        <v>56</v>
      </c>
      <c r="T1106" s="66">
        <f>+Table13[[#This Row],[Price per Unit]]*Table13[[#This Row],[Units Sold]]-Table13[[#This Row],[Price per Unit]]*Table13[[#This Row],[Units Sold]]*Table13[[#This Row],[Discount %]]</f>
        <v>36796.537799999998</v>
      </c>
      <c r="U1106"/>
    </row>
    <row r="1107" spans="1:21">
      <c r="A1107" s="65">
        <v>2543</v>
      </c>
      <c r="B1107" s="52" t="s">
        <v>17</v>
      </c>
      <c r="C1107" s="52" t="s">
        <v>49</v>
      </c>
      <c r="D1107" s="52" t="s">
        <v>52</v>
      </c>
      <c r="E1107" s="52" t="s">
        <v>59</v>
      </c>
      <c r="F1107" s="52" t="s">
        <v>60</v>
      </c>
      <c r="G1107" s="52">
        <f>+LEN(Table13[[#This Row],[Product Name]])</f>
        <v>15</v>
      </c>
      <c r="H1107" s="52" t="s">
        <v>22</v>
      </c>
      <c r="I1107" s="52" t="s">
        <v>23</v>
      </c>
      <c r="J1107" s="52">
        <v>2024</v>
      </c>
      <c r="K1107" s="52" t="s">
        <v>32</v>
      </c>
      <c r="L1107" s="53" t="s">
        <v>72</v>
      </c>
      <c r="M1107" s="54">
        <v>45444</v>
      </c>
      <c r="N1107" s="52" t="s">
        <v>26</v>
      </c>
      <c r="O1107" s="55">
        <v>42.41</v>
      </c>
      <c r="P1107" s="52">
        <v>496</v>
      </c>
      <c r="Q1107" s="56">
        <v>0.24</v>
      </c>
      <c r="R1107" s="55">
        <f>+Table13[[#This Row],[Price per Unit]]*Table13[[#This Row],[Units Sold]]</f>
        <v>21035.359999999997</v>
      </c>
      <c r="S1107" s="52" t="s">
        <v>40</v>
      </c>
      <c r="T1107" s="66">
        <f>+Table13[[#This Row],[Price per Unit]]*Table13[[#This Row],[Units Sold]]-Table13[[#This Row],[Price per Unit]]*Table13[[#This Row],[Units Sold]]*Table13[[#This Row],[Discount %]]</f>
        <v>15986.873599999999</v>
      </c>
      <c r="U1107"/>
    </row>
    <row r="1108" spans="1:21">
      <c r="A1108" s="65">
        <v>2550</v>
      </c>
      <c r="B1108" s="52" t="s">
        <v>17</v>
      </c>
      <c r="C1108" s="52" t="s">
        <v>49</v>
      </c>
      <c r="D1108" s="52" t="s">
        <v>50</v>
      </c>
      <c r="E1108" s="52" t="s">
        <v>59</v>
      </c>
      <c r="F1108" s="52" t="s">
        <v>43</v>
      </c>
      <c r="G1108" s="52">
        <f>+LEN(Table13[[#This Row],[Product Name]])</f>
        <v>20</v>
      </c>
      <c r="H1108" s="52" t="s">
        <v>57</v>
      </c>
      <c r="I1108" s="52" t="s">
        <v>31</v>
      </c>
      <c r="J1108" s="52">
        <v>2023</v>
      </c>
      <c r="K1108" s="52" t="s">
        <v>45</v>
      </c>
      <c r="L1108" s="53" t="s">
        <v>33</v>
      </c>
      <c r="M1108" s="54">
        <v>45047</v>
      </c>
      <c r="N1108" s="52" t="s">
        <v>39</v>
      </c>
      <c r="O1108" s="55">
        <v>72.87</v>
      </c>
      <c r="P1108" s="52">
        <v>13</v>
      </c>
      <c r="Q1108" s="56">
        <v>0.21</v>
      </c>
      <c r="R1108" s="55">
        <f>+Table13[[#This Row],[Price per Unit]]*Table13[[#This Row],[Units Sold]]</f>
        <v>947.31000000000006</v>
      </c>
      <c r="S1108" s="52" t="s">
        <v>56</v>
      </c>
      <c r="T1108" s="66">
        <f>+Table13[[#This Row],[Price per Unit]]*Table13[[#This Row],[Units Sold]]-Table13[[#This Row],[Price per Unit]]*Table13[[#This Row],[Units Sold]]*Table13[[#This Row],[Discount %]]</f>
        <v>748.37490000000003</v>
      </c>
      <c r="U1108"/>
    </row>
    <row r="1109" spans="1:21">
      <c r="A1109" s="65">
        <v>2553</v>
      </c>
      <c r="B1109" s="52" t="s">
        <v>41</v>
      </c>
      <c r="C1109" s="52" t="s">
        <v>49</v>
      </c>
      <c r="D1109" s="52" t="s">
        <v>19</v>
      </c>
      <c r="E1109" s="52" t="s">
        <v>70</v>
      </c>
      <c r="F1109" s="52" t="s">
        <v>21</v>
      </c>
      <c r="G1109" s="52">
        <f>+LEN(Table13[[#This Row],[Product Name]])</f>
        <v>16</v>
      </c>
      <c r="H1109" s="52" t="s">
        <v>44</v>
      </c>
      <c r="I1109" s="52" t="s">
        <v>23</v>
      </c>
      <c r="J1109" s="52">
        <v>2023</v>
      </c>
      <c r="K1109" s="52" t="s">
        <v>45</v>
      </c>
      <c r="L1109" s="53" t="s">
        <v>73</v>
      </c>
      <c r="M1109" s="54">
        <v>45139</v>
      </c>
      <c r="N1109" s="52" t="s">
        <v>39</v>
      </c>
      <c r="O1109" s="55">
        <v>30.93</v>
      </c>
      <c r="P1109" s="52">
        <v>484</v>
      </c>
      <c r="Q1109" s="56">
        <v>0.1</v>
      </c>
      <c r="R1109" s="55">
        <f>+Table13[[#This Row],[Price per Unit]]*Table13[[#This Row],[Units Sold]]</f>
        <v>14970.119999999999</v>
      </c>
      <c r="S1109" s="52" t="s">
        <v>27</v>
      </c>
      <c r="T1109" s="66">
        <f>+Table13[[#This Row],[Price per Unit]]*Table13[[#This Row],[Units Sold]]-Table13[[#This Row],[Price per Unit]]*Table13[[#This Row],[Units Sold]]*Table13[[#This Row],[Discount %]]</f>
        <v>13473.107999999998</v>
      </c>
      <c r="U1109"/>
    </row>
    <row r="1110" spans="1:21">
      <c r="A1110" s="65">
        <v>2557</v>
      </c>
      <c r="B1110" s="52" t="s">
        <v>17</v>
      </c>
      <c r="C1110" s="52" t="s">
        <v>49</v>
      </c>
      <c r="D1110" s="52" t="s">
        <v>54</v>
      </c>
      <c r="E1110" s="52" t="s">
        <v>30</v>
      </c>
      <c r="F1110" s="52" t="s">
        <v>38</v>
      </c>
      <c r="G1110" s="52">
        <f>+LEN(Table13[[#This Row],[Product Name]])</f>
        <v>15</v>
      </c>
      <c r="H1110" s="52" t="s">
        <v>57</v>
      </c>
      <c r="I1110" s="52" t="s">
        <v>23</v>
      </c>
      <c r="J1110" s="52">
        <v>2023</v>
      </c>
      <c r="K1110" s="52" t="s">
        <v>32</v>
      </c>
      <c r="L1110" s="53" t="s">
        <v>25</v>
      </c>
      <c r="M1110" s="54">
        <v>44986</v>
      </c>
      <c r="N1110" s="52" t="s">
        <v>66</v>
      </c>
      <c r="O1110" s="55">
        <v>32.68</v>
      </c>
      <c r="P1110" s="52">
        <v>366</v>
      </c>
      <c r="Q1110" s="56">
        <v>0.11</v>
      </c>
      <c r="R1110" s="55">
        <f>+Table13[[#This Row],[Price per Unit]]*Table13[[#This Row],[Units Sold]]</f>
        <v>11960.88</v>
      </c>
      <c r="S1110" s="52" t="s">
        <v>47</v>
      </c>
      <c r="T1110" s="66">
        <f>+Table13[[#This Row],[Price per Unit]]*Table13[[#This Row],[Units Sold]]-Table13[[#This Row],[Price per Unit]]*Table13[[#This Row],[Units Sold]]*Table13[[#This Row],[Discount %]]</f>
        <v>10645.183199999999</v>
      </c>
      <c r="U1110"/>
    </row>
    <row r="1111" spans="1:21">
      <c r="A1111" s="65">
        <v>2560</v>
      </c>
      <c r="B1111" s="52" t="s">
        <v>41</v>
      </c>
      <c r="C1111" s="52" t="s">
        <v>49</v>
      </c>
      <c r="D1111" s="52" t="s">
        <v>29</v>
      </c>
      <c r="E1111" s="52" t="s">
        <v>67</v>
      </c>
      <c r="F1111" s="52" t="s">
        <v>55</v>
      </c>
      <c r="G1111" s="52">
        <f>+LEN(Table13[[#This Row],[Product Name]])</f>
        <v>19</v>
      </c>
      <c r="H1111" s="52" t="s">
        <v>22</v>
      </c>
      <c r="I1111" s="52" t="s">
        <v>31</v>
      </c>
      <c r="J1111" s="52">
        <v>2023</v>
      </c>
      <c r="K1111" s="52" t="s">
        <v>32</v>
      </c>
      <c r="L1111" s="53" t="s">
        <v>73</v>
      </c>
      <c r="M1111" s="54">
        <v>45139</v>
      </c>
      <c r="N1111" s="52" t="s">
        <v>34</v>
      </c>
      <c r="O1111" s="55">
        <v>32.57</v>
      </c>
      <c r="P1111" s="52">
        <v>266</v>
      </c>
      <c r="Q1111" s="56">
        <v>0.09</v>
      </c>
      <c r="R1111" s="55">
        <f>+Table13[[#This Row],[Price per Unit]]*Table13[[#This Row],[Units Sold]]</f>
        <v>8663.6200000000008</v>
      </c>
      <c r="S1111" s="52" t="s">
        <v>61</v>
      </c>
      <c r="T1111" s="66">
        <f>+Table13[[#This Row],[Price per Unit]]*Table13[[#This Row],[Units Sold]]-Table13[[#This Row],[Price per Unit]]*Table13[[#This Row],[Units Sold]]*Table13[[#This Row],[Discount %]]</f>
        <v>7883.8942000000006</v>
      </c>
      <c r="U1111"/>
    </row>
    <row r="1112" spans="1:21">
      <c r="A1112" s="65">
        <v>2562</v>
      </c>
      <c r="B1112" s="52" t="s">
        <v>17</v>
      </c>
      <c r="C1112" s="52" t="s">
        <v>49</v>
      </c>
      <c r="D1112" s="52" t="s">
        <v>54</v>
      </c>
      <c r="E1112" s="52" t="s">
        <v>30</v>
      </c>
      <c r="F1112" s="52" t="s">
        <v>55</v>
      </c>
      <c r="G1112" s="52">
        <f>+LEN(Table13[[#This Row],[Product Name]])</f>
        <v>19</v>
      </c>
      <c r="H1112" s="52" t="s">
        <v>22</v>
      </c>
      <c r="I1112" s="52" t="s">
        <v>23</v>
      </c>
      <c r="J1112" s="52">
        <v>2023</v>
      </c>
      <c r="K1112" s="52" t="s">
        <v>45</v>
      </c>
      <c r="L1112" s="53" t="s">
        <v>33</v>
      </c>
      <c r="M1112" s="54">
        <v>45047</v>
      </c>
      <c r="N1112" s="52" t="s">
        <v>66</v>
      </c>
      <c r="O1112" s="55">
        <v>81.63</v>
      </c>
      <c r="P1112" s="52">
        <v>17</v>
      </c>
      <c r="Q1112" s="56">
        <v>0.3</v>
      </c>
      <c r="R1112" s="55">
        <f>+Table13[[#This Row],[Price per Unit]]*Table13[[#This Row],[Units Sold]]</f>
        <v>1387.71</v>
      </c>
      <c r="S1112" s="52" t="s">
        <v>40</v>
      </c>
      <c r="T1112" s="66">
        <f>+Table13[[#This Row],[Price per Unit]]*Table13[[#This Row],[Units Sold]]-Table13[[#This Row],[Price per Unit]]*Table13[[#This Row],[Units Sold]]*Table13[[#This Row],[Discount %]]</f>
        <v>971.39700000000005</v>
      </c>
      <c r="U1112"/>
    </row>
    <row r="1113" spans="1:21">
      <c r="A1113" s="65">
        <v>2568</v>
      </c>
      <c r="B1113" s="52" t="s">
        <v>17</v>
      </c>
      <c r="C1113" s="52" t="s">
        <v>49</v>
      </c>
      <c r="D1113" s="52" t="s">
        <v>52</v>
      </c>
      <c r="E1113" s="52" t="s">
        <v>70</v>
      </c>
      <c r="F1113" s="52" t="s">
        <v>43</v>
      </c>
      <c r="G1113" s="52">
        <f>+LEN(Table13[[#This Row],[Product Name]])</f>
        <v>20</v>
      </c>
      <c r="H1113" s="52" t="s">
        <v>22</v>
      </c>
      <c r="I1113" s="52" t="s">
        <v>23</v>
      </c>
      <c r="J1113" s="52">
        <v>2024</v>
      </c>
      <c r="K1113" s="52" t="s">
        <v>63</v>
      </c>
      <c r="L1113" s="53" t="s">
        <v>53</v>
      </c>
      <c r="M1113" s="54">
        <v>45292</v>
      </c>
      <c r="N1113" s="52" t="s">
        <v>66</v>
      </c>
      <c r="O1113" s="55">
        <v>82.79</v>
      </c>
      <c r="P1113" s="52">
        <v>263</v>
      </c>
      <c r="Q1113" s="56">
        <v>0.17</v>
      </c>
      <c r="R1113" s="55">
        <f>+Table13[[#This Row],[Price per Unit]]*Table13[[#This Row],[Units Sold]]</f>
        <v>21773.77</v>
      </c>
      <c r="S1113" s="52" t="s">
        <v>61</v>
      </c>
      <c r="T1113" s="66">
        <f>+Table13[[#This Row],[Price per Unit]]*Table13[[#This Row],[Units Sold]]-Table13[[#This Row],[Price per Unit]]*Table13[[#This Row],[Units Sold]]*Table13[[#This Row],[Discount %]]</f>
        <v>18072.2291</v>
      </c>
      <c r="U1113"/>
    </row>
    <row r="1114" spans="1:21">
      <c r="A1114" s="65">
        <v>2580</v>
      </c>
      <c r="B1114" s="52" t="s">
        <v>48</v>
      </c>
      <c r="C1114" s="52" t="s">
        <v>49</v>
      </c>
      <c r="D1114" s="52" t="s">
        <v>29</v>
      </c>
      <c r="E1114" s="52" t="s">
        <v>62</v>
      </c>
      <c r="F1114" s="52" t="s">
        <v>55</v>
      </c>
      <c r="G1114" s="52">
        <f>+LEN(Table13[[#This Row],[Product Name]])</f>
        <v>19</v>
      </c>
      <c r="H1114" s="52" t="s">
        <v>57</v>
      </c>
      <c r="I1114" s="52" t="s">
        <v>31</v>
      </c>
      <c r="J1114" s="52">
        <v>2023</v>
      </c>
      <c r="K1114" s="52" t="s">
        <v>24</v>
      </c>
      <c r="L1114" s="53" t="s">
        <v>68</v>
      </c>
      <c r="M1114" s="54">
        <v>45261</v>
      </c>
      <c r="N1114" s="52" t="s">
        <v>34</v>
      </c>
      <c r="O1114" s="55">
        <v>94.91</v>
      </c>
      <c r="P1114" s="52">
        <v>143</v>
      </c>
      <c r="Q1114" s="56">
        <v>0.05</v>
      </c>
      <c r="R1114" s="55">
        <f>+Table13[[#This Row],[Price per Unit]]*Table13[[#This Row],[Units Sold]]</f>
        <v>13572.13</v>
      </c>
      <c r="S1114" s="52" t="s">
        <v>56</v>
      </c>
      <c r="T1114" s="66">
        <f>+Table13[[#This Row],[Price per Unit]]*Table13[[#This Row],[Units Sold]]-Table13[[#This Row],[Price per Unit]]*Table13[[#This Row],[Units Sold]]*Table13[[#This Row],[Discount %]]</f>
        <v>12893.523499999999</v>
      </c>
      <c r="U1114"/>
    </row>
    <row r="1115" spans="1:21">
      <c r="A1115" s="65">
        <v>2585</v>
      </c>
      <c r="B1115" s="52" t="s">
        <v>41</v>
      </c>
      <c r="C1115" s="52" t="s">
        <v>49</v>
      </c>
      <c r="D1115" s="52" t="s">
        <v>52</v>
      </c>
      <c r="E1115" s="52" t="s">
        <v>30</v>
      </c>
      <c r="F1115" s="52" t="s">
        <v>38</v>
      </c>
      <c r="G1115" s="52">
        <f>+LEN(Table13[[#This Row],[Product Name]])</f>
        <v>15</v>
      </c>
      <c r="H1115" s="52" t="s">
        <v>22</v>
      </c>
      <c r="I1115" s="52" t="s">
        <v>31</v>
      </c>
      <c r="J1115" s="52">
        <v>2024</v>
      </c>
      <c r="K1115" s="52" t="s">
        <v>32</v>
      </c>
      <c r="L1115" s="53" t="s">
        <v>72</v>
      </c>
      <c r="M1115" s="54">
        <v>45444</v>
      </c>
      <c r="N1115" s="52" t="s">
        <v>34</v>
      </c>
      <c r="O1115" s="55">
        <v>37.69</v>
      </c>
      <c r="P1115" s="52">
        <v>168</v>
      </c>
      <c r="Q1115" s="56">
        <v>0.21</v>
      </c>
      <c r="R1115" s="55">
        <f>+Table13[[#This Row],[Price per Unit]]*Table13[[#This Row],[Units Sold]]</f>
        <v>6331.92</v>
      </c>
      <c r="S1115" s="52" t="s">
        <v>61</v>
      </c>
      <c r="T1115" s="66">
        <f>+Table13[[#This Row],[Price per Unit]]*Table13[[#This Row],[Units Sold]]-Table13[[#This Row],[Price per Unit]]*Table13[[#This Row],[Units Sold]]*Table13[[#This Row],[Discount %]]</f>
        <v>5002.2168000000001</v>
      </c>
      <c r="U1115"/>
    </row>
    <row r="1116" spans="1:21">
      <c r="A1116" s="65">
        <v>2591</v>
      </c>
      <c r="B1116" s="52" t="s">
        <v>48</v>
      </c>
      <c r="C1116" s="52" t="s">
        <v>49</v>
      </c>
      <c r="D1116" s="52" t="s">
        <v>29</v>
      </c>
      <c r="E1116" s="52" t="s">
        <v>20</v>
      </c>
      <c r="F1116" s="52" t="s">
        <v>43</v>
      </c>
      <c r="G1116" s="52">
        <f>+LEN(Table13[[#This Row],[Product Name]])</f>
        <v>20</v>
      </c>
      <c r="H1116" s="52" t="s">
        <v>57</v>
      </c>
      <c r="I1116" s="52" t="s">
        <v>23</v>
      </c>
      <c r="J1116" s="52">
        <v>2024</v>
      </c>
      <c r="K1116" s="52" t="s">
        <v>24</v>
      </c>
      <c r="L1116" s="53" t="s">
        <v>25</v>
      </c>
      <c r="M1116" s="54">
        <v>45352</v>
      </c>
      <c r="N1116" s="52" t="s">
        <v>39</v>
      </c>
      <c r="O1116" s="55">
        <v>34.36</v>
      </c>
      <c r="P1116" s="52">
        <v>70</v>
      </c>
      <c r="Q1116" s="56">
        <v>7.0000000000000007E-2</v>
      </c>
      <c r="R1116" s="55">
        <f>+Table13[[#This Row],[Price per Unit]]*Table13[[#This Row],[Units Sold]]</f>
        <v>2405.1999999999998</v>
      </c>
      <c r="S1116" s="52" t="s">
        <v>56</v>
      </c>
      <c r="T1116" s="66">
        <f>+Table13[[#This Row],[Price per Unit]]*Table13[[#This Row],[Units Sold]]-Table13[[#This Row],[Price per Unit]]*Table13[[#This Row],[Units Sold]]*Table13[[#This Row],[Discount %]]</f>
        <v>2236.8359999999998</v>
      </c>
      <c r="U1116"/>
    </row>
    <row r="1117" spans="1:21">
      <c r="A1117" s="65">
        <v>2596</v>
      </c>
      <c r="B1117" s="52" t="s">
        <v>17</v>
      </c>
      <c r="C1117" s="52" t="s">
        <v>49</v>
      </c>
      <c r="D1117" s="52" t="s">
        <v>42</v>
      </c>
      <c r="E1117" s="52" t="s">
        <v>37</v>
      </c>
      <c r="F1117" s="52" t="s">
        <v>21</v>
      </c>
      <c r="G1117" s="52">
        <f>+LEN(Table13[[#This Row],[Product Name]])</f>
        <v>16</v>
      </c>
      <c r="H1117" s="52" t="s">
        <v>57</v>
      </c>
      <c r="I1117" s="52" t="s">
        <v>23</v>
      </c>
      <c r="J1117" s="52">
        <v>2023</v>
      </c>
      <c r="K1117" s="52" t="s">
        <v>63</v>
      </c>
      <c r="L1117" s="53" t="s">
        <v>72</v>
      </c>
      <c r="M1117" s="54">
        <v>45078</v>
      </c>
      <c r="N1117" s="52" t="s">
        <v>34</v>
      </c>
      <c r="O1117" s="55">
        <v>91.47</v>
      </c>
      <c r="P1117" s="52">
        <v>444</v>
      </c>
      <c r="Q1117" s="56">
        <v>0.12</v>
      </c>
      <c r="R1117" s="55">
        <f>+Table13[[#This Row],[Price per Unit]]*Table13[[#This Row],[Units Sold]]</f>
        <v>40612.68</v>
      </c>
      <c r="S1117" s="52" t="s">
        <v>61</v>
      </c>
      <c r="T1117" s="66">
        <f>+Table13[[#This Row],[Price per Unit]]*Table13[[#This Row],[Units Sold]]-Table13[[#This Row],[Price per Unit]]*Table13[[#This Row],[Units Sold]]*Table13[[#This Row],[Discount %]]</f>
        <v>35739.1584</v>
      </c>
      <c r="U1117"/>
    </row>
    <row r="1118" spans="1:21">
      <c r="A1118" s="65">
        <v>2597</v>
      </c>
      <c r="B1118" s="52" t="s">
        <v>48</v>
      </c>
      <c r="C1118" s="52" t="s">
        <v>49</v>
      </c>
      <c r="D1118" s="52" t="s">
        <v>36</v>
      </c>
      <c r="E1118" s="52" t="s">
        <v>62</v>
      </c>
      <c r="F1118" s="52" t="s">
        <v>55</v>
      </c>
      <c r="G1118" s="52">
        <f>+LEN(Table13[[#This Row],[Product Name]])</f>
        <v>19</v>
      </c>
      <c r="H1118" s="52" t="s">
        <v>22</v>
      </c>
      <c r="I1118" s="52" t="s">
        <v>31</v>
      </c>
      <c r="J1118" s="52">
        <v>2023</v>
      </c>
      <c r="K1118" s="52" t="s">
        <v>24</v>
      </c>
      <c r="L1118" s="53" t="s">
        <v>51</v>
      </c>
      <c r="M1118" s="54">
        <v>45017</v>
      </c>
      <c r="N1118" s="52" t="s">
        <v>39</v>
      </c>
      <c r="O1118" s="55">
        <v>33.21</v>
      </c>
      <c r="P1118" s="52">
        <v>287</v>
      </c>
      <c r="Q1118" s="56">
        <v>0.14000000000000001</v>
      </c>
      <c r="R1118" s="55">
        <f>+Table13[[#This Row],[Price per Unit]]*Table13[[#This Row],[Units Sold]]</f>
        <v>9531.27</v>
      </c>
      <c r="S1118" s="52" t="s">
        <v>40</v>
      </c>
      <c r="T1118" s="66">
        <f>+Table13[[#This Row],[Price per Unit]]*Table13[[#This Row],[Units Sold]]-Table13[[#This Row],[Price per Unit]]*Table13[[#This Row],[Units Sold]]*Table13[[#This Row],[Discount %]]</f>
        <v>8196.8922000000002</v>
      </c>
      <c r="U1118"/>
    </row>
    <row r="1119" spans="1:21">
      <c r="A1119" s="65">
        <v>2600</v>
      </c>
      <c r="B1119" s="52" t="s">
        <v>17</v>
      </c>
      <c r="C1119" s="52" t="s">
        <v>49</v>
      </c>
      <c r="D1119" s="52" t="s">
        <v>29</v>
      </c>
      <c r="E1119" s="52" t="s">
        <v>37</v>
      </c>
      <c r="F1119" s="52" t="s">
        <v>43</v>
      </c>
      <c r="G1119" s="52">
        <f>+LEN(Table13[[#This Row],[Product Name]])</f>
        <v>20</v>
      </c>
      <c r="H1119" s="52" t="s">
        <v>22</v>
      </c>
      <c r="I1119" s="52" t="s">
        <v>23</v>
      </c>
      <c r="J1119" s="52">
        <v>2024</v>
      </c>
      <c r="K1119" s="52" t="s">
        <v>63</v>
      </c>
      <c r="L1119" s="53" t="s">
        <v>73</v>
      </c>
      <c r="M1119" s="54">
        <v>45505</v>
      </c>
      <c r="N1119" s="52" t="s">
        <v>66</v>
      </c>
      <c r="O1119" s="55">
        <v>50.92</v>
      </c>
      <c r="P1119" s="52">
        <v>161</v>
      </c>
      <c r="Q1119" s="56">
        <v>0.15</v>
      </c>
      <c r="R1119" s="55">
        <f>+Table13[[#This Row],[Price per Unit]]*Table13[[#This Row],[Units Sold]]</f>
        <v>8198.1200000000008</v>
      </c>
      <c r="S1119" s="52" t="s">
        <v>40</v>
      </c>
      <c r="T1119" s="66">
        <f>+Table13[[#This Row],[Price per Unit]]*Table13[[#This Row],[Units Sold]]-Table13[[#This Row],[Price per Unit]]*Table13[[#This Row],[Units Sold]]*Table13[[#This Row],[Discount %]]</f>
        <v>6968.402000000001</v>
      </c>
      <c r="U1119"/>
    </row>
    <row r="1120" spans="1:21">
      <c r="A1120" s="65">
        <v>2601</v>
      </c>
      <c r="B1120" s="52" t="s">
        <v>41</v>
      </c>
      <c r="C1120" s="52" t="s">
        <v>49</v>
      </c>
      <c r="D1120" s="52" t="s">
        <v>50</v>
      </c>
      <c r="E1120" s="52" t="s">
        <v>59</v>
      </c>
      <c r="F1120" s="52" t="s">
        <v>38</v>
      </c>
      <c r="G1120" s="52">
        <f>+LEN(Table13[[#This Row],[Product Name]])</f>
        <v>15</v>
      </c>
      <c r="H1120" s="52" t="s">
        <v>57</v>
      </c>
      <c r="I1120" s="52" t="s">
        <v>23</v>
      </c>
      <c r="J1120" s="52">
        <v>2023</v>
      </c>
      <c r="K1120" s="52" t="s">
        <v>32</v>
      </c>
      <c r="L1120" s="53" t="s">
        <v>33</v>
      </c>
      <c r="M1120" s="54">
        <v>45047</v>
      </c>
      <c r="N1120" s="52" t="s">
        <v>39</v>
      </c>
      <c r="O1120" s="55">
        <v>63.5</v>
      </c>
      <c r="P1120" s="52">
        <v>494</v>
      </c>
      <c r="Q1120" s="56">
        <v>0.03</v>
      </c>
      <c r="R1120" s="55">
        <f>+Table13[[#This Row],[Price per Unit]]*Table13[[#This Row],[Units Sold]]</f>
        <v>31369</v>
      </c>
      <c r="S1120" s="52" t="s">
        <v>56</v>
      </c>
      <c r="T1120" s="66">
        <f>+Table13[[#This Row],[Price per Unit]]*Table13[[#This Row],[Units Sold]]-Table13[[#This Row],[Price per Unit]]*Table13[[#This Row],[Units Sold]]*Table13[[#This Row],[Discount %]]</f>
        <v>30427.93</v>
      </c>
      <c r="U1120"/>
    </row>
    <row r="1121" spans="1:21">
      <c r="A1121" s="65">
        <v>2605</v>
      </c>
      <c r="B1121" s="52" t="s">
        <v>17</v>
      </c>
      <c r="C1121" s="52" t="s">
        <v>49</v>
      </c>
      <c r="D1121" s="52" t="s">
        <v>29</v>
      </c>
      <c r="E1121" s="52" t="s">
        <v>62</v>
      </c>
      <c r="F1121" s="52" t="s">
        <v>38</v>
      </c>
      <c r="G1121" s="52">
        <f>+LEN(Table13[[#This Row],[Product Name]])</f>
        <v>15</v>
      </c>
      <c r="H1121" s="52" t="s">
        <v>44</v>
      </c>
      <c r="I1121" s="52" t="s">
        <v>23</v>
      </c>
      <c r="J1121" s="52">
        <v>2023</v>
      </c>
      <c r="K1121" s="52" t="s">
        <v>45</v>
      </c>
      <c r="L1121" s="53" t="s">
        <v>73</v>
      </c>
      <c r="M1121" s="54">
        <v>45139</v>
      </c>
      <c r="N1121" s="52" t="s">
        <v>66</v>
      </c>
      <c r="O1121" s="55">
        <v>89.94</v>
      </c>
      <c r="P1121" s="52">
        <v>296</v>
      </c>
      <c r="Q1121" s="56">
        <v>7.0000000000000007E-2</v>
      </c>
      <c r="R1121" s="55">
        <f>+Table13[[#This Row],[Price per Unit]]*Table13[[#This Row],[Units Sold]]</f>
        <v>26622.239999999998</v>
      </c>
      <c r="S1121" s="52" t="s">
        <v>56</v>
      </c>
      <c r="T1121" s="66">
        <f>+Table13[[#This Row],[Price per Unit]]*Table13[[#This Row],[Units Sold]]-Table13[[#This Row],[Price per Unit]]*Table13[[#This Row],[Units Sold]]*Table13[[#This Row],[Discount %]]</f>
        <v>24758.683199999999</v>
      </c>
      <c r="U1121"/>
    </row>
    <row r="1122" spans="1:21">
      <c r="A1122" s="65">
        <v>2607</v>
      </c>
      <c r="B1122" s="52" t="s">
        <v>17</v>
      </c>
      <c r="C1122" s="52" t="s">
        <v>49</v>
      </c>
      <c r="D1122" s="52" t="s">
        <v>36</v>
      </c>
      <c r="E1122" s="52" t="s">
        <v>20</v>
      </c>
      <c r="F1122" s="52" t="s">
        <v>55</v>
      </c>
      <c r="G1122" s="52">
        <f>+LEN(Table13[[#This Row],[Product Name]])</f>
        <v>19</v>
      </c>
      <c r="H1122" s="52" t="s">
        <v>57</v>
      </c>
      <c r="I1122" s="52" t="s">
        <v>23</v>
      </c>
      <c r="J1122" s="52">
        <v>2023</v>
      </c>
      <c r="K1122" s="52" t="s">
        <v>32</v>
      </c>
      <c r="L1122" s="53" t="s">
        <v>73</v>
      </c>
      <c r="M1122" s="54">
        <v>45139</v>
      </c>
      <c r="N1122" s="52" t="s">
        <v>69</v>
      </c>
      <c r="O1122" s="55">
        <v>9.1</v>
      </c>
      <c r="P1122" s="52">
        <v>252</v>
      </c>
      <c r="Q1122" s="56">
        <v>0.16</v>
      </c>
      <c r="R1122" s="55">
        <f>+Table13[[#This Row],[Price per Unit]]*Table13[[#This Row],[Units Sold]]</f>
        <v>2293.1999999999998</v>
      </c>
      <c r="S1122" s="52" t="s">
        <v>56</v>
      </c>
      <c r="T1122" s="66">
        <f>+Table13[[#This Row],[Price per Unit]]*Table13[[#This Row],[Units Sold]]-Table13[[#This Row],[Price per Unit]]*Table13[[#This Row],[Units Sold]]*Table13[[#This Row],[Discount %]]</f>
        <v>1926.2879999999998</v>
      </c>
      <c r="U1122"/>
    </row>
    <row r="1123" spans="1:21">
      <c r="A1123" s="65">
        <v>2609</v>
      </c>
      <c r="B1123" s="52" t="s">
        <v>17</v>
      </c>
      <c r="C1123" s="52" t="s">
        <v>49</v>
      </c>
      <c r="D1123" s="52" t="s">
        <v>50</v>
      </c>
      <c r="E1123" s="52" t="s">
        <v>20</v>
      </c>
      <c r="F1123" s="52" t="s">
        <v>60</v>
      </c>
      <c r="G1123" s="52">
        <f>+LEN(Table13[[#This Row],[Product Name]])</f>
        <v>15</v>
      </c>
      <c r="H1123" s="52" t="s">
        <v>44</v>
      </c>
      <c r="I1123" s="52" t="s">
        <v>23</v>
      </c>
      <c r="J1123" s="52">
        <v>2023</v>
      </c>
      <c r="K1123" s="52" t="s">
        <v>24</v>
      </c>
      <c r="L1123" s="53" t="s">
        <v>25</v>
      </c>
      <c r="M1123" s="54">
        <v>44986</v>
      </c>
      <c r="N1123" s="52" t="s">
        <v>26</v>
      </c>
      <c r="O1123" s="55">
        <v>46.19</v>
      </c>
      <c r="P1123" s="52">
        <v>417</v>
      </c>
      <c r="Q1123" s="56">
        <v>0.17</v>
      </c>
      <c r="R1123" s="55">
        <f>+Table13[[#This Row],[Price per Unit]]*Table13[[#This Row],[Units Sold]]</f>
        <v>19261.23</v>
      </c>
      <c r="S1123" s="52" t="s">
        <v>47</v>
      </c>
      <c r="T1123" s="66">
        <f>+Table13[[#This Row],[Price per Unit]]*Table13[[#This Row],[Units Sold]]-Table13[[#This Row],[Price per Unit]]*Table13[[#This Row],[Units Sold]]*Table13[[#This Row],[Discount %]]</f>
        <v>15986.820899999999</v>
      </c>
      <c r="U1123"/>
    </row>
    <row r="1124" spans="1:21">
      <c r="A1124" s="65">
        <v>2610</v>
      </c>
      <c r="B1124" s="52" t="s">
        <v>41</v>
      </c>
      <c r="C1124" s="52" t="s">
        <v>49</v>
      </c>
      <c r="D1124" s="52" t="s">
        <v>52</v>
      </c>
      <c r="E1124" s="52" t="s">
        <v>30</v>
      </c>
      <c r="F1124" s="52" t="s">
        <v>43</v>
      </c>
      <c r="G1124" s="52">
        <f>+LEN(Table13[[#This Row],[Product Name]])</f>
        <v>20</v>
      </c>
      <c r="H1124" s="52" t="s">
        <v>44</v>
      </c>
      <c r="I1124" s="52" t="s">
        <v>31</v>
      </c>
      <c r="J1124" s="52">
        <v>2024</v>
      </c>
      <c r="K1124" s="52" t="s">
        <v>24</v>
      </c>
      <c r="L1124" s="53" t="s">
        <v>72</v>
      </c>
      <c r="M1124" s="54">
        <v>45444</v>
      </c>
      <c r="N1124" s="52" t="s">
        <v>39</v>
      </c>
      <c r="O1124" s="55">
        <v>88.12</v>
      </c>
      <c r="P1124" s="52">
        <v>220</v>
      </c>
      <c r="Q1124" s="56">
        <v>0.22</v>
      </c>
      <c r="R1124" s="55">
        <f>+Table13[[#This Row],[Price per Unit]]*Table13[[#This Row],[Units Sold]]</f>
        <v>19386.400000000001</v>
      </c>
      <c r="S1124" s="52" t="s">
        <v>27</v>
      </c>
      <c r="T1124" s="66">
        <f>+Table13[[#This Row],[Price per Unit]]*Table13[[#This Row],[Units Sold]]-Table13[[#This Row],[Price per Unit]]*Table13[[#This Row],[Units Sold]]*Table13[[#This Row],[Discount %]]</f>
        <v>15121.392</v>
      </c>
      <c r="U1124"/>
    </row>
    <row r="1125" spans="1:21">
      <c r="A1125" s="65">
        <v>2617</v>
      </c>
      <c r="B1125" s="52" t="s">
        <v>41</v>
      </c>
      <c r="C1125" s="52" t="s">
        <v>49</v>
      </c>
      <c r="D1125" s="52" t="s">
        <v>52</v>
      </c>
      <c r="E1125" s="52" t="s">
        <v>20</v>
      </c>
      <c r="F1125" s="52" t="s">
        <v>38</v>
      </c>
      <c r="G1125" s="52">
        <f>+LEN(Table13[[#This Row],[Product Name]])</f>
        <v>15</v>
      </c>
      <c r="H1125" s="52" t="s">
        <v>22</v>
      </c>
      <c r="I1125" s="52" t="s">
        <v>31</v>
      </c>
      <c r="J1125" s="52">
        <v>2024</v>
      </c>
      <c r="K1125" s="52" t="s">
        <v>45</v>
      </c>
      <c r="L1125" s="53" t="s">
        <v>33</v>
      </c>
      <c r="M1125" s="54">
        <v>45413</v>
      </c>
      <c r="N1125" s="52" t="s">
        <v>39</v>
      </c>
      <c r="O1125" s="55">
        <v>17.25</v>
      </c>
      <c r="P1125" s="52">
        <v>485</v>
      </c>
      <c r="Q1125" s="56">
        <v>0.28999999999999998</v>
      </c>
      <c r="R1125" s="55">
        <f>+Table13[[#This Row],[Price per Unit]]*Table13[[#This Row],[Units Sold]]</f>
        <v>8366.25</v>
      </c>
      <c r="S1125" s="52" t="s">
        <v>47</v>
      </c>
      <c r="T1125" s="66">
        <f>+Table13[[#This Row],[Price per Unit]]*Table13[[#This Row],[Units Sold]]-Table13[[#This Row],[Price per Unit]]*Table13[[#This Row],[Units Sold]]*Table13[[#This Row],[Discount %]]</f>
        <v>5940.0375000000004</v>
      </c>
      <c r="U1125"/>
    </row>
    <row r="1126" spans="1:21">
      <c r="A1126" s="65">
        <v>2621</v>
      </c>
      <c r="B1126" s="52" t="s">
        <v>17</v>
      </c>
      <c r="C1126" s="52" t="s">
        <v>49</v>
      </c>
      <c r="D1126" s="52" t="s">
        <v>36</v>
      </c>
      <c r="E1126" s="52" t="s">
        <v>59</v>
      </c>
      <c r="F1126" s="52" t="s">
        <v>60</v>
      </c>
      <c r="G1126" s="52">
        <f>+LEN(Table13[[#This Row],[Product Name]])</f>
        <v>15</v>
      </c>
      <c r="H1126" s="52" t="s">
        <v>57</v>
      </c>
      <c r="I1126" s="52" t="s">
        <v>23</v>
      </c>
      <c r="J1126" s="52">
        <v>2023</v>
      </c>
      <c r="K1126" s="52" t="s">
        <v>63</v>
      </c>
      <c r="L1126" s="53" t="s">
        <v>73</v>
      </c>
      <c r="M1126" s="54">
        <v>45139</v>
      </c>
      <c r="N1126" s="52" t="s">
        <v>39</v>
      </c>
      <c r="O1126" s="55">
        <v>73.58</v>
      </c>
      <c r="P1126" s="52">
        <v>74</v>
      </c>
      <c r="Q1126" s="56">
        <v>0.19</v>
      </c>
      <c r="R1126" s="55">
        <f>+Table13[[#This Row],[Price per Unit]]*Table13[[#This Row],[Units Sold]]</f>
        <v>5444.92</v>
      </c>
      <c r="S1126" s="52" t="s">
        <v>61</v>
      </c>
      <c r="T1126" s="66">
        <f>+Table13[[#This Row],[Price per Unit]]*Table13[[#This Row],[Units Sold]]-Table13[[#This Row],[Price per Unit]]*Table13[[#This Row],[Units Sold]]*Table13[[#This Row],[Discount %]]</f>
        <v>4410.3851999999997</v>
      </c>
      <c r="U1126"/>
    </row>
    <row r="1127" spans="1:21">
      <c r="A1127" s="65">
        <v>2622</v>
      </c>
      <c r="B1127" s="52" t="s">
        <v>17</v>
      </c>
      <c r="C1127" s="52" t="s">
        <v>49</v>
      </c>
      <c r="D1127" s="52" t="s">
        <v>19</v>
      </c>
      <c r="E1127" s="52" t="s">
        <v>67</v>
      </c>
      <c r="F1127" s="52" t="s">
        <v>21</v>
      </c>
      <c r="G1127" s="52">
        <f>+LEN(Table13[[#This Row],[Product Name]])</f>
        <v>16</v>
      </c>
      <c r="H1127" s="52" t="s">
        <v>44</v>
      </c>
      <c r="I1127" s="52" t="s">
        <v>23</v>
      </c>
      <c r="J1127" s="52">
        <v>2023</v>
      </c>
      <c r="K1127" s="52" t="s">
        <v>45</v>
      </c>
      <c r="L1127" s="53" t="s">
        <v>58</v>
      </c>
      <c r="M1127" s="54">
        <v>45200</v>
      </c>
      <c r="N1127" s="52" t="s">
        <v>66</v>
      </c>
      <c r="O1127" s="55">
        <v>39.659999999999997</v>
      </c>
      <c r="P1127" s="52">
        <v>160</v>
      </c>
      <c r="Q1127" s="56">
        <v>0.01</v>
      </c>
      <c r="R1127" s="55">
        <f>+Table13[[#This Row],[Price per Unit]]*Table13[[#This Row],[Units Sold]]</f>
        <v>6345.5999999999995</v>
      </c>
      <c r="S1127" s="52" t="s">
        <v>56</v>
      </c>
      <c r="T1127" s="66">
        <f>+Table13[[#This Row],[Price per Unit]]*Table13[[#This Row],[Units Sold]]-Table13[[#This Row],[Price per Unit]]*Table13[[#This Row],[Units Sold]]*Table13[[#This Row],[Discount %]]</f>
        <v>6282.1439999999993</v>
      </c>
      <c r="U1127"/>
    </row>
    <row r="1128" spans="1:21">
      <c r="A1128" s="65">
        <v>2626</v>
      </c>
      <c r="B1128" s="52" t="s">
        <v>17</v>
      </c>
      <c r="C1128" s="52" t="s">
        <v>49</v>
      </c>
      <c r="D1128" s="52" t="s">
        <v>36</v>
      </c>
      <c r="E1128" s="52" t="s">
        <v>30</v>
      </c>
      <c r="F1128" s="52" t="s">
        <v>21</v>
      </c>
      <c r="G1128" s="52">
        <f>+LEN(Table13[[#This Row],[Product Name]])</f>
        <v>16</v>
      </c>
      <c r="H1128" s="52" t="s">
        <v>44</v>
      </c>
      <c r="I1128" s="52" t="s">
        <v>31</v>
      </c>
      <c r="J1128" s="52">
        <v>2023</v>
      </c>
      <c r="K1128" s="52" t="s">
        <v>32</v>
      </c>
      <c r="L1128" s="53" t="s">
        <v>46</v>
      </c>
      <c r="M1128" s="54">
        <v>45170</v>
      </c>
      <c r="N1128" s="52" t="s">
        <v>39</v>
      </c>
      <c r="O1128" s="55">
        <v>81.349999999999994</v>
      </c>
      <c r="P1128" s="52">
        <v>342</v>
      </c>
      <c r="Q1128" s="56">
        <v>0.11</v>
      </c>
      <c r="R1128" s="55">
        <f>+Table13[[#This Row],[Price per Unit]]*Table13[[#This Row],[Units Sold]]</f>
        <v>27821.699999999997</v>
      </c>
      <c r="S1128" s="52" t="s">
        <v>40</v>
      </c>
      <c r="T1128" s="66">
        <f>+Table13[[#This Row],[Price per Unit]]*Table13[[#This Row],[Units Sold]]-Table13[[#This Row],[Price per Unit]]*Table13[[#This Row],[Units Sold]]*Table13[[#This Row],[Discount %]]</f>
        <v>24761.312999999998</v>
      </c>
      <c r="U1128"/>
    </row>
    <row r="1129" spans="1:21">
      <c r="A1129" s="65">
        <v>2627</v>
      </c>
      <c r="B1129" s="52" t="s">
        <v>41</v>
      </c>
      <c r="C1129" s="52" t="s">
        <v>49</v>
      </c>
      <c r="D1129" s="52" t="s">
        <v>52</v>
      </c>
      <c r="E1129" s="52" t="s">
        <v>20</v>
      </c>
      <c r="F1129" s="52" t="s">
        <v>60</v>
      </c>
      <c r="G1129" s="52">
        <f>+LEN(Table13[[#This Row],[Product Name]])</f>
        <v>15</v>
      </c>
      <c r="H1129" s="52" t="s">
        <v>44</v>
      </c>
      <c r="I1129" s="52" t="s">
        <v>31</v>
      </c>
      <c r="J1129" s="52">
        <v>2023</v>
      </c>
      <c r="K1129" s="52" t="s">
        <v>45</v>
      </c>
      <c r="L1129" s="53" t="s">
        <v>68</v>
      </c>
      <c r="M1129" s="54">
        <v>45261</v>
      </c>
      <c r="N1129" s="52" t="s">
        <v>26</v>
      </c>
      <c r="O1129" s="55">
        <v>8.65</v>
      </c>
      <c r="P1129" s="52">
        <v>191</v>
      </c>
      <c r="Q1129" s="56">
        <v>0.27</v>
      </c>
      <c r="R1129" s="55">
        <f>+Table13[[#This Row],[Price per Unit]]*Table13[[#This Row],[Units Sold]]</f>
        <v>1652.15</v>
      </c>
      <c r="S1129" s="52" t="s">
        <v>56</v>
      </c>
      <c r="T1129" s="66">
        <f>+Table13[[#This Row],[Price per Unit]]*Table13[[#This Row],[Units Sold]]-Table13[[#This Row],[Price per Unit]]*Table13[[#This Row],[Units Sold]]*Table13[[#This Row],[Discount %]]</f>
        <v>1206.0695000000001</v>
      </c>
      <c r="U1129"/>
    </row>
    <row r="1130" spans="1:21">
      <c r="A1130" s="65">
        <v>2628</v>
      </c>
      <c r="B1130" s="52" t="s">
        <v>48</v>
      </c>
      <c r="C1130" s="52" t="s">
        <v>49</v>
      </c>
      <c r="D1130" s="52" t="s">
        <v>52</v>
      </c>
      <c r="E1130" s="52" t="s">
        <v>59</v>
      </c>
      <c r="F1130" s="52" t="s">
        <v>55</v>
      </c>
      <c r="G1130" s="52">
        <f>+LEN(Table13[[#This Row],[Product Name]])</f>
        <v>19</v>
      </c>
      <c r="H1130" s="52" t="s">
        <v>57</v>
      </c>
      <c r="I1130" s="52" t="s">
        <v>31</v>
      </c>
      <c r="J1130" s="52">
        <v>2023</v>
      </c>
      <c r="K1130" s="52" t="s">
        <v>24</v>
      </c>
      <c r="L1130" s="53" t="s">
        <v>46</v>
      </c>
      <c r="M1130" s="54">
        <v>45170</v>
      </c>
      <c r="N1130" s="52" t="s">
        <v>69</v>
      </c>
      <c r="O1130" s="55">
        <v>32.770000000000003</v>
      </c>
      <c r="P1130" s="52">
        <v>91</v>
      </c>
      <c r="Q1130" s="56">
        <v>0.13</v>
      </c>
      <c r="R1130" s="55">
        <f>+Table13[[#This Row],[Price per Unit]]*Table13[[#This Row],[Units Sold]]</f>
        <v>2982.07</v>
      </c>
      <c r="S1130" s="52" t="s">
        <v>47</v>
      </c>
      <c r="T1130" s="66">
        <f>+Table13[[#This Row],[Price per Unit]]*Table13[[#This Row],[Units Sold]]-Table13[[#This Row],[Price per Unit]]*Table13[[#This Row],[Units Sold]]*Table13[[#This Row],[Discount %]]</f>
        <v>2594.4009000000001</v>
      </c>
      <c r="U1130"/>
    </row>
    <row r="1131" spans="1:21">
      <c r="A1131" s="65">
        <v>2633</v>
      </c>
      <c r="B1131" s="52" t="s">
        <v>17</v>
      </c>
      <c r="C1131" s="52" t="s">
        <v>49</v>
      </c>
      <c r="D1131" s="52" t="s">
        <v>29</v>
      </c>
      <c r="E1131" s="52" t="s">
        <v>37</v>
      </c>
      <c r="F1131" s="52" t="s">
        <v>38</v>
      </c>
      <c r="G1131" s="52">
        <f>+LEN(Table13[[#This Row],[Product Name]])</f>
        <v>15</v>
      </c>
      <c r="H1131" s="52" t="s">
        <v>22</v>
      </c>
      <c r="I1131" s="52" t="s">
        <v>31</v>
      </c>
      <c r="J1131" s="52">
        <v>2023</v>
      </c>
      <c r="K1131" s="52" t="s">
        <v>24</v>
      </c>
      <c r="L1131" s="53" t="s">
        <v>64</v>
      </c>
      <c r="M1131" s="54">
        <v>45108</v>
      </c>
      <c r="N1131" s="52" t="s">
        <v>66</v>
      </c>
      <c r="O1131" s="55">
        <v>39.76</v>
      </c>
      <c r="P1131" s="52">
        <v>218</v>
      </c>
      <c r="Q1131" s="56">
        <v>0</v>
      </c>
      <c r="R1131" s="55">
        <f>+Table13[[#This Row],[Price per Unit]]*Table13[[#This Row],[Units Sold]]</f>
        <v>8667.68</v>
      </c>
      <c r="S1131" s="52" t="s">
        <v>56</v>
      </c>
      <c r="T1131" s="66">
        <f>+Table13[[#This Row],[Price per Unit]]*Table13[[#This Row],[Units Sold]]-Table13[[#This Row],[Price per Unit]]*Table13[[#This Row],[Units Sold]]*Table13[[#This Row],[Discount %]]</f>
        <v>8667.68</v>
      </c>
      <c r="U1131"/>
    </row>
    <row r="1132" spans="1:21">
      <c r="A1132" s="65">
        <v>2634</v>
      </c>
      <c r="B1132" s="52" t="s">
        <v>48</v>
      </c>
      <c r="C1132" s="52" t="s">
        <v>49</v>
      </c>
      <c r="D1132" s="52" t="s">
        <v>50</v>
      </c>
      <c r="E1132" s="52" t="s">
        <v>62</v>
      </c>
      <c r="F1132" s="52" t="s">
        <v>60</v>
      </c>
      <c r="G1132" s="52">
        <f>+LEN(Table13[[#This Row],[Product Name]])</f>
        <v>15</v>
      </c>
      <c r="H1132" s="52" t="s">
        <v>22</v>
      </c>
      <c r="I1132" s="52" t="s">
        <v>31</v>
      </c>
      <c r="J1132" s="52">
        <v>2024</v>
      </c>
      <c r="K1132" s="52" t="s">
        <v>63</v>
      </c>
      <c r="L1132" s="53" t="s">
        <v>25</v>
      </c>
      <c r="M1132" s="54">
        <v>45352</v>
      </c>
      <c r="N1132" s="52" t="s">
        <v>26</v>
      </c>
      <c r="O1132" s="55">
        <v>67.97</v>
      </c>
      <c r="P1132" s="52">
        <v>248</v>
      </c>
      <c r="Q1132" s="56">
        <v>0.04</v>
      </c>
      <c r="R1132" s="55">
        <f>+Table13[[#This Row],[Price per Unit]]*Table13[[#This Row],[Units Sold]]</f>
        <v>16856.560000000001</v>
      </c>
      <c r="S1132" s="52" t="s">
        <v>40</v>
      </c>
      <c r="T1132" s="66">
        <f>+Table13[[#This Row],[Price per Unit]]*Table13[[#This Row],[Units Sold]]-Table13[[#This Row],[Price per Unit]]*Table13[[#This Row],[Units Sold]]*Table13[[#This Row],[Discount %]]</f>
        <v>16182.297600000002</v>
      </c>
      <c r="U1132"/>
    </row>
    <row r="1133" spans="1:21">
      <c r="A1133" s="65">
        <v>2636</v>
      </c>
      <c r="B1133" s="52" t="s">
        <v>41</v>
      </c>
      <c r="C1133" s="52" t="s">
        <v>49</v>
      </c>
      <c r="D1133" s="52" t="s">
        <v>50</v>
      </c>
      <c r="E1133" s="52" t="s">
        <v>59</v>
      </c>
      <c r="F1133" s="52" t="s">
        <v>38</v>
      </c>
      <c r="G1133" s="52">
        <f>+LEN(Table13[[#This Row],[Product Name]])</f>
        <v>15</v>
      </c>
      <c r="H1133" s="52" t="s">
        <v>57</v>
      </c>
      <c r="I1133" s="52" t="s">
        <v>31</v>
      </c>
      <c r="J1133" s="52">
        <v>2024</v>
      </c>
      <c r="K1133" s="52" t="s">
        <v>24</v>
      </c>
      <c r="L1133" s="53" t="s">
        <v>46</v>
      </c>
      <c r="M1133" s="54">
        <v>45536</v>
      </c>
      <c r="N1133" s="52" t="s">
        <v>34</v>
      </c>
      <c r="O1133" s="55">
        <v>68.42</v>
      </c>
      <c r="P1133" s="52">
        <v>128</v>
      </c>
      <c r="Q1133" s="56">
        <v>0.12</v>
      </c>
      <c r="R1133" s="55">
        <f>+Table13[[#This Row],[Price per Unit]]*Table13[[#This Row],[Units Sold]]</f>
        <v>8757.76</v>
      </c>
      <c r="S1133" s="52" t="s">
        <v>27</v>
      </c>
      <c r="T1133" s="66">
        <f>+Table13[[#This Row],[Price per Unit]]*Table13[[#This Row],[Units Sold]]-Table13[[#This Row],[Price per Unit]]*Table13[[#This Row],[Units Sold]]*Table13[[#This Row],[Discount %]]</f>
        <v>7706.8288000000002</v>
      </c>
      <c r="U1133"/>
    </row>
    <row r="1134" spans="1:21">
      <c r="A1134" s="65">
        <v>2637</v>
      </c>
      <c r="B1134" s="52" t="s">
        <v>17</v>
      </c>
      <c r="C1134" s="52" t="s">
        <v>49</v>
      </c>
      <c r="D1134" s="52" t="s">
        <v>36</v>
      </c>
      <c r="E1134" s="52" t="s">
        <v>37</v>
      </c>
      <c r="F1134" s="52" t="s">
        <v>21</v>
      </c>
      <c r="G1134" s="52">
        <f>+LEN(Table13[[#This Row],[Product Name]])</f>
        <v>16</v>
      </c>
      <c r="H1134" s="52" t="s">
        <v>22</v>
      </c>
      <c r="I1134" s="52" t="s">
        <v>31</v>
      </c>
      <c r="J1134" s="52">
        <v>2023</v>
      </c>
      <c r="K1134" s="52" t="s">
        <v>45</v>
      </c>
      <c r="L1134" s="53" t="s">
        <v>71</v>
      </c>
      <c r="M1134" s="54">
        <v>45200</v>
      </c>
      <c r="N1134" s="52" t="s">
        <v>69</v>
      </c>
      <c r="O1134" s="55">
        <v>60.44</v>
      </c>
      <c r="P1134" s="52">
        <v>24</v>
      </c>
      <c r="Q1134" s="56">
        <v>0.25</v>
      </c>
      <c r="R1134" s="55">
        <f>+Table13[[#This Row],[Price per Unit]]*Table13[[#This Row],[Units Sold]]</f>
        <v>1450.56</v>
      </c>
      <c r="S1134" s="52" t="s">
        <v>40</v>
      </c>
      <c r="T1134" s="66">
        <f>+Table13[[#This Row],[Price per Unit]]*Table13[[#This Row],[Units Sold]]-Table13[[#This Row],[Price per Unit]]*Table13[[#This Row],[Units Sold]]*Table13[[#This Row],[Discount %]]</f>
        <v>1087.92</v>
      </c>
      <c r="U1134"/>
    </row>
    <row r="1135" spans="1:21">
      <c r="A1135" s="65">
        <v>2640</v>
      </c>
      <c r="B1135" s="52" t="s">
        <v>17</v>
      </c>
      <c r="C1135" s="52" t="s">
        <v>49</v>
      </c>
      <c r="D1135" s="52" t="s">
        <v>36</v>
      </c>
      <c r="E1135" s="52" t="s">
        <v>37</v>
      </c>
      <c r="F1135" s="52" t="s">
        <v>21</v>
      </c>
      <c r="G1135" s="52">
        <f>+LEN(Table13[[#This Row],[Product Name]])</f>
        <v>16</v>
      </c>
      <c r="H1135" s="52" t="s">
        <v>22</v>
      </c>
      <c r="I1135" s="52" t="s">
        <v>31</v>
      </c>
      <c r="J1135" s="52">
        <v>2023</v>
      </c>
      <c r="K1135" s="52" t="s">
        <v>63</v>
      </c>
      <c r="L1135" s="53" t="s">
        <v>71</v>
      </c>
      <c r="M1135" s="54">
        <v>45200</v>
      </c>
      <c r="N1135" s="52" t="s">
        <v>66</v>
      </c>
      <c r="O1135" s="55">
        <v>10.02</v>
      </c>
      <c r="P1135" s="52">
        <v>37</v>
      </c>
      <c r="Q1135" s="56">
        <v>0.02</v>
      </c>
      <c r="R1135" s="55">
        <f>+Table13[[#This Row],[Price per Unit]]*Table13[[#This Row],[Units Sold]]</f>
        <v>370.74</v>
      </c>
      <c r="S1135" s="52" t="s">
        <v>56</v>
      </c>
      <c r="T1135" s="66">
        <f>+Table13[[#This Row],[Price per Unit]]*Table13[[#This Row],[Units Sold]]-Table13[[#This Row],[Price per Unit]]*Table13[[#This Row],[Units Sold]]*Table13[[#This Row],[Discount %]]</f>
        <v>363.3252</v>
      </c>
      <c r="U1135"/>
    </row>
    <row r="1136" spans="1:21">
      <c r="A1136" s="65">
        <v>2641</v>
      </c>
      <c r="B1136" s="52" t="s">
        <v>48</v>
      </c>
      <c r="C1136" s="52" t="s">
        <v>49</v>
      </c>
      <c r="D1136" s="52" t="s">
        <v>50</v>
      </c>
      <c r="E1136" s="52" t="s">
        <v>37</v>
      </c>
      <c r="F1136" s="52" t="s">
        <v>38</v>
      </c>
      <c r="G1136" s="52">
        <f>+LEN(Table13[[#This Row],[Product Name]])</f>
        <v>15</v>
      </c>
      <c r="H1136" s="52" t="s">
        <v>22</v>
      </c>
      <c r="I1136" s="52" t="s">
        <v>23</v>
      </c>
      <c r="J1136" s="52">
        <v>2024</v>
      </c>
      <c r="K1136" s="52" t="s">
        <v>24</v>
      </c>
      <c r="L1136" s="53" t="s">
        <v>25</v>
      </c>
      <c r="M1136" s="54">
        <v>45352</v>
      </c>
      <c r="N1136" s="52" t="s">
        <v>26</v>
      </c>
      <c r="O1136" s="55">
        <v>80.2</v>
      </c>
      <c r="P1136" s="52">
        <v>381</v>
      </c>
      <c r="Q1136" s="56">
        <v>0.14000000000000001</v>
      </c>
      <c r="R1136" s="55">
        <f>+Table13[[#This Row],[Price per Unit]]*Table13[[#This Row],[Units Sold]]</f>
        <v>30556.2</v>
      </c>
      <c r="S1136" s="52" t="s">
        <v>56</v>
      </c>
      <c r="T1136" s="66">
        <f>+Table13[[#This Row],[Price per Unit]]*Table13[[#This Row],[Units Sold]]-Table13[[#This Row],[Price per Unit]]*Table13[[#This Row],[Units Sold]]*Table13[[#This Row],[Discount %]]</f>
        <v>26278.332000000002</v>
      </c>
      <c r="U1136"/>
    </row>
    <row r="1137" spans="1:21">
      <c r="A1137" s="65">
        <v>2644</v>
      </c>
      <c r="B1137" s="52" t="s">
        <v>41</v>
      </c>
      <c r="C1137" s="52" t="s">
        <v>49</v>
      </c>
      <c r="D1137" s="52" t="s">
        <v>29</v>
      </c>
      <c r="E1137" s="52" t="s">
        <v>62</v>
      </c>
      <c r="F1137" s="52" t="s">
        <v>38</v>
      </c>
      <c r="G1137" s="52">
        <f>+LEN(Table13[[#This Row],[Product Name]])</f>
        <v>15</v>
      </c>
      <c r="H1137" s="52" t="s">
        <v>57</v>
      </c>
      <c r="I1137" s="52" t="s">
        <v>23</v>
      </c>
      <c r="J1137" s="52">
        <v>2023</v>
      </c>
      <c r="K1137" s="52" t="s">
        <v>45</v>
      </c>
      <c r="L1137" s="53" t="s">
        <v>33</v>
      </c>
      <c r="M1137" s="54">
        <v>45047</v>
      </c>
      <c r="N1137" s="52" t="s">
        <v>66</v>
      </c>
      <c r="O1137" s="55">
        <v>30.99</v>
      </c>
      <c r="P1137" s="52">
        <v>297</v>
      </c>
      <c r="Q1137" s="56">
        <v>0.1</v>
      </c>
      <c r="R1137" s="55">
        <f>+Table13[[#This Row],[Price per Unit]]*Table13[[#This Row],[Units Sold]]</f>
        <v>9204.0299999999988</v>
      </c>
      <c r="S1137" s="52" t="s">
        <v>47</v>
      </c>
      <c r="T1137" s="66">
        <f>+Table13[[#This Row],[Price per Unit]]*Table13[[#This Row],[Units Sold]]-Table13[[#This Row],[Price per Unit]]*Table13[[#This Row],[Units Sold]]*Table13[[#This Row],[Discount %]]</f>
        <v>8283.6269999999986</v>
      </c>
      <c r="U1137"/>
    </row>
    <row r="1138" spans="1:21">
      <c r="A1138" s="65">
        <v>2645</v>
      </c>
      <c r="B1138" s="52" t="s">
        <v>17</v>
      </c>
      <c r="C1138" s="52" t="s">
        <v>49</v>
      </c>
      <c r="D1138" s="52" t="s">
        <v>54</v>
      </c>
      <c r="E1138" s="52" t="s">
        <v>30</v>
      </c>
      <c r="F1138" s="52" t="s">
        <v>55</v>
      </c>
      <c r="G1138" s="52">
        <f>+LEN(Table13[[#This Row],[Product Name]])</f>
        <v>19</v>
      </c>
      <c r="H1138" s="52" t="s">
        <v>44</v>
      </c>
      <c r="I1138" s="52" t="s">
        <v>31</v>
      </c>
      <c r="J1138" s="52">
        <v>2023</v>
      </c>
      <c r="K1138" s="52" t="s">
        <v>45</v>
      </c>
      <c r="L1138" s="53" t="s">
        <v>73</v>
      </c>
      <c r="M1138" s="54">
        <v>45139</v>
      </c>
      <c r="N1138" s="52" t="s">
        <v>34</v>
      </c>
      <c r="O1138" s="55">
        <v>83.74</v>
      </c>
      <c r="P1138" s="52">
        <v>34</v>
      </c>
      <c r="Q1138" s="56">
        <v>0.28000000000000003</v>
      </c>
      <c r="R1138" s="55">
        <f>+Table13[[#This Row],[Price per Unit]]*Table13[[#This Row],[Units Sold]]</f>
        <v>2847.16</v>
      </c>
      <c r="S1138" s="52" t="s">
        <v>61</v>
      </c>
      <c r="T1138" s="66">
        <f>+Table13[[#This Row],[Price per Unit]]*Table13[[#This Row],[Units Sold]]-Table13[[#This Row],[Price per Unit]]*Table13[[#This Row],[Units Sold]]*Table13[[#This Row],[Discount %]]</f>
        <v>2049.9551999999999</v>
      </c>
      <c r="U1138"/>
    </row>
    <row r="1139" spans="1:21">
      <c r="A1139" s="65">
        <v>2650</v>
      </c>
      <c r="B1139" s="52" t="s">
        <v>17</v>
      </c>
      <c r="C1139" s="52" t="s">
        <v>49</v>
      </c>
      <c r="D1139" s="52" t="s">
        <v>36</v>
      </c>
      <c r="E1139" s="52" t="s">
        <v>37</v>
      </c>
      <c r="F1139" s="52" t="s">
        <v>55</v>
      </c>
      <c r="G1139" s="52">
        <f>+LEN(Table13[[#This Row],[Product Name]])</f>
        <v>19</v>
      </c>
      <c r="H1139" s="52" t="s">
        <v>44</v>
      </c>
      <c r="I1139" s="52" t="s">
        <v>23</v>
      </c>
      <c r="J1139" s="52">
        <v>2023</v>
      </c>
      <c r="K1139" s="52" t="s">
        <v>32</v>
      </c>
      <c r="L1139" s="53" t="s">
        <v>64</v>
      </c>
      <c r="M1139" s="54">
        <v>45108</v>
      </c>
      <c r="N1139" s="52" t="s">
        <v>26</v>
      </c>
      <c r="O1139" s="55">
        <v>21.06</v>
      </c>
      <c r="P1139" s="52">
        <v>435</v>
      </c>
      <c r="Q1139" s="56">
        <v>0.11</v>
      </c>
      <c r="R1139" s="55">
        <f>+Table13[[#This Row],[Price per Unit]]*Table13[[#This Row],[Units Sold]]</f>
        <v>9161.0999999999985</v>
      </c>
      <c r="S1139" s="52" t="s">
        <v>40</v>
      </c>
      <c r="T1139" s="66">
        <f>+Table13[[#This Row],[Price per Unit]]*Table13[[#This Row],[Units Sold]]-Table13[[#This Row],[Price per Unit]]*Table13[[#This Row],[Units Sold]]*Table13[[#This Row],[Discount %]]</f>
        <v>8153.378999999999</v>
      </c>
      <c r="U1139"/>
    </row>
    <row r="1140" spans="1:21">
      <c r="A1140" s="65">
        <v>2667</v>
      </c>
      <c r="B1140" s="52" t="s">
        <v>48</v>
      </c>
      <c r="C1140" s="52" t="s">
        <v>49</v>
      </c>
      <c r="D1140" s="52" t="s">
        <v>36</v>
      </c>
      <c r="E1140" s="52" t="s">
        <v>67</v>
      </c>
      <c r="F1140" s="52" t="s">
        <v>43</v>
      </c>
      <c r="G1140" s="52">
        <f>+LEN(Table13[[#This Row],[Product Name]])</f>
        <v>20</v>
      </c>
      <c r="H1140" s="52" t="s">
        <v>57</v>
      </c>
      <c r="I1140" s="52" t="s">
        <v>23</v>
      </c>
      <c r="J1140" s="52">
        <v>2023</v>
      </c>
      <c r="K1140" s="52" t="s">
        <v>24</v>
      </c>
      <c r="L1140" s="53" t="s">
        <v>53</v>
      </c>
      <c r="M1140" s="54">
        <v>44927</v>
      </c>
      <c r="N1140" s="52" t="s">
        <v>69</v>
      </c>
      <c r="O1140" s="55">
        <v>55.1</v>
      </c>
      <c r="P1140" s="52">
        <v>257</v>
      </c>
      <c r="Q1140" s="56">
        <v>0.2</v>
      </c>
      <c r="R1140" s="55">
        <f>+Table13[[#This Row],[Price per Unit]]*Table13[[#This Row],[Units Sold]]</f>
        <v>14160.7</v>
      </c>
      <c r="S1140" s="52" t="s">
        <v>40</v>
      </c>
      <c r="T1140" s="66">
        <f>+Table13[[#This Row],[Price per Unit]]*Table13[[#This Row],[Units Sold]]-Table13[[#This Row],[Price per Unit]]*Table13[[#This Row],[Units Sold]]*Table13[[#This Row],[Discount %]]</f>
        <v>11328.560000000001</v>
      </c>
      <c r="U1140"/>
    </row>
    <row r="1141" spans="1:21">
      <c r="A1141" s="65">
        <v>2669</v>
      </c>
      <c r="B1141" s="52" t="s">
        <v>48</v>
      </c>
      <c r="C1141" s="52" t="s">
        <v>49</v>
      </c>
      <c r="D1141" s="52" t="s">
        <v>29</v>
      </c>
      <c r="E1141" s="52" t="s">
        <v>70</v>
      </c>
      <c r="F1141" s="52" t="s">
        <v>60</v>
      </c>
      <c r="G1141" s="52">
        <f>+LEN(Table13[[#This Row],[Product Name]])</f>
        <v>15</v>
      </c>
      <c r="H1141" s="52" t="s">
        <v>22</v>
      </c>
      <c r="I1141" s="52" t="s">
        <v>31</v>
      </c>
      <c r="J1141" s="52">
        <v>2023</v>
      </c>
      <c r="K1141" s="52" t="s">
        <v>32</v>
      </c>
      <c r="L1141" s="53" t="s">
        <v>51</v>
      </c>
      <c r="M1141" s="54">
        <v>45017</v>
      </c>
      <c r="N1141" s="52" t="s">
        <v>66</v>
      </c>
      <c r="O1141" s="55">
        <v>22.14</v>
      </c>
      <c r="P1141" s="52">
        <v>120</v>
      </c>
      <c r="Q1141" s="56">
        <v>0.25</v>
      </c>
      <c r="R1141" s="55">
        <f>+Table13[[#This Row],[Price per Unit]]*Table13[[#This Row],[Units Sold]]</f>
        <v>2656.8</v>
      </c>
      <c r="S1141" s="52" t="s">
        <v>40</v>
      </c>
      <c r="T1141" s="66">
        <f>+Table13[[#This Row],[Price per Unit]]*Table13[[#This Row],[Units Sold]]-Table13[[#This Row],[Price per Unit]]*Table13[[#This Row],[Units Sold]]*Table13[[#This Row],[Discount %]]</f>
        <v>1992.6000000000001</v>
      </c>
      <c r="U1141"/>
    </row>
    <row r="1142" spans="1:21">
      <c r="A1142" s="65">
        <v>2675</v>
      </c>
      <c r="B1142" s="52" t="s">
        <v>41</v>
      </c>
      <c r="C1142" s="52" t="s">
        <v>49</v>
      </c>
      <c r="D1142" s="52" t="s">
        <v>52</v>
      </c>
      <c r="E1142" s="52" t="s">
        <v>37</v>
      </c>
      <c r="F1142" s="52" t="s">
        <v>43</v>
      </c>
      <c r="G1142" s="52">
        <f>+LEN(Table13[[#This Row],[Product Name]])</f>
        <v>20</v>
      </c>
      <c r="H1142" s="52" t="s">
        <v>22</v>
      </c>
      <c r="I1142" s="52" t="s">
        <v>31</v>
      </c>
      <c r="J1142" s="52">
        <v>2023</v>
      </c>
      <c r="K1142" s="52" t="s">
        <v>24</v>
      </c>
      <c r="L1142" s="53" t="s">
        <v>51</v>
      </c>
      <c r="M1142" s="54">
        <v>45017</v>
      </c>
      <c r="N1142" s="52" t="s">
        <v>26</v>
      </c>
      <c r="O1142" s="55">
        <v>22.12</v>
      </c>
      <c r="P1142" s="52">
        <v>417</v>
      </c>
      <c r="Q1142" s="56">
        <v>0.25</v>
      </c>
      <c r="R1142" s="55">
        <f>+Table13[[#This Row],[Price per Unit]]*Table13[[#This Row],[Units Sold]]</f>
        <v>9224.0400000000009</v>
      </c>
      <c r="S1142" s="52" t="s">
        <v>56</v>
      </c>
      <c r="T1142" s="66">
        <f>+Table13[[#This Row],[Price per Unit]]*Table13[[#This Row],[Units Sold]]-Table13[[#This Row],[Price per Unit]]*Table13[[#This Row],[Units Sold]]*Table13[[#This Row],[Discount %]]</f>
        <v>6918.0300000000007</v>
      </c>
      <c r="U1142"/>
    </row>
    <row r="1143" spans="1:21">
      <c r="A1143" s="65">
        <v>2676</v>
      </c>
      <c r="B1143" s="52" t="s">
        <v>41</v>
      </c>
      <c r="C1143" s="52" t="s">
        <v>49</v>
      </c>
      <c r="D1143" s="52" t="s">
        <v>50</v>
      </c>
      <c r="E1143" s="52" t="s">
        <v>59</v>
      </c>
      <c r="F1143" s="52" t="s">
        <v>55</v>
      </c>
      <c r="G1143" s="52">
        <f>+LEN(Table13[[#This Row],[Product Name]])</f>
        <v>19</v>
      </c>
      <c r="H1143" s="52" t="s">
        <v>22</v>
      </c>
      <c r="I1143" s="52" t="s">
        <v>31</v>
      </c>
      <c r="J1143" s="52">
        <v>2024</v>
      </c>
      <c r="K1143" s="52" t="s">
        <v>63</v>
      </c>
      <c r="L1143" s="53" t="s">
        <v>25</v>
      </c>
      <c r="M1143" s="54">
        <v>45352</v>
      </c>
      <c r="N1143" s="52" t="s">
        <v>26</v>
      </c>
      <c r="O1143" s="55">
        <v>56.5</v>
      </c>
      <c r="P1143" s="52">
        <v>158</v>
      </c>
      <c r="Q1143" s="56">
        <v>0.11</v>
      </c>
      <c r="R1143" s="55">
        <f>+Table13[[#This Row],[Price per Unit]]*Table13[[#This Row],[Units Sold]]</f>
        <v>8927</v>
      </c>
      <c r="S1143" s="52" t="s">
        <v>61</v>
      </c>
      <c r="T1143" s="66">
        <f>+Table13[[#This Row],[Price per Unit]]*Table13[[#This Row],[Units Sold]]-Table13[[#This Row],[Price per Unit]]*Table13[[#This Row],[Units Sold]]*Table13[[#This Row],[Discount %]]</f>
        <v>7945.03</v>
      </c>
      <c r="U1143"/>
    </row>
    <row r="1144" spans="1:21">
      <c r="A1144" s="65">
        <v>2686</v>
      </c>
      <c r="B1144" s="52" t="s">
        <v>41</v>
      </c>
      <c r="C1144" s="52" t="s">
        <v>49</v>
      </c>
      <c r="D1144" s="52" t="s">
        <v>54</v>
      </c>
      <c r="E1144" s="52" t="s">
        <v>30</v>
      </c>
      <c r="F1144" s="52" t="s">
        <v>55</v>
      </c>
      <c r="G1144" s="52">
        <f>+LEN(Table13[[#This Row],[Product Name]])</f>
        <v>19</v>
      </c>
      <c r="H1144" s="52" t="s">
        <v>44</v>
      </c>
      <c r="I1144" s="52" t="s">
        <v>31</v>
      </c>
      <c r="J1144" s="52">
        <v>2024</v>
      </c>
      <c r="K1144" s="52" t="s">
        <v>32</v>
      </c>
      <c r="L1144" s="53" t="s">
        <v>33</v>
      </c>
      <c r="M1144" s="54">
        <v>45413</v>
      </c>
      <c r="N1144" s="52" t="s">
        <v>66</v>
      </c>
      <c r="O1144" s="55">
        <v>27.91</v>
      </c>
      <c r="P1144" s="52">
        <v>254</v>
      </c>
      <c r="Q1144" s="56">
        <v>0.23</v>
      </c>
      <c r="R1144" s="55">
        <f>+Table13[[#This Row],[Price per Unit]]*Table13[[#This Row],[Units Sold]]</f>
        <v>7089.14</v>
      </c>
      <c r="S1144" s="52" t="s">
        <v>61</v>
      </c>
      <c r="T1144" s="66">
        <f>+Table13[[#This Row],[Price per Unit]]*Table13[[#This Row],[Units Sold]]-Table13[[#This Row],[Price per Unit]]*Table13[[#This Row],[Units Sold]]*Table13[[#This Row],[Discount %]]</f>
        <v>5458.6378000000004</v>
      </c>
      <c r="U1144"/>
    </row>
    <row r="1145" spans="1:21">
      <c r="A1145" s="65">
        <v>2698</v>
      </c>
      <c r="B1145" s="52" t="s">
        <v>48</v>
      </c>
      <c r="C1145" s="52" t="s">
        <v>49</v>
      </c>
      <c r="D1145" s="52" t="s">
        <v>50</v>
      </c>
      <c r="E1145" s="52" t="s">
        <v>62</v>
      </c>
      <c r="F1145" s="52" t="s">
        <v>21</v>
      </c>
      <c r="G1145" s="52">
        <f>+LEN(Table13[[#This Row],[Product Name]])</f>
        <v>16</v>
      </c>
      <c r="H1145" s="52" t="s">
        <v>22</v>
      </c>
      <c r="I1145" s="52" t="s">
        <v>23</v>
      </c>
      <c r="J1145" s="52">
        <v>2024</v>
      </c>
      <c r="K1145" s="52" t="s">
        <v>63</v>
      </c>
      <c r="L1145" s="53" t="s">
        <v>25</v>
      </c>
      <c r="M1145" s="54">
        <v>45352</v>
      </c>
      <c r="N1145" s="52" t="s">
        <v>34</v>
      </c>
      <c r="O1145" s="55">
        <v>77.17</v>
      </c>
      <c r="P1145" s="52">
        <v>203</v>
      </c>
      <c r="Q1145" s="56">
        <v>0.23</v>
      </c>
      <c r="R1145" s="55">
        <f>+Table13[[#This Row],[Price per Unit]]*Table13[[#This Row],[Units Sold]]</f>
        <v>15665.51</v>
      </c>
      <c r="S1145" s="52" t="s">
        <v>56</v>
      </c>
      <c r="T1145" s="66">
        <f>+Table13[[#This Row],[Price per Unit]]*Table13[[#This Row],[Units Sold]]-Table13[[#This Row],[Price per Unit]]*Table13[[#This Row],[Units Sold]]*Table13[[#This Row],[Discount %]]</f>
        <v>12062.4427</v>
      </c>
      <c r="U1145"/>
    </row>
    <row r="1146" spans="1:21">
      <c r="A1146" s="65">
        <v>2699</v>
      </c>
      <c r="B1146" s="52" t="s">
        <v>17</v>
      </c>
      <c r="C1146" s="52" t="s">
        <v>49</v>
      </c>
      <c r="D1146" s="52" t="s">
        <v>52</v>
      </c>
      <c r="E1146" s="52" t="s">
        <v>37</v>
      </c>
      <c r="F1146" s="52" t="s">
        <v>60</v>
      </c>
      <c r="G1146" s="52">
        <f>+LEN(Table13[[#This Row],[Product Name]])</f>
        <v>15</v>
      </c>
      <c r="H1146" s="52" t="s">
        <v>22</v>
      </c>
      <c r="I1146" s="52" t="s">
        <v>23</v>
      </c>
      <c r="J1146" s="52">
        <v>2024</v>
      </c>
      <c r="K1146" s="52" t="s">
        <v>63</v>
      </c>
      <c r="L1146" s="53" t="s">
        <v>33</v>
      </c>
      <c r="M1146" s="54">
        <v>45413</v>
      </c>
      <c r="N1146" s="52" t="s">
        <v>26</v>
      </c>
      <c r="O1146" s="55">
        <v>30.68</v>
      </c>
      <c r="P1146" s="52">
        <v>138</v>
      </c>
      <c r="Q1146" s="56">
        <v>0.18</v>
      </c>
      <c r="R1146" s="55">
        <f>+Table13[[#This Row],[Price per Unit]]*Table13[[#This Row],[Units Sold]]</f>
        <v>4233.84</v>
      </c>
      <c r="S1146" s="52" t="s">
        <v>61</v>
      </c>
      <c r="T1146" s="66">
        <f>+Table13[[#This Row],[Price per Unit]]*Table13[[#This Row],[Units Sold]]-Table13[[#This Row],[Price per Unit]]*Table13[[#This Row],[Units Sold]]*Table13[[#This Row],[Discount %]]</f>
        <v>3471.7488000000003</v>
      </c>
      <c r="U1146"/>
    </row>
    <row r="1147" spans="1:21">
      <c r="A1147" s="65">
        <v>2700</v>
      </c>
      <c r="B1147" s="52" t="s">
        <v>48</v>
      </c>
      <c r="C1147" s="52" t="s">
        <v>49</v>
      </c>
      <c r="D1147" s="52" t="s">
        <v>54</v>
      </c>
      <c r="E1147" s="52" t="s">
        <v>70</v>
      </c>
      <c r="F1147" s="52" t="s">
        <v>60</v>
      </c>
      <c r="G1147" s="52">
        <f>+LEN(Table13[[#This Row],[Product Name]])</f>
        <v>15</v>
      </c>
      <c r="H1147" s="52" t="s">
        <v>57</v>
      </c>
      <c r="I1147" s="52" t="s">
        <v>31</v>
      </c>
      <c r="J1147" s="52">
        <v>2024</v>
      </c>
      <c r="K1147" s="52" t="s">
        <v>45</v>
      </c>
      <c r="L1147" s="53" t="s">
        <v>51</v>
      </c>
      <c r="M1147" s="54">
        <v>45383</v>
      </c>
      <c r="N1147" s="52" t="s">
        <v>34</v>
      </c>
      <c r="O1147" s="55">
        <v>7.25</v>
      </c>
      <c r="P1147" s="52">
        <v>94</v>
      </c>
      <c r="Q1147" s="56">
        <v>0.2</v>
      </c>
      <c r="R1147" s="55">
        <f>+Table13[[#This Row],[Price per Unit]]*Table13[[#This Row],[Units Sold]]</f>
        <v>681.5</v>
      </c>
      <c r="S1147" s="52" t="s">
        <v>56</v>
      </c>
      <c r="T1147" s="66">
        <f>+Table13[[#This Row],[Price per Unit]]*Table13[[#This Row],[Units Sold]]-Table13[[#This Row],[Price per Unit]]*Table13[[#This Row],[Units Sold]]*Table13[[#This Row],[Discount %]]</f>
        <v>545.20000000000005</v>
      </c>
      <c r="U1147"/>
    </row>
    <row r="1148" spans="1:21">
      <c r="A1148" s="65">
        <v>2701</v>
      </c>
      <c r="B1148" s="52" t="s">
        <v>41</v>
      </c>
      <c r="C1148" s="52" t="s">
        <v>49</v>
      </c>
      <c r="D1148" s="52" t="s">
        <v>54</v>
      </c>
      <c r="E1148" s="52" t="s">
        <v>67</v>
      </c>
      <c r="F1148" s="52" t="s">
        <v>60</v>
      </c>
      <c r="G1148" s="52">
        <f>+LEN(Table13[[#This Row],[Product Name]])</f>
        <v>15</v>
      </c>
      <c r="H1148" s="52" t="s">
        <v>57</v>
      </c>
      <c r="I1148" s="52" t="s">
        <v>23</v>
      </c>
      <c r="J1148" s="52">
        <v>2024</v>
      </c>
      <c r="K1148" s="52" t="s">
        <v>24</v>
      </c>
      <c r="L1148" s="53" t="s">
        <v>68</v>
      </c>
      <c r="M1148" s="54">
        <v>45627</v>
      </c>
      <c r="N1148" s="52" t="s">
        <v>66</v>
      </c>
      <c r="O1148" s="55">
        <v>85.83</v>
      </c>
      <c r="P1148" s="52">
        <v>396</v>
      </c>
      <c r="Q1148" s="56">
        <v>0.2</v>
      </c>
      <c r="R1148" s="55">
        <f>+Table13[[#This Row],[Price per Unit]]*Table13[[#This Row],[Units Sold]]</f>
        <v>33988.68</v>
      </c>
      <c r="S1148" s="52" t="s">
        <v>40</v>
      </c>
      <c r="T1148" s="66">
        <f>+Table13[[#This Row],[Price per Unit]]*Table13[[#This Row],[Units Sold]]-Table13[[#This Row],[Price per Unit]]*Table13[[#This Row],[Units Sold]]*Table13[[#This Row],[Discount %]]</f>
        <v>27190.944</v>
      </c>
      <c r="U1148"/>
    </row>
    <row r="1149" spans="1:21">
      <c r="A1149" s="65">
        <v>2703</v>
      </c>
      <c r="B1149" s="52" t="s">
        <v>17</v>
      </c>
      <c r="C1149" s="52" t="s">
        <v>49</v>
      </c>
      <c r="D1149" s="52" t="s">
        <v>54</v>
      </c>
      <c r="E1149" s="52" t="s">
        <v>20</v>
      </c>
      <c r="F1149" s="52" t="s">
        <v>38</v>
      </c>
      <c r="G1149" s="52">
        <f>+LEN(Table13[[#This Row],[Product Name]])</f>
        <v>15</v>
      </c>
      <c r="H1149" s="52" t="s">
        <v>44</v>
      </c>
      <c r="I1149" s="52" t="s">
        <v>23</v>
      </c>
      <c r="J1149" s="52">
        <v>2023</v>
      </c>
      <c r="K1149" s="52" t="s">
        <v>63</v>
      </c>
      <c r="L1149" s="53" t="s">
        <v>64</v>
      </c>
      <c r="M1149" s="54">
        <v>45108</v>
      </c>
      <c r="N1149" s="52" t="s">
        <v>66</v>
      </c>
      <c r="O1149" s="55">
        <v>41.95</v>
      </c>
      <c r="P1149" s="52">
        <v>15</v>
      </c>
      <c r="Q1149" s="56">
        <v>0.06</v>
      </c>
      <c r="R1149" s="55">
        <f>+Table13[[#This Row],[Price per Unit]]*Table13[[#This Row],[Units Sold]]</f>
        <v>629.25</v>
      </c>
      <c r="S1149" s="52" t="s">
        <v>27</v>
      </c>
      <c r="T1149" s="66">
        <f>+Table13[[#This Row],[Price per Unit]]*Table13[[#This Row],[Units Sold]]-Table13[[#This Row],[Price per Unit]]*Table13[[#This Row],[Units Sold]]*Table13[[#This Row],[Discount %]]</f>
        <v>591.495</v>
      </c>
      <c r="U1149"/>
    </row>
    <row r="1150" spans="1:21">
      <c r="A1150" s="65">
        <v>2704</v>
      </c>
      <c r="B1150" s="52" t="s">
        <v>48</v>
      </c>
      <c r="C1150" s="52" t="s">
        <v>49</v>
      </c>
      <c r="D1150" s="52" t="s">
        <v>52</v>
      </c>
      <c r="E1150" s="52" t="s">
        <v>59</v>
      </c>
      <c r="F1150" s="52" t="s">
        <v>43</v>
      </c>
      <c r="G1150" s="52">
        <f>+LEN(Table13[[#This Row],[Product Name]])</f>
        <v>20</v>
      </c>
      <c r="H1150" s="52" t="s">
        <v>22</v>
      </c>
      <c r="I1150" s="52" t="s">
        <v>31</v>
      </c>
      <c r="J1150" s="52">
        <v>2024</v>
      </c>
      <c r="K1150" s="52" t="s">
        <v>45</v>
      </c>
      <c r="L1150" s="53" t="s">
        <v>68</v>
      </c>
      <c r="M1150" s="54">
        <v>45627</v>
      </c>
      <c r="N1150" s="52" t="s">
        <v>66</v>
      </c>
      <c r="O1150" s="55">
        <v>38.909999999999997</v>
      </c>
      <c r="P1150" s="52">
        <v>382</v>
      </c>
      <c r="Q1150" s="56">
        <v>0.14000000000000001</v>
      </c>
      <c r="R1150" s="55">
        <f>+Table13[[#This Row],[Price per Unit]]*Table13[[#This Row],[Units Sold]]</f>
        <v>14863.619999999999</v>
      </c>
      <c r="S1150" s="52" t="s">
        <v>40</v>
      </c>
      <c r="T1150" s="66">
        <f>+Table13[[#This Row],[Price per Unit]]*Table13[[#This Row],[Units Sold]]-Table13[[#This Row],[Price per Unit]]*Table13[[#This Row],[Units Sold]]*Table13[[#This Row],[Discount %]]</f>
        <v>12782.713199999998</v>
      </c>
      <c r="U1150"/>
    </row>
    <row r="1151" spans="1:21">
      <c r="A1151" s="65">
        <v>2706</v>
      </c>
      <c r="B1151" s="52" t="s">
        <v>17</v>
      </c>
      <c r="C1151" s="52" t="s">
        <v>49</v>
      </c>
      <c r="D1151" s="52" t="s">
        <v>54</v>
      </c>
      <c r="E1151" s="52" t="s">
        <v>30</v>
      </c>
      <c r="F1151" s="52" t="s">
        <v>21</v>
      </c>
      <c r="G1151" s="52">
        <f>+LEN(Table13[[#This Row],[Product Name]])</f>
        <v>16</v>
      </c>
      <c r="H1151" s="52" t="s">
        <v>57</v>
      </c>
      <c r="I1151" s="52" t="s">
        <v>31</v>
      </c>
      <c r="J1151" s="52">
        <v>2024</v>
      </c>
      <c r="K1151" s="52" t="s">
        <v>63</v>
      </c>
      <c r="L1151" s="53" t="s">
        <v>72</v>
      </c>
      <c r="M1151" s="54">
        <v>45444</v>
      </c>
      <c r="N1151" s="52" t="s">
        <v>34</v>
      </c>
      <c r="O1151" s="55">
        <v>11.2</v>
      </c>
      <c r="P1151" s="52">
        <v>469</v>
      </c>
      <c r="Q1151" s="56">
        <v>0.04</v>
      </c>
      <c r="R1151" s="55">
        <f>+Table13[[#This Row],[Price per Unit]]*Table13[[#This Row],[Units Sold]]</f>
        <v>5252.7999999999993</v>
      </c>
      <c r="S1151" s="52" t="s">
        <v>27</v>
      </c>
      <c r="T1151" s="66">
        <f>+Table13[[#This Row],[Price per Unit]]*Table13[[#This Row],[Units Sold]]-Table13[[#This Row],[Price per Unit]]*Table13[[#This Row],[Units Sold]]*Table13[[#This Row],[Discount %]]</f>
        <v>5042.6879999999992</v>
      </c>
      <c r="U1151"/>
    </row>
    <row r="1152" spans="1:21">
      <c r="A1152" s="65">
        <v>2711</v>
      </c>
      <c r="B1152" s="52" t="s">
        <v>41</v>
      </c>
      <c r="C1152" s="52" t="s">
        <v>49</v>
      </c>
      <c r="D1152" s="52" t="s">
        <v>54</v>
      </c>
      <c r="E1152" s="52" t="s">
        <v>67</v>
      </c>
      <c r="F1152" s="52" t="s">
        <v>55</v>
      </c>
      <c r="G1152" s="52">
        <f>+LEN(Table13[[#This Row],[Product Name]])</f>
        <v>19</v>
      </c>
      <c r="H1152" s="52" t="s">
        <v>57</v>
      </c>
      <c r="I1152" s="52" t="s">
        <v>31</v>
      </c>
      <c r="J1152" s="52">
        <v>2024</v>
      </c>
      <c r="K1152" s="52" t="s">
        <v>45</v>
      </c>
      <c r="L1152" s="53" t="s">
        <v>33</v>
      </c>
      <c r="M1152" s="54">
        <v>45413</v>
      </c>
      <c r="N1152" s="52" t="s">
        <v>69</v>
      </c>
      <c r="O1152" s="55">
        <v>59.57</v>
      </c>
      <c r="P1152" s="52">
        <v>371</v>
      </c>
      <c r="Q1152" s="56">
        <v>0.25</v>
      </c>
      <c r="R1152" s="55">
        <f>+Table13[[#This Row],[Price per Unit]]*Table13[[#This Row],[Units Sold]]</f>
        <v>22100.47</v>
      </c>
      <c r="S1152" s="52" t="s">
        <v>47</v>
      </c>
      <c r="T1152" s="66">
        <f>+Table13[[#This Row],[Price per Unit]]*Table13[[#This Row],[Units Sold]]-Table13[[#This Row],[Price per Unit]]*Table13[[#This Row],[Units Sold]]*Table13[[#This Row],[Discount %]]</f>
        <v>16575.352500000001</v>
      </c>
      <c r="U1152"/>
    </row>
    <row r="1153" spans="1:21">
      <c r="A1153" s="65">
        <v>2712</v>
      </c>
      <c r="B1153" s="52" t="s">
        <v>17</v>
      </c>
      <c r="C1153" s="52" t="s">
        <v>49</v>
      </c>
      <c r="D1153" s="52" t="s">
        <v>52</v>
      </c>
      <c r="E1153" s="52" t="s">
        <v>59</v>
      </c>
      <c r="F1153" s="52" t="s">
        <v>21</v>
      </c>
      <c r="G1153" s="52">
        <f>+LEN(Table13[[#This Row],[Product Name]])</f>
        <v>16</v>
      </c>
      <c r="H1153" s="52" t="s">
        <v>57</v>
      </c>
      <c r="I1153" s="52" t="s">
        <v>23</v>
      </c>
      <c r="J1153" s="52">
        <v>2023</v>
      </c>
      <c r="K1153" s="52" t="s">
        <v>45</v>
      </c>
      <c r="L1153" s="53" t="s">
        <v>51</v>
      </c>
      <c r="M1153" s="54">
        <v>45017</v>
      </c>
      <c r="N1153" s="52" t="s">
        <v>34</v>
      </c>
      <c r="O1153" s="55">
        <v>24.7</v>
      </c>
      <c r="P1153" s="52">
        <v>101</v>
      </c>
      <c r="Q1153" s="56">
        <v>0.17</v>
      </c>
      <c r="R1153" s="55">
        <f>+Table13[[#This Row],[Price per Unit]]*Table13[[#This Row],[Units Sold]]</f>
        <v>2494.6999999999998</v>
      </c>
      <c r="S1153" s="52" t="s">
        <v>61</v>
      </c>
      <c r="T1153" s="66">
        <f>+Table13[[#This Row],[Price per Unit]]*Table13[[#This Row],[Units Sold]]-Table13[[#This Row],[Price per Unit]]*Table13[[#This Row],[Units Sold]]*Table13[[#This Row],[Discount %]]</f>
        <v>2070.6009999999997</v>
      </c>
      <c r="U1153"/>
    </row>
    <row r="1154" spans="1:21">
      <c r="A1154" s="65">
        <v>2713</v>
      </c>
      <c r="B1154" s="52" t="s">
        <v>41</v>
      </c>
      <c r="C1154" s="52" t="s">
        <v>49</v>
      </c>
      <c r="D1154" s="52" t="s">
        <v>29</v>
      </c>
      <c r="E1154" s="52" t="s">
        <v>30</v>
      </c>
      <c r="F1154" s="52" t="s">
        <v>21</v>
      </c>
      <c r="G1154" s="52">
        <f>+LEN(Table13[[#This Row],[Product Name]])</f>
        <v>16</v>
      </c>
      <c r="H1154" s="52" t="s">
        <v>44</v>
      </c>
      <c r="I1154" s="52" t="s">
        <v>23</v>
      </c>
      <c r="J1154" s="52">
        <v>2024</v>
      </c>
      <c r="K1154" s="52" t="s">
        <v>45</v>
      </c>
      <c r="L1154" s="53" t="s">
        <v>68</v>
      </c>
      <c r="M1154" s="54">
        <v>45627</v>
      </c>
      <c r="N1154" s="52" t="s">
        <v>69</v>
      </c>
      <c r="O1154" s="55">
        <v>47.85</v>
      </c>
      <c r="P1154" s="52">
        <v>363</v>
      </c>
      <c r="Q1154" s="56">
        <v>0.14000000000000001</v>
      </c>
      <c r="R1154" s="55">
        <f>+Table13[[#This Row],[Price per Unit]]*Table13[[#This Row],[Units Sold]]</f>
        <v>17369.55</v>
      </c>
      <c r="S1154" s="52" t="s">
        <v>61</v>
      </c>
      <c r="T1154" s="66">
        <f>+Table13[[#This Row],[Price per Unit]]*Table13[[#This Row],[Units Sold]]-Table13[[#This Row],[Price per Unit]]*Table13[[#This Row],[Units Sold]]*Table13[[#This Row],[Discount %]]</f>
        <v>14937.812999999998</v>
      </c>
      <c r="U1154"/>
    </row>
    <row r="1155" spans="1:21">
      <c r="A1155" s="65">
        <v>2723</v>
      </c>
      <c r="B1155" s="52" t="s">
        <v>48</v>
      </c>
      <c r="C1155" s="52" t="s">
        <v>49</v>
      </c>
      <c r="D1155" s="52" t="s">
        <v>19</v>
      </c>
      <c r="E1155" s="52" t="s">
        <v>37</v>
      </c>
      <c r="F1155" s="52" t="s">
        <v>21</v>
      </c>
      <c r="G1155" s="52">
        <f>+LEN(Table13[[#This Row],[Product Name]])</f>
        <v>16</v>
      </c>
      <c r="H1155" s="52" t="s">
        <v>44</v>
      </c>
      <c r="I1155" s="52" t="s">
        <v>31</v>
      </c>
      <c r="J1155" s="52">
        <v>2023</v>
      </c>
      <c r="K1155" s="52" t="s">
        <v>45</v>
      </c>
      <c r="L1155" s="53" t="s">
        <v>72</v>
      </c>
      <c r="M1155" s="54">
        <v>45078</v>
      </c>
      <c r="N1155" s="52" t="s">
        <v>26</v>
      </c>
      <c r="O1155" s="55">
        <v>33.869999999999997</v>
      </c>
      <c r="P1155" s="52">
        <v>281</v>
      </c>
      <c r="Q1155" s="56">
        <v>0</v>
      </c>
      <c r="R1155" s="55">
        <f>+Table13[[#This Row],[Price per Unit]]*Table13[[#This Row],[Units Sold]]</f>
        <v>9517.4699999999993</v>
      </c>
      <c r="S1155" s="52" t="s">
        <v>56</v>
      </c>
      <c r="T1155" s="66">
        <f>+Table13[[#This Row],[Price per Unit]]*Table13[[#This Row],[Units Sold]]-Table13[[#This Row],[Price per Unit]]*Table13[[#This Row],[Units Sold]]*Table13[[#This Row],[Discount %]]</f>
        <v>9517.4699999999993</v>
      </c>
      <c r="U1155"/>
    </row>
    <row r="1156" spans="1:21">
      <c r="A1156" s="65">
        <v>2729</v>
      </c>
      <c r="B1156" s="52" t="s">
        <v>17</v>
      </c>
      <c r="C1156" s="52" t="s">
        <v>49</v>
      </c>
      <c r="D1156" s="52" t="s">
        <v>52</v>
      </c>
      <c r="E1156" s="52" t="s">
        <v>67</v>
      </c>
      <c r="F1156" s="52" t="s">
        <v>55</v>
      </c>
      <c r="G1156" s="52">
        <f>+LEN(Table13[[#This Row],[Product Name]])</f>
        <v>19</v>
      </c>
      <c r="H1156" s="52" t="s">
        <v>44</v>
      </c>
      <c r="I1156" s="52" t="s">
        <v>31</v>
      </c>
      <c r="J1156" s="52">
        <v>2024</v>
      </c>
      <c r="K1156" s="52" t="s">
        <v>32</v>
      </c>
      <c r="L1156" s="53" t="s">
        <v>46</v>
      </c>
      <c r="M1156" s="54">
        <v>45536</v>
      </c>
      <c r="N1156" s="52" t="s">
        <v>39</v>
      </c>
      <c r="O1156" s="55">
        <v>84.04</v>
      </c>
      <c r="P1156" s="52">
        <v>304</v>
      </c>
      <c r="Q1156" s="56">
        <v>0.23</v>
      </c>
      <c r="R1156" s="55">
        <f>+Table13[[#This Row],[Price per Unit]]*Table13[[#This Row],[Units Sold]]</f>
        <v>25548.160000000003</v>
      </c>
      <c r="S1156" s="52" t="s">
        <v>40</v>
      </c>
      <c r="T1156" s="66">
        <f>+Table13[[#This Row],[Price per Unit]]*Table13[[#This Row],[Units Sold]]-Table13[[#This Row],[Price per Unit]]*Table13[[#This Row],[Units Sold]]*Table13[[#This Row],[Discount %]]</f>
        <v>19672.083200000001</v>
      </c>
      <c r="U1156"/>
    </row>
    <row r="1157" spans="1:21">
      <c r="A1157" s="65">
        <v>2730</v>
      </c>
      <c r="B1157" s="52" t="s">
        <v>48</v>
      </c>
      <c r="C1157" s="52" t="s">
        <v>49</v>
      </c>
      <c r="D1157" s="52" t="s">
        <v>36</v>
      </c>
      <c r="E1157" s="52" t="s">
        <v>70</v>
      </c>
      <c r="F1157" s="52" t="s">
        <v>60</v>
      </c>
      <c r="G1157" s="52">
        <f>+LEN(Table13[[#This Row],[Product Name]])</f>
        <v>15</v>
      </c>
      <c r="H1157" s="52" t="s">
        <v>44</v>
      </c>
      <c r="I1157" s="52" t="s">
        <v>31</v>
      </c>
      <c r="J1157" s="52">
        <v>2023</v>
      </c>
      <c r="K1157" s="52" t="s">
        <v>24</v>
      </c>
      <c r="L1157" s="53" t="s">
        <v>68</v>
      </c>
      <c r="M1157" s="54">
        <v>45261</v>
      </c>
      <c r="N1157" s="52" t="s">
        <v>69</v>
      </c>
      <c r="O1157" s="55">
        <v>50.68</v>
      </c>
      <c r="P1157" s="52">
        <v>24</v>
      </c>
      <c r="Q1157" s="56">
        <v>0.11</v>
      </c>
      <c r="R1157" s="55">
        <f>+Table13[[#This Row],[Price per Unit]]*Table13[[#This Row],[Units Sold]]</f>
        <v>1216.32</v>
      </c>
      <c r="S1157" s="52" t="s">
        <v>61</v>
      </c>
      <c r="T1157" s="66">
        <f>+Table13[[#This Row],[Price per Unit]]*Table13[[#This Row],[Units Sold]]-Table13[[#This Row],[Price per Unit]]*Table13[[#This Row],[Units Sold]]*Table13[[#This Row],[Discount %]]</f>
        <v>1082.5247999999999</v>
      </c>
      <c r="U1157"/>
    </row>
    <row r="1158" spans="1:21">
      <c r="A1158" s="65">
        <v>2733</v>
      </c>
      <c r="B1158" s="52" t="s">
        <v>17</v>
      </c>
      <c r="C1158" s="52" t="s">
        <v>49</v>
      </c>
      <c r="D1158" s="52" t="s">
        <v>29</v>
      </c>
      <c r="E1158" s="52" t="s">
        <v>30</v>
      </c>
      <c r="F1158" s="52" t="s">
        <v>55</v>
      </c>
      <c r="G1158" s="52">
        <f>+LEN(Table13[[#This Row],[Product Name]])</f>
        <v>19</v>
      </c>
      <c r="H1158" s="52" t="s">
        <v>57</v>
      </c>
      <c r="I1158" s="52" t="s">
        <v>23</v>
      </c>
      <c r="J1158" s="52">
        <v>2024</v>
      </c>
      <c r="K1158" s="52" t="s">
        <v>63</v>
      </c>
      <c r="L1158" s="53" t="s">
        <v>25</v>
      </c>
      <c r="M1158" s="54">
        <v>45352</v>
      </c>
      <c r="N1158" s="52" t="s">
        <v>39</v>
      </c>
      <c r="O1158" s="55">
        <v>84.23</v>
      </c>
      <c r="P1158" s="52">
        <v>340</v>
      </c>
      <c r="Q1158" s="56">
        <v>0.24</v>
      </c>
      <c r="R1158" s="55">
        <f>+Table13[[#This Row],[Price per Unit]]*Table13[[#This Row],[Units Sold]]</f>
        <v>28638.2</v>
      </c>
      <c r="S1158" s="52" t="s">
        <v>47</v>
      </c>
      <c r="T1158" s="66">
        <f>+Table13[[#This Row],[Price per Unit]]*Table13[[#This Row],[Units Sold]]-Table13[[#This Row],[Price per Unit]]*Table13[[#This Row],[Units Sold]]*Table13[[#This Row],[Discount %]]</f>
        <v>21765.031999999999</v>
      </c>
      <c r="U1158"/>
    </row>
    <row r="1159" spans="1:21">
      <c r="A1159" s="65">
        <v>2736</v>
      </c>
      <c r="B1159" s="52" t="s">
        <v>41</v>
      </c>
      <c r="C1159" s="52" t="s">
        <v>49</v>
      </c>
      <c r="D1159" s="52" t="s">
        <v>36</v>
      </c>
      <c r="E1159" s="52" t="s">
        <v>67</v>
      </c>
      <c r="F1159" s="52" t="s">
        <v>55</v>
      </c>
      <c r="G1159" s="52">
        <f>+LEN(Table13[[#This Row],[Product Name]])</f>
        <v>19</v>
      </c>
      <c r="H1159" s="52" t="s">
        <v>57</v>
      </c>
      <c r="I1159" s="52" t="s">
        <v>31</v>
      </c>
      <c r="J1159" s="52">
        <v>2023</v>
      </c>
      <c r="K1159" s="52" t="s">
        <v>45</v>
      </c>
      <c r="L1159" s="53" t="s">
        <v>71</v>
      </c>
      <c r="M1159" s="54">
        <v>45200</v>
      </c>
      <c r="N1159" s="52" t="s">
        <v>69</v>
      </c>
      <c r="O1159" s="55">
        <v>55.05</v>
      </c>
      <c r="P1159" s="52">
        <v>26</v>
      </c>
      <c r="Q1159" s="56">
        <v>0.01</v>
      </c>
      <c r="R1159" s="55">
        <f>+Table13[[#This Row],[Price per Unit]]*Table13[[#This Row],[Units Sold]]</f>
        <v>1431.3</v>
      </c>
      <c r="S1159" s="52" t="s">
        <v>56</v>
      </c>
      <c r="T1159" s="66">
        <f>+Table13[[#This Row],[Price per Unit]]*Table13[[#This Row],[Units Sold]]-Table13[[#This Row],[Price per Unit]]*Table13[[#This Row],[Units Sold]]*Table13[[#This Row],[Discount %]]</f>
        <v>1416.9869999999999</v>
      </c>
      <c r="U1159"/>
    </row>
    <row r="1160" spans="1:21">
      <c r="A1160" s="65">
        <v>2739</v>
      </c>
      <c r="B1160" s="52" t="s">
        <v>17</v>
      </c>
      <c r="C1160" s="52" t="s">
        <v>49</v>
      </c>
      <c r="D1160" s="52" t="s">
        <v>52</v>
      </c>
      <c r="E1160" s="52" t="s">
        <v>30</v>
      </c>
      <c r="F1160" s="52" t="s">
        <v>38</v>
      </c>
      <c r="G1160" s="52">
        <f>+LEN(Table13[[#This Row],[Product Name]])</f>
        <v>15</v>
      </c>
      <c r="H1160" s="52" t="s">
        <v>57</v>
      </c>
      <c r="I1160" s="52" t="s">
        <v>31</v>
      </c>
      <c r="J1160" s="52">
        <v>2024</v>
      </c>
      <c r="K1160" s="52" t="s">
        <v>32</v>
      </c>
      <c r="L1160" s="53" t="s">
        <v>25</v>
      </c>
      <c r="M1160" s="54">
        <v>45352</v>
      </c>
      <c r="N1160" s="52" t="s">
        <v>69</v>
      </c>
      <c r="O1160" s="55">
        <v>76.61</v>
      </c>
      <c r="P1160" s="52">
        <v>4</v>
      </c>
      <c r="Q1160" s="56">
        <v>0.22</v>
      </c>
      <c r="R1160" s="55">
        <f>+Table13[[#This Row],[Price per Unit]]*Table13[[#This Row],[Units Sold]]</f>
        <v>306.44</v>
      </c>
      <c r="S1160" s="52" t="s">
        <v>27</v>
      </c>
      <c r="T1160" s="66">
        <f>+Table13[[#This Row],[Price per Unit]]*Table13[[#This Row],[Units Sold]]-Table13[[#This Row],[Price per Unit]]*Table13[[#This Row],[Units Sold]]*Table13[[#This Row],[Discount %]]</f>
        <v>239.0232</v>
      </c>
      <c r="U1160"/>
    </row>
    <row r="1161" spans="1:21">
      <c r="A1161" s="65">
        <v>2752</v>
      </c>
      <c r="B1161" s="52" t="s">
        <v>17</v>
      </c>
      <c r="C1161" s="52" t="s">
        <v>49</v>
      </c>
      <c r="D1161" s="52" t="s">
        <v>36</v>
      </c>
      <c r="E1161" s="52" t="s">
        <v>59</v>
      </c>
      <c r="F1161" s="52" t="s">
        <v>38</v>
      </c>
      <c r="G1161" s="52">
        <f>+LEN(Table13[[#This Row],[Product Name]])</f>
        <v>15</v>
      </c>
      <c r="H1161" s="52" t="s">
        <v>44</v>
      </c>
      <c r="I1161" s="52" t="s">
        <v>23</v>
      </c>
      <c r="J1161" s="52">
        <v>2024</v>
      </c>
      <c r="K1161" s="52" t="s">
        <v>63</v>
      </c>
      <c r="L1161" s="53" t="s">
        <v>33</v>
      </c>
      <c r="M1161" s="54">
        <v>45413</v>
      </c>
      <c r="N1161" s="52" t="s">
        <v>66</v>
      </c>
      <c r="O1161" s="55">
        <v>31.12</v>
      </c>
      <c r="P1161" s="52">
        <v>412</v>
      </c>
      <c r="Q1161" s="56">
        <v>0.2</v>
      </c>
      <c r="R1161" s="55">
        <f>+Table13[[#This Row],[Price per Unit]]*Table13[[#This Row],[Units Sold]]</f>
        <v>12821.44</v>
      </c>
      <c r="S1161" s="52" t="s">
        <v>27</v>
      </c>
      <c r="T1161" s="66">
        <f>+Table13[[#This Row],[Price per Unit]]*Table13[[#This Row],[Units Sold]]-Table13[[#This Row],[Price per Unit]]*Table13[[#This Row],[Units Sold]]*Table13[[#This Row],[Discount %]]</f>
        <v>10257.152</v>
      </c>
      <c r="U1161"/>
    </row>
    <row r="1162" spans="1:21">
      <c r="A1162" s="65">
        <v>2755</v>
      </c>
      <c r="B1162" s="52" t="s">
        <v>17</v>
      </c>
      <c r="C1162" s="52" t="s">
        <v>49</v>
      </c>
      <c r="D1162" s="52" t="s">
        <v>42</v>
      </c>
      <c r="E1162" s="52" t="s">
        <v>37</v>
      </c>
      <c r="F1162" s="52" t="s">
        <v>43</v>
      </c>
      <c r="G1162" s="52">
        <f>+LEN(Table13[[#This Row],[Product Name]])</f>
        <v>20</v>
      </c>
      <c r="H1162" s="52" t="s">
        <v>44</v>
      </c>
      <c r="I1162" s="52" t="s">
        <v>23</v>
      </c>
      <c r="J1162" s="52">
        <v>2023</v>
      </c>
      <c r="K1162" s="52" t="s">
        <v>24</v>
      </c>
      <c r="L1162" s="53" t="s">
        <v>33</v>
      </c>
      <c r="M1162" s="54">
        <v>45047</v>
      </c>
      <c r="N1162" s="52" t="s">
        <v>69</v>
      </c>
      <c r="O1162" s="55">
        <v>22.58</v>
      </c>
      <c r="P1162" s="52">
        <v>86</v>
      </c>
      <c r="Q1162" s="56">
        <v>0.08</v>
      </c>
      <c r="R1162" s="55">
        <f>+Table13[[#This Row],[Price per Unit]]*Table13[[#This Row],[Units Sold]]</f>
        <v>1941.8799999999999</v>
      </c>
      <c r="S1162" s="52" t="s">
        <v>40</v>
      </c>
      <c r="T1162" s="66">
        <f>+Table13[[#This Row],[Price per Unit]]*Table13[[#This Row],[Units Sold]]-Table13[[#This Row],[Price per Unit]]*Table13[[#This Row],[Units Sold]]*Table13[[#This Row],[Discount %]]</f>
        <v>1786.5295999999998</v>
      </c>
      <c r="U1162"/>
    </row>
    <row r="1163" spans="1:21">
      <c r="A1163" s="65">
        <v>2760</v>
      </c>
      <c r="B1163" s="52" t="s">
        <v>41</v>
      </c>
      <c r="C1163" s="52" t="s">
        <v>49</v>
      </c>
      <c r="D1163" s="52" t="s">
        <v>54</v>
      </c>
      <c r="E1163" s="52" t="s">
        <v>20</v>
      </c>
      <c r="F1163" s="52" t="s">
        <v>43</v>
      </c>
      <c r="G1163" s="52">
        <f>+LEN(Table13[[#This Row],[Product Name]])</f>
        <v>20</v>
      </c>
      <c r="H1163" s="52" t="s">
        <v>57</v>
      </c>
      <c r="I1163" s="52" t="s">
        <v>31</v>
      </c>
      <c r="J1163" s="52">
        <v>2024</v>
      </c>
      <c r="K1163" s="52" t="s">
        <v>63</v>
      </c>
      <c r="L1163" s="53" t="s">
        <v>33</v>
      </c>
      <c r="M1163" s="54">
        <v>45413</v>
      </c>
      <c r="N1163" s="52" t="s">
        <v>26</v>
      </c>
      <c r="O1163" s="55">
        <v>23.46</v>
      </c>
      <c r="P1163" s="52">
        <v>349</v>
      </c>
      <c r="Q1163" s="56">
        <v>0.01</v>
      </c>
      <c r="R1163" s="55">
        <f>+Table13[[#This Row],[Price per Unit]]*Table13[[#This Row],[Units Sold]]</f>
        <v>8187.54</v>
      </c>
      <c r="S1163" s="52" t="s">
        <v>61</v>
      </c>
      <c r="T1163" s="66">
        <f>+Table13[[#This Row],[Price per Unit]]*Table13[[#This Row],[Units Sold]]-Table13[[#This Row],[Price per Unit]]*Table13[[#This Row],[Units Sold]]*Table13[[#This Row],[Discount %]]</f>
        <v>8105.6646000000001</v>
      </c>
      <c r="U1163"/>
    </row>
    <row r="1164" spans="1:21">
      <c r="A1164" s="65">
        <v>2764</v>
      </c>
      <c r="B1164" s="52" t="s">
        <v>48</v>
      </c>
      <c r="C1164" s="52" t="s">
        <v>49</v>
      </c>
      <c r="D1164" s="52" t="s">
        <v>52</v>
      </c>
      <c r="E1164" s="52" t="s">
        <v>67</v>
      </c>
      <c r="F1164" s="52" t="s">
        <v>21</v>
      </c>
      <c r="G1164" s="52">
        <f>+LEN(Table13[[#This Row],[Product Name]])</f>
        <v>16</v>
      </c>
      <c r="H1164" s="52" t="s">
        <v>57</v>
      </c>
      <c r="I1164" s="52" t="s">
        <v>23</v>
      </c>
      <c r="J1164" s="52">
        <v>2024</v>
      </c>
      <c r="K1164" s="52" t="s">
        <v>45</v>
      </c>
      <c r="L1164" s="53" t="s">
        <v>25</v>
      </c>
      <c r="M1164" s="54">
        <v>45352</v>
      </c>
      <c r="N1164" s="52" t="s">
        <v>26</v>
      </c>
      <c r="O1164" s="55">
        <v>18.920000000000002</v>
      </c>
      <c r="P1164" s="52">
        <v>91</v>
      </c>
      <c r="Q1164" s="56">
        <v>0.24</v>
      </c>
      <c r="R1164" s="55">
        <f>+Table13[[#This Row],[Price per Unit]]*Table13[[#This Row],[Units Sold]]</f>
        <v>1721.7200000000003</v>
      </c>
      <c r="S1164" s="52" t="s">
        <v>56</v>
      </c>
      <c r="T1164" s="66">
        <f>+Table13[[#This Row],[Price per Unit]]*Table13[[#This Row],[Units Sold]]-Table13[[#This Row],[Price per Unit]]*Table13[[#This Row],[Units Sold]]*Table13[[#This Row],[Discount %]]</f>
        <v>1308.5072000000002</v>
      </c>
      <c r="U1164"/>
    </row>
    <row r="1165" spans="1:21">
      <c r="A1165" s="65">
        <v>2765</v>
      </c>
      <c r="B1165" s="52" t="s">
        <v>48</v>
      </c>
      <c r="C1165" s="52" t="s">
        <v>49</v>
      </c>
      <c r="D1165" s="52" t="s">
        <v>52</v>
      </c>
      <c r="E1165" s="52" t="s">
        <v>59</v>
      </c>
      <c r="F1165" s="52" t="s">
        <v>43</v>
      </c>
      <c r="G1165" s="52">
        <f>+LEN(Table13[[#This Row],[Product Name]])</f>
        <v>20</v>
      </c>
      <c r="H1165" s="52" t="s">
        <v>44</v>
      </c>
      <c r="I1165" s="52" t="s">
        <v>23</v>
      </c>
      <c r="J1165" s="52">
        <v>2024</v>
      </c>
      <c r="K1165" s="52" t="s">
        <v>24</v>
      </c>
      <c r="L1165" s="53" t="s">
        <v>46</v>
      </c>
      <c r="M1165" s="54">
        <v>45536</v>
      </c>
      <c r="N1165" s="52" t="s">
        <v>69</v>
      </c>
      <c r="O1165" s="55">
        <v>19.36</v>
      </c>
      <c r="P1165" s="52">
        <v>180</v>
      </c>
      <c r="Q1165" s="56">
        <v>0.3</v>
      </c>
      <c r="R1165" s="55">
        <f>+Table13[[#This Row],[Price per Unit]]*Table13[[#This Row],[Units Sold]]</f>
        <v>3484.7999999999997</v>
      </c>
      <c r="S1165" s="52" t="s">
        <v>56</v>
      </c>
      <c r="T1165" s="66">
        <f>+Table13[[#This Row],[Price per Unit]]*Table13[[#This Row],[Units Sold]]-Table13[[#This Row],[Price per Unit]]*Table13[[#This Row],[Units Sold]]*Table13[[#This Row],[Discount %]]</f>
        <v>2439.3599999999997</v>
      </c>
      <c r="U1165"/>
    </row>
    <row r="1166" spans="1:21">
      <c r="A1166" s="65">
        <v>2767</v>
      </c>
      <c r="B1166" s="52" t="s">
        <v>41</v>
      </c>
      <c r="C1166" s="52" t="s">
        <v>49</v>
      </c>
      <c r="D1166" s="52" t="s">
        <v>36</v>
      </c>
      <c r="E1166" s="52" t="s">
        <v>67</v>
      </c>
      <c r="F1166" s="52" t="s">
        <v>21</v>
      </c>
      <c r="G1166" s="52">
        <f>+LEN(Table13[[#This Row],[Product Name]])</f>
        <v>16</v>
      </c>
      <c r="H1166" s="52" t="s">
        <v>22</v>
      </c>
      <c r="I1166" s="52" t="s">
        <v>23</v>
      </c>
      <c r="J1166" s="52">
        <v>2023</v>
      </c>
      <c r="K1166" s="52" t="s">
        <v>63</v>
      </c>
      <c r="L1166" s="53" t="s">
        <v>51</v>
      </c>
      <c r="M1166" s="54">
        <v>45017</v>
      </c>
      <c r="N1166" s="52" t="s">
        <v>34</v>
      </c>
      <c r="O1166" s="55">
        <v>61.39</v>
      </c>
      <c r="P1166" s="52">
        <v>202</v>
      </c>
      <c r="Q1166" s="56">
        <v>0.27</v>
      </c>
      <c r="R1166" s="55">
        <f>+Table13[[#This Row],[Price per Unit]]*Table13[[#This Row],[Units Sold]]</f>
        <v>12400.78</v>
      </c>
      <c r="S1166" s="52" t="s">
        <v>27</v>
      </c>
      <c r="T1166" s="66">
        <f>+Table13[[#This Row],[Price per Unit]]*Table13[[#This Row],[Units Sold]]-Table13[[#This Row],[Price per Unit]]*Table13[[#This Row],[Units Sold]]*Table13[[#This Row],[Discount %]]</f>
        <v>9052.5694000000003</v>
      </c>
      <c r="U1166"/>
    </row>
    <row r="1167" spans="1:21">
      <c r="A1167" s="65">
        <v>2768</v>
      </c>
      <c r="B1167" s="52" t="s">
        <v>41</v>
      </c>
      <c r="C1167" s="52" t="s">
        <v>49</v>
      </c>
      <c r="D1167" s="52" t="s">
        <v>52</v>
      </c>
      <c r="E1167" s="52" t="s">
        <v>62</v>
      </c>
      <c r="F1167" s="52" t="s">
        <v>55</v>
      </c>
      <c r="G1167" s="52">
        <f>+LEN(Table13[[#This Row],[Product Name]])</f>
        <v>19</v>
      </c>
      <c r="H1167" s="52" t="s">
        <v>57</v>
      </c>
      <c r="I1167" s="52" t="s">
        <v>23</v>
      </c>
      <c r="J1167" s="52">
        <v>2024</v>
      </c>
      <c r="K1167" s="52" t="s">
        <v>63</v>
      </c>
      <c r="L1167" s="53" t="s">
        <v>65</v>
      </c>
      <c r="M1167" s="54">
        <v>45292</v>
      </c>
      <c r="N1167" s="52" t="s">
        <v>66</v>
      </c>
      <c r="O1167" s="55">
        <v>71.27</v>
      </c>
      <c r="P1167" s="52">
        <v>20</v>
      </c>
      <c r="Q1167" s="56">
        <v>0.01</v>
      </c>
      <c r="R1167" s="55">
        <f>+Table13[[#This Row],[Price per Unit]]*Table13[[#This Row],[Units Sold]]</f>
        <v>1425.3999999999999</v>
      </c>
      <c r="S1167" s="52" t="s">
        <v>27</v>
      </c>
      <c r="T1167" s="66">
        <f>+Table13[[#This Row],[Price per Unit]]*Table13[[#This Row],[Units Sold]]-Table13[[#This Row],[Price per Unit]]*Table13[[#This Row],[Units Sold]]*Table13[[#This Row],[Discount %]]</f>
        <v>1411.146</v>
      </c>
      <c r="U1167"/>
    </row>
    <row r="1168" spans="1:21">
      <c r="A1168" s="65">
        <v>2769</v>
      </c>
      <c r="B1168" s="52" t="s">
        <v>41</v>
      </c>
      <c r="C1168" s="52" t="s">
        <v>49</v>
      </c>
      <c r="D1168" s="52" t="s">
        <v>19</v>
      </c>
      <c r="E1168" s="52" t="s">
        <v>67</v>
      </c>
      <c r="F1168" s="52" t="s">
        <v>55</v>
      </c>
      <c r="G1168" s="52">
        <f>+LEN(Table13[[#This Row],[Product Name]])</f>
        <v>19</v>
      </c>
      <c r="H1168" s="52" t="s">
        <v>22</v>
      </c>
      <c r="I1168" s="52" t="s">
        <v>23</v>
      </c>
      <c r="J1168" s="52">
        <v>2023</v>
      </c>
      <c r="K1168" s="52" t="s">
        <v>32</v>
      </c>
      <c r="L1168" s="53" t="s">
        <v>53</v>
      </c>
      <c r="M1168" s="54">
        <v>44927</v>
      </c>
      <c r="N1168" s="52" t="s">
        <v>26</v>
      </c>
      <c r="O1168" s="55">
        <v>36.42</v>
      </c>
      <c r="P1168" s="52">
        <v>263</v>
      </c>
      <c r="Q1168" s="56">
        <v>0.28000000000000003</v>
      </c>
      <c r="R1168" s="55">
        <f>+Table13[[#This Row],[Price per Unit]]*Table13[[#This Row],[Units Sold]]</f>
        <v>9578.4600000000009</v>
      </c>
      <c r="S1168" s="52" t="s">
        <v>61</v>
      </c>
      <c r="T1168" s="66">
        <f>+Table13[[#This Row],[Price per Unit]]*Table13[[#This Row],[Units Sold]]-Table13[[#This Row],[Price per Unit]]*Table13[[#This Row],[Units Sold]]*Table13[[#This Row],[Discount %]]</f>
        <v>6896.4912000000004</v>
      </c>
      <c r="U1168"/>
    </row>
    <row r="1169" spans="1:21">
      <c r="A1169" s="65">
        <v>2779</v>
      </c>
      <c r="B1169" s="52" t="s">
        <v>48</v>
      </c>
      <c r="C1169" s="52" t="s">
        <v>49</v>
      </c>
      <c r="D1169" s="52" t="s">
        <v>29</v>
      </c>
      <c r="E1169" s="52" t="s">
        <v>37</v>
      </c>
      <c r="F1169" s="52" t="s">
        <v>38</v>
      </c>
      <c r="G1169" s="52">
        <f>+LEN(Table13[[#This Row],[Product Name]])</f>
        <v>15</v>
      </c>
      <c r="H1169" s="52" t="s">
        <v>22</v>
      </c>
      <c r="I1169" s="52" t="s">
        <v>23</v>
      </c>
      <c r="J1169" s="52">
        <v>2023</v>
      </c>
      <c r="K1169" s="52" t="s">
        <v>24</v>
      </c>
      <c r="L1169" s="53" t="s">
        <v>71</v>
      </c>
      <c r="M1169" s="54">
        <v>45200</v>
      </c>
      <c r="N1169" s="52" t="s">
        <v>34</v>
      </c>
      <c r="O1169" s="55">
        <v>14.3</v>
      </c>
      <c r="P1169" s="52">
        <v>41</v>
      </c>
      <c r="Q1169" s="56">
        <v>0.22</v>
      </c>
      <c r="R1169" s="55">
        <f>+Table13[[#This Row],[Price per Unit]]*Table13[[#This Row],[Units Sold]]</f>
        <v>586.30000000000007</v>
      </c>
      <c r="S1169" s="52" t="s">
        <v>56</v>
      </c>
      <c r="T1169" s="66">
        <f>+Table13[[#This Row],[Price per Unit]]*Table13[[#This Row],[Units Sold]]-Table13[[#This Row],[Price per Unit]]*Table13[[#This Row],[Units Sold]]*Table13[[#This Row],[Discount %]]</f>
        <v>457.31400000000008</v>
      </c>
      <c r="U1169"/>
    </row>
    <row r="1170" spans="1:21">
      <c r="A1170" s="65">
        <v>2782</v>
      </c>
      <c r="B1170" s="52" t="s">
        <v>17</v>
      </c>
      <c r="C1170" s="52" t="s">
        <v>49</v>
      </c>
      <c r="D1170" s="52" t="s">
        <v>54</v>
      </c>
      <c r="E1170" s="52" t="s">
        <v>37</v>
      </c>
      <c r="F1170" s="52" t="s">
        <v>43</v>
      </c>
      <c r="G1170" s="52">
        <f>+LEN(Table13[[#This Row],[Product Name]])</f>
        <v>20</v>
      </c>
      <c r="H1170" s="52" t="s">
        <v>22</v>
      </c>
      <c r="I1170" s="52" t="s">
        <v>23</v>
      </c>
      <c r="J1170" s="52">
        <v>2024</v>
      </c>
      <c r="K1170" s="52" t="s">
        <v>24</v>
      </c>
      <c r="L1170" s="53" t="s">
        <v>51</v>
      </c>
      <c r="M1170" s="54">
        <v>45383</v>
      </c>
      <c r="N1170" s="52" t="s">
        <v>66</v>
      </c>
      <c r="O1170" s="55">
        <v>97.19</v>
      </c>
      <c r="P1170" s="52">
        <v>204</v>
      </c>
      <c r="Q1170" s="56">
        <v>7.0000000000000007E-2</v>
      </c>
      <c r="R1170" s="55">
        <f>+Table13[[#This Row],[Price per Unit]]*Table13[[#This Row],[Units Sold]]</f>
        <v>19826.759999999998</v>
      </c>
      <c r="S1170" s="52" t="s">
        <v>27</v>
      </c>
      <c r="T1170" s="66">
        <f>+Table13[[#This Row],[Price per Unit]]*Table13[[#This Row],[Units Sold]]-Table13[[#This Row],[Price per Unit]]*Table13[[#This Row],[Units Sold]]*Table13[[#This Row],[Discount %]]</f>
        <v>18438.8868</v>
      </c>
      <c r="U1170"/>
    </row>
    <row r="1171" spans="1:21">
      <c r="A1171" s="65">
        <v>2787</v>
      </c>
      <c r="B1171" s="52" t="s">
        <v>48</v>
      </c>
      <c r="C1171" s="52" t="s">
        <v>49</v>
      </c>
      <c r="D1171" s="52" t="s">
        <v>19</v>
      </c>
      <c r="E1171" s="52" t="s">
        <v>70</v>
      </c>
      <c r="F1171" s="52" t="s">
        <v>21</v>
      </c>
      <c r="G1171" s="52">
        <f>+LEN(Table13[[#This Row],[Product Name]])</f>
        <v>16</v>
      </c>
      <c r="H1171" s="52" t="s">
        <v>57</v>
      </c>
      <c r="I1171" s="52" t="s">
        <v>31</v>
      </c>
      <c r="J1171" s="52">
        <v>2023</v>
      </c>
      <c r="K1171" s="52" t="s">
        <v>32</v>
      </c>
      <c r="L1171" s="53" t="s">
        <v>64</v>
      </c>
      <c r="M1171" s="54">
        <v>45108</v>
      </c>
      <c r="N1171" s="52" t="s">
        <v>26</v>
      </c>
      <c r="O1171" s="55">
        <v>33.31</v>
      </c>
      <c r="P1171" s="52">
        <v>55</v>
      </c>
      <c r="Q1171" s="56">
        <v>0.03</v>
      </c>
      <c r="R1171" s="55">
        <f>+Table13[[#This Row],[Price per Unit]]*Table13[[#This Row],[Units Sold]]</f>
        <v>1832.0500000000002</v>
      </c>
      <c r="S1171" s="52" t="s">
        <v>47</v>
      </c>
      <c r="T1171" s="66">
        <f>+Table13[[#This Row],[Price per Unit]]*Table13[[#This Row],[Units Sold]]-Table13[[#This Row],[Price per Unit]]*Table13[[#This Row],[Units Sold]]*Table13[[#This Row],[Discount %]]</f>
        <v>1777.0885000000003</v>
      </c>
      <c r="U1171"/>
    </row>
    <row r="1172" spans="1:21">
      <c r="A1172" s="65">
        <v>2789</v>
      </c>
      <c r="B1172" s="52" t="s">
        <v>17</v>
      </c>
      <c r="C1172" s="52" t="s">
        <v>49</v>
      </c>
      <c r="D1172" s="52" t="s">
        <v>29</v>
      </c>
      <c r="E1172" s="52" t="s">
        <v>30</v>
      </c>
      <c r="F1172" s="52" t="s">
        <v>55</v>
      </c>
      <c r="G1172" s="52">
        <f>+LEN(Table13[[#This Row],[Product Name]])</f>
        <v>19</v>
      </c>
      <c r="H1172" s="52" t="s">
        <v>44</v>
      </c>
      <c r="I1172" s="52" t="s">
        <v>23</v>
      </c>
      <c r="J1172" s="52">
        <v>2023</v>
      </c>
      <c r="K1172" s="52" t="s">
        <v>45</v>
      </c>
      <c r="L1172" s="53" t="s">
        <v>71</v>
      </c>
      <c r="M1172" s="54">
        <v>45200</v>
      </c>
      <c r="N1172" s="52" t="s">
        <v>69</v>
      </c>
      <c r="O1172" s="55">
        <v>48.34</v>
      </c>
      <c r="P1172" s="52">
        <v>224</v>
      </c>
      <c r="Q1172" s="56">
        <v>0.09</v>
      </c>
      <c r="R1172" s="55">
        <f>+Table13[[#This Row],[Price per Unit]]*Table13[[#This Row],[Units Sold]]</f>
        <v>10828.16</v>
      </c>
      <c r="S1172" s="52" t="s">
        <v>27</v>
      </c>
      <c r="T1172" s="66">
        <f>+Table13[[#This Row],[Price per Unit]]*Table13[[#This Row],[Units Sold]]-Table13[[#This Row],[Price per Unit]]*Table13[[#This Row],[Units Sold]]*Table13[[#This Row],[Discount %]]</f>
        <v>9853.6255999999994</v>
      </c>
      <c r="U1172"/>
    </row>
    <row r="1173" spans="1:21">
      <c r="A1173" s="65">
        <v>2792</v>
      </c>
      <c r="B1173" s="52" t="s">
        <v>41</v>
      </c>
      <c r="C1173" s="52" t="s">
        <v>49</v>
      </c>
      <c r="D1173" s="52" t="s">
        <v>42</v>
      </c>
      <c r="E1173" s="52" t="s">
        <v>59</v>
      </c>
      <c r="F1173" s="52" t="s">
        <v>38</v>
      </c>
      <c r="G1173" s="52">
        <f>+LEN(Table13[[#This Row],[Product Name]])</f>
        <v>15</v>
      </c>
      <c r="H1173" s="52" t="s">
        <v>57</v>
      </c>
      <c r="I1173" s="52" t="s">
        <v>31</v>
      </c>
      <c r="J1173" s="52">
        <v>2024</v>
      </c>
      <c r="K1173" s="52" t="s">
        <v>63</v>
      </c>
      <c r="L1173" s="53" t="s">
        <v>33</v>
      </c>
      <c r="M1173" s="54">
        <v>45413</v>
      </c>
      <c r="N1173" s="52" t="s">
        <v>39</v>
      </c>
      <c r="O1173" s="55">
        <v>61.57</v>
      </c>
      <c r="P1173" s="52">
        <v>123</v>
      </c>
      <c r="Q1173" s="56">
        <v>0.21</v>
      </c>
      <c r="R1173" s="55">
        <f>+Table13[[#This Row],[Price per Unit]]*Table13[[#This Row],[Units Sold]]</f>
        <v>7573.11</v>
      </c>
      <c r="S1173" s="52" t="s">
        <v>56</v>
      </c>
      <c r="T1173" s="66">
        <f>+Table13[[#This Row],[Price per Unit]]*Table13[[#This Row],[Units Sold]]-Table13[[#This Row],[Price per Unit]]*Table13[[#This Row],[Units Sold]]*Table13[[#This Row],[Discount %]]</f>
        <v>5982.7569000000003</v>
      </c>
      <c r="U1173"/>
    </row>
    <row r="1174" spans="1:21">
      <c r="A1174" s="65">
        <v>2793</v>
      </c>
      <c r="B1174" s="52" t="s">
        <v>17</v>
      </c>
      <c r="C1174" s="52" t="s">
        <v>49</v>
      </c>
      <c r="D1174" s="52" t="s">
        <v>50</v>
      </c>
      <c r="E1174" s="52" t="s">
        <v>59</v>
      </c>
      <c r="F1174" s="52" t="s">
        <v>38</v>
      </c>
      <c r="G1174" s="52">
        <f>+LEN(Table13[[#This Row],[Product Name]])</f>
        <v>15</v>
      </c>
      <c r="H1174" s="52" t="s">
        <v>22</v>
      </c>
      <c r="I1174" s="52" t="s">
        <v>31</v>
      </c>
      <c r="J1174" s="52">
        <v>2024</v>
      </c>
      <c r="K1174" s="52" t="s">
        <v>63</v>
      </c>
      <c r="L1174" s="53" t="s">
        <v>58</v>
      </c>
      <c r="M1174" s="54">
        <v>45566</v>
      </c>
      <c r="N1174" s="52" t="s">
        <v>26</v>
      </c>
      <c r="O1174" s="55">
        <v>23.87</v>
      </c>
      <c r="P1174" s="52">
        <v>1</v>
      </c>
      <c r="Q1174" s="56">
        <v>0.22</v>
      </c>
      <c r="R1174" s="55">
        <f>+Table13[[#This Row],[Price per Unit]]*Table13[[#This Row],[Units Sold]]</f>
        <v>23.87</v>
      </c>
      <c r="S1174" s="52" t="s">
        <v>61</v>
      </c>
      <c r="T1174" s="66">
        <f>+Table13[[#This Row],[Price per Unit]]*Table13[[#This Row],[Units Sold]]-Table13[[#This Row],[Price per Unit]]*Table13[[#This Row],[Units Sold]]*Table13[[#This Row],[Discount %]]</f>
        <v>18.618600000000001</v>
      </c>
      <c r="U1174"/>
    </row>
    <row r="1175" spans="1:21">
      <c r="A1175" s="65">
        <v>2794</v>
      </c>
      <c r="B1175" s="52" t="s">
        <v>41</v>
      </c>
      <c r="C1175" s="52" t="s">
        <v>49</v>
      </c>
      <c r="D1175" s="52" t="s">
        <v>42</v>
      </c>
      <c r="E1175" s="52" t="s">
        <v>20</v>
      </c>
      <c r="F1175" s="52" t="s">
        <v>60</v>
      </c>
      <c r="G1175" s="52">
        <f>+LEN(Table13[[#This Row],[Product Name]])</f>
        <v>15</v>
      </c>
      <c r="H1175" s="52" t="s">
        <v>22</v>
      </c>
      <c r="I1175" s="52" t="s">
        <v>23</v>
      </c>
      <c r="J1175" s="52">
        <v>2023</v>
      </c>
      <c r="K1175" s="52" t="s">
        <v>45</v>
      </c>
      <c r="L1175" s="53" t="s">
        <v>71</v>
      </c>
      <c r="M1175" s="54">
        <v>45200</v>
      </c>
      <c r="N1175" s="52" t="s">
        <v>66</v>
      </c>
      <c r="O1175" s="55">
        <v>30.88</v>
      </c>
      <c r="P1175" s="52">
        <v>243</v>
      </c>
      <c r="Q1175" s="56">
        <v>7.0000000000000007E-2</v>
      </c>
      <c r="R1175" s="55">
        <f>+Table13[[#This Row],[Price per Unit]]*Table13[[#This Row],[Units Sold]]</f>
        <v>7503.84</v>
      </c>
      <c r="S1175" s="52" t="s">
        <v>27</v>
      </c>
      <c r="T1175" s="66">
        <f>+Table13[[#This Row],[Price per Unit]]*Table13[[#This Row],[Units Sold]]-Table13[[#This Row],[Price per Unit]]*Table13[[#This Row],[Units Sold]]*Table13[[#This Row],[Discount %]]</f>
        <v>6978.5712000000003</v>
      </c>
      <c r="U1175"/>
    </row>
    <row r="1176" spans="1:21">
      <c r="A1176" s="65">
        <v>2801</v>
      </c>
      <c r="B1176" s="52" t="s">
        <v>41</v>
      </c>
      <c r="C1176" s="52" t="s">
        <v>49</v>
      </c>
      <c r="D1176" s="52" t="s">
        <v>36</v>
      </c>
      <c r="E1176" s="52" t="s">
        <v>70</v>
      </c>
      <c r="F1176" s="52" t="s">
        <v>43</v>
      </c>
      <c r="G1176" s="52">
        <f>+LEN(Table13[[#This Row],[Product Name]])</f>
        <v>20</v>
      </c>
      <c r="H1176" s="52" t="s">
        <v>57</v>
      </c>
      <c r="I1176" s="52" t="s">
        <v>23</v>
      </c>
      <c r="J1176" s="52">
        <v>2023</v>
      </c>
      <c r="K1176" s="52" t="s">
        <v>32</v>
      </c>
      <c r="L1176" s="53" t="s">
        <v>58</v>
      </c>
      <c r="M1176" s="54">
        <v>45200</v>
      </c>
      <c r="N1176" s="52" t="s">
        <v>66</v>
      </c>
      <c r="O1176" s="55">
        <v>41.8</v>
      </c>
      <c r="P1176" s="52">
        <v>413</v>
      </c>
      <c r="Q1176" s="56">
        <v>0.21</v>
      </c>
      <c r="R1176" s="55">
        <f>+Table13[[#This Row],[Price per Unit]]*Table13[[#This Row],[Units Sold]]</f>
        <v>17263.399999999998</v>
      </c>
      <c r="S1176" s="52" t="s">
        <v>61</v>
      </c>
      <c r="T1176" s="66">
        <f>+Table13[[#This Row],[Price per Unit]]*Table13[[#This Row],[Units Sold]]-Table13[[#This Row],[Price per Unit]]*Table13[[#This Row],[Units Sold]]*Table13[[#This Row],[Discount %]]</f>
        <v>13638.085999999999</v>
      </c>
      <c r="U1176"/>
    </row>
    <row r="1177" spans="1:21">
      <c r="A1177" s="65">
        <v>2802</v>
      </c>
      <c r="B1177" s="52" t="s">
        <v>17</v>
      </c>
      <c r="C1177" s="52" t="s">
        <v>49</v>
      </c>
      <c r="D1177" s="52" t="s">
        <v>54</v>
      </c>
      <c r="E1177" s="52" t="s">
        <v>59</v>
      </c>
      <c r="F1177" s="52" t="s">
        <v>21</v>
      </c>
      <c r="G1177" s="52">
        <f>+LEN(Table13[[#This Row],[Product Name]])</f>
        <v>16</v>
      </c>
      <c r="H1177" s="52" t="s">
        <v>22</v>
      </c>
      <c r="I1177" s="52" t="s">
        <v>23</v>
      </c>
      <c r="J1177" s="52">
        <v>2023</v>
      </c>
      <c r="K1177" s="52" t="s">
        <v>45</v>
      </c>
      <c r="L1177" s="53" t="s">
        <v>33</v>
      </c>
      <c r="M1177" s="54">
        <v>45047</v>
      </c>
      <c r="N1177" s="52" t="s">
        <v>69</v>
      </c>
      <c r="O1177" s="55">
        <v>12.9</v>
      </c>
      <c r="P1177" s="52">
        <v>296</v>
      </c>
      <c r="Q1177" s="56">
        <v>0.17</v>
      </c>
      <c r="R1177" s="55">
        <f>+Table13[[#This Row],[Price per Unit]]*Table13[[#This Row],[Units Sold]]</f>
        <v>3818.4</v>
      </c>
      <c r="S1177" s="52" t="s">
        <v>56</v>
      </c>
      <c r="T1177" s="66">
        <f>+Table13[[#This Row],[Price per Unit]]*Table13[[#This Row],[Units Sold]]-Table13[[#This Row],[Price per Unit]]*Table13[[#This Row],[Units Sold]]*Table13[[#This Row],[Discount %]]</f>
        <v>3169.2719999999999</v>
      </c>
      <c r="U1177"/>
    </row>
    <row r="1178" spans="1:21">
      <c r="A1178" s="65">
        <v>2803</v>
      </c>
      <c r="B1178" s="52" t="s">
        <v>17</v>
      </c>
      <c r="C1178" s="52" t="s">
        <v>49</v>
      </c>
      <c r="D1178" s="52" t="s">
        <v>50</v>
      </c>
      <c r="E1178" s="52" t="s">
        <v>37</v>
      </c>
      <c r="F1178" s="52" t="s">
        <v>55</v>
      </c>
      <c r="G1178" s="52">
        <f>+LEN(Table13[[#This Row],[Product Name]])</f>
        <v>19</v>
      </c>
      <c r="H1178" s="52" t="s">
        <v>22</v>
      </c>
      <c r="I1178" s="52" t="s">
        <v>23</v>
      </c>
      <c r="J1178" s="52">
        <v>2024</v>
      </c>
      <c r="K1178" s="52" t="s">
        <v>24</v>
      </c>
      <c r="L1178" s="53" t="s">
        <v>73</v>
      </c>
      <c r="M1178" s="54">
        <v>45505</v>
      </c>
      <c r="N1178" s="52" t="s">
        <v>26</v>
      </c>
      <c r="O1178" s="55">
        <v>35.44</v>
      </c>
      <c r="P1178" s="52">
        <v>430</v>
      </c>
      <c r="Q1178" s="56">
        <v>0.28000000000000003</v>
      </c>
      <c r="R1178" s="55">
        <f>+Table13[[#This Row],[Price per Unit]]*Table13[[#This Row],[Units Sold]]</f>
        <v>15239.199999999999</v>
      </c>
      <c r="S1178" s="52" t="s">
        <v>61</v>
      </c>
      <c r="T1178" s="66">
        <f>+Table13[[#This Row],[Price per Unit]]*Table13[[#This Row],[Units Sold]]-Table13[[#This Row],[Price per Unit]]*Table13[[#This Row],[Units Sold]]*Table13[[#This Row],[Discount %]]</f>
        <v>10972.223999999998</v>
      </c>
      <c r="U1178"/>
    </row>
    <row r="1179" spans="1:21">
      <c r="A1179" s="65">
        <v>2813</v>
      </c>
      <c r="B1179" s="52" t="s">
        <v>17</v>
      </c>
      <c r="C1179" s="52" t="s">
        <v>49</v>
      </c>
      <c r="D1179" s="52" t="s">
        <v>29</v>
      </c>
      <c r="E1179" s="52" t="s">
        <v>59</v>
      </c>
      <c r="F1179" s="52" t="s">
        <v>43</v>
      </c>
      <c r="G1179" s="52">
        <f>+LEN(Table13[[#This Row],[Product Name]])</f>
        <v>20</v>
      </c>
      <c r="H1179" s="52" t="s">
        <v>57</v>
      </c>
      <c r="I1179" s="52" t="s">
        <v>31</v>
      </c>
      <c r="J1179" s="52">
        <v>2023</v>
      </c>
      <c r="K1179" s="52" t="s">
        <v>32</v>
      </c>
      <c r="L1179" s="53" t="s">
        <v>58</v>
      </c>
      <c r="M1179" s="54">
        <v>45200</v>
      </c>
      <c r="N1179" s="52" t="s">
        <v>69</v>
      </c>
      <c r="O1179" s="55">
        <v>92.68</v>
      </c>
      <c r="P1179" s="52">
        <v>216</v>
      </c>
      <c r="Q1179" s="56">
        <v>0.21</v>
      </c>
      <c r="R1179" s="55">
        <f>+Table13[[#This Row],[Price per Unit]]*Table13[[#This Row],[Units Sold]]</f>
        <v>20018.88</v>
      </c>
      <c r="S1179" s="52" t="s">
        <v>27</v>
      </c>
      <c r="T1179" s="66">
        <f>+Table13[[#This Row],[Price per Unit]]*Table13[[#This Row],[Units Sold]]-Table13[[#This Row],[Price per Unit]]*Table13[[#This Row],[Units Sold]]*Table13[[#This Row],[Discount %]]</f>
        <v>15814.915200000001</v>
      </c>
      <c r="U1179"/>
    </row>
    <row r="1180" spans="1:21">
      <c r="A1180" s="65">
        <v>2815</v>
      </c>
      <c r="B1180" s="52" t="s">
        <v>48</v>
      </c>
      <c r="C1180" s="52" t="s">
        <v>49</v>
      </c>
      <c r="D1180" s="52" t="s">
        <v>42</v>
      </c>
      <c r="E1180" s="52" t="s">
        <v>62</v>
      </c>
      <c r="F1180" s="52" t="s">
        <v>38</v>
      </c>
      <c r="G1180" s="52">
        <f>+LEN(Table13[[#This Row],[Product Name]])</f>
        <v>15</v>
      </c>
      <c r="H1180" s="52" t="s">
        <v>57</v>
      </c>
      <c r="I1180" s="52" t="s">
        <v>23</v>
      </c>
      <c r="J1180" s="52">
        <v>2023</v>
      </c>
      <c r="K1180" s="52" t="s">
        <v>32</v>
      </c>
      <c r="L1180" s="53" t="s">
        <v>64</v>
      </c>
      <c r="M1180" s="54">
        <v>45108</v>
      </c>
      <c r="N1180" s="52" t="s">
        <v>26</v>
      </c>
      <c r="O1180" s="55">
        <v>68.38</v>
      </c>
      <c r="P1180" s="52">
        <v>382</v>
      </c>
      <c r="Q1180" s="56">
        <v>0.28000000000000003</v>
      </c>
      <c r="R1180" s="55">
        <f>+Table13[[#This Row],[Price per Unit]]*Table13[[#This Row],[Units Sold]]</f>
        <v>26121.16</v>
      </c>
      <c r="S1180" s="52" t="s">
        <v>61</v>
      </c>
      <c r="T1180" s="66">
        <f>+Table13[[#This Row],[Price per Unit]]*Table13[[#This Row],[Units Sold]]-Table13[[#This Row],[Price per Unit]]*Table13[[#This Row],[Units Sold]]*Table13[[#This Row],[Discount %]]</f>
        <v>18807.235199999999</v>
      </c>
      <c r="U1180"/>
    </row>
    <row r="1181" spans="1:21">
      <c r="A1181" s="65">
        <v>2828</v>
      </c>
      <c r="B1181" s="52" t="s">
        <v>17</v>
      </c>
      <c r="C1181" s="52" t="s">
        <v>49</v>
      </c>
      <c r="D1181" s="52" t="s">
        <v>19</v>
      </c>
      <c r="E1181" s="52" t="s">
        <v>30</v>
      </c>
      <c r="F1181" s="52" t="s">
        <v>43</v>
      </c>
      <c r="G1181" s="52">
        <f>+LEN(Table13[[#This Row],[Product Name]])</f>
        <v>20</v>
      </c>
      <c r="H1181" s="52" t="s">
        <v>44</v>
      </c>
      <c r="I1181" s="52" t="s">
        <v>31</v>
      </c>
      <c r="J1181" s="52">
        <v>2024</v>
      </c>
      <c r="K1181" s="52" t="s">
        <v>24</v>
      </c>
      <c r="L1181" s="53" t="s">
        <v>25</v>
      </c>
      <c r="M1181" s="54">
        <v>45352</v>
      </c>
      <c r="N1181" s="52" t="s">
        <v>69</v>
      </c>
      <c r="O1181" s="55">
        <v>78.56</v>
      </c>
      <c r="P1181" s="52">
        <v>283</v>
      </c>
      <c r="Q1181" s="56">
        <v>0</v>
      </c>
      <c r="R1181" s="55">
        <f>+Table13[[#This Row],[Price per Unit]]*Table13[[#This Row],[Units Sold]]</f>
        <v>22232.48</v>
      </c>
      <c r="S1181" s="52" t="s">
        <v>47</v>
      </c>
      <c r="T1181" s="66">
        <f>+Table13[[#This Row],[Price per Unit]]*Table13[[#This Row],[Units Sold]]-Table13[[#This Row],[Price per Unit]]*Table13[[#This Row],[Units Sold]]*Table13[[#This Row],[Discount %]]</f>
        <v>22232.48</v>
      </c>
      <c r="U1181"/>
    </row>
    <row r="1182" spans="1:21">
      <c r="A1182" s="65">
        <v>2833</v>
      </c>
      <c r="B1182" s="52" t="s">
        <v>41</v>
      </c>
      <c r="C1182" s="52" t="s">
        <v>49</v>
      </c>
      <c r="D1182" s="52" t="s">
        <v>29</v>
      </c>
      <c r="E1182" s="52" t="s">
        <v>30</v>
      </c>
      <c r="F1182" s="52" t="s">
        <v>60</v>
      </c>
      <c r="G1182" s="52">
        <f>+LEN(Table13[[#This Row],[Product Name]])</f>
        <v>15</v>
      </c>
      <c r="H1182" s="52" t="s">
        <v>57</v>
      </c>
      <c r="I1182" s="52" t="s">
        <v>31</v>
      </c>
      <c r="J1182" s="52">
        <v>2023</v>
      </c>
      <c r="K1182" s="52" t="s">
        <v>45</v>
      </c>
      <c r="L1182" s="53" t="s">
        <v>73</v>
      </c>
      <c r="M1182" s="54">
        <v>45139</v>
      </c>
      <c r="N1182" s="52" t="s">
        <v>66</v>
      </c>
      <c r="O1182" s="55">
        <v>16.84</v>
      </c>
      <c r="P1182" s="52">
        <v>358</v>
      </c>
      <c r="Q1182" s="56">
        <v>0.24</v>
      </c>
      <c r="R1182" s="55">
        <f>+Table13[[#This Row],[Price per Unit]]*Table13[[#This Row],[Units Sold]]</f>
        <v>6028.72</v>
      </c>
      <c r="S1182" s="52" t="s">
        <v>61</v>
      </c>
      <c r="T1182" s="66">
        <f>+Table13[[#This Row],[Price per Unit]]*Table13[[#This Row],[Units Sold]]-Table13[[#This Row],[Price per Unit]]*Table13[[#This Row],[Units Sold]]*Table13[[#This Row],[Discount %]]</f>
        <v>4581.8271999999997</v>
      </c>
      <c r="U1182"/>
    </row>
    <row r="1183" spans="1:21">
      <c r="A1183" s="65">
        <v>2839</v>
      </c>
      <c r="B1183" s="52" t="s">
        <v>48</v>
      </c>
      <c r="C1183" s="52" t="s">
        <v>49</v>
      </c>
      <c r="D1183" s="52" t="s">
        <v>52</v>
      </c>
      <c r="E1183" s="52" t="s">
        <v>70</v>
      </c>
      <c r="F1183" s="52" t="s">
        <v>55</v>
      </c>
      <c r="G1183" s="52">
        <f>+LEN(Table13[[#This Row],[Product Name]])</f>
        <v>19</v>
      </c>
      <c r="H1183" s="52" t="s">
        <v>22</v>
      </c>
      <c r="I1183" s="52" t="s">
        <v>31</v>
      </c>
      <c r="J1183" s="52">
        <v>2023</v>
      </c>
      <c r="K1183" s="52" t="s">
        <v>45</v>
      </c>
      <c r="L1183" s="53" t="s">
        <v>68</v>
      </c>
      <c r="M1183" s="54">
        <v>45261</v>
      </c>
      <c r="N1183" s="52" t="s">
        <v>66</v>
      </c>
      <c r="O1183" s="55">
        <v>42.82</v>
      </c>
      <c r="P1183" s="52">
        <v>160</v>
      </c>
      <c r="Q1183" s="56">
        <v>0.04</v>
      </c>
      <c r="R1183" s="55">
        <f>+Table13[[#This Row],[Price per Unit]]*Table13[[#This Row],[Units Sold]]</f>
        <v>6851.2</v>
      </c>
      <c r="S1183" s="52" t="s">
        <v>40</v>
      </c>
      <c r="T1183" s="66">
        <f>+Table13[[#This Row],[Price per Unit]]*Table13[[#This Row],[Units Sold]]-Table13[[#This Row],[Price per Unit]]*Table13[[#This Row],[Units Sold]]*Table13[[#This Row],[Discount %]]</f>
        <v>6577.152</v>
      </c>
      <c r="U1183"/>
    </row>
    <row r="1184" spans="1:21">
      <c r="A1184" s="65">
        <v>2841</v>
      </c>
      <c r="B1184" s="52" t="s">
        <v>48</v>
      </c>
      <c r="C1184" s="52" t="s">
        <v>49</v>
      </c>
      <c r="D1184" s="52" t="s">
        <v>42</v>
      </c>
      <c r="E1184" s="52" t="s">
        <v>70</v>
      </c>
      <c r="F1184" s="52" t="s">
        <v>43</v>
      </c>
      <c r="G1184" s="52">
        <f>+LEN(Table13[[#This Row],[Product Name]])</f>
        <v>20</v>
      </c>
      <c r="H1184" s="52" t="s">
        <v>44</v>
      </c>
      <c r="I1184" s="52" t="s">
        <v>23</v>
      </c>
      <c r="J1184" s="52">
        <v>2024</v>
      </c>
      <c r="K1184" s="52" t="s">
        <v>63</v>
      </c>
      <c r="L1184" s="53" t="s">
        <v>53</v>
      </c>
      <c r="M1184" s="54">
        <v>45292</v>
      </c>
      <c r="N1184" s="52" t="s">
        <v>69</v>
      </c>
      <c r="O1184" s="55">
        <v>77.39</v>
      </c>
      <c r="P1184" s="52">
        <v>51</v>
      </c>
      <c r="Q1184" s="56">
        <v>0.06</v>
      </c>
      <c r="R1184" s="55">
        <f>+Table13[[#This Row],[Price per Unit]]*Table13[[#This Row],[Units Sold]]</f>
        <v>3946.89</v>
      </c>
      <c r="S1184" s="52" t="s">
        <v>56</v>
      </c>
      <c r="T1184" s="66">
        <f>+Table13[[#This Row],[Price per Unit]]*Table13[[#This Row],[Units Sold]]-Table13[[#This Row],[Price per Unit]]*Table13[[#This Row],[Units Sold]]*Table13[[#This Row],[Discount %]]</f>
        <v>3710.0765999999999</v>
      </c>
      <c r="U1184"/>
    </row>
    <row r="1185" spans="1:21">
      <c r="A1185" s="65">
        <v>2846</v>
      </c>
      <c r="B1185" s="52" t="s">
        <v>17</v>
      </c>
      <c r="C1185" s="52" t="s">
        <v>49</v>
      </c>
      <c r="D1185" s="52" t="s">
        <v>50</v>
      </c>
      <c r="E1185" s="52" t="s">
        <v>70</v>
      </c>
      <c r="F1185" s="52" t="s">
        <v>38</v>
      </c>
      <c r="G1185" s="52">
        <f>+LEN(Table13[[#This Row],[Product Name]])</f>
        <v>15</v>
      </c>
      <c r="H1185" s="52" t="s">
        <v>57</v>
      </c>
      <c r="I1185" s="52" t="s">
        <v>31</v>
      </c>
      <c r="J1185" s="52">
        <v>2024</v>
      </c>
      <c r="K1185" s="52" t="s">
        <v>63</v>
      </c>
      <c r="L1185" s="53" t="s">
        <v>33</v>
      </c>
      <c r="M1185" s="54">
        <v>45413</v>
      </c>
      <c r="N1185" s="52" t="s">
        <v>34</v>
      </c>
      <c r="O1185" s="55">
        <v>12.31</v>
      </c>
      <c r="P1185" s="52">
        <v>79</v>
      </c>
      <c r="Q1185" s="56">
        <v>0.28999999999999998</v>
      </c>
      <c r="R1185" s="55">
        <f>+Table13[[#This Row],[Price per Unit]]*Table13[[#This Row],[Units Sold]]</f>
        <v>972.49</v>
      </c>
      <c r="S1185" s="52" t="s">
        <v>47</v>
      </c>
      <c r="T1185" s="66">
        <f>+Table13[[#This Row],[Price per Unit]]*Table13[[#This Row],[Units Sold]]-Table13[[#This Row],[Price per Unit]]*Table13[[#This Row],[Units Sold]]*Table13[[#This Row],[Discount %]]</f>
        <v>690.4679000000001</v>
      </c>
      <c r="U1185"/>
    </row>
    <row r="1186" spans="1:21">
      <c r="A1186" s="65">
        <v>2849</v>
      </c>
      <c r="B1186" s="52" t="s">
        <v>17</v>
      </c>
      <c r="C1186" s="52" t="s">
        <v>49</v>
      </c>
      <c r="D1186" s="52" t="s">
        <v>54</v>
      </c>
      <c r="E1186" s="52" t="s">
        <v>20</v>
      </c>
      <c r="F1186" s="52" t="s">
        <v>43</v>
      </c>
      <c r="G1186" s="52">
        <f>+LEN(Table13[[#This Row],[Product Name]])</f>
        <v>20</v>
      </c>
      <c r="H1186" s="52" t="s">
        <v>57</v>
      </c>
      <c r="I1186" s="52" t="s">
        <v>31</v>
      </c>
      <c r="J1186" s="52">
        <v>2023</v>
      </c>
      <c r="K1186" s="52" t="s">
        <v>24</v>
      </c>
      <c r="L1186" s="53" t="s">
        <v>58</v>
      </c>
      <c r="M1186" s="54">
        <v>45200</v>
      </c>
      <c r="N1186" s="52" t="s">
        <v>26</v>
      </c>
      <c r="O1186" s="55">
        <v>12.19</v>
      </c>
      <c r="P1186" s="52">
        <v>495</v>
      </c>
      <c r="Q1186" s="56">
        <v>0.27</v>
      </c>
      <c r="R1186" s="55">
        <f>+Table13[[#This Row],[Price per Unit]]*Table13[[#This Row],[Units Sold]]</f>
        <v>6034.05</v>
      </c>
      <c r="S1186" s="52" t="s">
        <v>56</v>
      </c>
      <c r="T1186" s="66">
        <f>+Table13[[#This Row],[Price per Unit]]*Table13[[#This Row],[Units Sold]]-Table13[[#This Row],[Price per Unit]]*Table13[[#This Row],[Units Sold]]*Table13[[#This Row],[Discount %]]</f>
        <v>4404.8564999999999</v>
      </c>
      <c r="U1186"/>
    </row>
    <row r="1187" spans="1:21">
      <c r="A1187" s="65">
        <v>2855</v>
      </c>
      <c r="B1187" s="52" t="s">
        <v>48</v>
      </c>
      <c r="C1187" s="52" t="s">
        <v>49</v>
      </c>
      <c r="D1187" s="52" t="s">
        <v>52</v>
      </c>
      <c r="E1187" s="52" t="s">
        <v>70</v>
      </c>
      <c r="F1187" s="52" t="s">
        <v>21</v>
      </c>
      <c r="G1187" s="52">
        <f>+LEN(Table13[[#This Row],[Product Name]])</f>
        <v>16</v>
      </c>
      <c r="H1187" s="52" t="s">
        <v>44</v>
      </c>
      <c r="I1187" s="52" t="s">
        <v>31</v>
      </c>
      <c r="J1187" s="52">
        <v>2023</v>
      </c>
      <c r="K1187" s="52" t="s">
        <v>45</v>
      </c>
      <c r="L1187" s="53" t="s">
        <v>68</v>
      </c>
      <c r="M1187" s="54">
        <v>45261</v>
      </c>
      <c r="N1187" s="52" t="s">
        <v>66</v>
      </c>
      <c r="O1187" s="55">
        <v>70.12</v>
      </c>
      <c r="P1187" s="52">
        <v>300</v>
      </c>
      <c r="Q1187" s="56">
        <v>0.24</v>
      </c>
      <c r="R1187" s="55">
        <f>+Table13[[#This Row],[Price per Unit]]*Table13[[#This Row],[Units Sold]]</f>
        <v>21036</v>
      </c>
      <c r="S1187" s="52" t="s">
        <v>47</v>
      </c>
      <c r="T1187" s="66">
        <f>+Table13[[#This Row],[Price per Unit]]*Table13[[#This Row],[Units Sold]]-Table13[[#This Row],[Price per Unit]]*Table13[[#This Row],[Units Sold]]*Table13[[#This Row],[Discount %]]</f>
        <v>15987.36</v>
      </c>
      <c r="U1187"/>
    </row>
    <row r="1188" spans="1:21">
      <c r="A1188" s="65">
        <v>2857</v>
      </c>
      <c r="B1188" s="52" t="s">
        <v>41</v>
      </c>
      <c r="C1188" s="52" t="s">
        <v>49</v>
      </c>
      <c r="D1188" s="52" t="s">
        <v>36</v>
      </c>
      <c r="E1188" s="52" t="s">
        <v>30</v>
      </c>
      <c r="F1188" s="52" t="s">
        <v>21</v>
      </c>
      <c r="G1188" s="52">
        <f>+LEN(Table13[[#This Row],[Product Name]])</f>
        <v>16</v>
      </c>
      <c r="H1188" s="52" t="s">
        <v>44</v>
      </c>
      <c r="I1188" s="52" t="s">
        <v>23</v>
      </c>
      <c r="J1188" s="52">
        <v>2023</v>
      </c>
      <c r="K1188" s="52" t="s">
        <v>32</v>
      </c>
      <c r="L1188" s="53" t="s">
        <v>65</v>
      </c>
      <c r="M1188" s="54">
        <v>44927</v>
      </c>
      <c r="N1188" s="52" t="s">
        <v>66</v>
      </c>
      <c r="O1188" s="55">
        <v>89.73</v>
      </c>
      <c r="P1188" s="52">
        <v>218</v>
      </c>
      <c r="Q1188" s="56">
        <v>0.19</v>
      </c>
      <c r="R1188" s="55">
        <f>+Table13[[#This Row],[Price per Unit]]*Table13[[#This Row],[Units Sold]]</f>
        <v>19561.14</v>
      </c>
      <c r="S1188" s="52" t="s">
        <v>47</v>
      </c>
      <c r="T1188" s="66">
        <f>+Table13[[#This Row],[Price per Unit]]*Table13[[#This Row],[Units Sold]]-Table13[[#This Row],[Price per Unit]]*Table13[[#This Row],[Units Sold]]*Table13[[#This Row],[Discount %]]</f>
        <v>15844.5234</v>
      </c>
      <c r="U1188"/>
    </row>
    <row r="1189" spans="1:21">
      <c r="A1189" s="65">
        <v>2859</v>
      </c>
      <c r="B1189" s="52" t="s">
        <v>41</v>
      </c>
      <c r="C1189" s="52" t="s">
        <v>49</v>
      </c>
      <c r="D1189" s="52" t="s">
        <v>36</v>
      </c>
      <c r="E1189" s="52" t="s">
        <v>37</v>
      </c>
      <c r="F1189" s="52" t="s">
        <v>60</v>
      </c>
      <c r="G1189" s="52">
        <f>+LEN(Table13[[#This Row],[Product Name]])</f>
        <v>15</v>
      </c>
      <c r="H1189" s="52" t="s">
        <v>22</v>
      </c>
      <c r="I1189" s="52" t="s">
        <v>31</v>
      </c>
      <c r="J1189" s="52">
        <v>2023</v>
      </c>
      <c r="K1189" s="52" t="s">
        <v>24</v>
      </c>
      <c r="L1189" s="53" t="s">
        <v>64</v>
      </c>
      <c r="M1189" s="54">
        <v>45108</v>
      </c>
      <c r="N1189" s="52" t="s">
        <v>34</v>
      </c>
      <c r="O1189" s="55">
        <v>60.06</v>
      </c>
      <c r="P1189" s="52">
        <v>325</v>
      </c>
      <c r="Q1189" s="56">
        <v>0.13</v>
      </c>
      <c r="R1189" s="55">
        <f>+Table13[[#This Row],[Price per Unit]]*Table13[[#This Row],[Units Sold]]</f>
        <v>19519.5</v>
      </c>
      <c r="S1189" s="52" t="s">
        <v>61</v>
      </c>
      <c r="T1189" s="66">
        <f>+Table13[[#This Row],[Price per Unit]]*Table13[[#This Row],[Units Sold]]-Table13[[#This Row],[Price per Unit]]*Table13[[#This Row],[Units Sold]]*Table13[[#This Row],[Discount %]]</f>
        <v>16981.965</v>
      </c>
      <c r="U1189"/>
    </row>
    <row r="1190" spans="1:21">
      <c r="A1190" s="65">
        <v>2865</v>
      </c>
      <c r="B1190" s="52" t="s">
        <v>41</v>
      </c>
      <c r="C1190" s="52" t="s">
        <v>49</v>
      </c>
      <c r="D1190" s="52" t="s">
        <v>36</v>
      </c>
      <c r="E1190" s="52" t="s">
        <v>70</v>
      </c>
      <c r="F1190" s="52" t="s">
        <v>55</v>
      </c>
      <c r="G1190" s="52">
        <f>+LEN(Table13[[#This Row],[Product Name]])</f>
        <v>19</v>
      </c>
      <c r="H1190" s="52" t="s">
        <v>57</v>
      </c>
      <c r="I1190" s="52" t="s">
        <v>31</v>
      </c>
      <c r="J1190" s="52">
        <v>2023</v>
      </c>
      <c r="K1190" s="52" t="s">
        <v>63</v>
      </c>
      <c r="L1190" s="53" t="s">
        <v>51</v>
      </c>
      <c r="M1190" s="54">
        <v>45017</v>
      </c>
      <c r="N1190" s="52" t="s">
        <v>69</v>
      </c>
      <c r="O1190" s="55">
        <v>9.3000000000000007</v>
      </c>
      <c r="P1190" s="52">
        <v>433</v>
      </c>
      <c r="Q1190" s="56">
        <v>0.18</v>
      </c>
      <c r="R1190" s="55">
        <f>+Table13[[#This Row],[Price per Unit]]*Table13[[#This Row],[Units Sold]]</f>
        <v>4026.9</v>
      </c>
      <c r="S1190" s="52" t="s">
        <v>27</v>
      </c>
      <c r="T1190" s="66">
        <f>+Table13[[#This Row],[Price per Unit]]*Table13[[#This Row],[Units Sold]]-Table13[[#This Row],[Price per Unit]]*Table13[[#This Row],[Units Sold]]*Table13[[#This Row],[Discount %]]</f>
        <v>3302.058</v>
      </c>
      <c r="U1190"/>
    </row>
    <row r="1191" spans="1:21">
      <c r="A1191" s="65">
        <v>2869</v>
      </c>
      <c r="B1191" s="52" t="s">
        <v>41</v>
      </c>
      <c r="C1191" s="52" t="s">
        <v>49</v>
      </c>
      <c r="D1191" s="52" t="s">
        <v>36</v>
      </c>
      <c r="E1191" s="52" t="s">
        <v>70</v>
      </c>
      <c r="F1191" s="52" t="s">
        <v>60</v>
      </c>
      <c r="G1191" s="52">
        <f>+LEN(Table13[[#This Row],[Product Name]])</f>
        <v>15</v>
      </c>
      <c r="H1191" s="52" t="s">
        <v>22</v>
      </c>
      <c r="I1191" s="52" t="s">
        <v>23</v>
      </c>
      <c r="J1191" s="52">
        <v>2023</v>
      </c>
      <c r="K1191" s="52" t="s">
        <v>45</v>
      </c>
      <c r="L1191" s="53" t="s">
        <v>73</v>
      </c>
      <c r="M1191" s="54">
        <v>45139</v>
      </c>
      <c r="N1191" s="52" t="s">
        <v>34</v>
      </c>
      <c r="O1191" s="55">
        <v>17.05</v>
      </c>
      <c r="P1191" s="52">
        <v>64</v>
      </c>
      <c r="Q1191" s="56">
        <v>0.05</v>
      </c>
      <c r="R1191" s="55">
        <f>+Table13[[#This Row],[Price per Unit]]*Table13[[#This Row],[Units Sold]]</f>
        <v>1091.2</v>
      </c>
      <c r="S1191" s="52" t="s">
        <v>40</v>
      </c>
      <c r="T1191" s="66">
        <f>+Table13[[#This Row],[Price per Unit]]*Table13[[#This Row],[Units Sold]]-Table13[[#This Row],[Price per Unit]]*Table13[[#This Row],[Units Sold]]*Table13[[#This Row],[Discount %]]</f>
        <v>1036.6400000000001</v>
      </c>
      <c r="U1191"/>
    </row>
    <row r="1192" spans="1:21">
      <c r="A1192" s="65">
        <v>2870</v>
      </c>
      <c r="B1192" s="52" t="s">
        <v>48</v>
      </c>
      <c r="C1192" s="52" t="s">
        <v>49</v>
      </c>
      <c r="D1192" s="52" t="s">
        <v>42</v>
      </c>
      <c r="E1192" s="52" t="s">
        <v>70</v>
      </c>
      <c r="F1192" s="52" t="s">
        <v>38</v>
      </c>
      <c r="G1192" s="52">
        <f>+LEN(Table13[[#This Row],[Product Name]])</f>
        <v>15</v>
      </c>
      <c r="H1192" s="52" t="s">
        <v>22</v>
      </c>
      <c r="I1192" s="52" t="s">
        <v>31</v>
      </c>
      <c r="J1192" s="52">
        <v>2023</v>
      </c>
      <c r="K1192" s="52" t="s">
        <v>24</v>
      </c>
      <c r="L1192" s="53" t="s">
        <v>25</v>
      </c>
      <c r="M1192" s="54">
        <v>44986</v>
      </c>
      <c r="N1192" s="52" t="s">
        <v>34</v>
      </c>
      <c r="O1192" s="55">
        <v>74.650000000000006</v>
      </c>
      <c r="P1192" s="52">
        <v>486</v>
      </c>
      <c r="Q1192" s="56">
        <v>0.22</v>
      </c>
      <c r="R1192" s="55">
        <f>+Table13[[#This Row],[Price per Unit]]*Table13[[#This Row],[Units Sold]]</f>
        <v>36279.9</v>
      </c>
      <c r="S1192" s="52" t="s">
        <v>47</v>
      </c>
      <c r="T1192" s="66">
        <f>+Table13[[#This Row],[Price per Unit]]*Table13[[#This Row],[Units Sold]]-Table13[[#This Row],[Price per Unit]]*Table13[[#This Row],[Units Sold]]*Table13[[#This Row],[Discount %]]</f>
        <v>28298.322</v>
      </c>
      <c r="U1192"/>
    </row>
    <row r="1193" spans="1:21">
      <c r="A1193" s="65">
        <v>2871</v>
      </c>
      <c r="B1193" s="52" t="s">
        <v>17</v>
      </c>
      <c r="C1193" s="52" t="s">
        <v>49</v>
      </c>
      <c r="D1193" s="52" t="s">
        <v>50</v>
      </c>
      <c r="E1193" s="52" t="s">
        <v>67</v>
      </c>
      <c r="F1193" s="52" t="s">
        <v>38</v>
      </c>
      <c r="G1193" s="52">
        <f>+LEN(Table13[[#This Row],[Product Name]])</f>
        <v>15</v>
      </c>
      <c r="H1193" s="52" t="s">
        <v>44</v>
      </c>
      <c r="I1193" s="52" t="s">
        <v>31</v>
      </c>
      <c r="J1193" s="52">
        <v>2023</v>
      </c>
      <c r="K1193" s="52" t="s">
        <v>45</v>
      </c>
      <c r="L1193" s="53" t="s">
        <v>72</v>
      </c>
      <c r="M1193" s="54">
        <v>45078</v>
      </c>
      <c r="N1193" s="52" t="s">
        <v>26</v>
      </c>
      <c r="O1193" s="55">
        <v>17.46</v>
      </c>
      <c r="P1193" s="52">
        <v>407</v>
      </c>
      <c r="Q1193" s="56">
        <v>0.25</v>
      </c>
      <c r="R1193" s="55">
        <f>+Table13[[#This Row],[Price per Unit]]*Table13[[#This Row],[Units Sold]]</f>
        <v>7106.22</v>
      </c>
      <c r="S1193" s="52" t="s">
        <v>47</v>
      </c>
      <c r="T1193" s="66">
        <f>+Table13[[#This Row],[Price per Unit]]*Table13[[#This Row],[Units Sold]]-Table13[[#This Row],[Price per Unit]]*Table13[[#This Row],[Units Sold]]*Table13[[#This Row],[Discount %]]</f>
        <v>5329.665</v>
      </c>
      <c r="U1193"/>
    </row>
    <row r="1194" spans="1:21">
      <c r="A1194" s="65">
        <v>2873</v>
      </c>
      <c r="B1194" s="52" t="s">
        <v>41</v>
      </c>
      <c r="C1194" s="52" t="s">
        <v>49</v>
      </c>
      <c r="D1194" s="52" t="s">
        <v>29</v>
      </c>
      <c r="E1194" s="52" t="s">
        <v>30</v>
      </c>
      <c r="F1194" s="52" t="s">
        <v>21</v>
      </c>
      <c r="G1194" s="52">
        <f>+LEN(Table13[[#This Row],[Product Name]])</f>
        <v>16</v>
      </c>
      <c r="H1194" s="52" t="s">
        <v>44</v>
      </c>
      <c r="I1194" s="52" t="s">
        <v>23</v>
      </c>
      <c r="J1194" s="52">
        <v>2024</v>
      </c>
      <c r="K1194" s="52" t="s">
        <v>45</v>
      </c>
      <c r="L1194" s="53" t="s">
        <v>64</v>
      </c>
      <c r="M1194" s="54">
        <v>45474</v>
      </c>
      <c r="N1194" s="52" t="s">
        <v>26</v>
      </c>
      <c r="O1194" s="55">
        <v>38.340000000000003</v>
      </c>
      <c r="P1194" s="52">
        <v>14</v>
      </c>
      <c r="Q1194" s="56">
        <v>7.0000000000000007E-2</v>
      </c>
      <c r="R1194" s="55">
        <f>+Table13[[#This Row],[Price per Unit]]*Table13[[#This Row],[Units Sold]]</f>
        <v>536.76</v>
      </c>
      <c r="S1194" s="52" t="s">
        <v>56</v>
      </c>
      <c r="T1194" s="66">
        <f>+Table13[[#This Row],[Price per Unit]]*Table13[[#This Row],[Units Sold]]-Table13[[#This Row],[Price per Unit]]*Table13[[#This Row],[Units Sold]]*Table13[[#This Row],[Discount %]]</f>
        <v>499.18680000000001</v>
      </c>
      <c r="U1194"/>
    </row>
    <row r="1195" spans="1:21">
      <c r="A1195" s="65">
        <v>2875</v>
      </c>
      <c r="B1195" s="52" t="s">
        <v>48</v>
      </c>
      <c r="C1195" s="52" t="s">
        <v>49</v>
      </c>
      <c r="D1195" s="52" t="s">
        <v>19</v>
      </c>
      <c r="E1195" s="52" t="s">
        <v>37</v>
      </c>
      <c r="F1195" s="52" t="s">
        <v>43</v>
      </c>
      <c r="G1195" s="52">
        <f>+LEN(Table13[[#This Row],[Product Name]])</f>
        <v>20</v>
      </c>
      <c r="H1195" s="52" t="s">
        <v>22</v>
      </c>
      <c r="I1195" s="52" t="s">
        <v>23</v>
      </c>
      <c r="J1195" s="52">
        <v>2024</v>
      </c>
      <c r="K1195" s="52" t="s">
        <v>24</v>
      </c>
      <c r="L1195" s="53" t="s">
        <v>68</v>
      </c>
      <c r="M1195" s="54">
        <v>45627</v>
      </c>
      <c r="N1195" s="52" t="s">
        <v>34</v>
      </c>
      <c r="O1195" s="55">
        <v>29.47</v>
      </c>
      <c r="P1195" s="52">
        <v>203</v>
      </c>
      <c r="Q1195" s="56">
        <v>0.27</v>
      </c>
      <c r="R1195" s="55">
        <f>+Table13[[#This Row],[Price per Unit]]*Table13[[#This Row],[Units Sold]]</f>
        <v>5982.41</v>
      </c>
      <c r="S1195" s="52" t="s">
        <v>47</v>
      </c>
      <c r="T1195" s="66">
        <f>+Table13[[#This Row],[Price per Unit]]*Table13[[#This Row],[Units Sold]]-Table13[[#This Row],[Price per Unit]]*Table13[[#This Row],[Units Sold]]*Table13[[#This Row],[Discount %]]</f>
        <v>4367.1592999999993</v>
      </c>
      <c r="U1195"/>
    </row>
    <row r="1196" spans="1:21">
      <c r="A1196" s="65">
        <v>2878</v>
      </c>
      <c r="B1196" s="52" t="s">
        <v>41</v>
      </c>
      <c r="C1196" s="52" t="s">
        <v>49</v>
      </c>
      <c r="D1196" s="52" t="s">
        <v>19</v>
      </c>
      <c r="E1196" s="52" t="s">
        <v>67</v>
      </c>
      <c r="F1196" s="52" t="s">
        <v>60</v>
      </c>
      <c r="G1196" s="52">
        <f>+LEN(Table13[[#This Row],[Product Name]])</f>
        <v>15</v>
      </c>
      <c r="H1196" s="52" t="s">
        <v>44</v>
      </c>
      <c r="I1196" s="52" t="s">
        <v>31</v>
      </c>
      <c r="J1196" s="52">
        <v>2024</v>
      </c>
      <c r="K1196" s="52" t="s">
        <v>63</v>
      </c>
      <c r="L1196" s="53" t="s">
        <v>73</v>
      </c>
      <c r="M1196" s="54">
        <v>45505</v>
      </c>
      <c r="N1196" s="52" t="s">
        <v>34</v>
      </c>
      <c r="O1196" s="55">
        <v>20.66</v>
      </c>
      <c r="P1196" s="52">
        <v>411</v>
      </c>
      <c r="Q1196" s="56">
        <v>0.28999999999999998</v>
      </c>
      <c r="R1196" s="55">
        <f>+Table13[[#This Row],[Price per Unit]]*Table13[[#This Row],[Units Sold]]</f>
        <v>8491.26</v>
      </c>
      <c r="S1196" s="52" t="s">
        <v>47</v>
      </c>
      <c r="T1196" s="66">
        <f>+Table13[[#This Row],[Price per Unit]]*Table13[[#This Row],[Units Sold]]-Table13[[#This Row],[Price per Unit]]*Table13[[#This Row],[Units Sold]]*Table13[[#This Row],[Discount %]]</f>
        <v>6028.7946000000002</v>
      </c>
      <c r="U1196"/>
    </row>
    <row r="1197" spans="1:21">
      <c r="A1197" s="65">
        <v>2882</v>
      </c>
      <c r="B1197" s="52" t="s">
        <v>48</v>
      </c>
      <c r="C1197" s="52" t="s">
        <v>49</v>
      </c>
      <c r="D1197" s="52" t="s">
        <v>52</v>
      </c>
      <c r="E1197" s="52" t="s">
        <v>30</v>
      </c>
      <c r="F1197" s="52" t="s">
        <v>55</v>
      </c>
      <c r="G1197" s="52">
        <f>+LEN(Table13[[#This Row],[Product Name]])</f>
        <v>19</v>
      </c>
      <c r="H1197" s="52" t="s">
        <v>22</v>
      </c>
      <c r="I1197" s="52" t="s">
        <v>23</v>
      </c>
      <c r="J1197" s="52">
        <v>2024</v>
      </c>
      <c r="K1197" s="52" t="s">
        <v>24</v>
      </c>
      <c r="L1197" s="53" t="s">
        <v>64</v>
      </c>
      <c r="M1197" s="54">
        <v>45474</v>
      </c>
      <c r="N1197" s="52" t="s">
        <v>66</v>
      </c>
      <c r="O1197" s="55">
        <v>67.25</v>
      </c>
      <c r="P1197" s="52">
        <v>109</v>
      </c>
      <c r="Q1197" s="56">
        <v>0.14000000000000001</v>
      </c>
      <c r="R1197" s="55">
        <f>+Table13[[#This Row],[Price per Unit]]*Table13[[#This Row],[Units Sold]]</f>
        <v>7330.25</v>
      </c>
      <c r="S1197" s="52" t="s">
        <v>61</v>
      </c>
      <c r="T1197" s="66">
        <f>+Table13[[#This Row],[Price per Unit]]*Table13[[#This Row],[Units Sold]]-Table13[[#This Row],[Price per Unit]]*Table13[[#This Row],[Units Sold]]*Table13[[#This Row],[Discount %]]</f>
        <v>6304.0149999999994</v>
      </c>
      <c r="U1197"/>
    </row>
    <row r="1198" spans="1:21">
      <c r="A1198" s="65">
        <v>2883</v>
      </c>
      <c r="B1198" s="52" t="s">
        <v>41</v>
      </c>
      <c r="C1198" s="52" t="s">
        <v>49</v>
      </c>
      <c r="D1198" s="52" t="s">
        <v>36</v>
      </c>
      <c r="E1198" s="52" t="s">
        <v>20</v>
      </c>
      <c r="F1198" s="52" t="s">
        <v>55</v>
      </c>
      <c r="G1198" s="52">
        <f>+LEN(Table13[[#This Row],[Product Name]])</f>
        <v>19</v>
      </c>
      <c r="H1198" s="52" t="s">
        <v>22</v>
      </c>
      <c r="I1198" s="52" t="s">
        <v>31</v>
      </c>
      <c r="J1198" s="52">
        <v>2024</v>
      </c>
      <c r="K1198" s="52" t="s">
        <v>63</v>
      </c>
      <c r="L1198" s="53" t="s">
        <v>46</v>
      </c>
      <c r="M1198" s="54">
        <v>45536</v>
      </c>
      <c r="N1198" s="52" t="s">
        <v>66</v>
      </c>
      <c r="O1198" s="55">
        <v>78.430000000000007</v>
      </c>
      <c r="P1198" s="52">
        <v>14</v>
      </c>
      <c r="Q1198" s="56">
        <v>0.02</v>
      </c>
      <c r="R1198" s="55">
        <f>+Table13[[#This Row],[Price per Unit]]*Table13[[#This Row],[Units Sold]]</f>
        <v>1098.02</v>
      </c>
      <c r="S1198" s="52" t="s">
        <v>61</v>
      </c>
      <c r="T1198" s="66">
        <f>+Table13[[#This Row],[Price per Unit]]*Table13[[#This Row],[Units Sold]]-Table13[[#This Row],[Price per Unit]]*Table13[[#This Row],[Units Sold]]*Table13[[#This Row],[Discount %]]</f>
        <v>1076.0596</v>
      </c>
      <c r="U1198"/>
    </row>
    <row r="1199" spans="1:21">
      <c r="A1199" s="65">
        <v>2885</v>
      </c>
      <c r="B1199" s="52" t="s">
        <v>48</v>
      </c>
      <c r="C1199" s="52" t="s">
        <v>49</v>
      </c>
      <c r="D1199" s="52" t="s">
        <v>29</v>
      </c>
      <c r="E1199" s="52" t="s">
        <v>62</v>
      </c>
      <c r="F1199" s="52" t="s">
        <v>60</v>
      </c>
      <c r="G1199" s="52">
        <f>+LEN(Table13[[#This Row],[Product Name]])</f>
        <v>15</v>
      </c>
      <c r="H1199" s="52" t="s">
        <v>57</v>
      </c>
      <c r="I1199" s="52" t="s">
        <v>31</v>
      </c>
      <c r="J1199" s="52">
        <v>2023</v>
      </c>
      <c r="K1199" s="52" t="s">
        <v>24</v>
      </c>
      <c r="L1199" s="53" t="s">
        <v>51</v>
      </c>
      <c r="M1199" s="54">
        <v>45017</v>
      </c>
      <c r="N1199" s="52" t="s">
        <v>39</v>
      </c>
      <c r="O1199" s="55">
        <v>54.6</v>
      </c>
      <c r="P1199" s="52">
        <v>77</v>
      </c>
      <c r="Q1199" s="56">
        <v>0.2</v>
      </c>
      <c r="R1199" s="55">
        <f>+Table13[[#This Row],[Price per Unit]]*Table13[[#This Row],[Units Sold]]</f>
        <v>4204.2</v>
      </c>
      <c r="S1199" s="52" t="s">
        <v>61</v>
      </c>
      <c r="T1199" s="66">
        <f>+Table13[[#This Row],[Price per Unit]]*Table13[[#This Row],[Units Sold]]-Table13[[#This Row],[Price per Unit]]*Table13[[#This Row],[Units Sold]]*Table13[[#This Row],[Discount %]]</f>
        <v>3363.3599999999997</v>
      </c>
      <c r="U1199"/>
    </row>
    <row r="1200" spans="1:21">
      <c r="A1200" s="65">
        <v>2891</v>
      </c>
      <c r="B1200" s="52" t="s">
        <v>48</v>
      </c>
      <c r="C1200" s="52" t="s">
        <v>49</v>
      </c>
      <c r="D1200" s="52" t="s">
        <v>36</v>
      </c>
      <c r="E1200" s="52" t="s">
        <v>67</v>
      </c>
      <c r="F1200" s="52" t="s">
        <v>60</v>
      </c>
      <c r="G1200" s="52">
        <f>+LEN(Table13[[#This Row],[Product Name]])</f>
        <v>15</v>
      </c>
      <c r="H1200" s="52" t="s">
        <v>44</v>
      </c>
      <c r="I1200" s="52" t="s">
        <v>31</v>
      </c>
      <c r="J1200" s="52">
        <v>2024</v>
      </c>
      <c r="K1200" s="52" t="s">
        <v>24</v>
      </c>
      <c r="L1200" s="53" t="s">
        <v>65</v>
      </c>
      <c r="M1200" s="54">
        <v>45292</v>
      </c>
      <c r="N1200" s="52" t="s">
        <v>34</v>
      </c>
      <c r="O1200" s="55">
        <v>89.03</v>
      </c>
      <c r="P1200" s="52">
        <v>29</v>
      </c>
      <c r="Q1200" s="56">
        <v>0.24</v>
      </c>
      <c r="R1200" s="55">
        <f>+Table13[[#This Row],[Price per Unit]]*Table13[[#This Row],[Units Sold]]</f>
        <v>2581.87</v>
      </c>
      <c r="S1200" s="52" t="s">
        <v>47</v>
      </c>
      <c r="T1200" s="66">
        <f>+Table13[[#This Row],[Price per Unit]]*Table13[[#This Row],[Units Sold]]-Table13[[#This Row],[Price per Unit]]*Table13[[#This Row],[Units Sold]]*Table13[[#This Row],[Discount %]]</f>
        <v>1962.2212</v>
      </c>
      <c r="U1200"/>
    </row>
    <row r="1201" spans="1:21">
      <c r="A1201" s="65">
        <v>2894</v>
      </c>
      <c r="B1201" s="52" t="s">
        <v>17</v>
      </c>
      <c r="C1201" s="52" t="s">
        <v>49</v>
      </c>
      <c r="D1201" s="52" t="s">
        <v>52</v>
      </c>
      <c r="E1201" s="52" t="s">
        <v>59</v>
      </c>
      <c r="F1201" s="52" t="s">
        <v>43</v>
      </c>
      <c r="G1201" s="52">
        <f>+LEN(Table13[[#This Row],[Product Name]])</f>
        <v>20</v>
      </c>
      <c r="H1201" s="52" t="s">
        <v>57</v>
      </c>
      <c r="I1201" s="52" t="s">
        <v>31</v>
      </c>
      <c r="J1201" s="52">
        <v>2023</v>
      </c>
      <c r="K1201" s="52" t="s">
        <v>63</v>
      </c>
      <c r="L1201" s="53" t="s">
        <v>25</v>
      </c>
      <c r="M1201" s="54">
        <v>44986</v>
      </c>
      <c r="N1201" s="52" t="s">
        <v>26</v>
      </c>
      <c r="O1201" s="55">
        <v>29.26</v>
      </c>
      <c r="P1201" s="52">
        <v>234</v>
      </c>
      <c r="Q1201" s="56">
        <v>0.24</v>
      </c>
      <c r="R1201" s="55">
        <f>+Table13[[#This Row],[Price per Unit]]*Table13[[#This Row],[Units Sold]]</f>
        <v>6846.84</v>
      </c>
      <c r="S1201" s="52" t="s">
        <v>56</v>
      </c>
      <c r="T1201" s="66">
        <f>+Table13[[#This Row],[Price per Unit]]*Table13[[#This Row],[Units Sold]]-Table13[[#This Row],[Price per Unit]]*Table13[[#This Row],[Units Sold]]*Table13[[#This Row],[Discount %]]</f>
        <v>5203.5983999999999</v>
      </c>
      <c r="U1201"/>
    </row>
    <row r="1202" spans="1:21">
      <c r="A1202" s="65">
        <v>2903</v>
      </c>
      <c r="B1202" s="52" t="s">
        <v>17</v>
      </c>
      <c r="C1202" s="52" t="s">
        <v>49</v>
      </c>
      <c r="D1202" s="52" t="s">
        <v>36</v>
      </c>
      <c r="E1202" s="52" t="s">
        <v>62</v>
      </c>
      <c r="F1202" s="52" t="s">
        <v>21</v>
      </c>
      <c r="G1202" s="52">
        <f>+LEN(Table13[[#This Row],[Product Name]])</f>
        <v>16</v>
      </c>
      <c r="H1202" s="52" t="s">
        <v>57</v>
      </c>
      <c r="I1202" s="52" t="s">
        <v>31</v>
      </c>
      <c r="J1202" s="52">
        <v>2024</v>
      </c>
      <c r="K1202" s="52" t="s">
        <v>63</v>
      </c>
      <c r="L1202" s="53" t="s">
        <v>53</v>
      </c>
      <c r="M1202" s="54">
        <v>45292</v>
      </c>
      <c r="N1202" s="52" t="s">
        <v>69</v>
      </c>
      <c r="O1202" s="55">
        <v>93.26</v>
      </c>
      <c r="P1202" s="52">
        <v>457</v>
      </c>
      <c r="Q1202" s="56">
        <v>0.08</v>
      </c>
      <c r="R1202" s="55">
        <f>+Table13[[#This Row],[Price per Unit]]*Table13[[#This Row],[Units Sold]]</f>
        <v>42619.82</v>
      </c>
      <c r="S1202" s="52" t="s">
        <v>61</v>
      </c>
      <c r="T1202" s="66">
        <f>+Table13[[#This Row],[Price per Unit]]*Table13[[#This Row],[Units Sold]]-Table13[[#This Row],[Price per Unit]]*Table13[[#This Row],[Units Sold]]*Table13[[#This Row],[Discount %]]</f>
        <v>39210.234400000001</v>
      </c>
      <c r="U1202"/>
    </row>
    <row r="1203" spans="1:21">
      <c r="A1203" s="65">
        <v>2908</v>
      </c>
      <c r="B1203" s="52" t="s">
        <v>41</v>
      </c>
      <c r="C1203" s="52" t="s">
        <v>49</v>
      </c>
      <c r="D1203" s="52" t="s">
        <v>52</v>
      </c>
      <c r="E1203" s="52" t="s">
        <v>30</v>
      </c>
      <c r="F1203" s="52" t="s">
        <v>38</v>
      </c>
      <c r="G1203" s="52">
        <f>+LEN(Table13[[#This Row],[Product Name]])</f>
        <v>15</v>
      </c>
      <c r="H1203" s="52" t="s">
        <v>44</v>
      </c>
      <c r="I1203" s="52" t="s">
        <v>31</v>
      </c>
      <c r="J1203" s="52">
        <v>2023</v>
      </c>
      <c r="K1203" s="52" t="s">
        <v>24</v>
      </c>
      <c r="L1203" s="53" t="s">
        <v>72</v>
      </c>
      <c r="M1203" s="54">
        <v>45078</v>
      </c>
      <c r="N1203" s="52" t="s">
        <v>66</v>
      </c>
      <c r="O1203" s="55">
        <v>30.21</v>
      </c>
      <c r="P1203" s="52">
        <v>231</v>
      </c>
      <c r="Q1203" s="56">
        <v>0.26</v>
      </c>
      <c r="R1203" s="55">
        <f>+Table13[[#This Row],[Price per Unit]]*Table13[[#This Row],[Units Sold]]</f>
        <v>6978.51</v>
      </c>
      <c r="S1203" s="52" t="s">
        <v>56</v>
      </c>
      <c r="T1203" s="66">
        <f>+Table13[[#This Row],[Price per Unit]]*Table13[[#This Row],[Units Sold]]-Table13[[#This Row],[Price per Unit]]*Table13[[#This Row],[Units Sold]]*Table13[[#This Row],[Discount %]]</f>
        <v>5164.0974000000006</v>
      </c>
      <c r="U1203"/>
    </row>
    <row r="1204" spans="1:21">
      <c r="A1204" s="65">
        <v>2915</v>
      </c>
      <c r="B1204" s="52" t="s">
        <v>17</v>
      </c>
      <c r="C1204" s="52" t="s">
        <v>49</v>
      </c>
      <c r="D1204" s="52" t="s">
        <v>29</v>
      </c>
      <c r="E1204" s="52" t="s">
        <v>67</v>
      </c>
      <c r="F1204" s="52" t="s">
        <v>55</v>
      </c>
      <c r="G1204" s="52">
        <f>+LEN(Table13[[#This Row],[Product Name]])</f>
        <v>19</v>
      </c>
      <c r="H1204" s="52" t="s">
        <v>57</v>
      </c>
      <c r="I1204" s="52" t="s">
        <v>31</v>
      </c>
      <c r="J1204" s="52">
        <v>2023</v>
      </c>
      <c r="K1204" s="52" t="s">
        <v>63</v>
      </c>
      <c r="L1204" s="53" t="s">
        <v>33</v>
      </c>
      <c r="M1204" s="54">
        <v>45047</v>
      </c>
      <c r="N1204" s="52" t="s">
        <v>66</v>
      </c>
      <c r="O1204" s="55">
        <v>15.63</v>
      </c>
      <c r="P1204" s="52">
        <v>240</v>
      </c>
      <c r="Q1204" s="56">
        <v>0.09</v>
      </c>
      <c r="R1204" s="55">
        <f>+Table13[[#This Row],[Price per Unit]]*Table13[[#This Row],[Units Sold]]</f>
        <v>3751.2000000000003</v>
      </c>
      <c r="S1204" s="52" t="s">
        <v>61</v>
      </c>
      <c r="T1204" s="66">
        <f>+Table13[[#This Row],[Price per Unit]]*Table13[[#This Row],[Units Sold]]-Table13[[#This Row],[Price per Unit]]*Table13[[#This Row],[Units Sold]]*Table13[[#This Row],[Discount %]]</f>
        <v>3413.5920000000001</v>
      </c>
      <c r="U1204"/>
    </row>
    <row r="1205" spans="1:21">
      <c r="A1205" s="65">
        <v>2916</v>
      </c>
      <c r="B1205" s="52" t="s">
        <v>48</v>
      </c>
      <c r="C1205" s="52" t="s">
        <v>49</v>
      </c>
      <c r="D1205" s="52" t="s">
        <v>42</v>
      </c>
      <c r="E1205" s="52" t="s">
        <v>67</v>
      </c>
      <c r="F1205" s="52" t="s">
        <v>38</v>
      </c>
      <c r="G1205" s="52">
        <f>+LEN(Table13[[#This Row],[Product Name]])</f>
        <v>15</v>
      </c>
      <c r="H1205" s="52" t="s">
        <v>22</v>
      </c>
      <c r="I1205" s="52" t="s">
        <v>31</v>
      </c>
      <c r="J1205" s="52">
        <v>2023</v>
      </c>
      <c r="K1205" s="52" t="s">
        <v>63</v>
      </c>
      <c r="L1205" s="53" t="s">
        <v>72</v>
      </c>
      <c r="M1205" s="54">
        <v>45078</v>
      </c>
      <c r="N1205" s="52" t="s">
        <v>39</v>
      </c>
      <c r="O1205" s="55">
        <v>96.2</v>
      </c>
      <c r="P1205" s="52">
        <v>327</v>
      </c>
      <c r="Q1205" s="56">
        <v>0.11</v>
      </c>
      <c r="R1205" s="55">
        <f>+Table13[[#This Row],[Price per Unit]]*Table13[[#This Row],[Units Sold]]</f>
        <v>31457.4</v>
      </c>
      <c r="S1205" s="52" t="s">
        <v>40</v>
      </c>
      <c r="T1205" s="66">
        <f>+Table13[[#This Row],[Price per Unit]]*Table13[[#This Row],[Units Sold]]-Table13[[#This Row],[Price per Unit]]*Table13[[#This Row],[Units Sold]]*Table13[[#This Row],[Discount %]]</f>
        <v>27997.086000000003</v>
      </c>
      <c r="U1205"/>
    </row>
    <row r="1206" spans="1:21">
      <c r="A1206" s="65">
        <v>2924</v>
      </c>
      <c r="B1206" s="52" t="s">
        <v>48</v>
      </c>
      <c r="C1206" s="52" t="s">
        <v>49</v>
      </c>
      <c r="D1206" s="52" t="s">
        <v>52</v>
      </c>
      <c r="E1206" s="52" t="s">
        <v>70</v>
      </c>
      <c r="F1206" s="52" t="s">
        <v>60</v>
      </c>
      <c r="G1206" s="52">
        <f>+LEN(Table13[[#This Row],[Product Name]])</f>
        <v>15</v>
      </c>
      <c r="H1206" s="52" t="s">
        <v>57</v>
      </c>
      <c r="I1206" s="52" t="s">
        <v>31</v>
      </c>
      <c r="J1206" s="52">
        <v>2024</v>
      </c>
      <c r="K1206" s="52" t="s">
        <v>24</v>
      </c>
      <c r="L1206" s="53" t="s">
        <v>53</v>
      </c>
      <c r="M1206" s="54">
        <v>45292</v>
      </c>
      <c r="N1206" s="52" t="s">
        <v>39</v>
      </c>
      <c r="O1206" s="55">
        <v>81.88</v>
      </c>
      <c r="P1206" s="52">
        <v>123</v>
      </c>
      <c r="Q1206" s="56">
        <v>0.26</v>
      </c>
      <c r="R1206" s="55">
        <f>+Table13[[#This Row],[Price per Unit]]*Table13[[#This Row],[Units Sold]]</f>
        <v>10071.24</v>
      </c>
      <c r="S1206" s="52" t="s">
        <v>61</v>
      </c>
      <c r="T1206" s="66">
        <f>+Table13[[#This Row],[Price per Unit]]*Table13[[#This Row],[Units Sold]]-Table13[[#This Row],[Price per Unit]]*Table13[[#This Row],[Units Sold]]*Table13[[#This Row],[Discount %]]</f>
        <v>7452.7175999999999</v>
      </c>
      <c r="U1206"/>
    </row>
    <row r="1207" spans="1:21">
      <c r="A1207" s="65">
        <v>2925</v>
      </c>
      <c r="B1207" s="52" t="s">
        <v>48</v>
      </c>
      <c r="C1207" s="52" t="s">
        <v>49</v>
      </c>
      <c r="D1207" s="52" t="s">
        <v>54</v>
      </c>
      <c r="E1207" s="52" t="s">
        <v>37</v>
      </c>
      <c r="F1207" s="52" t="s">
        <v>43</v>
      </c>
      <c r="G1207" s="52">
        <f>+LEN(Table13[[#This Row],[Product Name]])</f>
        <v>20</v>
      </c>
      <c r="H1207" s="52" t="s">
        <v>44</v>
      </c>
      <c r="I1207" s="52" t="s">
        <v>23</v>
      </c>
      <c r="J1207" s="52">
        <v>2024</v>
      </c>
      <c r="K1207" s="52" t="s">
        <v>63</v>
      </c>
      <c r="L1207" s="53" t="s">
        <v>73</v>
      </c>
      <c r="M1207" s="54">
        <v>45505</v>
      </c>
      <c r="N1207" s="52" t="s">
        <v>69</v>
      </c>
      <c r="O1207" s="55">
        <v>54.12</v>
      </c>
      <c r="P1207" s="52">
        <v>183</v>
      </c>
      <c r="Q1207" s="56">
        <v>0.28999999999999998</v>
      </c>
      <c r="R1207" s="55">
        <f>+Table13[[#This Row],[Price per Unit]]*Table13[[#This Row],[Units Sold]]</f>
        <v>9903.9599999999991</v>
      </c>
      <c r="S1207" s="52" t="s">
        <v>47</v>
      </c>
      <c r="T1207" s="66">
        <f>+Table13[[#This Row],[Price per Unit]]*Table13[[#This Row],[Units Sold]]-Table13[[#This Row],[Price per Unit]]*Table13[[#This Row],[Units Sold]]*Table13[[#This Row],[Discount %]]</f>
        <v>7031.8115999999991</v>
      </c>
      <c r="U1207"/>
    </row>
    <row r="1208" spans="1:21">
      <c r="A1208" s="65">
        <v>2927</v>
      </c>
      <c r="B1208" s="52" t="s">
        <v>48</v>
      </c>
      <c r="C1208" s="52" t="s">
        <v>49</v>
      </c>
      <c r="D1208" s="52" t="s">
        <v>42</v>
      </c>
      <c r="E1208" s="52" t="s">
        <v>37</v>
      </c>
      <c r="F1208" s="52" t="s">
        <v>43</v>
      </c>
      <c r="G1208" s="52">
        <f>+LEN(Table13[[#This Row],[Product Name]])</f>
        <v>20</v>
      </c>
      <c r="H1208" s="52" t="s">
        <v>44</v>
      </c>
      <c r="I1208" s="52" t="s">
        <v>23</v>
      </c>
      <c r="J1208" s="52">
        <v>2023</v>
      </c>
      <c r="K1208" s="52" t="s">
        <v>32</v>
      </c>
      <c r="L1208" s="53" t="s">
        <v>71</v>
      </c>
      <c r="M1208" s="54">
        <v>45200</v>
      </c>
      <c r="N1208" s="52" t="s">
        <v>34</v>
      </c>
      <c r="O1208" s="55">
        <v>9.14</v>
      </c>
      <c r="P1208" s="52">
        <v>456</v>
      </c>
      <c r="Q1208" s="56">
        <v>0.15</v>
      </c>
      <c r="R1208" s="55">
        <f>+Table13[[#This Row],[Price per Unit]]*Table13[[#This Row],[Units Sold]]</f>
        <v>4167.84</v>
      </c>
      <c r="S1208" s="52" t="s">
        <v>61</v>
      </c>
      <c r="T1208" s="66">
        <f>+Table13[[#This Row],[Price per Unit]]*Table13[[#This Row],[Units Sold]]-Table13[[#This Row],[Price per Unit]]*Table13[[#This Row],[Units Sold]]*Table13[[#This Row],[Discount %]]</f>
        <v>3542.6640000000002</v>
      </c>
      <c r="U1208"/>
    </row>
    <row r="1209" spans="1:21">
      <c r="A1209" s="65">
        <v>2930</v>
      </c>
      <c r="B1209" s="52" t="s">
        <v>17</v>
      </c>
      <c r="C1209" s="52" t="s">
        <v>49</v>
      </c>
      <c r="D1209" s="52" t="s">
        <v>29</v>
      </c>
      <c r="E1209" s="52" t="s">
        <v>67</v>
      </c>
      <c r="F1209" s="52" t="s">
        <v>43</v>
      </c>
      <c r="G1209" s="52">
        <f>+LEN(Table13[[#This Row],[Product Name]])</f>
        <v>20</v>
      </c>
      <c r="H1209" s="52" t="s">
        <v>22</v>
      </c>
      <c r="I1209" s="52" t="s">
        <v>31</v>
      </c>
      <c r="J1209" s="52">
        <v>2024</v>
      </c>
      <c r="K1209" s="52" t="s">
        <v>63</v>
      </c>
      <c r="L1209" s="53" t="s">
        <v>65</v>
      </c>
      <c r="M1209" s="54">
        <v>45292</v>
      </c>
      <c r="N1209" s="52" t="s">
        <v>39</v>
      </c>
      <c r="O1209" s="55">
        <v>69.06</v>
      </c>
      <c r="P1209" s="52">
        <v>79</v>
      </c>
      <c r="Q1209" s="56">
        <v>0.16</v>
      </c>
      <c r="R1209" s="55">
        <f>+Table13[[#This Row],[Price per Unit]]*Table13[[#This Row],[Units Sold]]</f>
        <v>5455.74</v>
      </c>
      <c r="S1209" s="52" t="s">
        <v>56</v>
      </c>
      <c r="T1209" s="66">
        <f>+Table13[[#This Row],[Price per Unit]]*Table13[[#This Row],[Units Sold]]-Table13[[#This Row],[Price per Unit]]*Table13[[#This Row],[Units Sold]]*Table13[[#This Row],[Discount %]]</f>
        <v>4582.8215999999993</v>
      </c>
      <c r="U1209"/>
    </row>
    <row r="1210" spans="1:21">
      <c r="A1210" s="65">
        <v>2934</v>
      </c>
      <c r="B1210" s="52" t="s">
        <v>41</v>
      </c>
      <c r="C1210" s="52" t="s">
        <v>49</v>
      </c>
      <c r="D1210" s="52" t="s">
        <v>52</v>
      </c>
      <c r="E1210" s="52" t="s">
        <v>30</v>
      </c>
      <c r="F1210" s="52" t="s">
        <v>38</v>
      </c>
      <c r="G1210" s="52">
        <f>+LEN(Table13[[#This Row],[Product Name]])</f>
        <v>15</v>
      </c>
      <c r="H1210" s="52" t="s">
        <v>44</v>
      </c>
      <c r="I1210" s="52" t="s">
        <v>31</v>
      </c>
      <c r="J1210" s="52">
        <v>2024</v>
      </c>
      <c r="K1210" s="52" t="s">
        <v>63</v>
      </c>
      <c r="L1210" s="53" t="s">
        <v>25</v>
      </c>
      <c r="M1210" s="54">
        <v>45352</v>
      </c>
      <c r="N1210" s="52" t="s">
        <v>34</v>
      </c>
      <c r="O1210" s="55">
        <v>38.96</v>
      </c>
      <c r="P1210" s="52">
        <v>209</v>
      </c>
      <c r="Q1210" s="56">
        <v>0.09</v>
      </c>
      <c r="R1210" s="55">
        <f>+Table13[[#This Row],[Price per Unit]]*Table13[[#This Row],[Units Sold]]</f>
        <v>8142.64</v>
      </c>
      <c r="S1210" s="52" t="s">
        <v>56</v>
      </c>
      <c r="T1210" s="66">
        <f>+Table13[[#This Row],[Price per Unit]]*Table13[[#This Row],[Units Sold]]-Table13[[#This Row],[Price per Unit]]*Table13[[#This Row],[Units Sold]]*Table13[[#This Row],[Discount %]]</f>
        <v>7409.8024000000005</v>
      </c>
      <c r="U1210"/>
    </row>
    <row r="1211" spans="1:21">
      <c r="A1211" s="65">
        <v>2940</v>
      </c>
      <c r="B1211" s="52" t="s">
        <v>41</v>
      </c>
      <c r="C1211" s="52" t="s">
        <v>49</v>
      </c>
      <c r="D1211" s="52" t="s">
        <v>36</v>
      </c>
      <c r="E1211" s="52" t="s">
        <v>59</v>
      </c>
      <c r="F1211" s="52" t="s">
        <v>21</v>
      </c>
      <c r="G1211" s="52">
        <f>+LEN(Table13[[#This Row],[Product Name]])</f>
        <v>16</v>
      </c>
      <c r="H1211" s="52" t="s">
        <v>44</v>
      </c>
      <c r="I1211" s="52" t="s">
        <v>23</v>
      </c>
      <c r="J1211" s="52">
        <v>2024</v>
      </c>
      <c r="K1211" s="52" t="s">
        <v>63</v>
      </c>
      <c r="L1211" s="53" t="s">
        <v>46</v>
      </c>
      <c r="M1211" s="54">
        <v>45536</v>
      </c>
      <c r="N1211" s="52" t="s">
        <v>34</v>
      </c>
      <c r="O1211" s="55">
        <v>89.32</v>
      </c>
      <c r="P1211" s="52">
        <v>457</v>
      </c>
      <c r="Q1211" s="56">
        <v>7.0000000000000007E-2</v>
      </c>
      <c r="R1211" s="55">
        <f>+Table13[[#This Row],[Price per Unit]]*Table13[[#This Row],[Units Sold]]</f>
        <v>40819.24</v>
      </c>
      <c r="S1211" s="52" t="s">
        <v>40</v>
      </c>
      <c r="T1211" s="66">
        <f>+Table13[[#This Row],[Price per Unit]]*Table13[[#This Row],[Units Sold]]-Table13[[#This Row],[Price per Unit]]*Table13[[#This Row],[Units Sold]]*Table13[[#This Row],[Discount %]]</f>
        <v>37961.893199999999</v>
      </c>
      <c r="U1211"/>
    </row>
    <row r="1212" spans="1:21">
      <c r="A1212" s="65">
        <v>2942</v>
      </c>
      <c r="B1212" s="52" t="s">
        <v>48</v>
      </c>
      <c r="C1212" s="52" t="s">
        <v>49</v>
      </c>
      <c r="D1212" s="52" t="s">
        <v>36</v>
      </c>
      <c r="E1212" s="52" t="s">
        <v>30</v>
      </c>
      <c r="F1212" s="52" t="s">
        <v>43</v>
      </c>
      <c r="G1212" s="52">
        <f>+LEN(Table13[[#This Row],[Product Name]])</f>
        <v>20</v>
      </c>
      <c r="H1212" s="52" t="s">
        <v>22</v>
      </c>
      <c r="I1212" s="52" t="s">
        <v>31</v>
      </c>
      <c r="J1212" s="52">
        <v>2023</v>
      </c>
      <c r="K1212" s="52" t="s">
        <v>45</v>
      </c>
      <c r="L1212" s="53" t="s">
        <v>68</v>
      </c>
      <c r="M1212" s="54">
        <v>45261</v>
      </c>
      <c r="N1212" s="52" t="s">
        <v>66</v>
      </c>
      <c r="O1212" s="55">
        <v>32.15</v>
      </c>
      <c r="P1212" s="52">
        <v>119</v>
      </c>
      <c r="Q1212" s="56">
        <v>0.05</v>
      </c>
      <c r="R1212" s="55">
        <f>+Table13[[#This Row],[Price per Unit]]*Table13[[#This Row],[Units Sold]]</f>
        <v>3825.85</v>
      </c>
      <c r="S1212" s="52" t="s">
        <v>61</v>
      </c>
      <c r="T1212" s="66">
        <f>+Table13[[#This Row],[Price per Unit]]*Table13[[#This Row],[Units Sold]]-Table13[[#This Row],[Price per Unit]]*Table13[[#This Row],[Units Sold]]*Table13[[#This Row],[Discount %]]</f>
        <v>3634.5574999999999</v>
      </c>
      <c r="U1212"/>
    </row>
    <row r="1213" spans="1:21">
      <c r="A1213" s="65">
        <v>2943</v>
      </c>
      <c r="B1213" s="52" t="s">
        <v>41</v>
      </c>
      <c r="C1213" s="52" t="s">
        <v>49</v>
      </c>
      <c r="D1213" s="52" t="s">
        <v>29</v>
      </c>
      <c r="E1213" s="52" t="s">
        <v>20</v>
      </c>
      <c r="F1213" s="52" t="s">
        <v>55</v>
      </c>
      <c r="G1213" s="52">
        <f>+LEN(Table13[[#This Row],[Product Name]])</f>
        <v>19</v>
      </c>
      <c r="H1213" s="52" t="s">
        <v>22</v>
      </c>
      <c r="I1213" s="52" t="s">
        <v>23</v>
      </c>
      <c r="J1213" s="52">
        <v>2023</v>
      </c>
      <c r="K1213" s="52" t="s">
        <v>63</v>
      </c>
      <c r="L1213" s="53" t="s">
        <v>53</v>
      </c>
      <c r="M1213" s="54">
        <v>44927</v>
      </c>
      <c r="N1213" s="52" t="s">
        <v>26</v>
      </c>
      <c r="O1213" s="55">
        <v>93.49</v>
      </c>
      <c r="P1213" s="52">
        <v>207</v>
      </c>
      <c r="Q1213" s="56">
        <v>0.11</v>
      </c>
      <c r="R1213" s="55">
        <f>+Table13[[#This Row],[Price per Unit]]*Table13[[#This Row],[Units Sold]]</f>
        <v>19352.43</v>
      </c>
      <c r="S1213" s="52" t="s">
        <v>27</v>
      </c>
      <c r="T1213" s="66">
        <f>+Table13[[#This Row],[Price per Unit]]*Table13[[#This Row],[Units Sold]]-Table13[[#This Row],[Price per Unit]]*Table13[[#This Row],[Units Sold]]*Table13[[#This Row],[Discount %]]</f>
        <v>17223.662700000001</v>
      </c>
      <c r="U1213"/>
    </row>
    <row r="1214" spans="1:21">
      <c r="A1214" s="65">
        <v>2944</v>
      </c>
      <c r="B1214" s="52" t="s">
        <v>48</v>
      </c>
      <c r="C1214" s="52" t="s">
        <v>49</v>
      </c>
      <c r="D1214" s="52" t="s">
        <v>42</v>
      </c>
      <c r="E1214" s="52" t="s">
        <v>30</v>
      </c>
      <c r="F1214" s="52" t="s">
        <v>38</v>
      </c>
      <c r="G1214" s="52">
        <f>+LEN(Table13[[#This Row],[Product Name]])</f>
        <v>15</v>
      </c>
      <c r="H1214" s="52" t="s">
        <v>44</v>
      </c>
      <c r="I1214" s="52" t="s">
        <v>23</v>
      </c>
      <c r="J1214" s="52">
        <v>2023</v>
      </c>
      <c r="K1214" s="52" t="s">
        <v>63</v>
      </c>
      <c r="L1214" s="53" t="s">
        <v>25</v>
      </c>
      <c r="M1214" s="54">
        <v>44986</v>
      </c>
      <c r="N1214" s="52" t="s">
        <v>34</v>
      </c>
      <c r="O1214" s="55">
        <v>10.64</v>
      </c>
      <c r="P1214" s="52">
        <v>386</v>
      </c>
      <c r="Q1214" s="56">
        <v>0.01</v>
      </c>
      <c r="R1214" s="55">
        <f>+Table13[[#This Row],[Price per Unit]]*Table13[[#This Row],[Units Sold]]</f>
        <v>4107.04</v>
      </c>
      <c r="S1214" s="52" t="s">
        <v>61</v>
      </c>
      <c r="T1214" s="66">
        <f>+Table13[[#This Row],[Price per Unit]]*Table13[[#This Row],[Units Sold]]-Table13[[#This Row],[Price per Unit]]*Table13[[#This Row],[Units Sold]]*Table13[[#This Row],[Discount %]]</f>
        <v>4065.9695999999999</v>
      </c>
      <c r="U1214"/>
    </row>
    <row r="1215" spans="1:21">
      <c r="A1215" s="65">
        <v>2953</v>
      </c>
      <c r="B1215" s="52" t="s">
        <v>48</v>
      </c>
      <c r="C1215" s="52" t="s">
        <v>49</v>
      </c>
      <c r="D1215" s="52" t="s">
        <v>36</v>
      </c>
      <c r="E1215" s="52" t="s">
        <v>20</v>
      </c>
      <c r="F1215" s="52" t="s">
        <v>38</v>
      </c>
      <c r="G1215" s="52">
        <f>+LEN(Table13[[#This Row],[Product Name]])</f>
        <v>15</v>
      </c>
      <c r="H1215" s="52" t="s">
        <v>44</v>
      </c>
      <c r="I1215" s="52" t="s">
        <v>23</v>
      </c>
      <c r="J1215" s="52">
        <v>2024</v>
      </c>
      <c r="K1215" s="52" t="s">
        <v>63</v>
      </c>
      <c r="L1215" s="53" t="s">
        <v>53</v>
      </c>
      <c r="M1215" s="54">
        <v>45292</v>
      </c>
      <c r="N1215" s="52" t="s">
        <v>34</v>
      </c>
      <c r="O1215" s="55">
        <v>30.34</v>
      </c>
      <c r="P1215" s="52">
        <v>24</v>
      </c>
      <c r="Q1215" s="56">
        <v>0.16</v>
      </c>
      <c r="R1215" s="55">
        <f>+Table13[[#This Row],[Price per Unit]]*Table13[[#This Row],[Units Sold]]</f>
        <v>728.16</v>
      </c>
      <c r="S1215" s="52" t="s">
        <v>40</v>
      </c>
      <c r="T1215" s="66">
        <f>+Table13[[#This Row],[Price per Unit]]*Table13[[#This Row],[Units Sold]]-Table13[[#This Row],[Price per Unit]]*Table13[[#This Row],[Units Sold]]*Table13[[#This Row],[Discount %]]</f>
        <v>611.65440000000001</v>
      </c>
      <c r="U1215"/>
    </row>
    <row r="1216" spans="1:21">
      <c r="A1216" s="65">
        <v>2954</v>
      </c>
      <c r="B1216" s="52" t="s">
        <v>17</v>
      </c>
      <c r="C1216" s="52" t="s">
        <v>49</v>
      </c>
      <c r="D1216" s="52" t="s">
        <v>52</v>
      </c>
      <c r="E1216" s="52" t="s">
        <v>30</v>
      </c>
      <c r="F1216" s="52" t="s">
        <v>55</v>
      </c>
      <c r="G1216" s="52">
        <f>+LEN(Table13[[#This Row],[Product Name]])</f>
        <v>19</v>
      </c>
      <c r="H1216" s="52" t="s">
        <v>57</v>
      </c>
      <c r="I1216" s="52" t="s">
        <v>23</v>
      </c>
      <c r="J1216" s="52">
        <v>2023</v>
      </c>
      <c r="K1216" s="52" t="s">
        <v>45</v>
      </c>
      <c r="L1216" s="53" t="s">
        <v>51</v>
      </c>
      <c r="M1216" s="54">
        <v>45017</v>
      </c>
      <c r="N1216" s="52" t="s">
        <v>39</v>
      </c>
      <c r="O1216" s="55">
        <v>35.29</v>
      </c>
      <c r="P1216" s="52">
        <v>327</v>
      </c>
      <c r="Q1216" s="56">
        <v>0.11</v>
      </c>
      <c r="R1216" s="55">
        <f>+Table13[[#This Row],[Price per Unit]]*Table13[[#This Row],[Units Sold]]</f>
        <v>11539.83</v>
      </c>
      <c r="S1216" s="52" t="s">
        <v>56</v>
      </c>
      <c r="T1216" s="66">
        <f>+Table13[[#This Row],[Price per Unit]]*Table13[[#This Row],[Units Sold]]-Table13[[#This Row],[Price per Unit]]*Table13[[#This Row],[Units Sold]]*Table13[[#This Row],[Discount %]]</f>
        <v>10270.448700000001</v>
      </c>
      <c r="U1216"/>
    </row>
    <row r="1217" spans="1:21">
      <c r="A1217" s="65">
        <v>2955</v>
      </c>
      <c r="B1217" s="52" t="s">
        <v>17</v>
      </c>
      <c r="C1217" s="52" t="s">
        <v>49</v>
      </c>
      <c r="D1217" s="52" t="s">
        <v>36</v>
      </c>
      <c r="E1217" s="52" t="s">
        <v>20</v>
      </c>
      <c r="F1217" s="52" t="s">
        <v>43</v>
      </c>
      <c r="G1217" s="52">
        <f>+LEN(Table13[[#This Row],[Product Name]])</f>
        <v>20</v>
      </c>
      <c r="H1217" s="52" t="s">
        <v>22</v>
      </c>
      <c r="I1217" s="52" t="s">
        <v>31</v>
      </c>
      <c r="J1217" s="52">
        <v>2023</v>
      </c>
      <c r="K1217" s="52" t="s">
        <v>45</v>
      </c>
      <c r="L1217" s="53" t="s">
        <v>46</v>
      </c>
      <c r="M1217" s="54">
        <v>45170</v>
      </c>
      <c r="N1217" s="52" t="s">
        <v>26</v>
      </c>
      <c r="O1217" s="55">
        <v>14.02</v>
      </c>
      <c r="P1217" s="52">
        <v>175</v>
      </c>
      <c r="Q1217" s="56">
        <v>7.0000000000000007E-2</v>
      </c>
      <c r="R1217" s="55">
        <f>+Table13[[#This Row],[Price per Unit]]*Table13[[#This Row],[Units Sold]]</f>
        <v>2453.5</v>
      </c>
      <c r="S1217" s="52" t="s">
        <v>40</v>
      </c>
      <c r="T1217" s="66">
        <f>+Table13[[#This Row],[Price per Unit]]*Table13[[#This Row],[Units Sold]]-Table13[[#This Row],[Price per Unit]]*Table13[[#This Row],[Units Sold]]*Table13[[#This Row],[Discount %]]</f>
        <v>2281.7550000000001</v>
      </c>
      <c r="U1217"/>
    </row>
    <row r="1218" spans="1:21">
      <c r="A1218" s="65">
        <v>2961</v>
      </c>
      <c r="B1218" s="52" t="s">
        <v>41</v>
      </c>
      <c r="C1218" s="52" t="s">
        <v>49</v>
      </c>
      <c r="D1218" s="52" t="s">
        <v>42</v>
      </c>
      <c r="E1218" s="52" t="s">
        <v>59</v>
      </c>
      <c r="F1218" s="52" t="s">
        <v>43</v>
      </c>
      <c r="G1218" s="52">
        <f>+LEN(Table13[[#This Row],[Product Name]])</f>
        <v>20</v>
      </c>
      <c r="H1218" s="52" t="s">
        <v>57</v>
      </c>
      <c r="I1218" s="52" t="s">
        <v>31</v>
      </c>
      <c r="J1218" s="52">
        <v>2024</v>
      </c>
      <c r="K1218" s="52" t="s">
        <v>63</v>
      </c>
      <c r="L1218" s="53" t="s">
        <v>53</v>
      </c>
      <c r="M1218" s="54">
        <v>45292</v>
      </c>
      <c r="N1218" s="52" t="s">
        <v>69</v>
      </c>
      <c r="O1218" s="55">
        <v>46.28</v>
      </c>
      <c r="P1218" s="52">
        <v>388</v>
      </c>
      <c r="Q1218" s="56">
        <v>0.15</v>
      </c>
      <c r="R1218" s="55">
        <f>+Table13[[#This Row],[Price per Unit]]*Table13[[#This Row],[Units Sold]]</f>
        <v>17956.64</v>
      </c>
      <c r="S1218" s="52" t="s">
        <v>27</v>
      </c>
      <c r="T1218" s="66">
        <f>+Table13[[#This Row],[Price per Unit]]*Table13[[#This Row],[Units Sold]]-Table13[[#This Row],[Price per Unit]]*Table13[[#This Row],[Units Sold]]*Table13[[#This Row],[Discount %]]</f>
        <v>15263.144</v>
      </c>
      <c r="U1218"/>
    </row>
    <row r="1219" spans="1:21">
      <c r="A1219" s="65">
        <v>2964</v>
      </c>
      <c r="B1219" s="52" t="s">
        <v>41</v>
      </c>
      <c r="C1219" s="52" t="s">
        <v>49</v>
      </c>
      <c r="D1219" s="52" t="s">
        <v>52</v>
      </c>
      <c r="E1219" s="52" t="s">
        <v>67</v>
      </c>
      <c r="F1219" s="52" t="s">
        <v>38</v>
      </c>
      <c r="G1219" s="52">
        <f>+LEN(Table13[[#This Row],[Product Name]])</f>
        <v>15</v>
      </c>
      <c r="H1219" s="52" t="s">
        <v>22</v>
      </c>
      <c r="I1219" s="52" t="s">
        <v>31</v>
      </c>
      <c r="J1219" s="52">
        <v>2024</v>
      </c>
      <c r="K1219" s="52" t="s">
        <v>45</v>
      </c>
      <c r="L1219" s="53" t="s">
        <v>68</v>
      </c>
      <c r="M1219" s="54">
        <v>45627</v>
      </c>
      <c r="N1219" s="52" t="s">
        <v>26</v>
      </c>
      <c r="O1219" s="55">
        <v>19.350000000000001</v>
      </c>
      <c r="P1219" s="52">
        <v>190</v>
      </c>
      <c r="Q1219" s="56">
        <v>0.03</v>
      </c>
      <c r="R1219" s="55">
        <f>+Table13[[#This Row],[Price per Unit]]*Table13[[#This Row],[Units Sold]]</f>
        <v>3676.5000000000005</v>
      </c>
      <c r="S1219" s="52" t="s">
        <v>56</v>
      </c>
      <c r="T1219" s="66">
        <f>+Table13[[#This Row],[Price per Unit]]*Table13[[#This Row],[Units Sold]]-Table13[[#This Row],[Price per Unit]]*Table13[[#This Row],[Units Sold]]*Table13[[#This Row],[Discount %]]</f>
        <v>3566.2050000000004</v>
      </c>
      <c r="U1219"/>
    </row>
    <row r="1220" spans="1:21">
      <c r="A1220" s="65">
        <v>2968</v>
      </c>
      <c r="B1220" s="52" t="s">
        <v>48</v>
      </c>
      <c r="C1220" s="52" t="s">
        <v>49</v>
      </c>
      <c r="D1220" s="52" t="s">
        <v>52</v>
      </c>
      <c r="E1220" s="52" t="s">
        <v>70</v>
      </c>
      <c r="F1220" s="52" t="s">
        <v>38</v>
      </c>
      <c r="G1220" s="52">
        <f>+LEN(Table13[[#This Row],[Product Name]])</f>
        <v>15</v>
      </c>
      <c r="H1220" s="52" t="s">
        <v>22</v>
      </c>
      <c r="I1220" s="52" t="s">
        <v>23</v>
      </c>
      <c r="J1220" s="52">
        <v>2023</v>
      </c>
      <c r="K1220" s="52" t="s">
        <v>63</v>
      </c>
      <c r="L1220" s="53" t="s">
        <v>68</v>
      </c>
      <c r="M1220" s="54">
        <v>45261</v>
      </c>
      <c r="N1220" s="52" t="s">
        <v>26</v>
      </c>
      <c r="O1220" s="55">
        <v>20.56</v>
      </c>
      <c r="P1220" s="52">
        <v>393</v>
      </c>
      <c r="Q1220" s="56">
        <v>0.09</v>
      </c>
      <c r="R1220" s="55">
        <f>+Table13[[#This Row],[Price per Unit]]*Table13[[#This Row],[Units Sold]]</f>
        <v>8080.08</v>
      </c>
      <c r="S1220" s="52" t="s">
        <v>27</v>
      </c>
      <c r="T1220" s="66">
        <f>+Table13[[#This Row],[Price per Unit]]*Table13[[#This Row],[Units Sold]]-Table13[[#This Row],[Price per Unit]]*Table13[[#This Row],[Units Sold]]*Table13[[#This Row],[Discount %]]</f>
        <v>7352.8728000000001</v>
      </c>
      <c r="U1220"/>
    </row>
    <row r="1221" spans="1:21">
      <c r="A1221" s="65">
        <v>2970</v>
      </c>
      <c r="B1221" s="52" t="s">
        <v>41</v>
      </c>
      <c r="C1221" s="52" t="s">
        <v>49</v>
      </c>
      <c r="D1221" s="52" t="s">
        <v>42</v>
      </c>
      <c r="E1221" s="52" t="s">
        <v>70</v>
      </c>
      <c r="F1221" s="52" t="s">
        <v>43</v>
      </c>
      <c r="G1221" s="52">
        <f>+LEN(Table13[[#This Row],[Product Name]])</f>
        <v>20</v>
      </c>
      <c r="H1221" s="52" t="s">
        <v>44</v>
      </c>
      <c r="I1221" s="52" t="s">
        <v>23</v>
      </c>
      <c r="J1221" s="52">
        <v>2024</v>
      </c>
      <c r="K1221" s="52" t="s">
        <v>32</v>
      </c>
      <c r="L1221" s="53" t="s">
        <v>25</v>
      </c>
      <c r="M1221" s="54">
        <v>45352</v>
      </c>
      <c r="N1221" s="52" t="s">
        <v>26</v>
      </c>
      <c r="O1221" s="55">
        <v>88.4</v>
      </c>
      <c r="P1221" s="52">
        <v>19</v>
      </c>
      <c r="Q1221" s="56">
        <v>0.1</v>
      </c>
      <c r="R1221" s="55">
        <f>+Table13[[#This Row],[Price per Unit]]*Table13[[#This Row],[Units Sold]]</f>
        <v>1679.6000000000001</v>
      </c>
      <c r="S1221" s="52" t="s">
        <v>61</v>
      </c>
      <c r="T1221" s="66">
        <f>+Table13[[#This Row],[Price per Unit]]*Table13[[#This Row],[Units Sold]]-Table13[[#This Row],[Price per Unit]]*Table13[[#This Row],[Units Sold]]*Table13[[#This Row],[Discount %]]</f>
        <v>1511.64</v>
      </c>
      <c r="U1221"/>
    </row>
    <row r="1222" spans="1:21">
      <c r="A1222" s="65">
        <v>2971</v>
      </c>
      <c r="B1222" s="52" t="s">
        <v>48</v>
      </c>
      <c r="C1222" s="52" t="s">
        <v>49</v>
      </c>
      <c r="D1222" s="52" t="s">
        <v>50</v>
      </c>
      <c r="E1222" s="52" t="s">
        <v>62</v>
      </c>
      <c r="F1222" s="52" t="s">
        <v>43</v>
      </c>
      <c r="G1222" s="52">
        <f>+LEN(Table13[[#This Row],[Product Name]])</f>
        <v>20</v>
      </c>
      <c r="H1222" s="52" t="s">
        <v>44</v>
      </c>
      <c r="I1222" s="52" t="s">
        <v>23</v>
      </c>
      <c r="J1222" s="52">
        <v>2024</v>
      </c>
      <c r="K1222" s="52" t="s">
        <v>32</v>
      </c>
      <c r="L1222" s="53" t="s">
        <v>25</v>
      </c>
      <c r="M1222" s="54">
        <v>45352</v>
      </c>
      <c r="N1222" s="52" t="s">
        <v>26</v>
      </c>
      <c r="O1222" s="55">
        <v>30.15</v>
      </c>
      <c r="P1222" s="52">
        <v>342</v>
      </c>
      <c r="Q1222" s="56">
        <v>0.23</v>
      </c>
      <c r="R1222" s="55">
        <f>+Table13[[#This Row],[Price per Unit]]*Table13[[#This Row],[Units Sold]]</f>
        <v>10311.299999999999</v>
      </c>
      <c r="S1222" s="52" t="s">
        <v>27</v>
      </c>
      <c r="T1222" s="66">
        <f>+Table13[[#This Row],[Price per Unit]]*Table13[[#This Row],[Units Sold]]-Table13[[#This Row],[Price per Unit]]*Table13[[#This Row],[Units Sold]]*Table13[[#This Row],[Discount %]]</f>
        <v>7939.7009999999991</v>
      </c>
      <c r="U1222"/>
    </row>
    <row r="1223" spans="1:21">
      <c r="A1223" s="65">
        <v>2977</v>
      </c>
      <c r="B1223" s="52" t="s">
        <v>17</v>
      </c>
      <c r="C1223" s="52" t="s">
        <v>49</v>
      </c>
      <c r="D1223" s="52" t="s">
        <v>42</v>
      </c>
      <c r="E1223" s="52" t="s">
        <v>70</v>
      </c>
      <c r="F1223" s="52" t="s">
        <v>55</v>
      </c>
      <c r="G1223" s="52">
        <f>+LEN(Table13[[#This Row],[Product Name]])</f>
        <v>19</v>
      </c>
      <c r="H1223" s="52" t="s">
        <v>22</v>
      </c>
      <c r="I1223" s="52" t="s">
        <v>31</v>
      </c>
      <c r="J1223" s="52">
        <v>2024</v>
      </c>
      <c r="K1223" s="52" t="s">
        <v>24</v>
      </c>
      <c r="L1223" s="53" t="s">
        <v>72</v>
      </c>
      <c r="M1223" s="54">
        <v>45444</v>
      </c>
      <c r="N1223" s="52" t="s">
        <v>69</v>
      </c>
      <c r="O1223" s="55">
        <v>42.09</v>
      </c>
      <c r="P1223" s="52">
        <v>208</v>
      </c>
      <c r="Q1223" s="56">
        <v>0.02</v>
      </c>
      <c r="R1223" s="55">
        <f>+Table13[[#This Row],[Price per Unit]]*Table13[[#This Row],[Units Sold]]</f>
        <v>8754.7200000000012</v>
      </c>
      <c r="S1223" s="52" t="s">
        <v>47</v>
      </c>
      <c r="T1223" s="66">
        <f>+Table13[[#This Row],[Price per Unit]]*Table13[[#This Row],[Units Sold]]-Table13[[#This Row],[Price per Unit]]*Table13[[#This Row],[Units Sold]]*Table13[[#This Row],[Discount %]]</f>
        <v>8579.6256000000012</v>
      </c>
      <c r="U1223"/>
    </row>
    <row r="1224" spans="1:21">
      <c r="A1224" s="65">
        <v>2980</v>
      </c>
      <c r="B1224" s="52" t="s">
        <v>41</v>
      </c>
      <c r="C1224" s="52" t="s">
        <v>49</v>
      </c>
      <c r="D1224" s="52" t="s">
        <v>50</v>
      </c>
      <c r="E1224" s="52" t="s">
        <v>70</v>
      </c>
      <c r="F1224" s="52" t="s">
        <v>60</v>
      </c>
      <c r="G1224" s="52">
        <f>+LEN(Table13[[#This Row],[Product Name]])</f>
        <v>15</v>
      </c>
      <c r="H1224" s="52" t="s">
        <v>22</v>
      </c>
      <c r="I1224" s="52" t="s">
        <v>23</v>
      </c>
      <c r="J1224" s="52">
        <v>2024</v>
      </c>
      <c r="K1224" s="52" t="s">
        <v>32</v>
      </c>
      <c r="L1224" s="53" t="s">
        <v>33</v>
      </c>
      <c r="M1224" s="54">
        <v>45413</v>
      </c>
      <c r="N1224" s="52" t="s">
        <v>39</v>
      </c>
      <c r="O1224" s="55">
        <v>93.97</v>
      </c>
      <c r="P1224" s="52">
        <v>252</v>
      </c>
      <c r="Q1224" s="56">
        <v>0.05</v>
      </c>
      <c r="R1224" s="55">
        <f>+Table13[[#This Row],[Price per Unit]]*Table13[[#This Row],[Units Sold]]</f>
        <v>23680.44</v>
      </c>
      <c r="S1224" s="52" t="s">
        <v>47</v>
      </c>
      <c r="T1224" s="66">
        <f>+Table13[[#This Row],[Price per Unit]]*Table13[[#This Row],[Units Sold]]-Table13[[#This Row],[Price per Unit]]*Table13[[#This Row],[Units Sold]]*Table13[[#This Row],[Discount %]]</f>
        <v>22496.417999999998</v>
      </c>
      <c r="U1224"/>
    </row>
    <row r="1225" spans="1:21">
      <c r="A1225" s="65">
        <v>2988</v>
      </c>
      <c r="B1225" s="52" t="s">
        <v>41</v>
      </c>
      <c r="C1225" s="52" t="s">
        <v>49</v>
      </c>
      <c r="D1225" s="52" t="s">
        <v>29</v>
      </c>
      <c r="E1225" s="52" t="s">
        <v>70</v>
      </c>
      <c r="F1225" s="52" t="s">
        <v>21</v>
      </c>
      <c r="G1225" s="52">
        <f>+LEN(Table13[[#This Row],[Product Name]])</f>
        <v>16</v>
      </c>
      <c r="H1225" s="52" t="s">
        <v>22</v>
      </c>
      <c r="I1225" s="52" t="s">
        <v>31</v>
      </c>
      <c r="J1225" s="52">
        <v>2023</v>
      </c>
      <c r="K1225" s="52" t="s">
        <v>32</v>
      </c>
      <c r="L1225" s="53" t="s">
        <v>71</v>
      </c>
      <c r="M1225" s="54">
        <v>45200</v>
      </c>
      <c r="N1225" s="52" t="s">
        <v>69</v>
      </c>
      <c r="O1225" s="55">
        <v>90.39</v>
      </c>
      <c r="P1225" s="52">
        <v>226</v>
      </c>
      <c r="Q1225" s="56">
        <v>0.26</v>
      </c>
      <c r="R1225" s="55">
        <f>+Table13[[#This Row],[Price per Unit]]*Table13[[#This Row],[Units Sold]]</f>
        <v>20428.14</v>
      </c>
      <c r="S1225" s="52" t="s">
        <v>40</v>
      </c>
      <c r="T1225" s="66">
        <f>+Table13[[#This Row],[Price per Unit]]*Table13[[#This Row],[Units Sold]]-Table13[[#This Row],[Price per Unit]]*Table13[[#This Row],[Units Sold]]*Table13[[#This Row],[Discount %]]</f>
        <v>15116.8236</v>
      </c>
      <c r="U1225"/>
    </row>
    <row r="1226" spans="1:21">
      <c r="A1226" s="65">
        <v>2989</v>
      </c>
      <c r="B1226" s="52" t="s">
        <v>41</v>
      </c>
      <c r="C1226" s="52" t="s">
        <v>49</v>
      </c>
      <c r="D1226" s="52" t="s">
        <v>52</v>
      </c>
      <c r="E1226" s="52" t="s">
        <v>67</v>
      </c>
      <c r="F1226" s="52" t="s">
        <v>43</v>
      </c>
      <c r="G1226" s="52">
        <f>+LEN(Table13[[#This Row],[Product Name]])</f>
        <v>20</v>
      </c>
      <c r="H1226" s="52" t="s">
        <v>44</v>
      </c>
      <c r="I1226" s="52" t="s">
        <v>23</v>
      </c>
      <c r="J1226" s="52">
        <v>2023</v>
      </c>
      <c r="K1226" s="52" t="s">
        <v>32</v>
      </c>
      <c r="L1226" s="53" t="s">
        <v>71</v>
      </c>
      <c r="M1226" s="54">
        <v>45200</v>
      </c>
      <c r="N1226" s="52" t="s">
        <v>66</v>
      </c>
      <c r="O1226" s="55">
        <v>58.4</v>
      </c>
      <c r="P1226" s="52">
        <v>462</v>
      </c>
      <c r="Q1226" s="56">
        <v>0.28999999999999998</v>
      </c>
      <c r="R1226" s="55">
        <f>+Table13[[#This Row],[Price per Unit]]*Table13[[#This Row],[Units Sold]]</f>
        <v>26980.799999999999</v>
      </c>
      <c r="S1226" s="52" t="s">
        <v>40</v>
      </c>
      <c r="T1226" s="66">
        <f>+Table13[[#This Row],[Price per Unit]]*Table13[[#This Row],[Units Sold]]-Table13[[#This Row],[Price per Unit]]*Table13[[#This Row],[Units Sold]]*Table13[[#This Row],[Discount %]]</f>
        <v>19156.368000000002</v>
      </c>
      <c r="U1226"/>
    </row>
    <row r="1227" spans="1:21">
      <c r="A1227" s="65">
        <v>2991</v>
      </c>
      <c r="B1227" s="52" t="s">
        <v>17</v>
      </c>
      <c r="C1227" s="52" t="s">
        <v>49</v>
      </c>
      <c r="D1227" s="52" t="s">
        <v>29</v>
      </c>
      <c r="E1227" s="52" t="s">
        <v>62</v>
      </c>
      <c r="F1227" s="52" t="s">
        <v>38</v>
      </c>
      <c r="G1227" s="52">
        <f>+LEN(Table13[[#This Row],[Product Name]])</f>
        <v>15</v>
      </c>
      <c r="H1227" s="52" t="s">
        <v>44</v>
      </c>
      <c r="I1227" s="52" t="s">
        <v>31</v>
      </c>
      <c r="J1227" s="52">
        <v>2023</v>
      </c>
      <c r="K1227" s="52" t="s">
        <v>63</v>
      </c>
      <c r="L1227" s="53" t="s">
        <v>71</v>
      </c>
      <c r="M1227" s="54">
        <v>45200</v>
      </c>
      <c r="N1227" s="52" t="s">
        <v>34</v>
      </c>
      <c r="O1227" s="55">
        <v>67.87</v>
      </c>
      <c r="P1227" s="52">
        <v>36</v>
      </c>
      <c r="Q1227" s="56">
        <v>0</v>
      </c>
      <c r="R1227" s="55">
        <f>+Table13[[#This Row],[Price per Unit]]*Table13[[#This Row],[Units Sold]]</f>
        <v>2443.3200000000002</v>
      </c>
      <c r="S1227" s="52" t="s">
        <v>47</v>
      </c>
      <c r="T1227" s="66">
        <f>+Table13[[#This Row],[Price per Unit]]*Table13[[#This Row],[Units Sold]]-Table13[[#This Row],[Price per Unit]]*Table13[[#This Row],[Units Sold]]*Table13[[#This Row],[Discount %]]</f>
        <v>2443.3200000000002</v>
      </c>
      <c r="U1227"/>
    </row>
    <row r="1228" spans="1:21">
      <c r="A1228" s="65">
        <v>2994</v>
      </c>
      <c r="B1228" s="52" t="s">
        <v>17</v>
      </c>
      <c r="C1228" s="52" t="s">
        <v>49</v>
      </c>
      <c r="D1228" s="52" t="s">
        <v>19</v>
      </c>
      <c r="E1228" s="52" t="s">
        <v>37</v>
      </c>
      <c r="F1228" s="52" t="s">
        <v>21</v>
      </c>
      <c r="G1228" s="52">
        <f>+LEN(Table13[[#This Row],[Product Name]])</f>
        <v>16</v>
      </c>
      <c r="H1228" s="52" t="s">
        <v>44</v>
      </c>
      <c r="I1228" s="52" t="s">
        <v>31</v>
      </c>
      <c r="J1228" s="52">
        <v>2024</v>
      </c>
      <c r="K1228" s="52" t="s">
        <v>45</v>
      </c>
      <c r="L1228" s="53" t="s">
        <v>53</v>
      </c>
      <c r="M1228" s="54">
        <v>45292</v>
      </c>
      <c r="N1228" s="52" t="s">
        <v>66</v>
      </c>
      <c r="O1228" s="55">
        <v>24.43</v>
      </c>
      <c r="P1228" s="52">
        <v>458</v>
      </c>
      <c r="Q1228" s="56">
        <v>0.08</v>
      </c>
      <c r="R1228" s="55">
        <f>+Table13[[#This Row],[Price per Unit]]*Table13[[#This Row],[Units Sold]]</f>
        <v>11188.94</v>
      </c>
      <c r="S1228" s="52" t="s">
        <v>61</v>
      </c>
      <c r="T1228" s="66">
        <f>+Table13[[#This Row],[Price per Unit]]*Table13[[#This Row],[Units Sold]]-Table13[[#This Row],[Price per Unit]]*Table13[[#This Row],[Units Sold]]*Table13[[#This Row],[Discount %]]</f>
        <v>10293.8248</v>
      </c>
      <c r="U1228"/>
    </row>
    <row r="1229" spans="1:21">
      <c r="A1229" s="65">
        <v>3000</v>
      </c>
      <c r="B1229" s="52" t="s">
        <v>48</v>
      </c>
      <c r="C1229" s="52" t="s">
        <v>49</v>
      </c>
      <c r="D1229" s="52" t="s">
        <v>50</v>
      </c>
      <c r="E1229" s="52" t="s">
        <v>59</v>
      </c>
      <c r="F1229" s="52" t="s">
        <v>43</v>
      </c>
      <c r="G1229" s="52">
        <f>+LEN(Table13[[#This Row],[Product Name]])</f>
        <v>20</v>
      </c>
      <c r="H1229" s="52" t="s">
        <v>57</v>
      </c>
      <c r="I1229" s="52" t="s">
        <v>23</v>
      </c>
      <c r="J1229" s="52">
        <v>2023</v>
      </c>
      <c r="K1229" s="52" t="s">
        <v>45</v>
      </c>
      <c r="L1229" s="53" t="s">
        <v>58</v>
      </c>
      <c r="M1229" s="54">
        <v>45200</v>
      </c>
      <c r="N1229" s="52" t="s">
        <v>26</v>
      </c>
      <c r="O1229" s="55">
        <v>55.26</v>
      </c>
      <c r="P1229" s="52">
        <v>15</v>
      </c>
      <c r="Q1229" s="56">
        <v>0.05</v>
      </c>
      <c r="R1229" s="55">
        <f>+Table13[[#This Row],[Price per Unit]]*Table13[[#This Row],[Units Sold]]</f>
        <v>828.9</v>
      </c>
      <c r="S1229" s="52" t="s">
        <v>61</v>
      </c>
      <c r="T1229" s="66">
        <f>+Table13[[#This Row],[Price per Unit]]*Table13[[#This Row],[Units Sold]]-Table13[[#This Row],[Price per Unit]]*Table13[[#This Row],[Units Sold]]*Table13[[#This Row],[Discount %]]</f>
        <v>787.45499999999993</v>
      </c>
      <c r="U1229"/>
    </row>
    <row r="1230" spans="1:21">
      <c r="A1230" s="65">
        <v>3003</v>
      </c>
      <c r="B1230" s="52" t="s">
        <v>17</v>
      </c>
      <c r="C1230" s="52" t="s">
        <v>49</v>
      </c>
      <c r="D1230" s="52" t="s">
        <v>52</v>
      </c>
      <c r="E1230" s="52" t="s">
        <v>67</v>
      </c>
      <c r="F1230" s="52" t="s">
        <v>21</v>
      </c>
      <c r="G1230" s="52">
        <f>+LEN(Table13[[#This Row],[Product Name]])</f>
        <v>16</v>
      </c>
      <c r="H1230" s="52" t="s">
        <v>22</v>
      </c>
      <c r="I1230" s="52" t="s">
        <v>23</v>
      </c>
      <c r="J1230" s="52">
        <v>2023</v>
      </c>
      <c r="K1230" s="52" t="s">
        <v>32</v>
      </c>
      <c r="L1230" s="53" t="s">
        <v>51</v>
      </c>
      <c r="M1230" s="54">
        <v>45017</v>
      </c>
      <c r="N1230" s="52" t="s">
        <v>34</v>
      </c>
      <c r="O1230" s="55">
        <v>26.02</v>
      </c>
      <c r="P1230" s="52">
        <v>395</v>
      </c>
      <c r="Q1230" s="56">
        <v>0.02</v>
      </c>
      <c r="R1230" s="55">
        <f>+Table13[[#This Row],[Price per Unit]]*Table13[[#This Row],[Units Sold]]</f>
        <v>10277.9</v>
      </c>
      <c r="S1230" s="52" t="s">
        <v>40</v>
      </c>
      <c r="T1230" s="66">
        <f>+Table13[[#This Row],[Price per Unit]]*Table13[[#This Row],[Units Sold]]-Table13[[#This Row],[Price per Unit]]*Table13[[#This Row],[Units Sold]]*Table13[[#This Row],[Discount %]]</f>
        <v>10072.342000000001</v>
      </c>
      <c r="U1230"/>
    </row>
    <row r="1231" spans="1:21">
      <c r="A1231" s="65">
        <v>3011</v>
      </c>
      <c r="B1231" s="52" t="s">
        <v>48</v>
      </c>
      <c r="C1231" s="52" t="s">
        <v>49</v>
      </c>
      <c r="D1231" s="52" t="s">
        <v>29</v>
      </c>
      <c r="E1231" s="52" t="s">
        <v>67</v>
      </c>
      <c r="F1231" s="52" t="s">
        <v>60</v>
      </c>
      <c r="G1231" s="52">
        <f>+LEN(Table13[[#This Row],[Product Name]])</f>
        <v>15</v>
      </c>
      <c r="H1231" s="52" t="s">
        <v>57</v>
      </c>
      <c r="I1231" s="52" t="s">
        <v>23</v>
      </c>
      <c r="J1231" s="52">
        <v>2024</v>
      </c>
      <c r="K1231" s="52" t="s">
        <v>24</v>
      </c>
      <c r="L1231" s="53" t="s">
        <v>73</v>
      </c>
      <c r="M1231" s="54">
        <v>45505</v>
      </c>
      <c r="N1231" s="52" t="s">
        <v>39</v>
      </c>
      <c r="O1231" s="55">
        <v>16.23</v>
      </c>
      <c r="P1231" s="52">
        <v>321</v>
      </c>
      <c r="Q1231" s="56">
        <v>0.12</v>
      </c>
      <c r="R1231" s="55">
        <f>+Table13[[#This Row],[Price per Unit]]*Table13[[#This Row],[Units Sold]]</f>
        <v>5209.83</v>
      </c>
      <c r="S1231" s="52" t="s">
        <v>56</v>
      </c>
      <c r="T1231" s="66">
        <f>+Table13[[#This Row],[Price per Unit]]*Table13[[#This Row],[Units Sold]]-Table13[[#This Row],[Price per Unit]]*Table13[[#This Row],[Units Sold]]*Table13[[#This Row],[Discount %]]</f>
        <v>4584.6504000000004</v>
      </c>
      <c r="U1231"/>
    </row>
    <row r="1232" spans="1:21">
      <c r="A1232" s="65">
        <v>3013</v>
      </c>
      <c r="B1232" s="52" t="s">
        <v>41</v>
      </c>
      <c r="C1232" s="52" t="s">
        <v>49</v>
      </c>
      <c r="D1232" s="52" t="s">
        <v>19</v>
      </c>
      <c r="E1232" s="52" t="s">
        <v>30</v>
      </c>
      <c r="F1232" s="52" t="s">
        <v>21</v>
      </c>
      <c r="G1232" s="52">
        <f>+LEN(Table13[[#This Row],[Product Name]])</f>
        <v>16</v>
      </c>
      <c r="H1232" s="52" t="s">
        <v>22</v>
      </c>
      <c r="I1232" s="52" t="s">
        <v>23</v>
      </c>
      <c r="J1232" s="52">
        <v>2024</v>
      </c>
      <c r="K1232" s="52" t="s">
        <v>45</v>
      </c>
      <c r="L1232" s="53" t="s">
        <v>65</v>
      </c>
      <c r="M1232" s="54">
        <v>45292</v>
      </c>
      <c r="N1232" s="52" t="s">
        <v>39</v>
      </c>
      <c r="O1232" s="55">
        <v>91.76</v>
      </c>
      <c r="P1232" s="52">
        <v>442</v>
      </c>
      <c r="Q1232" s="56">
        <v>0.16</v>
      </c>
      <c r="R1232" s="55">
        <f>+Table13[[#This Row],[Price per Unit]]*Table13[[#This Row],[Units Sold]]</f>
        <v>40557.920000000006</v>
      </c>
      <c r="S1232" s="52" t="s">
        <v>56</v>
      </c>
      <c r="T1232" s="66">
        <f>+Table13[[#This Row],[Price per Unit]]*Table13[[#This Row],[Units Sold]]-Table13[[#This Row],[Price per Unit]]*Table13[[#This Row],[Units Sold]]*Table13[[#This Row],[Discount %]]</f>
        <v>34068.652800000003</v>
      </c>
      <c r="U1232"/>
    </row>
    <row r="1233" spans="1:21">
      <c r="A1233" s="65">
        <v>3018</v>
      </c>
      <c r="B1233" s="52" t="s">
        <v>17</v>
      </c>
      <c r="C1233" s="52" t="s">
        <v>49</v>
      </c>
      <c r="D1233" s="52" t="s">
        <v>54</v>
      </c>
      <c r="E1233" s="52" t="s">
        <v>67</v>
      </c>
      <c r="F1233" s="52" t="s">
        <v>43</v>
      </c>
      <c r="G1233" s="52">
        <f>+LEN(Table13[[#This Row],[Product Name]])</f>
        <v>20</v>
      </c>
      <c r="H1233" s="52" t="s">
        <v>22</v>
      </c>
      <c r="I1233" s="52" t="s">
        <v>23</v>
      </c>
      <c r="J1233" s="52">
        <v>2024</v>
      </c>
      <c r="K1233" s="52" t="s">
        <v>24</v>
      </c>
      <c r="L1233" s="53" t="s">
        <v>51</v>
      </c>
      <c r="M1233" s="54">
        <v>45383</v>
      </c>
      <c r="N1233" s="52" t="s">
        <v>26</v>
      </c>
      <c r="O1233" s="55">
        <v>8.15</v>
      </c>
      <c r="P1233" s="52">
        <v>208</v>
      </c>
      <c r="Q1233" s="56">
        <v>0.18</v>
      </c>
      <c r="R1233" s="55">
        <f>+Table13[[#This Row],[Price per Unit]]*Table13[[#This Row],[Units Sold]]</f>
        <v>1695.2</v>
      </c>
      <c r="S1233" s="52" t="s">
        <v>61</v>
      </c>
      <c r="T1233" s="66">
        <f>+Table13[[#This Row],[Price per Unit]]*Table13[[#This Row],[Units Sold]]-Table13[[#This Row],[Price per Unit]]*Table13[[#This Row],[Units Sold]]*Table13[[#This Row],[Discount %]]</f>
        <v>1390.0640000000001</v>
      </c>
      <c r="U1233"/>
    </row>
    <row r="1234" spans="1:21">
      <c r="A1234" s="65">
        <v>3021</v>
      </c>
      <c r="B1234" s="52" t="s">
        <v>17</v>
      </c>
      <c r="C1234" s="52" t="s">
        <v>49</v>
      </c>
      <c r="D1234" s="52" t="s">
        <v>52</v>
      </c>
      <c r="E1234" s="52" t="s">
        <v>59</v>
      </c>
      <c r="F1234" s="52" t="s">
        <v>55</v>
      </c>
      <c r="G1234" s="52">
        <f>+LEN(Table13[[#This Row],[Product Name]])</f>
        <v>19</v>
      </c>
      <c r="H1234" s="52" t="s">
        <v>22</v>
      </c>
      <c r="I1234" s="52" t="s">
        <v>23</v>
      </c>
      <c r="J1234" s="52">
        <v>2024</v>
      </c>
      <c r="K1234" s="52" t="s">
        <v>24</v>
      </c>
      <c r="L1234" s="53" t="s">
        <v>25</v>
      </c>
      <c r="M1234" s="54">
        <v>45352</v>
      </c>
      <c r="N1234" s="52" t="s">
        <v>66</v>
      </c>
      <c r="O1234" s="55">
        <v>44.36</v>
      </c>
      <c r="P1234" s="52">
        <v>428</v>
      </c>
      <c r="Q1234" s="56">
        <v>0.28000000000000003</v>
      </c>
      <c r="R1234" s="55">
        <f>+Table13[[#This Row],[Price per Unit]]*Table13[[#This Row],[Units Sold]]</f>
        <v>18986.079999999998</v>
      </c>
      <c r="S1234" s="52" t="s">
        <v>56</v>
      </c>
      <c r="T1234" s="66">
        <f>+Table13[[#This Row],[Price per Unit]]*Table13[[#This Row],[Units Sold]]-Table13[[#This Row],[Price per Unit]]*Table13[[#This Row],[Units Sold]]*Table13[[#This Row],[Discount %]]</f>
        <v>13669.977599999998</v>
      </c>
      <c r="U1234"/>
    </row>
    <row r="1235" spans="1:21">
      <c r="A1235" s="65">
        <v>3027</v>
      </c>
      <c r="B1235" s="52" t="s">
        <v>48</v>
      </c>
      <c r="C1235" s="52" t="s">
        <v>49</v>
      </c>
      <c r="D1235" s="52" t="s">
        <v>50</v>
      </c>
      <c r="E1235" s="52" t="s">
        <v>20</v>
      </c>
      <c r="F1235" s="52" t="s">
        <v>21</v>
      </c>
      <c r="G1235" s="52">
        <f>+LEN(Table13[[#This Row],[Product Name]])</f>
        <v>16</v>
      </c>
      <c r="H1235" s="52" t="s">
        <v>22</v>
      </c>
      <c r="I1235" s="52" t="s">
        <v>23</v>
      </c>
      <c r="J1235" s="52">
        <v>2023</v>
      </c>
      <c r="K1235" s="52" t="s">
        <v>24</v>
      </c>
      <c r="L1235" s="53" t="s">
        <v>72</v>
      </c>
      <c r="M1235" s="54">
        <v>45078</v>
      </c>
      <c r="N1235" s="52" t="s">
        <v>34</v>
      </c>
      <c r="O1235" s="55">
        <v>9.94</v>
      </c>
      <c r="P1235" s="52">
        <v>403</v>
      </c>
      <c r="Q1235" s="56">
        <v>0.23</v>
      </c>
      <c r="R1235" s="55">
        <f>+Table13[[#This Row],[Price per Unit]]*Table13[[#This Row],[Units Sold]]</f>
        <v>4005.8199999999997</v>
      </c>
      <c r="S1235" s="52" t="s">
        <v>40</v>
      </c>
      <c r="T1235" s="66">
        <f>+Table13[[#This Row],[Price per Unit]]*Table13[[#This Row],[Units Sold]]-Table13[[#This Row],[Price per Unit]]*Table13[[#This Row],[Units Sold]]*Table13[[#This Row],[Discount %]]</f>
        <v>3084.4813999999997</v>
      </c>
      <c r="U1235"/>
    </row>
    <row r="1236" spans="1:21">
      <c r="A1236" s="65">
        <v>3028</v>
      </c>
      <c r="B1236" s="52" t="s">
        <v>41</v>
      </c>
      <c r="C1236" s="52" t="s">
        <v>49</v>
      </c>
      <c r="D1236" s="52" t="s">
        <v>42</v>
      </c>
      <c r="E1236" s="52" t="s">
        <v>62</v>
      </c>
      <c r="F1236" s="52" t="s">
        <v>21</v>
      </c>
      <c r="G1236" s="52">
        <f>+LEN(Table13[[#This Row],[Product Name]])</f>
        <v>16</v>
      </c>
      <c r="H1236" s="52" t="s">
        <v>22</v>
      </c>
      <c r="I1236" s="52" t="s">
        <v>31</v>
      </c>
      <c r="J1236" s="52">
        <v>2023</v>
      </c>
      <c r="K1236" s="52" t="s">
        <v>32</v>
      </c>
      <c r="L1236" s="53" t="s">
        <v>71</v>
      </c>
      <c r="M1236" s="54">
        <v>45200</v>
      </c>
      <c r="N1236" s="52" t="s">
        <v>26</v>
      </c>
      <c r="O1236" s="55">
        <v>6.91</v>
      </c>
      <c r="P1236" s="52">
        <v>189</v>
      </c>
      <c r="Q1236" s="56">
        <v>0.05</v>
      </c>
      <c r="R1236" s="55">
        <f>+Table13[[#This Row],[Price per Unit]]*Table13[[#This Row],[Units Sold]]</f>
        <v>1305.99</v>
      </c>
      <c r="S1236" s="52" t="s">
        <v>47</v>
      </c>
      <c r="T1236" s="66">
        <f>+Table13[[#This Row],[Price per Unit]]*Table13[[#This Row],[Units Sold]]-Table13[[#This Row],[Price per Unit]]*Table13[[#This Row],[Units Sold]]*Table13[[#This Row],[Discount %]]</f>
        <v>1240.6904999999999</v>
      </c>
      <c r="U1236"/>
    </row>
    <row r="1237" spans="1:21">
      <c r="A1237" s="65">
        <v>3035</v>
      </c>
      <c r="B1237" s="52" t="s">
        <v>17</v>
      </c>
      <c r="C1237" s="52" t="s">
        <v>49</v>
      </c>
      <c r="D1237" s="52" t="s">
        <v>52</v>
      </c>
      <c r="E1237" s="52" t="s">
        <v>70</v>
      </c>
      <c r="F1237" s="52" t="s">
        <v>38</v>
      </c>
      <c r="G1237" s="52">
        <f>+LEN(Table13[[#This Row],[Product Name]])</f>
        <v>15</v>
      </c>
      <c r="H1237" s="52" t="s">
        <v>57</v>
      </c>
      <c r="I1237" s="52" t="s">
        <v>23</v>
      </c>
      <c r="J1237" s="52">
        <v>2023</v>
      </c>
      <c r="K1237" s="52" t="s">
        <v>63</v>
      </c>
      <c r="L1237" s="53" t="s">
        <v>64</v>
      </c>
      <c r="M1237" s="54">
        <v>45108</v>
      </c>
      <c r="N1237" s="52" t="s">
        <v>39</v>
      </c>
      <c r="O1237" s="55">
        <v>16.5</v>
      </c>
      <c r="P1237" s="52">
        <v>373</v>
      </c>
      <c r="Q1237" s="56">
        <v>0.17</v>
      </c>
      <c r="R1237" s="55">
        <f>+Table13[[#This Row],[Price per Unit]]*Table13[[#This Row],[Units Sold]]</f>
        <v>6154.5</v>
      </c>
      <c r="S1237" s="52" t="s">
        <v>61</v>
      </c>
      <c r="T1237" s="66">
        <f>+Table13[[#This Row],[Price per Unit]]*Table13[[#This Row],[Units Sold]]-Table13[[#This Row],[Price per Unit]]*Table13[[#This Row],[Units Sold]]*Table13[[#This Row],[Discount %]]</f>
        <v>5108.2349999999997</v>
      </c>
      <c r="U1237"/>
    </row>
    <row r="1238" spans="1:21">
      <c r="A1238" s="65">
        <v>3036</v>
      </c>
      <c r="B1238" s="52" t="s">
        <v>17</v>
      </c>
      <c r="C1238" s="52" t="s">
        <v>49</v>
      </c>
      <c r="D1238" s="52" t="s">
        <v>50</v>
      </c>
      <c r="E1238" s="52" t="s">
        <v>20</v>
      </c>
      <c r="F1238" s="52" t="s">
        <v>55</v>
      </c>
      <c r="G1238" s="52">
        <f>+LEN(Table13[[#This Row],[Product Name]])</f>
        <v>19</v>
      </c>
      <c r="H1238" s="52" t="s">
        <v>57</v>
      </c>
      <c r="I1238" s="52" t="s">
        <v>23</v>
      </c>
      <c r="J1238" s="52">
        <v>2024</v>
      </c>
      <c r="K1238" s="52" t="s">
        <v>63</v>
      </c>
      <c r="L1238" s="53" t="s">
        <v>58</v>
      </c>
      <c r="M1238" s="54">
        <v>45566</v>
      </c>
      <c r="N1238" s="52" t="s">
        <v>26</v>
      </c>
      <c r="O1238" s="55">
        <v>25.48</v>
      </c>
      <c r="P1238" s="52">
        <v>452</v>
      </c>
      <c r="Q1238" s="56">
        <v>0.17</v>
      </c>
      <c r="R1238" s="55">
        <f>+Table13[[#This Row],[Price per Unit]]*Table13[[#This Row],[Units Sold]]</f>
        <v>11516.960000000001</v>
      </c>
      <c r="S1238" s="52" t="s">
        <v>47</v>
      </c>
      <c r="T1238" s="66">
        <f>+Table13[[#This Row],[Price per Unit]]*Table13[[#This Row],[Units Sold]]-Table13[[#This Row],[Price per Unit]]*Table13[[#This Row],[Units Sold]]*Table13[[#This Row],[Discount %]]</f>
        <v>9559.0768000000007</v>
      </c>
      <c r="U1238"/>
    </row>
    <row r="1239" spans="1:21">
      <c r="A1239" s="65">
        <v>3038</v>
      </c>
      <c r="B1239" s="52" t="s">
        <v>17</v>
      </c>
      <c r="C1239" s="52" t="s">
        <v>49</v>
      </c>
      <c r="D1239" s="52" t="s">
        <v>52</v>
      </c>
      <c r="E1239" s="52" t="s">
        <v>67</v>
      </c>
      <c r="F1239" s="52" t="s">
        <v>55</v>
      </c>
      <c r="G1239" s="52">
        <f>+LEN(Table13[[#This Row],[Product Name]])</f>
        <v>19</v>
      </c>
      <c r="H1239" s="52" t="s">
        <v>44</v>
      </c>
      <c r="I1239" s="52" t="s">
        <v>31</v>
      </c>
      <c r="J1239" s="52">
        <v>2023</v>
      </c>
      <c r="K1239" s="52" t="s">
        <v>32</v>
      </c>
      <c r="L1239" s="53" t="s">
        <v>64</v>
      </c>
      <c r="M1239" s="54">
        <v>45108</v>
      </c>
      <c r="N1239" s="52" t="s">
        <v>34</v>
      </c>
      <c r="O1239" s="55">
        <v>12.59</v>
      </c>
      <c r="P1239" s="52">
        <v>378</v>
      </c>
      <c r="Q1239" s="56">
        <v>0.11</v>
      </c>
      <c r="R1239" s="55">
        <f>+Table13[[#This Row],[Price per Unit]]*Table13[[#This Row],[Units Sold]]</f>
        <v>4759.0199999999995</v>
      </c>
      <c r="S1239" s="52" t="s">
        <v>47</v>
      </c>
      <c r="T1239" s="66">
        <f>+Table13[[#This Row],[Price per Unit]]*Table13[[#This Row],[Units Sold]]-Table13[[#This Row],[Price per Unit]]*Table13[[#This Row],[Units Sold]]*Table13[[#This Row],[Discount %]]</f>
        <v>4235.5277999999998</v>
      </c>
      <c r="U1239"/>
    </row>
    <row r="1240" spans="1:21">
      <c r="A1240" s="65">
        <v>3044</v>
      </c>
      <c r="B1240" s="52" t="s">
        <v>41</v>
      </c>
      <c r="C1240" s="52" t="s">
        <v>49</v>
      </c>
      <c r="D1240" s="52" t="s">
        <v>29</v>
      </c>
      <c r="E1240" s="52" t="s">
        <v>37</v>
      </c>
      <c r="F1240" s="52" t="s">
        <v>38</v>
      </c>
      <c r="G1240" s="52">
        <f>+LEN(Table13[[#This Row],[Product Name]])</f>
        <v>15</v>
      </c>
      <c r="H1240" s="52" t="s">
        <v>22</v>
      </c>
      <c r="I1240" s="52" t="s">
        <v>31</v>
      </c>
      <c r="J1240" s="52">
        <v>2023</v>
      </c>
      <c r="K1240" s="52" t="s">
        <v>63</v>
      </c>
      <c r="L1240" s="53" t="s">
        <v>73</v>
      </c>
      <c r="M1240" s="54">
        <v>45139</v>
      </c>
      <c r="N1240" s="52" t="s">
        <v>66</v>
      </c>
      <c r="O1240" s="55">
        <v>61.5</v>
      </c>
      <c r="P1240" s="52">
        <v>475</v>
      </c>
      <c r="Q1240" s="56">
        <v>0.21</v>
      </c>
      <c r="R1240" s="55">
        <f>+Table13[[#This Row],[Price per Unit]]*Table13[[#This Row],[Units Sold]]</f>
        <v>29212.5</v>
      </c>
      <c r="S1240" s="52" t="s">
        <v>56</v>
      </c>
      <c r="T1240" s="66">
        <f>+Table13[[#This Row],[Price per Unit]]*Table13[[#This Row],[Units Sold]]-Table13[[#This Row],[Price per Unit]]*Table13[[#This Row],[Units Sold]]*Table13[[#This Row],[Discount %]]</f>
        <v>23077.875</v>
      </c>
      <c r="U1240"/>
    </row>
    <row r="1241" spans="1:21">
      <c r="A1241" s="65">
        <v>3047</v>
      </c>
      <c r="B1241" s="52" t="s">
        <v>17</v>
      </c>
      <c r="C1241" s="52" t="s">
        <v>49</v>
      </c>
      <c r="D1241" s="52" t="s">
        <v>36</v>
      </c>
      <c r="E1241" s="52" t="s">
        <v>20</v>
      </c>
      <c r="F1241" s="52" t="s">
        <v>60</v>
      </c>
      <c r="G1241" s="52">
        <f>+LEN(Table13[[#This Row],[Product Name]])</f>
        <v>15</v>
      </c>
      <c r="H1241" s="52" t="s">
        <v>44</v>
      </c>
      <c r="I1241" s="52" t="s">
        <v>23</v>
      </c>
      <c r="J1241" s="52">
        <v>2023</v>
      </c>
      <c r="K1241" s="52" t="s">
        <v>32</v>
      </c>
      <c r="L1241" s="53" t="s">
        <v>53</v>
      </c>
      <c r="M1241" s="54">
        <v>44927</v>
      </c>
      <c r="N1241" s="52" t="s">
        <v>26</v>
      </c>
      <c r="O1241" s="55">
        <v>67.099999999999994</v>
      </c>
      <c r="P1241" s="52">
        <v>218</v>
      </c>
      <c r="Q1241" s="56">
        <v>0.12</v>
      </c>
      <c r="R1241" s="55">
        <f>+Table13[[#This Row],[Price per Unit]]*Table13[[#This Row],[Units Sold]]</f>
        <v>14627.8</v>
      </c>
      <c r="S1241" s="52" t="s">
        <v>27</v>
      </c>
      <c r="T1241" s="66">
        <f>+Table13[[#This Row],[Price per Unit]]*Table13[[#This Row],[Units Sold]]-Table13[[#This Row],[Price per Unit]]*Table13[[#This Row],[Units Sold]]*Table13[[#This Row],[Discount %]]</f>
        <v>12872.464</v>
      </c>
      <c r="U1241"/>
    </row>
    <row r="1242" spans="1:21">
      <c r="A1242" s="65">
        <v>3050</v>
      </c>
      <c r="B1242" s="52" t="s">
        <v>48</v>
      </c>
      <c r="C1242" s="52" t="s">
        <v>49</v>
      </c>
      <c r="D1242" s="52" t="s">
        <v>54</v>
      </c>
      <c r="E1242" s="52" t="s">
        <v>62</v>
      </c>
      <c r="F1242" s="52" t="s">
        <v>43</v>
      </c>
      <c r="G1242" s="52">
        <f>+LEN(Table13[[#This Row],[Product Name]])</f>
        <v>20</v>
      </c>
      <c r="H1242" s="52" t="s">
        <v>44</v>
      </c>
      <c r="I1242" s="52" t="s">
        <v>23</v>
      </c>
      <c r="J1242" s="52">
        <v>2023</v>
      </c>
      <c r="K1242" s="52" t="s">
        <v>32</v>
      </c>
      <c r="L1242" s="53" t="s">
        <v>33</v>
      </c>
      <c r="M1242" s="54">
        <v>45047</v>
      </c>
      <c r="N1242" s="52" t="s">
        <v>66</v>
      </c>
      <c r="O1242" s="55">
        <v>23.86</v>
      </c>
      <c r="P1242" s="52">
        <v>477</v>
      </c>
      <c r="Q1242" s="56">
        <v>0.28000000000000003</v>
      </c>
      <c r="R1242" s="55">
        <f>+Table13[[#This Row],[Price per Unit]]*Table13[[#This Row],[Units Sold]]</f>
        <v>11381.22</v>
      </c>
      <c r="S1242" s="52" t="s">
        <v>47</v>
      </c>
      <c r="T1242" s="66">
        <f>+Table13[[#This Row],[Price per Unit]]*Table13[[#This Row],[Units Sold]]-Table13[[#This Row],[Price per Unit]]*Table13[[#This Row],[Units Sold]]*Table13[[#This Row],[Discount %]]</f>
        <v>8194.4784</v>
      </c>
      <c r="U1242"/>
    </row>
    <row r="1243" spans="1:21">
      <c r="A1243" s="65">
        <v>3051</v>
      </c>
      <c r="B1243" s="52" t="s">
        <v>17</v>
      </c>
      <c r="C1243" s="52" t="s">
        <v>49</v>
      </c>
      <c r="D1243" s="52" t="s">
        <v>42</v>
      </c>
      <c r="E1243" s="52" t="s">
        <v>30</v>
      </c>
      <c r="F1243" s="52" t="s">
        <v>43</v>
      </c>
      <c r="G1243" s="52">
        <f>+LEN(Table13[[#This Row],[Product Name]])</f>
        <v>20</v>
      </c>
      <c r="H1243" s="52" t="s">
        <v>22</v>
      </c>
      <c r="I1243" s="52" t="s">
        <v>31</v>
      </c>
      <c r="J1243" s="52">
        <v>2023</v>
      </c>
      <c r="K1243" s="52" t="s">
        <v>45</v>
      </c>
      <c r="L1243" s="53" t="s">
        <v>33</v>
      </c>
      <c r="M1243" s="54">
        <v>45047</v>
      </c>
      <c r="N1243" s="52" t="s">
        <v>39</v>
      </c>
      <c r="O1243" s="55">
        <v>23.92</v>
      </c>
      <c r="P1243" s="52">
        <v>419</v>
      </c>
      <c r="Q1243" s="56">
        <v>0.26</v>
      </c>
      <c r="R1243" s="55">
        <f>+Table13[[#This Row],[Price per Unit]]*Table13[[#This Row],[Units Sold]]</f>
        <v>10022.480000000001</v>
      </c>
      <c r="S1243" s="52" t="s">
        <v>40</v>
      </c>
      <c r="T1243" s="66">
        <f>+Table13[[#This Row],[Price per Unit]]*Table13[[#This Row],[Units Sold]]-Table13[[#This Row],[Price per Unit]]*Table13[[#This Row],[Units Sold]]*Table13[[#This Row],[Discount %]]</f>
        <v>7416.6352000000006</v>
      </c>
      <c r="U1243"/>
    </row>
    <row r="1244" spans="1:21">
      <c r="A1244" s="65">
        <v>3052</v>
      </c>
      <c r="B1244" s="52" t="s">
        <v>17</v>
      </c>
      <c r="C1244" s="52" t="s">
        <v>49</v>
      </c>
      <c r="D1244" s="52" t="s">
        <v>50</v>
      </c>
      <c r="E1244" s="52" t="s">
        <v>67</v>
      </c>
      <c r="F1244" s="52" t="s">
        <v>55</v>
      </c>
      <c r="G1244" s="52">
        <f>+LEN(Table13[[#This Row],[Product Name]])</f>
        <v>19</v>
      </c>
      <c r="H1244" s="52" t="s">
        <v>44</v>
      </c>
      <c r="I1244" s="52" t="s">
        <v>31</v>
      </c>
      <c r="J1244" s="52">
        <v>2023</v>
      </c>
      <c r="K1244" s="52" t="s">
        <v>32</v>
      </c>
      <c r="L1244" s="53" t="s">
        <v>68</v>
      </c>
      <c r="M1244" s="54">
        <v>45261</v>
      </c>
      <c r="N1244" s="52" t="s">
        <v>34</v>
      </c>
      <c r="O1244" s="55">
        <v>54.82</v>
      </c>
      <c r="P1244" s="52">
        <v>338</v>
      </c>
      <c r="Q1244" s="56">
        <v>0.2</v>
      </c>
      <c r="R1244" s="55">
        <f>+Table13[[#This Row],[Price per Unit]]*Table13[[#This Row],[Units Sold]]</f>
        <v>18529.16</v>
      </c>
      <c r="S1244" s="52" t="s">
        <v>47</v>
      </c>
      <c r="T1244" s="66">
        <f>+Table13[[#This Row],[Price per Unit]]*Table13[[#This Row],[Units Sold]]-Table13[[#This Row],[Price per Unit]]*Table13[[#This Row],[Units Sold]]*Table13[[#This Row],[Discount %]]</f>
        <v>14823.328</v>
      </c>
      <c r="U1244"/>
    </row>
    <row r="1245" spans="1:21">
      <c r="A1245" s="65">
        <v>3054</v>
      </c>
      <c r="B1245" s="52" t="s">
        <v>41</v>
      </c>
      <c r="C1245" s="52" t="s">
        <v>49</v>
      </c>
      <c r="D1245" s="52" t="s">
        <v>52</v>
      </c>
      <c r="E1245" s="52" t="s">
        <v>70</v>
      </c>
      <c r="F1245" s="52" t="s">
        <v>38</v>
      </c>
      <c r="G1245" s="52">
        <f>+LEN(Table13[[#This Row],[Product Name]])</f>
        <v>15</v>
      </c>
      <c r="H1245" s="52" t="s">
        <v>22</v>
      </c>
      <c r="I1245" s="52" t="s">
        <v>31</v>
      </c>
      <c r="J1245" s="52">
        <v>2023</v>
      </c>
      <c r="K1245" s="52" t="s">
        <v>45</v>
      </c>
      <c r="L1245" s="53" t="s">
        <v>65</v>
      </c>
      <c r="M1245" s="54">
        <v>44927</v>
      </c>
      <c r="N1245" s="52" t="s">
        <v>34</v>
      </c>
      <c r="O1245" s="55">
        <v>66.66</v>
      </c>
      <c r="P1245" s="52">
        <v>440</v>
      </c>
      <c r="Q1245" s="56">
        <v>0</v>
      </c>
      <c r="R1245" s="55">
        <f>+Table13[[#This Row],[Price per Unit]]*Table13[[#This Row],[Units Sold]]</f>
        <v>29330.399999999998</v>
      </c>
      <c r="S1245" s="52" t="s">
        <v>56</v>
      </c>
      <c r="T1245" s="66">
        <f>+Table13[[#This Row],[Price per Unit]]*Table13[[#This Row],[Units Sold]]-Table13[[#This Row],[Price per Unit]]*Table13[[#This Row],[Units Sold]]*Table13[[#This Row],[Discount %]]</f>
        <v>29330.399999999998</v>
      </c>
      <c r="U1245"/>
    </row>
    <row r="1246" spans="1:21">
      <c r="A1246" s="65">
        <v>3055</v>
      </c>
      <c r="B1246" s="52" t="s">
        <v>17</v>
      </c>
      <c r="C1246" s="52" t="s">
        <v>49</v>
      </c>
      <c r="D1246" s="52" t="s">
        <v>50</v>
      </c>
      <c r="E1246" s="52" t="s">
        <v>70</v>
      </c>
      <c r="F1246" s="52" t="s">
        <v>60</v>
      </c>
      <c r="G1246" s="52">
        <f>+LEN(Table13[[#This Row],[Product Name]])</f>
        <v>15</v>
      </c>
      <c r="H1246" s="52" t="s">
        <v>44</v>
      </c>
      <c r="I1246" s="52" t="s">
        <v>31</v>
      </c>
      <c r="J1246" s="52">
        <v>2023</v>
      </c>
      <c r="K1246" s="52" t="s">
        <v>24</v>
      </c>
      <c r="L1246" s="53" t="s">
        <v>25</v>
      </c>
      <c r="M1246" s="54">
        <v>44986</v>
      </c>
      <c r="N1246" s="52" t="s">
        <v>66</v>
      </c>
      <c r="O1246" s="55">
        <v>15.38</v>
      </c>
      <c r="P1246" s="52">
        <v>49</v>
      </c>
      <c r="Q1246" s="56">
        <v>0.28999999999999998</v>
      </c>
      <c r="R1246" s="55">
        <f>+Table13[[#This Row],[Price per Unit]]*Table13[[#This Row],[Units Sold]]</f>
        <v>753.62</v>
      </c>
      <c r="S1246" s="52" t="s">
        <v>27</v>
      </c>
      <c r="T1246" s="66">
        <f>+Table13[[#This Row],[Price per Unit]]*Table13[[#This Row],[Units Sold]]-Table13[[#This Row],[Price per Unit]]*Table13[[#This Row],[Units Sold]]*Table13[[#This Row],[Discount %]]</f>
        <v>535.0702</v>
      </c>
      <c r="U1246"/>
    </row>
    <row r="1247" spans="1:21">
      <c r="A1247" s="65">
        <v>3065</v>
      </c>
      <c r="B1247" s="52" t="s">
        <v>41</v>
      </c>
      <c r="C1247" s="52" t="s">
        <v>49</v>
      </c>
      <c r="D1247" s="52" t="s">
        <v>36</v>
      </c>
      <c r="E1247" s="52" t="s">
        <v>67</v>
      </c>
      <c r="F1247" s="52" t="s">
        <v>60</v>
      </c>
      <c r="G1247" s="52">
        <f>+LEN(Table13[[#This Row],[Product Name]])</f>
        <v>15</v>
      </c>
      <c r="H1247" s="52" t="s">
        <v>44</v>
      </c>
      <c r="I1247" s="52" t="s">
        <v>23</v>
      </c>
      <c r="J1247" s="52">
        <v>2024</v>
      </c>
      <c r="K1247" s="52" t="s">
        <v>63</v>
      </c>
      <c r="L1247" s="53" t="s">
        <v>53</v>
      </c>
      <c r="M1247" s="54">
        <v>45292</v>
      </c>
      <c r="N1247" s="52" t="s">
        <v>26</v>
      </c>
      <c r="O1247" s="55">
        <v>35.9</v>
      </c>
      <c r="P1247" s="52">
        <v>228</v>
      </c>
      <c r="Q1247" s="56">
        <v>0.2</v>
      </c>
      <c r="R1247" s="55">
        <f>+Table13[[#This Row],[Price per Unit]]*Table13[[#This Row],[Units Sold]]</f>
        <v>8185.2</v>
      </c>
      <c r="S1247" s="52" t="s">
        <v>61</v>
      </c>
      <c r="T1247" s="66">
        <f>+Table13[[#This Row],[Price per Unit]]*Table13[[#This Row],[Units Sold]]-Table13[[#This Row],[Price per Unit]]*Table13[[#This Row],[Units Sold]]*Table13[[#This Row],[Discount %]]</f>
        <v>6548.16</v>
      </c>
      <c r="U1247"/>
    </row>
    <row r="1248" spans="1:21">
      <c r="A1248" s="65">
        <v>3066</v>
      </c>
      <c r="B1248" s="52" t="s">
        <v>48</v>
      </c>
      <c r="C1248" s="52" t="s">
        <v>49</v>
      </c>
      <c r="D1248" s="52" t="s">
        <v>54</v>
      </c>
      <c r="E1248" s="52" t="s">
        <v>59</v>
      </c>
      <c r="F1248" s="52" t="s">
        <v>38</v>
      </c>
      <c r="G1248" s="52">
        <f>+LEN(Table13[[#This Row],[Product Name]])</f>
        <v>15</v>
      </c>
      <c r="H1248" s="52" t="s">
        <v>57</v>
      </c>
      <c r="I1248" s="52" t="s">
        <v>31</v>
      </c>
      <c r="J1248" s="52">
        <v>2024</v>
      </c>
      <c r="K1248" s="52" t="s">
        <v>32</v>
      </c>
      <c r="L1248" s="53" t="s">
        <v>46</v>
      </c>
      <c r="M1248" s="54">
        <v>45536</v>
      </c>
      <c r="N1248" s="52" t="s">
        <v>34</v>
      </c>
      <c r="O1248" s="55">
        <v>12.86</v>
      </c>
      <c r="P1248" s="52">
        <v>381</v>
      </c>
      <c r="Q1248" s="56">
        <v>0.05</v>
      </c>
      <c r="R1248" s="55">
        <f>+Table13[[#This Row],[Price per Unit]]*Table13[[#This Row],[Units Sold]]</f>
        <v>4899.66</v>
      </c>
      <c r="S1248" s="52" t="s">
        <v>27</v>
      </c>
      <c r="T1248" s="66">
        <f>+Table13[[#This Row],[Price per Unit]]*Table13[[#This Row],[Units Sold]]-Table13[[#This Row],[Price per Unit]]*Table13[[#This Row],[Units Sold]]*Table13[[#This Row],[Discount %]]</f>
        <v>4654.6769999999997</v>
      </c>
      <c r="U1248"/>
    </row>
    <row r="1249" spans="1:21">
      <c r="A1249" s="65">
        <v>3068</v>
      </c>
      <c r="B1249" s="52" t="s">
        <v>48</v>
      </c>
      <c r="C1249" s="52" t="s">
        <v>49</v>
      </c>
      <c r="D1249" s="52" t="s">
        <v>36</v>
      </c>
      <c r="E1249" s="52" t="s">
        <v>70</v>
      </c>
      <c r="F1249" s="52" t="s">
        <v>38</v>
      </c>
      <c r="G1249" s="52">
        <f>+LEN(Table13[[#This Row],[Product Name]])</f>
        <v>15</v>
      </c>
      <c r="H1249" s="52" t="s">
        <v>57</v>
      </c>
      <c r="I1249" s="52" t="s">
        <v>31</v>
      </c>
      <c r="J1249" s="52">
        <v>2023</v>
      </c>
      <c r="K1249" s="52" t="s">
        <v>45</v>
      </c>
      <c r="L1249" s="53" t="s">
        <v>33</v>
      </c>
      <c r="M1249" s="54">
        <v>45047</v>
      </c>
      <c r="N1249" s="52" t="s">
        <v>39</v>
      </c>
      <c r="O1249" s="55">
        <v>48.42</v>
      </c>
      <c r="P1249" s="52">
        <v>366</v>
      </c>
      <c r="Q1249" s="56">
        <v>0.1</v>
      </c>
      <c r="R1249" s="55">
        <f>+Table13[[#This Row],[Price per Unit]]*Table13[[#This Row],[Units Sold]]</f>
        <v>17721.72</v>
      </c>
      <c r="S1249" s="52" t="s">
        <v>56</v>
      </c>
      <c r="T1249" s="66">
        <f>+Table13[[#This Row],[Price per Unit]]*Table13[[#This Row],[Units Sold]]-Table13[[#This Row],[Price per Unit]]*Table13[[#This Row],[Units Sold]]*Table13[[#This Row],[Discount %]]</f>
        <v>15949.548000000001</v>
      </c>
      <c r="U1249"/>
    </row>
    <row r="1250" spans="1:21">
      <c r="A1250" s="65">
        <v>3069</v>
      </c>
      <c r="B1250" s="52" t="s">
        <v>48</v>
      </c>
      <c r="C1250" s="52" t="s">
        <v>49</v>
      </c>
      <c r="D1250" s="52" t="s">
        <v>19</v>
      </c>
      <c r="E1250" s="52" t="s">
        <v>37</v>
      </c>
      <c r="F1250" s="52" t="s">
        <v>21</v>
      </c>
      <c r="G1250" s="52">
        <f>+LEN(Table13[[#This Row],[Product Name]])</f>
        <v>16</v>
      </c>
      <c r="H1250" s="52" t="s">
        <v>44</v>
      </c>
      <c r="I1250" s="52" t="s">
        <v>31</v>
      </c>
      <c r="J1250" s="52">
        <v>2023</v>
      </c>
      <c r="K1250" s="52" t="s">
        <v>45</v>
      </c>
      <c r="L1250" s="53" t="s">
        <v>68</v>
      </c>
      <c r="M1250" s="54">
        <v>45261</v>
      </c>
      <c r="N1250" s="52" t="s">
        <v>39</v>
      </c>
      <c r="O1250" s="55">
        <v>63.85</v>
      </c>
      <c r="P1250" s="52">
        <v>81</v>
      </c>
      <c r="Q1250" s="56">
        <v>0.26</v>
      </c>
      <c r="R1250" s="55">
        <f>+Table13[[#This Row],[Price per Unit]]*Table13[[#This Row],[Units Sold]]</f>
        <v>5171.8500000000004</v>
      </c>
      <c r="S1250" s="52" t="s">
        <v>61</v>
      </c>
      <c r="T1250" s="66">
        <f>+Table13[[#This Row],[Price per Unit]]*Table13[[#This Row],[Units Sold]]-Table13[[#This Row],[Price per Unit]]*Table13[[#This Row],[Units Sold]]*Table13[[#This Row],[Discount %]]</f>
        <v>3827.1690000000003</v>
      </c>
      <c r="U1250"/>
    </row>
    <row r="1251" spans="1:21">
      <c r="A1251" s="65">
        <v>3070</v>
      </c>
      <c r="B1251" s="52" t="s">
        <v>48</v>
      </c>
      <c r="C1251" s="52" t="s">
        <v>49</v>
      </c>
      <c r="D1251" s="52" t="s">
        <v>19</v>
      </c>
      <c r="E1251" s="52" t="s">
        <v>59</v>
      </c>
      <c r="F1251" s="52" t="s">
        <v>21</v>
      </c>
      <c r="G1251" s="52">
        <f>+LEN(Table13[[#This Row],[Product Name]])</f>
        <v>16</v>
      </c>
      <c r="H1251" s="52" t="s">
        <v>57</v>
      </c>
      <c r="I1251" s="52" t="s">
        <v>23</v>
      </c>
      <c r="J1251" s="52">
        <v>2023</v>
      </c>
      <c r="K1251" s="52" t="s">
        <v>45</v>
      </c>
      <c r="L1251" s="53" t="s">
        <v>68</v>
      </c>
      <c r="M1251" s="54">
        <v>45261</v>
      </c>
      <c r="N1251" s="52" t="s">
        <v>39</v>
      </c>
      <c r="O1251" s="55">
        <v>57.65</v>
      </c>
      <c r="P1251" s="52">
        <v>432</v>
      </c>
      <c r="Q1251" s="56">
        <v>0.17</v>
      </c>
      <c r="R1251" s="55">
        <f>+Table13[[#This Row],[Price per Unit]]*Table13[[#This Row],[Units Sold]]</f>
        <v>24904.799999999999</v>
      </c>
      <c r="S1251" s="52" t="s">
        <v>40</v>
      </c>
      <c r="T1251" s="66">
        <f>+Table13[[#This Row],[Price per Unit]]*Table13[[#This Row],[Units Sold]]-Table13[[#This Row],[Price per Unit]]*Table13[[#This Row],[Units Sold]]*Table13[[#This Row],[Discount %]]</f>
        <v>20670.984</v>
      </c>
      <c r="U1251"/>
    </row>
    <row r="1252" spans="1:21">
      <c r="A1252" s="65">
        <v>3079</v>
      </c>
      <c r="B1252" s="52" t="s">
        <v>17</v>
      </c>
      <c r="C1252" s="52" t="s">
        <v>49</v>
      </c>
      <c r="D1252" s="52" t="s">
        <v>54</v>
      </c>
      <c r="E1252" s="52" t="s">
        <v>62</v>
      </c>
      <c r="F1252" s="52" t="s">
        <v>43</v>
      </c>
      <c r="G1252" s="52">
        <f>+LEN(Table13[[#This Row],[Product Name]])</f>
        <v>20</v>
      </c>
      <c r="H1252" s="52" t="s">
        <v>44</v>
      </c>
      <c r="I1252" s="52" t="s">
        <v>31</v>
      </c>
      <c r="J1252" s="52">
        <v>2024</v>
      </c>
      <c r="K1252" s="52" t="s">
        <v>63</v>
      </c>
      <c r="L1252" s="53" t="s">
        <v>51</v>
      </c>
      <c r="M1252" s="54">
        <v>45383</v>
      </c>
      <c r="N1252" s="52" t="s">
        <v>39</v>
      </c>
      <c r="O1252" s="55">
        <v>20.36</v>
      </c>
      <c r="P1252" s="52">
        <v>29</v>
      </c>
      <c r="Q1252" s="56">
        <v>0.17</v>
      </c>
      <c r="R1252" s="55">
        <f>+Table13[[#This Row],[Price per Unit]]*Table13[[#This Row],[Units Sold]]</f>
        <v>590.43999999999994</v>
      </c>
      <c r="S1252" s="52" t="s">
        <v>61</v>
      </c>
      <c r="T1252" s="66">
        <f>+Table13[[#This Row],[Price per Unit]]*Table13[[#This Row],[Units Sold]]-Table13[[#This Row],[Price per Unit]]*Table13[[#This Row],[Units Sold]]*Table13[[#This Row],[Discount %]]</f>
        <v>490.06519999999995</v>
      </c>
      <c r="U1252"/>
    </row>
    <row r="1253" spans="1:21">
      <c r="A1253" s="65">
        <v>3080</v>
      </c>
      <c r="B1253" s="52" t="s">
        <v>17</v>
      </c>
      <c r="C1253" s="52" t="s">
        <v>49</v>
      </c>
      <c r="D1253" s="52" t="s">
        <v>36</v>
      </c>
      <c r="E1253" s="52" t="s">
        <v>62</v>
      </c>
      <c r="F1253" s="52" t="s">
        <v>60</v>
      </c>
      <c r="G1253" s="52">
        <f>+LEN(Table13[[#This Row],[Product Name]])</f>
        <v>15</v>
      </c>
      <c r="H1253" s="52" t="s">
        <v>57</v>
      </c>
      <c r="I1253" s="52" t="s">
        <v>31</v>
      </c>
      <c r="J1253" s="52">
        <v>2024</v>
      </c>
      <c r="K1253" s="52" t="s">
        <v>24</v>
      </c>
      <c r="L1253" s="53" t="s">
        <v>72</v>
      </c>
      <c r="M1253" s="54">
        <v>45444</v>
      </c>
      <c r="N1253" s="52" t="s">
        <v>26</v>
      </c>
      <c r="O1253" s="55">
        <v>75.39</v>
      </c>
      <c r="P1253" s="52">
        <v>190</v>
      </c>
      <c r="Q1253" s="56">
        <v>0.04</v>
      </c>
      <c r="R1253" s="55">
        <f>+Table13[[#This Row],[Price per Unit]]*Table13[[#This Row],[Units Sold]]</f>
        <v>14324.1</v>
      </c>
      <c r="S1253" s="52" t="s">
        <v>61</v>
      </c>
      <c r="T1253" s="66">
        <f>+Table13[[#This Row],[Price per Unit]]*Table13[[#This Row],[Units Sold]]-Table13[[#This Row],[Price per Unit]]*Table13[[#This Row],[Units Sold]]*Table13[[#This Row],[Discount %]]</f>
        <v>13751.136</v>
      </c>
      <c r="U1253"/>
    </row>
    <row r="1254" spans="1:21">
      <c r="A1254" s="65">
        <v>3088</v>
      </c>
      <c r="B1254" s="52" t="s">
        <v>48</v>
      </c>
      <c r="C1254" s="52" t="s">
        <v>49</v>
      </c>
      <c r="D1254" s="52" t="s">
        <v>50</v>
      </c>
      <c r="E1254" s="52" t="s">
        <v>70</v>
      </c>
      <c r="F1254" s="52" t="s">
        <v>60</v>
      </c>
      <c r="G1254" s="52">
        <f>+LEN(Table13[[#This Row],[Product Name]])</f>
        <v>15</v>
      </c>
      <c r="H1254" s="52" t="s">
        <v>57</v>
      </c>
      <c r="I1254" s="52" t="s">
        <v>23</v>
      </c>
      <c r="J1254" s="52">
        <v>2024</v>
      </c>
      <c r="K1254" s="52" t="s">
        <v>63</v>
      </c>
      <c r="L1254" s="53" t="s">
        <v>72</v>
      </c>
      <c r="M1254" s="54">
        <v>45444</v>
      </c>
      <c r="N1254" s="52" t="s">
        <v>66</v>
      </c>
      <c r="O1254" s="55">
        <v>88.26</v>
      </c>
      <c r="P1254" s="52">
        <v>381</v>
      </c>
      <c r="Q1254" s="56">
        <v>0.28000000000000003</v>
      </c>
      <c r="R1254" s="55">
        <f>+Table13[[#This Row],[Price per Unit]]*Table13[[#This Row],[Units Sold]]</f>
        <v>33627.060000000005</v>
      </c>
      <c r="S1254" s="52" t="s">
        <v>27</v>
      </c>
      <c r="T1254" s="66">
        <f>+Table13[[#This Row],[Price per Unit]]*Table13[[#This Row],[Units Sold]]-Table13[[#This Row],[Price per Unit]]*Table13[[#This Row],[Units Sold]]*Table13[[#This Row],[Discount %]]</f>
        <v>24211.483200000002</v>
      </c>
      <c r="U1254"/>
    </row>
    <row r="1255" spans="1:21">
      <c r="A1255" s="65">
        <v>3093</v>
      </c>
      <c r="B1255" s="52" t="s">
        <v>17</v>
      </c>
      <c r="C1255" s="52" t="s">
        <v>49</v>
      </c>
      <c r="D1255" s="52" t="s">
        <v>54</v>
      </c>
      <c r="E1255" s="52" t="s">
        <v>30</v>
      </c>
      <c r="F1255" s="52" t="s">
        <v>43</v>
      </c>
      <c r="G1255" s="52">
        <f>+LEN(Table13[[#This Row],[Product Name]])</f>
        <v>20</v>
      </c>
      <c r="H1255" s="52" t="s">
        <v>44</v>
      </c>
      <c r="I1255" s="52" t="s">
        <v>31</v>
      </c>
      <c r="J1255" s="52">
        <v>2024</v>
      </c>
      <c r="K1255" s="52" t="s">
        <v>24</v>
      </c>
      <c r="L1255" s="53" t="s">
        <v>73</v>
      </c>
      <c r="M1255" s="54">
        <v>45505</v>
      </c>
      <c r="N1255" s="52" t="s">
        <v>69</v>
      </c>
      <c r="O1255" s="55">
        <v>11.98</v>
      </c>
      <c r="P1255" s="52">
        <v>47</v>
      </c>
      <c r="Q1255" s="56">
        <v>0.21</v>
      </c>
      <c r="R1255" s="55">
        <f>+Table13[[#This Row],[Price per Unit]]*Table13[[#This Row],[Units Sold]]</f>
        <v>563.06000000000006</v>
      </c>
      <c r="S1255" s="52" t="s">
        <v>27</v>
      </c>
      <c r="T1255" s="66">
        <f>+Table13[[#This Row],[Price per Unit]]*Table13[[#This Row],[Units Sold]]-Table13[[#This Row],[Price per Unit]]*Table13[[#This Row],[Units Sold]]*Table13[[#This Row],[Discount %]]</f>
        <v>444.81740000000002</v>
      </c>
      <c r="U1255"/>
    </row>
    <row r="1256" spans="1:21">
      <c r="A1256" s="65">
        <v>3094</v>
      </c>
      <c r="B1256" s="52" t="s">
        <v>48</v>
      </c>
      <c r="C1256" s="52" t="s">
        <v>49</v>
      </c>
      <c r="D1256" s="52" t="s">
        <v>19</v>
      </c>
      <c r="E1256" s="52" t="s">
        <v>30</v>
      </c>
      <c r="F1256" s="52" t="s">
        <v>55</v>
      </c>
      <c r="G1256" s="52">
        <f>+LEN(Table13[[#This Row],[Product Name]])</f>
        <v>19</v>
      </c>
      <c r="H1256" s="52" t="s">
        <v>22</v>
      </c>
      <c r="I1256" s="52" t="s">
        <v>31</v>
      </c>
      <c r="J1256" s="52">
        <v>2023</v>
      </c>
      <c r="K1256" s="52" t="s">
        <v>63</v>
      </c>
      <c r="L1256" s="53" t="s">
        <v>58</v>
      </c>
      <c r="M1256" s="54">
        <v>45200</v>
      </c>
      <c r="N1256" s="52" t="s">
        <v>66</v>
      </c>
      <c r="O1256" s="55">
        <v>53.65</v>
      </c>
      <c r="P1256" s="52">
        <v>18</v>
      </c>
      <c r="Q1256" s="56">
        <v>0.12</v>
      </c>
      <c r="R1256" s="55">
        <f>+Table13[[#This Row],[Price per Unit]]*Table13[[#This Row],[Units Sold]]</f>
        <v>965.69999999999993</v>
      </c>
      <c r="S1256" s="52" t="s">
        <v>61</v>
      </c>
      <c r="T1256" s="66">
        <f>+Table13[[#This Row],[Price per Unit]]*Table13[[#This Row],[Units Sold]]-Table13[[#This Row],[Price per Unit]]*Table13[[#This Row],[Units Sold]]*Table13[[#This Row],[Discount %]]</f>
        <v>849.81599999999992</v>
      </c>
      <c r="U1256"/>
    </row>
    <row r="1257" spans="1:21">
      <c r="A1257" s="65">
        <v>3097</v>
      </c>
      <c r="B1257" s="52" t="s">
        <v>48</v>
      </c>
      <c r="C1257" s="52" t="s">
        <v>49</v>
      </c>
      <c r="D1257" s="52" t="s">
        <v>42</v>
      </c>
      <c r="E1257" s="52" t="s">
        <v>59</v>
      </c>
      <c r="F1257" s="52" t="s">
        <v>38</v>
      </c>
      <c r="G1257" s="52">
        <f>+LEN(Table13[[#This Row],[Product Name]])</f>
        <v>15</v>
      </c>
      <c r="H1257" s="52" t="s">
        <v>22</v>
      </c>
      <c r="I1257" s="52" t="s">
        <v>23</v>
      </c>
      <c r="J1257" s="52">
        <v>2024</v>
      </c>
      <c r="K1257" s="52" t="s">
        <v>45</v>
      </c>
      <c r="L1257" s="53" t="s">
        <v>65</v>
      </c>
      <c r="M1257" s="54">
        <v>45292</v>
      </c>
      <c r="N1257" s="52" t="s">
        <v>69</v>
      </c>
      <c r="O1257" s="55">
        <v>68.599999999999994</v>
      </c>
      <c r="P1257" s="52">
        <v>346</v>
      </c>
      <c r="Q1257" s="56">
        <v>0.18</v>
      </c>
      <c r="R1257" s="55">
        <f>+Table13[[#This Row],[Price per Unit]]*Table13[[#This Row],[Units Sold]]</f>
        <v>23735.599999999999</v>
      </c>
      <c r="S1257" s="52" t="s">
        <v>56</v>
      </c>
      <c r="T1257" s="66">
        <f>+Table13[[#This Row],[Price per Unit]]*Table13[[#This Row],[Units Sold]]-Table13[[#This Row],[Price per Unit]]*Table13[[#This Row],[Units Sold]]*Table13[[#This Row],[Discount %]]</f>
        <v>19463.191999999999</v>
      </c>
      <c r="U1257"/>
    </row>
    <row r="1258" spans="1:21">
      <c r="A1258" s="65">
        <v>3101</v>
      </c>
      <c r="B1258" s="52" t="s">
        <v>48</v>
      </c>
      <c r="C1258" s="52" t="s">
        <v>49</v>
      </c>
      <c r="D1258" s="52" t="s">
        <v>42</v>
      </c>
      <c r="E1258" s="52" t="s">
        <v>67</v>
      </c>
      <c r="F1258" s="52" t="s">
        <v>38</v>
      </c>
      <c r="G1258" s="52">
        <f>+LEN(Table13[[#This Row],[Product Name]])</f>
        <v>15</v>
      </c>
      <c r="H1258" s="52" t="s">
        <v>22</v>
      </c>
      <c r="I1258" s="52" t="s">
        <v>23</v>
      </c>
      <c r="J1258" s="52">
        <v>2024</v>
      </c>
      <c r="K1258" s="52" t="s">
        <v>45</v>
      </c>
      <c r="L1258" s="53" t="s">
        <v>65</v>
      </c>
      <c r="M1258" s="54">
        <v>45292</v>
      </c>
      <c r="N1258" s="52" t="s">
        <v>69</v>
      </c>
      <c r="O1258" s="55">
        <v>30.36</v>
      </c>
      <c r="P1258" s="52">
        <v>459</v>
      </c>
      <c r="Q1258" s="56">
        <v>0.26</v>
      </c>
      <c r="R1258" s="55">
        <f>+Table13[[#This Row],[Price per Unit]]*Table13[[#This Row],[Units Sold]]</f>
        <v>13935.24</v>
      </c>
      <c r="S1258" s="52" t="s">
        <v>47</v>
      </c>
      <c r="T1258" s="66">
        <f>+Table13[[#This Row],[Price per Unit]]*Table13[[#This Row],[Units Sold]]-Table13[[#This Row],[Price per Unit]]*Table13[[#This Row],[Units Sold]]*Table13[[#This Row],[Discount %]]</f>
        <v>10312.077600000001</v>
      </c>
      <c r="U1258"/>
    </row>
    <row r="1259" spans="1:21">
      <c r="A1259" s="65">
        <v>3105</v>
      </c>
      <c r="B1259" s="52" t="s">
        <v>41</v>
      </c>
      <c r="C1259" s="52" t="s">
        <v>49</v>
      </c>
      <c r="D1259" s="52" t="s">
        <v>29</v>
      </c>
      <c r="E1259" s="52" t="s">
        <v>59</v>
      </c>
      <c r="F1259" s="52" t="s">
        <v>60</v>
      </c>
      <c r="G1259" s="52">
        <f>+LEN(Table13[[#This Row],[Product Name]])</f>
        <v>15</v>
      </c>
      <c r="H1259" s="52" t="s">
        <v>44</v>
      </c>
      <c r="I1259" s="52" t="s">
        <v>23</v>
      </c>
      <c r="J1259" s="52">
        <v>2023</v>
      </c>
      <c r="K1259" s="52" t="s">
        <v>24</v>
      </c>
      <c r="L1259" s="53" t="s">
        <v>25</v>
      </c>
      <c r="M1259" s="54">
        <v>44986</v>
      </c>
      <c r="N1259" s="52" t="s">
        <v>34</v>
      </c>
      <c r="O1259" s="55">
        <v>47.06</v>
      </c>
      <c r="P1259" s="52">
        <v>312</v>
      </c>
      <c r="Q1259" s="56">
        <v>0.15</v>
      </c>
      <c r="R1259" s="55">
        <f>+Table13[[#This Row],[Price per Unit]]*Table13[[#This Row],[Units Sold]]</f>
        <v>14682.720000000001</v>
      </c>
      <c r="S1259" s="52" t="s">
        <v>40</v>
      </c>
      <c r="T1259" s="66">
        <f>+Table13[[#This Row],[Price per Unit]]*Table13[[#This Row],[Units Sold]]-Table13[[#This Row],[Price per Unit]]*Table13[[#This Row],[Units Sold]]*Table13[[#This Row],[Discount %]]</f>
        <v>12480.312000000002</v>
      </c>
      <c r="U1259"/>
    </row>
    <row r="1260" spans="1:21">
      <c r="A1260" s="65">
        <v>3111</v>
      </c>
      <c r="B1260" s="52" t="s">
        <v>48</v>
      </c>
      <c r="C1260" s="52" t="s">
        <v>49</v>
      </c>
      <c r="D1260" s="52" t="s">
        <v>52</v>
      </c>
      <c r="E1260" s="52" t="s">
        <v>67</v>
      </c>
      <c r="F1260" s="52" t="s">
        <v>60</v>
      </c>
      <c r="G1260" s="52">
        <f>+LEN(Table13[[#This Row],[Product Name]])</f>
        <v>15</v>
      </c>
      <c r="H1260" s="52" t="s">
        <v>44</v>
      </c>
      <c r="I1260" s="52" t="s">
        <v>23</v>
      </c>
      <c r="J1260" s="52">
        <v>2023</v>
      </c>
      <c r="K1260" s="52" t="s">
        <v>24</v>
      </c>
      <c r="L1260" s="53" t="s">
        <v>73</v>
      </c>
      <c r="M1260" s="54">
        <v>45139</v>
      </c>
      <c r="N1260" s="52" t="s">
        <v>66</v>
      </c>
      <c r="O1260" s="55">
        <v>68.38</v>
      </c>
      <c r="P1260" s="52">
        <v>34</v>
      </c>
      <c r="Q1260" s="56">
        <v>0</v>
      </c>
      <c r="R1260" s="55">
        <f>+Table13[[#This Row],[Price per Unit]]*Table13[[#This Row],[Units Sold]]</f>
        <v>2324.92</v>
      </c>
      <c r="S1260" s="52" t="s">
        <v>40</v>
      </c>
      <c r="T1260" s="66">
        <f>+Table13[[#This Row],[Price per Unit]]*Table13[[#This Row],[Units Sold]]-Table13[[#This Row],[Price per Unit]]*Table13[[#This Row],[Units Sold]]*Table13[[#This Row],[Discount %]]</f>
        <v>2324.92</v>
      </c>
      <c r="U1260"/>
    </row>
    <row r="1261" spans="1:21">
      <c r="A1261" s="65">
        <v>3119</v>
      </c>
      <c r="B1261" s="52" t="s">
        <v>41</v>
      </c>
      <c r="C1261" s="52" t="s">
        <v>49</v>
      </c>
      <c r="D1261" s="52" t="s">
        <v>29</v>
      </c>
      <c r="E1261" s="52" t="s">
        <v>62</v>
      </c>
      <c r="F1261" s="52" t="s">
        <v>55</v>
      </c>
      <c r="G1261" s="52">
        <f>+LEN(Table13[[#This Row],[Product Name]])</f>
        <v>19</v>
      </c>
      <c r="H1261" s="52" t="s">
        <v>57</v>
      </c>
      <c r="I1261" s="52" t="s">
        <v>31</v>
      </c>
      <c r="J1261" s="52">
        <v>2023</v>
      </c>
      <c r="K1261" s="52" t="s">
        <v>45</v>
      </c>
      <c r="L1261" s="53" t="s">
        <v>64</v>
      </c>
      <c r="M1261" s="54">
        <v>45108</v>
      </c>
      <c r="N1261" s="52" t="s">
        <v>39</v>
      </c>
      <c r="O1261" s="55">
        <v>73.81</v>
      </c>
      <c r="P1261" s="52">
        <v>391</v>
      </c>
      <c r="Q1261" s="56">
        <v>0.02</v>
      </c>
      <c r="R1261" s="55">
        <f>+Table13[[#This Row],[Price per Unit]]*Table13[[#This Row],[Units Sold]]</f>
        <v>28859.71</v>
      </c>
      <c r="S1261" s="52" t="s">
        <v>27</v>
      </c>
      <c r="T1261" s="66">
        <f>+Table13[[#This Row],[Price per Unit]]*Table13[[#This Row],[Units Sold]]-Table13[[#This Row],[Price per Unit]]*Table13[[#This Row],[Units Sold]]*Table13[[#This Row],[Discount %]]</f>
        <v>28282.515799999997</v>
      </c>
      <c r="U1261"/>
    </row>
    <row r="1262" spans="1:21">
      <c r="A1262" s="65">
        <v>3125</v>
      </c>
      <c r="B1262" s="52" t="s">
        <v>48</v>
      </c>
      <c r="C1262" s="52" t="s">
        <v>49</v>
      </c>
      <c r="D1262" s="52" t="s">
        <v>50</v>
      </c>
      <c r="E1262" s="52" t="s">
        <v>62</v>
      </c>
      <c r="F1262" s="52" t="s">
        <v>60</v>
      </c>
      <c r="G1262" s="52">
        <f>+LEN(Table13[[#This Row],[Product Name]])</f>
        <v>15</v>
      </c>
      <c r="H1262" s="52" t="s">
        <v>44</v>
      </c>
      <c r="I1262" s="52" t="s">
        <v>31</v>
      </c>
      <c r="J1262" s="52">
        <v>2024</v>
      </c>
      <c r="K1262" s="52" t="s">
        <v>32</v>
      </c>
      <c r="L1262" s="53" t="s">
        <v>25</v>
      </c>
      <c r="M1262" s="54">
        <v>45352</v>
      </c>
      <c r="N1262" s="52" t="s">
        <v>69</v>
      </c>
      <c r="O1262" s="55">
        <v>69.44</v>
      </c>
      <c r="P1262" s="52">
        <v>79</v>
      </c>
      <c r="Q1262" s="56">
        <v>0.2</v>
      </c>
      <c r="R1262" s="55">
        <f>+Table13[[#This Row],[Price per Unit]]*Table13[[#This Row],[Units Sold]]</f>
        <v>5485.76</v>
      </c>
      <c r="S1262" s="52" t="s">
        <v>27</v>
      </c>
      <c r="T1262" s="66">
        <f>+Table13[[#This Row],[Price per Unit]]*Table13[[#This Row],[Units Sold]]-Table13[[#This Row],[Price per Unit]]*Table13[[#This Row],[Units Sold]]*Table13[[#This Row],[Discount %]]</f>
        <v>4388.6080000000002</v>
      </c>
      <c r="U1262"/>
    </row>
    <row r="1263" spans="1:21">
      <c r="A1263" s="65">
        <v>3135</v>
      </c>
      <c r="B1263" s="52" t="s">
        <v>17</v>
      </c>
      <c r="C1263" s="52" t="s">
        <v>49</v>
      </c>
      <c r="D1263" s="52" t="s">
        <v>19</v>
      </c>
      <c r="E1263" s="52" t="s">
        <v>37</v>
      </c>
      <c r="F1263" s="52" t="s">
        <v>43</v>
      </c>
      <c r="G1263" s="52">
        <f>+LEN(Table13[[#This Row],[Product Name]])</f>
        <v>20</v>
      </c>
      <c r="H1263" s="52" t="s">
        <v>57</v>
      </c>
      <c r="I1263" s="52" t="s">
        <v>23</v>
      </c>
      <c r="J1263" s="52">
        <v>2024</v>
      </c>
      <c r="K1263" s="52" t="s">
        <v>45</v>
      </c>
      <c r="L1263" s="53" t="s">
        <v>51</v>
      </c>
      <c r="M1263" s="54">
        <v>45383</v>
      </c>
      <c r="N1263" s="52" t="s">
        <v>66</v>
      </c>
      <c r="O1263" s="55">
        <v>42.23</v>
      </c>
      <c r="P1263" s="52">
        <v>321</v>
      </c>
      <c r="Q1263" s="56">
        <v>0.2</v>
      </c>
      <c r="R1263" s="55">
        <f>+Table13[[#This Row],[Price per Unit]]*Table13[[#This Row],[Units Sold]]</f>
        <v>13555.829999999998</v>
      </c>
      <c r="S1263" s="52" t="s">
        <v>47</v>
      </c>
      <c r="T1263" s="66">
        <f>+Table13[[#This Row],[Price per Unit]]*Table13[[#This Row],[Units Sold]]-Table13[[#This Row],[Price per Unit]]*Table13[[#This Row],[Units Sold]]*Table13[[#This Row],[Discount %]]</f>
        <v>10844.663999999999</v>
      </c>
      <c r="U1263"/>
    </row>
    <row r="1264" spans="1:21">
      <c r="A1264" s="65">
        <v>3136</v>
      </c>
      <c r="B1264" s="52" t="s">
        <v>17</v>
      </c>
      <c r="C1264" s="52" t="s">
        <v>49</v>
      </c>
      <c r="D1264" s="52" t="s">
        <v>50</v>
      </c>
      <c r="E1264" s="52" t="s">
        <v>62</v>
      </c>
      <c r="F1264" s="52" t="s">
        <v>43</v>
      </c>
      <c r="G1264" s="52">
        <f>+LEN(Table13[[#This Row],[Product Name]])</f>
        <v>20</v>
      </c>
      <c r="H1264" s="52" t="s">
        <v>22</v>
      </c>
      <c r="I1264" s="52" t="s">
        <v>23</v>
      </c>
      <c r="J1264" s="52">
        <v>2023</v>
      </c>
      <c r="K1264" s="52" t="s">
        <v>63</v>
      </c>
      <c r="L1264" s="53" t="s">
        <v>71</v>
      </c>
      <c r="M1264" s="54">
        <v>45200</v>
      </c>
      <c r="N1264" s="52" t="s">
        <v>39</v>
      </c>
      <c r="O1264" s="55">
        <v>81.78</v>
      </c>
      <c r="P1264" s="52">
        <v>116</v>
      </c>
      <c r="Q1264" s="56">
        <v>0.09</v>
      </c>
      <c r="R1264" s="55">
        <f>+Table13[[#This Row],[Price per Unit]]*Table13[[#This Row],[Units Sold]]</f>
        <v>9486.48</v>
      </c>
      <c r="S1264" s="52" t="s">
        <v>56</v>
      </c>
      <c r="T1264" s="66">
        <f>+Table13[[#This Row],[Price per Unit]]*Table13[[#This Row],[Units Sold]]-Table13[[#This Row],[Price per Unit]]*Table13[[#This Row],[Units Sold]]*Table13[[#This Row],[Discount %]]</f>
        <v>8632.6967999999997</v>
      </c>
      <c r="U1264"/>
    </row>
    <row r="1265" spans="1:21">
      <c r="A1265" s="65">
        <v>3140</v>
      </c>
      <c r="B1265" s="52" t="s">
        <v>48</v>
      </c>
      <c r="C1265" s="52" t="s">
        <v>49</v>
      </c>
      <c r="D1265" s="52" t="s">
        <v>54</v>
      </c>
      <c r="E1265" s="52" t="s">
        <v>62</v>
      </c>
      <c r="F1265" s="52" t="s">
        <v>60</v>
      </c>
      <c r="G1265" s="52">
        <f>+LEN(Table13[[#This Row],[Product Name]])</f>
        <v>15</v>
      </c>
      <c r="H1265" s="52" t="s">
        <v>22</v>
      </c>
      <c r="I1265" s="52" t="s">
        <v>23</v>
      </c>
      <c r="J1265" s="52">
        <v>2023</v>
      </c>
      <c r="K1265" s="52" t="s">
        <v>32</v>
      </c>
      <c r="L1265" s="53" t="s">
        <v>25</v>
      </c>
      <c r="M1265" s="54">
        <v>44986</v>
      </c>
      <c r="N1265" s="52" t="s">
        <v>34</v>
      </c>
      <c r="O1265" s="55">
        <v>75.58</v>
      </c>
      <c r="P1265" s="52">
        <v>189</v>
      </c>
      <c r="Q1265" s="56">
        <v>0.12</v>
      </c>
      <c r="R1265" s="55">
        <f>+Table13[[#This Row],[Price per Unit]]*Table13[[#This Row],[Units Sold]]</f>
        <v>14284.619999999999</v>
      </c>
      <c r="S1265" s="52" t="s">
        <v>61</v>
      </c>
      <c r="T1265" s="66">
        <f>+Table13[[#This Row],[Price per Unit]]*Table13[[#This Row],[Units Sold]]-Table13[[#This Row],[Price per Unit]]*Table13[[#This Row],[Units Sold]]*Table13[[#This Row],[Discount %]]</f>
        <v>12570.4656</v>
      </c>
      <c r="U1265"/>
    </row>
    <row r="1266" spans="1:21">
      <c r="A1266" s="65">
        <v>3144</v>
      </c>
      <c r="B1266" s="52" t="s">
        <v>48</v>
      </c>
      <c r="C1266" s="52" t="s">
        <v>49</v>
      </c>
      <c r="D1266" s="52" t="s">
        <v>54</v>
      </c>
      <c r="E1266" s="52" t="s">
        <v>20</v>
      </c>
      <c r="F1266" s="52" t="s">
        <v>55</v>
      </c>
      <c r="G1266" s="52">
        <f>+LEN(Table13[[#This Row],[Product Name]])</f>
        <v>19</v>
      </c>
      <c r="H1266" s="52" t="s">
        <v>22</v>
      </c>
      <c r="I1266" s="52" t="s">
        <v>31</v>
      </c>
      <c r="J1266" s="52">
        <v>2024</v>
      </c>
      <c r="K1266" s="52" t="s">
        <v>24</v>
      </c>
      <c r="L1266" s="53" t="s">
        <v>71</v>
      </c>
      <c r="M1266" s="54">
        <v>45566</v>
      </c>
      <c r="N1266" s="52" t="s">
        <v>69</v>
      </c>
      <c r="O1266" s="55">
        <v>88.64</v>
      </c>
      <c r="P1266" s="52">
        <v>87</v>
      </c>
      <c r="Q1266" s="56">
        <v>0.2</v>
      </c>
      <c r="R1266" s="55">
        <f>+Table13[[#This Row],[Price per Unit]]*Table13[[#This Row],[Units Sold]]</f>
        <v>7711.68</v>
      </c>
      <c r="S1266" s="52" t="s">
        <v>40</v>
      </c>
      <c r="T1266" s="66">
        <f>+Table13[[#This Row],[Price per Unit]]*Table13[[#This Row],[Units Sold]]-Table13[[#This Row],[Price per Unit]]*Table13[[#This Row],[Units Sold]]*Table13[[#This Row],[Discount %]]</f>
        <v>6169.3440000000001</v>
      </c>
      <c r="U1266"/>
    </row>
    <row r="1267" spans="1:21">
      <c r="A1267" s="65">
        <v>3155</v>
      </c>
      <c r="B1267" s="52" t="s">
        <v>41</v>
      </c>
      <c r="C1267" s="52" t="s">
        <v>49</v>
      </c>
      <c r="D1267" s="52" t="s">
        <v>54</v>
      </c>
      <c r="E1267" s="52" t="s">
        <v>62</v>
      </c>
      <c r="F1267" s="52" t="s">
        <v>21</v>
      </c>
      <c r="G1267" s="52">
        <f>+LEN(Table13[[#This Row],[Product Name]])</f>
        <v>16</v>
      </c>
      <c r="H1267" s="52" t="s">
        <v>44</v>
      </c>
      <c r="I1267" s="52" t="s">
        <v>23</v>
      </c>
      <c r="J1267" s="52">
        <v>2023</v>
      </c>
      <c r="K1267" s="52" t="s">
        <v>63</v>
      </c>
      <c r="L1267" s="53" t="s">
        <v>51</v>
      </c>
      <c r="M1267" s="54">
        <v>45017</v>
      </c>
      <c r="N1267" s="52" t="s">
        <v>34</v>
      </c>
      <c r="O1267" s="55">
        <v>88.89</v>
      </c>
      <c r="P1267" s="52">
        <v>309</v>
      </c>
      <c r="Q1267" s="56">
        <v>0.19</v>
      </c>
      <c r="R1267" s="55">
        <f>+Table13[[#This Row],[Price per Unit]]*Table13[[#This Row],[Units Sold]]</f>
        <v>27467.01</v>
      </c>
      <c r="S1267" s="52" t="s">
        <v>47</v>
      </c>
      <c r="T1267" s="66">
        <f>+Table13[[#This Row],[Price per Unit]]*Table13[[#This Row],[Units Sold]]-Table13[[#This Row],[Price per Unit]]*Table13[[#This Row],[Units Sold]]*Table13[[#This Row],[Discount %]]</f>
        <v>22248.2781</v>
      </c>
      <c r="U1267"/>
    </row>
    <row r="1268" spans="1:21">
      <c r="A1268" s="65">
        <v>3167</v>
      </c>
      <c r="B1268" s="52" t="s">
        <v>17</v>
      </c>
      <c r="C1268" s="52" t="s">
        <v>49</v>
      </c>
      <c r="D1268" s="52" t="s">
        <v>36</v>
      </c>
      <c r="E1268" s="52" t="s">
        <v>37</v>
      </c>
      <c r="F1268" s="52" t="s">
        <v>38</v>
      </c>
      <c r="G1268" s="52">
        <f>+LEN(Table13[[#This Row],[Product Name]])</f>
        <v>15</v>
      </c>
      <c r="H1268" s="52" t="s">
        <v>44</v>
      </c>
      <c r="I1268" s="52" t="s">
        <v>23</v>
      </c>
      <c r="J1268" s="52">
        <v>2023</v>
      </c>
      <c r="K1268" s="52" t="s">
        <v>63</v>
      </c>
      <c r="L1268" s="53" t="s">
        <v>25</v>
      </c>
      <c r="M1268" s="54">
        <v>44986</v>
      </c>
      <c r="N1268" s="52" t="s">
        <v>69</v>
      </c>
      <c r="O1268" s="55">
        <v>83.48</v>
      </c>
      <c r="P1268" s="52">
        <v>449</v>
      </c>
      <c r="Q1268" s="56">
        <v>0.03</v>
      </c>
      <c r="R1268" s="55">
        <f>+Table13[[#This Row],[Price per Unit]]*Table13[[#This Row],[Units Sold]]</f>
        <v>37482.520000000004</v>
      </c>
      <c r="S1268" s="52" t="s">
        <v>40</v>
      </c>
      <c r="T1268" s="66">
        <f>+Table13[[#This Row],[Price per Unit]]*Table13[[#This Row],[Units Sold]]-Table13[[#This Row],[Price per Unit]]*Table13[[#This Row],[Units Sold]]*Table13[[#This Row],[Discount %]]</f>
        <v>36358.044400000006</v>
      </c>
      <c r="U1268"/>
    </row>
    <row r="1269" spans="1:21">
      <c r="A1269" s="65">
        <v>3169</v>
      </c>
      <c r="B1269" s="52" t="s">
        <v>17</v>
      </c>
      <c r="C1269" s="52" t="s">
        <v>49</v>
      </c>
      <c r="D1269" s="52" t="s">
        <v>54</v>
      </c>
      <c r="E1269" s="52" t="s">
        <v>20</v>
      </c>
      <c r="F1269" s="52" t="s">
        <v>55</v>
      </c>
      <c r="G1269" s="52">
        <f>+LEN(Table13[[#This Row],[Product Name]])</f>
        <v>19</v>
      </c>
      <c r="H1269" s="52" t="s">
        <v>44</v>
      </c>
      <c r="I1269" s="52" t="s">
        <v>23</v>
      </c>
      <c r="J1269" s="52">
        <v>2023</v>
      </c>
      <c r="K1269" s="52" t="s">
        <v>32</v>
      </c>
      <c r="L1269" s="53" t="s">
        <v>72</v>
      </c>
      <c r="M1269" s="54">
        <v>45078</v>
      </c>
      <c r="N1269" s="52" t="s">
        <v>34</v>
      </c>
      <c r="O1269" s="55">
        <v>89.41</v>
      </c>
      <c r="P1269" s="52">
        <v>200</v>
      </c>
      <c r="Q1269" s="56">
        <v>0.14000000000000001</v>
      </c>
      <c r="R1269" s="55">
        <f>+Table13[[#This Row],[Price per Unit]]*Table13[[#This Row],[Units Sold]]</f>
        <v>17882</v>
      </c>
      <c r="S1269" s="52" t="s">
        <v>47</v>
      </c>
      <c r="T1269" s="66">
        <f>+Table13[[#This Row],[Price per Unit]]*Table13[[#This Row],[Units Sold]]-Table13[[#This Row],[Price per Unit]]*Table13[[#This Row],[Units Sold]]*Table13[[#This Row],[Discount %]]</f>
        <v>15378.52</v>
      </c>
      <c r="U1269"/>
    </row>
    <row r="1270" spans="1:21">
      <c r="A1270" s="65">
        <v>3178</v>
      </c>
      <c r="B1270" s="52" t="s">
        <v>48</v>
      </c>
      <c r="C1270" s="52" t="s">
        <v>49</v>
      </c>
      <c r="D1270" s="52" t="s">
        <v>36</v>
      </c>
      <c r="E1270" s="52" t="s">
        <v>67</v>
      </c>
      <c r="F1270" s="52" t="s">
        <v>38</v>
      </c>
      <c r="G1270" s="52">
        <f>+LEN(Table13[[#This Row],[Product Name]])</f>
        <v>15</v>
      </c>
      <c r="H1270" s="52" t="s">
        <v>44</v>
      </c>
      <c r="I1270" s="52" t="s">
        <v>31</v>
      </c>
      <c r="J1270" s="52">
        <v>2023</v>
      </c>
      <c r="K1270" s="52" t="s">
        <v>32</v>
      </c>
      <c r="L1270" s="53" t="s">
        <v>51</v>
      </c>
      <c r="M1270" s="54">
        <v>45017</v>
      </c>
      <c r="N1270" s="52" t="s">
        <v>26</v>
      </c>
      <c r="O1270" s="55">
        <v>41.1</v>
      </c>
      <c r="P1270" s="52">
        <v>196</v>
      </c>
      <c r="Q1270" s="56">
        <v>0.19</v>
      </c>
      <c r="R1270" s="55">
        <f>+Table13[[#This Row],[Price per Unit]]*Table13[[#This Row],[Units Sold]]</f>
        <v>8055.6</v>
      </c>
      <c r="S1270" s="52" t="s">
        <v>47</v>
      </c>
      <c r="T1270" s="66">
        <f>+Table13[[#This Row],[Price per Unit]]*Table13[[#This Row],[Units Sold]]-Table13[[#This Row],[Price per Unit]]*Table13[[#This Row],[Units Sold]]*Table13[[#This Row],[Discount %]]</f>
        <v>6525.0360000000001</v>
      </c>
      <c r="U1270"/>
    </row>
    <row r="1271" spans="1:21">
      <c r="A1271" s="65">
        <v>3184</v>
      </c>
      <c r="B1271" s="52" t="s">
        <v>48</v>
      </c>
      <c r="C1271" s="52" t="s">
        <v>49</v>
      </c>
      <c r="D1271" s="52" t="s">
        <v>54</v>
      </c>
      <c r="E1271" s="52" t="s">
        <v>20</v>
      </c>
      <c r="F1271" s="52" t="s">
        <v>55</v>
      </c>
      <c r="G1271" s="52">
        <f>+LEN(Table13[[#This Row],[Product Name]])</f>
        <v>19</v>
      </c>
      <c r="H1271" s="52" t="s">
        <v>22</v>
      </c>
      <c r="I1271" s="52" t="s">
        <v>23</v>
      </c>
      <c r="J1271" s="52">
        <v>2024</v>
      </c>
      <c r="K1271" s="52" t="s">
        <v>32</v>
      </c>
      <c r="L1271" s="53" t="s">
        <v>73</v>
      </c>
      <c r="M1271" s="54">
        <v>45505</v>
      </c>
      <c r="N1271" s="52" t="s">
        <v>39</v>
      </c>
      <c r="O1271" s="55">
        <v>51.27</v>
      </c>
      <c r="P1271" s="52">
        <v>95</v>
      </c>
      <c r="Q1271" s="56">
        <v>0.02</v>
      </c>
      <c r="R1271" s="55">
        <f>+Table13[[#This Row],[Price per Unit]]*Table13[[#This Row],[Units Sold]]</f>
        <v>4870.6500000000005</v>
      </c>
      <c r="S1271" s="52" t="s">
        <v>61</v>
      </c>
      <c r="T1271" s="66">
        <f>+Table13[[#This Row],[Price per Unit]]*Table13[[#This Row],[Units Sold]]-Table13[[#This Row],[Price per Unit]]*Table13[[#This Row],[Units Sold]]*Table13[[#This Row],[Discount %]]</f>
        <v>4773.237000000001</v>
      </c>
      <c r="U1271"/>
    </row>
    <row r="1272" spans="1:21">
      <c r="A1272" s="65">
        <v>3190</v>
      </c>
      <c r="B1272" s="52" t="s">
        <v>48</v>
      </c>
      <c r="C1272" s="52" t="s">
        <v>49</v>
      </c>
      <c r="D1272" s="52" t="s">
        <v>36</v>
      </c>
      <c r="E1272" s="52" t="s">
        <v>59</v>
      </c>
      <c r="F1272" s="52" t="s">
        <v>21</v>
      </c>
      <c r="G1272" s="52">
        <f>+LEN(Table13[[#This Row],[Product Name]])</f>
        <v>16</v>
      </c>
      <c r="H1272" s="52" t="s">
        <v>57</v>
      </c>
      <c r="I1272" s="52" t="s">
        <v>23</v>
      </c>
      <c r="J1272" s="52">
        <v>2023</v>
      </c>
      <c r="K1272" s="52" t="s">
        <v>32</v>
      </c>
      <c r="L1272" s="53" t="s">
        <v>68</v>
      </c>
      <c r="M1272" s="54">
        <v>45261</v>
      </c>
      <c r="N1272" s="52" t="s">
        <v>34</v>
      </c>
      <c r="O1272" s="55">
        <v>83.21</v>
      </c>
      <c r="P1272" s="52">
        <v>460</v>
      </c>
      <c r="Q1272" s="56">
        <v>0.28000000000000003</v>
      </c>
      <c r="R1272" s="55">
        <f>+Table13[[#This Row],[Price per Unit]]*Table13[[#This Row],[Units Sold]]</f>
        <v>38276.6</v>
      </c>
      <c r="S1272" s="52" t="s">
        <v>27</v>
      </c>
      <c r="T1272" s="66">
        <f>+Table13[[#This Row],[Price per Unit]]*Table13[[#This Row],[Units Sold]]-Table13[[#This Row],[Price per Unit]]*Table13[[#This Row],[Units Sold]]*Table13[[#This Row],[Discount %]]</f>
        <v>27559.151999999998</v>
      </c>
      <c r="U1272"/>
    </row>
    <row r="1273" spans="1:21">
      <c r="A1273" s="65">
        <v>3191</v>
      </c>
      <c r="B1273" s="52" t="s">
        <v>41</v>
      </c>
      <c r="C1273" s="52" t="s">
        <v>49</v>
      </c>
      <c r="D1273" s="52" t="s">
        <v>29</v>
      </c>
      <c r="E1273" s="52" t="s">
        <v>70</v>
      </c>
      <c r="F1273" s="52" t="s">
        <v>38</v>
      </c>
      <c r="G1273" s="52">
        <f>+LEN(Table13[[#This Row],[Product Name]])</f>
        <v>15</v>
      </c>
      <c r="H1273" s="52" t="s">
        <v>57</v>
      </c>
      <c r="I1273" s="52" t="s">
        <v>31</v>
      </c>
      <c r="J1273" s="52">
        <v>2023</v>
      </c>
      <c r="K1273" s="52" t="s">
        <v>24</v>
      </c>
      <c r="L1273" s="53" t="s">
        <v>53</v>
      </c>
      <c r="M1273" s="54">
        <v>44927</v>
      </c>
      <c r="N1273" s="52" t="s">
        <v>69</v>
      </c>
      <c r="O1273" s="55">
        <v>84.53</v>
      </c>
      <c r="P1273" s="52">
        <v>442</v>
      </c>
      <c r="Q1273" s="56">
        <v>0.1</v>
      </c>
      <c r="R1273" s="55">
        <f>+Table13[[#This Row],[Price per Unit]]*Table13[[#This Row],[Units Sold]]</f>
        <v>37362.26</v>
      </c>
      <c r="S1273" s="52" t="s">
        <v>40</v>
      </c>
      <c r="T1273" s="66">
        <f>+Table13[[#This Row],[Price per Unit]]*Table13[[#This Row],[Units Sold]]-Table13[[#This Row],[Price per Unit]]*Table13[[#This Row],[Units Sold]]*Table13[[#This Row],[Discount %]]</f>
        <v>33626.034</v>
      </c>
      <c r="U1273"/>
    </row>
    <row r="1274" spans="1:21">
      <c r="A1274" s="65">
        <v>3199</v>
      </c>
      <c r="B1274" s="52" t="s">
        <v>48</v>
      </c>
      <c r="C1274" s="52" t="s">
        <v>49</v>
      </c>
      <c r="D1274" s="52" t="s">
        <v>50</v>
      </c>
      <c r="E1274" s="52" t="s">
        <v>62</v>
      </c>
      <c r="F1274" s="52" t="s">
        <v>43</v>
      </c>
      <c r="G1274" s="52">
        <f>+LEN(Table13[[#This Row],[Product Name]])</f>
        <v>20</v>
      </c>
      <c r="H1274" s="52" t="s">
        <v>44</v>
      </c>
      <c r="I1274" s="52" t="s">
        <v>31</v>
      </c>
      <c r="J1274" s="52">
        <v>2023</v>
      </c>
      <c r="K1274" s="52" t="s">
        <v>24</v>
      </c>
      <c r="L1274" s="53" t="s">
        <v>51</v>
      </c>
      <c r="M1274" s="54">
        <v>45017</v>
      </c>
      <c r="N1274" s="52" t="s">
        <v>34</v>
      </c>
      <c r="O1274" s="55">
        <v>79.47</v>
      </c>
      <c r="P1274" s="52">
        <v>317</v>
      </c>
      <c r="Q1274" s="56">
        <v>0.02</v>
      </c>
      <c r="R1274" s="55">
        <f>+Table13[[#This Row],[Price per Unit]]*Table13[[#This Row],[Units Sold]]</f>
        <v>25191.989999999998</v>
      </c>
      <c r="S1274" s="52" t="s">
        <v>61</v>
      </c>
      <c r="T1274" s="66">
        <f>+Table13[[#This Row],[Price per Unit]]*Table13[[#This Row],[Units Sold]]-Table13[[#This Row],[Price per Unit]]*Table13[[#This Row],[Units Sold]]*Table13[[#This Row],[Discount %]]</f>
        <v>24688.150199999996</v>
      </c>
      <c r="U1274"/>
    </row>
    <row r="1275" spans="1:21">
      <c r="A1275" s="65">
        <v>3207</v>
      </c>
      <c r="B1275" s="52" t="s">
        <v>17</v>
      </c>
      <c r="C1275" s="52" t="s">
        <v>49</v>
      </c>
      <c r="D1275" s="52" t="s">
        <v>29</v>
      </c>
      <c r="E1275" s="52" t="s">
        <v>30</v>
      </c>
      <c r="F1275" s="52" t="s">
        <v>55</v>
      </c>
      <c r="G1275" s="52">
        <f>+LEN(Table13[[#This Row],[Product Name]])</f>
        <v>19</v>
      </c>
      <c r="H1275" s="52" t="s">
        <v>22</v>
      </c>
      <c r="I1275" s="52" t="s">
        <v>31</v>
      </c>
      <c r="J1275" s="52">
        <v>2024</v>
      </c>
      <c r="K1275" s="52" t="s">
        <v>32</v>
      </c>
      <c r="L1275" s="53" t="s">
        <v>73</v>
      </c>
      <c r="M1275" s="54">
        <v>45505</v>
      </c>
      <c r="N1275" s="52" t="s">
        <v>26</v>
      </c>
      <c r="O1275" s="55">
        <v>40.64</v>
      </c>
      <c r="P1275" s="52">
        <v>261</v>
      </c>
      <c r="Q1275" s="56">
        <v>0.08</v>
      </c>
      <c r="R1275" s="55">
        <f>+Table13[[#This Row],[Price per Unit]]*Table13[[#This Row],[Units Sold]]</f>
        <v>10607.04</v>
      </c>
      <c r="S1275" s="52" t="s">
        <v>40</v>
      </c>
      <c r="T1275" s="66">
        <f>+Table13[[#This Row],[Price per Unit]]*Table13[[#This Row],[Units Sold]]-Table13[[#This Row],[Price per Unit]]*Table13[[#This Row],[Units Sold]]*Table13[[#This Row],[Discount %]]</f>
        <v>9758.4768000000004</v>
      </c>
      <c r="U1275"/>
    </row>
    <row r="1276" spans="1:21">
      <c r="A1276" s="65">
        <v>3209</v>
      </c>
      <c r="B1276" s="52" t="s">
        <v>48</v>
      </c>
      <c r="C1276" s="52" t="s">
        <v>49</v>
      </c>
      <c r="D1276" s="52" t="s">
        <v>52</v>
      </c>
      <c r="E1276" s="52" t="s">
        <v>37</v>
      </c>
      <c r="F1276" s="52" t="s">
        <v>38</v>
      </c>
      <c r="G1276" s="52">
        <f>+LEN(Table13[[#This Row],[Product Name]])</f>
        <v>15</v>
      </c>
      <c r="H1276" s="52" t="s">
        <v>22</v>
      </c>
      <c r="I1276" s="52" t="s">
        <v>23</v>
      </c>
      <c r="J1276" s="52">
        <v>2024</v>
      </c>
      <c r="K1276" s="52" t="s">
        <v>24</v>
      </c>
      <c r="L1276" s="53" t="s">
        <v>51</v>
      </c>
      <c r="M1276" s="54">
        <v>45383</v>
      </c>
      <c r="N1276" s="52" t="s">
        <v>69</v>
      </c>
      <c r="O1276" s="55">
        <v>21.06</v>
      </c>
      <c r="P1276" s="52">
        <v>347</v>
      </c>
      <c r="Q1276" s="56">
        <v>0.14000000000000001</v>
      </c>
      <c r="R1276" s="55">
        <f>+Table13[[#This Row],[Price per Unit]]*Table13[[#This Row],[Units Sold]]</f>
        <v>7307.82</v>
      </c>
      <c r="S1276" s="52" t="s">
        <v>40</v>
      </c>
      <c r="T1276" s="66">
        <f>+Table13[[#This Row],[Price per Unit]]*Table13[[#This Row],[Units Sold]]-Table13[[#This Row],[Price per Unit]]*Table13[[#This Row],[Units Sold]]*Table13[[#This Row],[Discount %]]</f>
        <v>6284.7251999999999</v>
      </c>
      <c r="U1276"/>
    </row>
    <row r="1277" spans="1:21">
      <c r="A1277" s="65">
        <v>3211</v>
      </c>
      <c r="B1277" s="52" t="s">
        <v>41</v>
      </c>
      <c r="C1277" s="52" t="s">
        <v>49</v>
      </c>
      <c r="D1277" s="52" t="s">
        <v>52</v>
      </c>
      <c r="E1277" s="52" t="s">
        <v>67</v>
      </c>
      <c r="F1277" s="52" t="s">
        <v>21</v>
      </c>
      <c r="G1277" s="52">
        <f>+LEN(Table13[[#This Row],[Product Name]])</f>
        <v>16</v>
      </c>
      <c r="H1277" s="52" t="s">
        <v>57</v>
      </c>
      <c r="I1277" s="52" t="s">
        <v>23</v>
      </c>
      <c r="J1277" s="52">
        <v>2023</v>
      </c>
      <c r="K1277" s="52" t="s">
        <v>32</v>
      </c>
      <c r="L1277" s="53" t="s">
        <v>73</v>
      </c>
      <c r="M1277" s="54">
        <v>45139</v>
      </c>
      <c r="N1277" s="52" t="s">
        <v>66</v>
      </c>
      <c r="O1277" s="55">
        <v>64.42</v>
      </c>
      <c r="P1277" s="52">
        <v>24</v>
      </c>
      <c r="Q1277" s="56">
        <v>0.02</v>
      </c>
      <c r="R1277" s="55">
        <f>+Table13[[#This Row],[Price per Unit]]*Table13[[#This Row],[Units Sold]]</f>
        <v>1546.08</v>
      </c>
      <c r="S1277" s="52" t="s">
        <v>47</v>
      </c>
      <c r="T1277" s="66">
        <f>+Table13[[#This Row],[Price per Unit]]*Table13[[#This Row],[Units Sold]]-Table13[[#This Row],[Price per Unit]]*Table13[[#This Row],[Units Sold]]*Table13[[#This Row],[Discount %]]</f>
        <v>1515.1584</v>
      </c>
      <c r="U1277"/>
    </row>
    <row r="1278" spans="1:21">
      <c r="A1278" s="65">
        <v>3212</v>
      </c>
      <c r="B1278" s="52" t="s">
        <v>17</v>
      </c>
      <c r="C1278" s="52" t="s">
        <v>49</v>
      </c>
      <c r="D1278" s="52" t="s">
        <v>19</v>
      </c>
      <c r="E1278" s="52" t="s">
        <v>67</v>
      </c>
      <c r="F1278" s="52" t="s">
        <v>43</v>
      </c>
      <c r="G1278" s="52">
        <f>+LEN(Table13[[#This Row],[Product Name]])</f>
        <v>20</v>
      </c>
      <c r="H1278" s="52" t="s">
        <v>44</v>
      </c>
      <c r="I1278" s="52" t="s">
        <v>31</v>
      </c>
      <c r="J1278" s="52">
        <v>2024</v>
      </c>
      <c r="K1278" s="52" t="s">
        <v>32</v>
      </c>
      <c r="L1278" s="53" t="s">
        <v>68</v>
      </c>
      <c r="M1278" s="54">
        <v>45627</v>
      </c>
      <c r="N1278" s="52" t="s">
        <v>34</v>
      </c>
      <c r="O1278" s="55">
        <v>41.44</v>
      </c>
      <c r="P1278" s="52">
        <v>441</v>
      </c>
      <c r="Q1278" s="56">
        <v>0.19</v>
      </c>
      <c r="R1278" s="55">
        <f>+Table13[[#This Row],[Price per Unit]]*Table13[[#This Row],[Units Sold]]</f>
        <v>18275.039999999997</v>
      </c>
      <c r="S1278" s="52" t="s">
        <v>61</v>
      </c>
      <c r="T1278" s="66">
        <f>+Table13[[#This Row],[Price per Unit]]*Table13[[#This Row],[Units Sold]]-Table13[[#This Row],[Price per Unit]]*Table13[[#This Row],[Units Sold]]*Table13[[#This Row],[Discount %]]</f>
        <v>14802.782399999998</v>
      </c>
      <c r="U1278"/>
    </row>
    <row r="1279" spans="1:21">
      <c r="A1279" s="65">
        <v>3214</v>
      </c>
      <c r="B1279" s="52" t="s">
        <v>41</v>
      </c>
      <c r="C1279" s="52" t="s">
        <v>49</v>
      </c>
      <c r="D1279" s="52" t="s">
        <v>42</v>
      </c>
      <c r="E1279" s="52" t="s">
        <v>30</v>
      </c>
      <c r="F1279" s="52" t="s">
        <v>43</v>
      </c>
      <c r="G1279" s="52">
        <f>+LEN(Table13[[#This Row],[Product Name]])</f>
        <v>20</v>
      </c>
      <c r="H1279" s="52" t="s">
        <v>44</v>
      </c>
      <c r="I1279" s="52" t="s">
        <v>31</v>
      </c>
      <c r="J1279" s="52">
        <v>2023</v>
      </c>
      <c r="K1279" s="52" t="s">
        <v>32</v>
      </c>
      <c r="L1279" s="53" t="s">
        <v>73</v>
      </c>
      <c r="M1279" s="54">
        <v>45139</v>
      </c>
      <c r="N1279" s="52" t="s">
        <v>34</v>
      </c>
      <c r="O1279" s="55">
        <v>28.94</v>
      </c>
      <c r="P1279" s="52">
        <v>411</v>
      </c>
      <c r="Q1279" s="56">
        <v>0.19</v>
      </c>
      <c r="R1279" s="55">
        <f>+Table13[[#This Row],[Price per Unit]]*Table13[[#This Row],[Units Sold]]</f>
        <v>11894.34</v>
      </c>
      <c r="S1279" s="52" t="s">
        <v>40</v>
      </c>
      <c r="T1279" s="66">
        <f>+Table13[[#This Row],[Price per Unit]]*Table13[[#This Row],[Units Sold]]-Table13[[#This Row],[Price per Unit]]*Table13[[#This Row],[Units Sold]]*Table13[[#This Row],[Discount %]]</f>
        <v>9634.4153999999999</v>
      </c>
      <c r="U1279"/>
    </row>
    <row r="1280" spans="1:21">
      <c r="A1280" s="65">
        <v>3218</v>
      </c>
      <c r="B1280" s="52" t="s">
        <v>17</v>
      </c>
      <c r="C1280" s="52" t="s">
        <v>49</v>
      </c>
      <c r="D1280" s="52" t="s">
        <v>54</v>
      </c>
      <c r="E1280" s="52" t="s">
        <v>59</v>
      </c>
      <c r="F1280" s="52" t="s">
        <v>38</v>
      </c>
      <c r="G1280" s="52">
        <f>+LEN(Table13[[#This Row],[Product Name]])</f>
        <v>15</v>
      </c>
      <c r="H1280" s="52" t="s">
        <v>22</v>
      </c>
      <c r="I1280" s="52" t="s">
        <v>31</v>
      </c>
      <c r="J1280" s="52">
        <v>2024</v>
      </c>
      <c r="K1280" s="52" t="s">
        <v>45</v>
      </c>
      <c r="L1280" s="53" t="s">
        <v>72</v>
      </c>
      <c r="M1280" s="54">
        <v>45444</v>
      </c>
      <c r="N1280" s="52" t="s">
        <v>34</v>
      </c>
      <c r="O1280" s="55">
        <v>43.8</v>
      </c>
      <c r="P1280" s="52">
        <v>380</v>
      </c>
      <c r="Q1280" s="56">
        <v>0.19</v>
      </c>
      <c r="R1280" s="55">
        <f>+Table13[[#This Row],[Price per Unit]]*Table13[[#This Row],[Units Sold]]</f>
        <v>16644</v>
      </c>
      <c r="S1280" s="52" t="s">
        <v>40</v>
      </c>
      <c r="T1280" s="66">
        <f>+Table13[[#This Row],[Price per Unit]]*Table13[[#This Row],[Units Sold]]-Table13[[#This Row],[Price per Unit]]*Table13[[#This Row],[Units Sold]]*Table13[[#This Row],[Discount %]]</f>
        <v>13481.64</v>
      </c>
      <c r="U1280"/>
    </row>
    <row r="1281" spans="1:21">
      <c r="A1281" s="65">
        <v>3228</v>
      </c>
      <c r="B1281" s="52" t="s">
        <v>41</v>
      </c>
      <c r="C1281" s="52" t="s">
        <v>49</v>
      </c>
      <c r="D1281" s="52" t="s">
        <v>50</v>
      </c>
      <c r="E1281" s="52" t="s">
        <v>62</v>
      </c>
      <c r="F1281" s="52" t="s">
        <v>43</v>
      </c>
      <c r="G1281" s="52">
        <f>+LEN(Table13[[#This Row],[Product Name]])</f>
        <v>20</v>
      </c>
      <c r="H1281" s="52" t="s">
        <v>22</v>
      </c>
      <c r="I1281" s="52" t="s">
        <v>31</v>
      </c>
      <c r="J1281" s="52">
        <v>2024</v>
      </c>
      <c r="K1281" s="52" t="s">
        <v>45</v>
      </c>
      <c r="L1281" s="53" t="s">
        <v>64</v>
      </c>
      <c r="M1281" s="54">
        <v>45474</v>
      </c>
      <c r="N1281" s="52" t="s">
        <v>66</v>
      </c>
      <c r="O1281" s="55">
        <v>53.88</v>
      </c>
      <c r="P1281" s="52">
        <v>279</v>
      </c>
      <c r="Q1281" s="56">
        <v>0.24</v>
      </c>
      <c r="R1281" s="55">
        <f>+Table13[[#This Row],[Price per Unit]]*Table13[[#This Row],[Units Sold]]</f>
        <v>15032.52</v>
      </c>
      <c r="S1281" s="52" t="s">
        <v>47</v>
      </c>
      <c r="T1281" s="66">
        <f>+Table13[[#This Row],[Price per Unit]]*Table13[[#This Row],[Units Sold]]-Table13[[#This Row],[Price per Unit]]*Table13[[#This Row],[Units Sold]]*Table13[[#This Row],[Discount %]]</f>
        <v>11424.715200000001</v>
      </c>
      <c r="U1281"/>
    </row>
    <row r="1282" spans="1:21">
      <c r="A1282" s="65">
        <v>3234</v>
      </c>
      <c r="B1282" s="52" t="s">
        <v>48</v>
      </c>
      <c r="C1282" s="52" t="s">
        <v>49</v>
      </c>
      <c r="D1282" s="52" t="s">
        <v>42</v>
      </c>
      <c r="E1282" s="52" t="s">
        <v>30</v>
      </c>
      <c r="F1282" s="52" t="s">
        <v>55</v>
      </c>
      <c r="G1282" s="52">
        <f>+LEN(Table13[[#This Row],[Product Name]])</f>
        <v>19</v>
      </c>
      <c r="H1282" s="52" t="s">
        <v>22</v>
      </c>
      <c r="I1282" s="52" t="s">
        <v>23</v>
      </c>
      <c r="J1282" s="52">
        <v>2024</v>
      </c>
      <c r="K1282" s="52" t="s">
        <v>24</v>
      </c>
      <c r="L1282" s="53" t="s">
        <v>33</v>
      </c>
      <c r="M1282" s="54">
        <v>45413</v>
      </c>
      <c r="N1282" s="52" t="s">
        <v>39</v>
      </c>
      <c r="O1282" s="55">
        <v>35.46</v>
      </c>
      <c r="P1282" s="52">
        <v>248</v>
      </c>
      <c r="Q1282" s="56">
        <v>0.02</v>
      </c>
      <c r="R1282" s="55">
        <f>+Table13[[#This Row],[Price per Unit]]*Table13[[#This Row],[Units Sold]]</f>
        <v>8794.08</v>
      </c>
      <c r="S1282" s="52" t="s">
        <v>27</v>
      </c>
      <c r="T1282" s="66">
        <f>+Table13[[#This Row],[Price per Unit]]*Table13[[#This Row],[Units Sold]]-Table13[[#This Row],[Price per Unit]]*Table13[[#This Row],[Units Sold]]*Table13[[#This Row],[Discount %]]</f>
        <v>8618.1983999999993</v>
      </c>
      <c r="U1282"/>
    </row>
    <row r="1283" spans="1:21">
      <c r="A1283" s="65">
        <v>3236</v>
      </c>
      <c r="B1283" s="52" t="s">
        <v>48</v>
      </c>
      <c r="C1283" s="52" t="s">
        <v>49</v>
      </c>
      <c r="D1283" s="52" t="s">
        <v>52</v>
      </c>
      <c r="E1283" s="52" t="s">
        <v>30</v>
      </c>
      <c r="F1283" s="52" t="s">
        <v>60</v>
      </c>
      <c r="G1283" s="52">
        <f>+LEN(Table13[[#This Row],[Product Name]])</f>
        <v>15</v>
      </c>
      <c r="H1283" s="52" t="s">
        <v>44</v>
      </c>
      <c r="I1283" s="52" t="s">
        <v>31</v>
      </c>
      <c r="J1283" s="52">
        <v>2023</v>
      </c>
      <c r="K1283" s="52" t="s">
        <v>63</v>
      </c>
      <c r="L1283" s="53" t="s">
        <v>65</v>
      </c>
      <c r="M1283" s="54">
        <v>44927</v>
      </c>
      <c r="N1283" s="52" t="s">
        <v>66</v>
      </c>
      <c r="O1283" s="55">
        <v>99.45</v>
      </c>
      <c r="P1283" s="52">
        <v>307</v>
      </c>
      <c r="Q1283" s="56">
        <v>0.15</v>
      </c>
      <c r="R1283" s="55">
        <f>+Table13[[#This Row],[Price per Unit]]*Table13[[#This Row],[Units Sold]]</f>
        <v>30531.15</v>
      </c>
      <c r="S1283" s="52" t="s">
        <v>40</v>
      </c>
      <c r="T1283" s="66">
        <f>+Table13[[#This Row],[Price per Unit]]*Table13[[#This Row],[Units Sold]]-Table13[[#This Row],[Price per Unit]]*Table13[[#This Row],[Units Sold]]*Table13[[#This Row],[Discount %]]</f>
        <v>25951.477500000001</v>
      </c>
      <c r="U1283"/>
    </row>
    <row r="1284" spans="1:21">
      <c r="A1284" s="65">
        <v>3245</v>
      </c>
      <c r="B1284" s="52" t="s">
        <v>41</v>
      </c>
      <c r="C1284" s="52" t="s">
        <v>49</v>
      </c>
      <c r="D1284" s="52" t="s">
        <v>52</v>
      </c>
      <c r="E1284" s="52" t="s">
        <v>20</v>
      </c>
      <c r="F1284" s="52" t="s">
        <v>55</v>
      </c>
      <c r="G1284" s="52">
        <f>+LEN(Table13[[#This Row],[Product Name]])</f>
        <v>19</v>
      </c>
      <c r="H1284" s="52" t="s">
        <v>22</v>
      </c>
      <c r="I1284" s="52" t="s">
        <v>31</v>
      </c>
      <c r="J1284" s="52">
        <v>2023</v>
      </c>
      <c r="K1284" s="52" t="s">
        <v>63</v>
      </c>
      <c r="L1284" s="53" t="s">
        <v>58</v>
      </c>
      <c r="M1284" s="54">
        <v>45200</v>
      </c>
      <c r="N1284" s="52" t="s">
        <v>66</v>
      </c>
      <c r="O1284" s="55">
        <v>45.99</v>
      </c>
      <c r="P1284" s="52">
        <v>43</v>
      </c>
      <c r="Q1284" s="56">
        <v>0.27</v>
      </c>
      <c r="R1284" s="55">
        <f>+Table13[[#This Row],[Price per Unit]]*Table13[[#This Row],[Units Sold]]</f>
        <v>1977.5700000000002</v>
      </c>
      <c r="S1284" s="52" t="s">
        <v>56</v>
      </c>
      <c r="T1284" s="66">
        <f>+Table13[[#This Row],[Price per Unit]]*Table13[[#This Row],[Units Sold]]-Table13[[#This Row],[Price per Unit]]*Table13[[#This Row],[Units Sold]]*Table13[[#This Row],[Discount %]]</f>
        <v>1443.6261</v>
      </c>
      <c r="U1284"/>
    </row>
    <row r="1285" spans="1:21">
      <c r="A1285" s="65">
        <v>3253</v>
      </c>
      <c r="B1285" s="52" t="s">
        <v>17</v>
      </c>
      <c r="C1285" s="52" t="s">
        <v>49</v>
      </c>
      <c r="D1285" s="52" t="s">
        <v>29</v>
      </c>
      <c r="E1285" s="52" t="s">
        <v>67</v>
      </c>
      <c r="F1285" s="52" t="s">
        <v>60</v>
      </c>
      <c r="G1285" s="52">
        <f>+LEN(Table13[[#This Row],[Product Name]])</f>
        <v>15</v>
      </c>
      <c r="H1285" s="52" t="s">
        <v>57</v>
      </c>
      <c r="I1285" s="52" t="s">
        <v>31</v>
      </c>
      <c r="J1285" s="52">
        <v>2023</v>
      </c>
      <c r="K1285" s="52" t="s">
        <v>63</v>
      </c>
      <c r="L1285" s="53" t="s">
        <v>25</v>
      </c>
      <c r="M1285" s="54">
        <v>44986</v>
      </c>
      <c r="N1285" s="52" t="s">
        <v>66</v>
      </c>
      <c r="O1285" s="55">
        <v>42.81</v>
      </c>
      <c r="P1285" s="52">
        <v>375</v>
      </c>
      <c r="Q1285" s="56">
        <v>0.13</v>
      </c>
      <c r="R1285" s="55">
        <f>+Table13[[#This Row],[Price per Unit]]*Table13[[#This Row],[Units Sold]]</f>
        <v>16053.75</v>
      </c>
      <c r="S1285" s="52" t="s">
        <v>27</v>
      </c>
      <c r="T1285" s="66">
        <f>+Table13[[#This Row],[Price per Unit]]*Table13[[#This Row],[Units Sold]]-Table13[[#This Row],[Price per Unit]]*Table13[[#This Row],[Units Sold]]*Table13[[#This Row],[Discount %]]</f>
        <v>13966.762500000001</v>
      </c>
      <c r="U1285"/>
    </row>
    <row r="1286" spans="1:21">
      <c r="A1286" s="65">
        <v>3256</v>
      </c>
      <c r="B1286" s="52" t="s">
        <v>41</v>
      </c>
      <c r="C1286" s="52" t="s">
        <v>49</v>
      </c>
      <c r="D1286" s="52" t="s">
        <v>50</v>
      </c>
      <c r="E1286" s="52" t="s">
        <v>30</v>
      </c>
      <c r="F1286" s="52" t="s">
        <v>21</v>
      </c>
      <c r="G1286" s="52">
        <f>+LEN(Table13[[#This Row],[Product Name]])</f>
        <v>16</v>
      </c>
      <c r="H1286" s="52" t="s">
        <v>44</v>
      </c>
      <c r="I1286" s="52" t="s">
        <v>23</v>
      </c>
      <c r="J1286" s="52">
        <v>2023</v>
      </c>
      <c r="K1286" s="52" t="s">
        <v>24</v>
      </c>
      <c r="L1286" s="53" t="s">
        <v>72</v>
      </c>
      <c r="M1286" s="54">
        <v>45078</v>
      </c>
      <c r="N1286" s="52" t="s">
        <v>26</v>
      </c>
      <c r="O1286" s="55">
        <v>51.46</v>
      </c>
      <c r="P1286" s="52">
        <v>30</v>
      </c>
      <c r="Q1286" s="56">
        <v>0.2</v>
      </c>
      <c r="R1286" s="55">
        <f>+Table13[[#This Row],[Price per Unit]]*Table13[[#This Row],[Units Sold]]</f>
        <v>1543.8</v>
      </c>
      <c r="S1286" s="52" t="s">
        <v>47</v>
      </c>
      <c r="T1286" s="66">
        <f>+Table13[[#This Row],[Price per Unit]]*Table13[[#This Row],[Units Sold]]-Table13[[#This Row],[Price per Unit]]*Table13[[#This Row],[Units Sold]]*Table13[[#This Row],[Discount %]]</f>
        <v>1235.04</v>
      </c>
      <c r="U1286"/>
    </row>
    <row r="1287" spans="1:21">
      <c r="A1287" s="65">
        <v>3257</v>
      </c>
      <c r="B1287" s="52" t="s">
        <v>48</v>
      </c>
      <c r="C1287" s="52" t="s">
        <v>49</v>
      </c>
      <c r="D1287" s="52" t="s">
        <v>19</v>
      </c>
      <c r="E1287" s="52" t="s">
        <v>59</v>
      </c>
      <c r="F1287" s="52" t="s">
        <v>43</v>
      </c>
      <c r="G1287" s="52">
        <f>+LEN(Table13[[#This Row],[Product Name]])</f>
        <v>20</v>
      </c>
      <c r="H1287" s="52" t="s">
        <v>57</v>
      </c>
      <c r="I1287" s="52" t="s">
        <v>31</v>
      </c>
      <c r="J1287" s="52">
        <v>2023</v>
      </c>
      <c r="K1287" s="52" t="s">
        <v>45</v>
      </c>
      <c r="L1287" s="53" t="s">
        <v>72</v>
      </c>
      <c r="M1287" s="54">
        <v>45078</v>
      </c>
      <c r="N1287" s="52" t="s">
        <v>34</v>
      </c>
      <c r="O1287" s="55">
        <v>22.75</v>
      </c>
      <c r="P1287" s="52">
        <v>162</v>
      </c>
      <c r="Q1287" s="56">
        <v>0.28999999999999998</v>
      </c>
      <c r="R1287" s="55">
        <f>+Table13[[#This Row],[Price per Unit]]*Table13[[#This Row],[Units Sold]]</f>
        <v>3685.5</v>
      </c>
      <c r="S1287" s="52" t="s">
        <v>27</v>
      </c>
      <c r="T1287" s="66">
        <f>+Table13[[#This Row],[Price per Unit]]*Table13[[#This Row],[Units Sold]]-Table13[[#This Row],[Price per Unit]]*Table13[[#This Row],[Units Sold]]*Table13[[#This Row],[Discount %]]</f>
        <v>2616.7049999999999</v>
      </c>
      <c r="U1287"/>
    </row>
    <row r="1288" spans="1:21">
      <c r="A1288" s="65">
        <v>3258</v>
      </c>
      <c r="B1288" s="52" t="s">
        <v>17</v>
      </c>
      <c r="C1288" s="52" t="s">
        <v>49</v>
      </c>
      <c r="D1288" s="52" t="s">
        <v>36</v>
      </c>
      <c r="E1288" s="52" t="s">
        <v>20</v>
      </c>
      <c r="F1288" s="52" t="s">
        <v>60</v>
      </c>
      <c r="G1288" s="52">
        <f>+LEN(Table13[[#This Row],[Product Name]])</f>
        <v>15</v>
      </c>
      <c r="H1288" s="52" t="s">
        <v>57</v>
      </c>
      <c r="I1288" s="52" t="s">
        <v>31</v>
      </c>
      <c r="J1288" s="52">
        <v>2023</v>
      </c>
      <c r="K1288" s="52" t="s">
        <v>63</v>
      </c>
      <c r="L1288" s="53" t="s">
        <v>64</v>
      </c>
      <c r="M1288" s="54">
        <v>45108</v>
      </c>
      <c r="N1288" s="52" t="s">
        <v>26</v>
      </c>
      <c r="O1288" s="55">
        <v>95.96</v>
      </c>
      <c r="P1288" s="52">
        <v>50</v>
      </c>
      <c r="Q1288" s="56">
        <v>0.23</v>
      </c>
      <c r="R1288" s="55">
        <f>+Table13[[#This Row],[Price per Unit]]*Table13[[#This Row],[Units Sold]]</f>
        <v>4798</v>
      </c>
      <c r="S1288" s="52" t="s">
        <v>47</v>
      </c>
      <c r="T1288" s="66">
        <f>+Table13[[#This Row],[Price per Unit]]*Table13[[#This Row],[Units Sold]]-Table13[[#This Row],[Price per Unit]]*Table13[[#This Row],[Units Sold]]*Table13[[#This Row],[Discount %]]</f>
        <v>3694.46</v>
      </c>
      <c r="U1288"/>
    </row>
    <row r="1289" spans="1:21">
      <c r="A1289" s="65">
        <v>3261</v>
      </c>
      <c r="B1289" s="52" t="s">
        <v>41</v>
      </c>
      <c r="C1289" s="52" t="s">
        <v>49</v>
      </c>
      <c r="D1289" s="52" t="s">
        <v>42</v>
      </c>
      <c r="E1289" s="52" t="s">
        <v>67</v>
      </c>
      <c r="F1289" s="52" t="s">
        <v>55</v>
      </c>
      <c r="G1289" s="52">
        <f>+LEN(Table13[[#This Row],[Product Name]])</f>
        <v>19</v>
      </c>
      <c r="H1289" s="52" t="s">
        <v>57</v>
      </c>
      <c r="I1289" s="52" t="s">
        <v>23</v>
      </c>
      <c r="J1289" s="52">
        <v>2024</v>
      </c>
      <c r="K1289" s="52" t="s">
        <v>24</v>
      </c>
      <c r="L1289" s="53" t="s">
        <v>72</v>
      </c>
      <c r="M1289" s="54">
        <v>45444</v>
      </c>
      <c r="N1289" s="52" t="s">
        <v>26</v>
      </c>
      <c r="O1289" s="55">
        <v>22.43</v>
      </c>
      <c r="P1289" s="52">
        <v>70</v>
      </c>
      <c r="Q1289" s="56">
        <v>0.2</v>
      </c>
      <c r="R1289" s="55">
        <f>+Table13[[#This Row],[Price per Unit]]*Table13[[#This Row],[Units Sold]]</f>
        <v>1570.1</v>
      </c>
      <c r="S1289" s="52" t="s">
        <v>56</v>
      </c>
      <c r="T1289" s="66">
        <f>+Table13[[#This Row],[Price per Unit]]*Table13[[#This Row],[Units Sold]]-Table13[[#This Row],[Price per Unit]]*Table13[[#This Row],[Units Sold]]*Table13[[#This Row],[Discount %]]</f>
        <v>1256.08</v>
      </c>
      <c r="U1289"/>
    </row>
    <row r="1290" spans="1:21">
      <c r="A1290" s="65">
        <v>3262</v>
      </c>
      <c r="B1290" s="52" t="s">
        <v>41</v>
      </c>
      <c r="C1290" s="52" t="s">
        <v>49</v>
      </c>
      <c r="D1290" s="52" t="s">
        <v>29</v>
      </c>
      <c r="E1290" s="52" t="s">
        <v>30</v>
      </c>
      <c r="F1290" s="52" t="s">
        <v>38</v>
      </c>
      <c r="G1290" s="52">
        <f>+LEN(Table13[[#This Row],[Product Name]])</f>
        <v>15</v>
      </c>
      <c r="H1290" s="52" t="s">
        <v>44</v>
      </c>
      <c r="I1290" s="52" t="s">
        <v>31</v>
      </c>
      <c r="J1290" s="52">
        <v>2023</v>
      </c>
      <c r="K1290" s="52" t="s">
        <v>45</v>
      </c>
      <c r="L1290" s="53" t="s">
        <v>71</v>
      </c>
      <c r="M1290" s="54">
        <v>45200</v>
      </c>
      <c r="N1290" s="52" t="s">
        <v>26</v>
      </c>
      <c r="O1290" s="55">
        <v>29.89</v>
      </c>
      <c r="P1290" s="52">
        <v>481</v>
      </c>
      <c r="Q1290" s="56">
        <v>0.23</v>
      </c>
      <c r="R1290" s="55">
        <f>+Table13[[#This Row],[Price per Unit]]*Table13[[#This Row],[Units Sold]]</f>
        <v>14377.09</v>
      </c>
      <c r="S1290" s="52" t="s">
        <v>27</v>
      </c>
      <c r="T1290" s="66">
        <f>+Table13[[#This Row],[Price per Unit]]*Table13[[#This Row],[Units Sold]]-Table13[[#This Row],[Price per Unit]]*Table13[[#This Row],[Units Sold]]*Table13[[#This Row],[Discount %]]</f>
        <v>11070.3593</v>
      </c>
      <c r="U1290"/>
    </row>
    <row r="1291" spans="1:21">
      <c r="A1291" s="65">
        <v>3263</v>
      </c>
      <c r="B1291" s="52" t="s">
        <v>41</v>
      </c>
      <c r="C1291" s="52" t="s">
        <v>49</v>
      </c>
      <c r="D1291" s="52" t="s">
        <v>29</v>
      </c>
      <c r="E1291" s="52" t="s">
        <v>70</v>
      </c>
      <c r="F1291" s="52" t="s">
        <v>21</v>
      </c>
      <c r="G1291" s="52">
        <f>+LEN(Table13[[#This Row],[Product Name]])</f>
        <v>16</v>
      </c>
      <c r="H1291" s="52" t="s">
        <v>22</v>
      </c>
      <c r="I1291" s="52" t="s">
        <v>31</v>
      </c>
      <c r="J1291" s="52">
        <v>2023</v>
      </c>
      <c r="K1291" s="52" t="s">
        <v>32</v>
      </c>
      <c r="L1291" s="53" t="s">
        <v>72</v>
      </c>
      <c r="M1291" s="54">
        <v>45078</v>
      </c>
      <c r="N1291" s="52" t="s">
        <v>66</v>
      </c>
      <c r="O1291" s="55">
        <v>43.57</v>
      </c>
      <c r="P1291" s="52">
        <v>248</v>
      </c>
      <c r="Q1291" s="56">
        <v>0.01</v>
      </c>
      <c r="R1291" s="55">
        <f>+Table13[[#This Row],[Price per Unit]]*Table13[[#This Row],[Units Sold]]</f>
        <v>10805.36</v>
      </c>
      <c r="S1291" s="52" t="s">
        <v>40</v>
      </c>
      <c r="T1291" s="66">
        <f>+Table13[[#This Row],[Price per Unit]]*Table13[[#This Row],[Units Sold]]-Table13[[#This Row],[Price per Unit]]*Table13[[#This Row],[Units Sold]]*Table13[[#This Row],[Discount %]]</f>
        <v>10697.306400000001</v>
      </c>
      <c r="U1291"/>
    </row>
    <row r="1292" spans="1:21">
      <c r="A1292" s="65">
        <v>3269</v>
      </c>
      <c r="B1292" s="52" t="s">
        <v>48</v>
      </c>
      <c r="C1292" s="52" t="s">
        <v>49</v>
      </c>
      <c r="D1292" s="52" t="s">
        <v>36</v>
      </c>
      <c r="E1292" s="52" t="s">
        <v>37</v>
      </c>
      <c r="F1292" s="52" t="s">
        <v>55</v>
      </c>
      <c r="G1292" s="52">
        <f>+LEN(Table13[[#This Row],[Product Name]])</f>
        <v>19</v>
      </c>
      <c r="H1292" s="52" t="s">
        <v>44</v>
      </c>
      <c r="I1292" s="52" t="s">
        <v>23</v>
      </c>
      <c r="J1292" s="52">
        <v>2023</v>
      </c>
      <c r="K1292" s="52" t="s">
        <v>45</v>
      </c>
      <c r="L1292" s="53" t="s">
        <v>46</v>
      </c>
      <c r="M1292" s="54">
        <v>45170</v>
      </c>
      <c r="N1292" s="52" t="s">
        <v>26</v>
      </c>
      <c r="O1292" s="55">
        <v>21.69</v>
      </c>
      <c r="P1292" s="52">
        <v>78</v>
      </c>
      <c r="Q1292" s="56">
        <v>0.28999999999999998</v>
      </c>
      <c r="R1292" s="55">
        <f>+Table13[[#This Row],[Price per Unit]]*Table13[[#This Row],[Units Sold]]</f>
        <v>1691.8200000000002</v>
      </c>
      <c r="S1292" s="52" t="s">
        <v>40</v>
      </c>
      <c r="T1292" s="66">
        <f>+Table13[[#This Row],[Price per Unit]]*Table13[[#This Row],[Units Sold]]-Table13[[#This Row],[Price per Unit]]*Table13[[#This Row],[Units Sold]]*Table13[[#This Row],[Discount %]]</f>
        <v>1201.1922000000002</v>
      </c>
      <c r="U1292"/>
    </row>
    <row r="1293" spans="1:21">
      <c r="A1293" s="65">
        <v>3271</v>
      </c>
      <c r="B1293" s="52" t="s">
        <v>48</v>
      </c>
      <c r="C1293" s="52" t="s">
        <v>49</v>
      </c>
      <c r="D1293" s="52" t="s">
        <v>50</v>
      </c>
      <c r="E1293" s="52" t="s">
        <v>30</v>
      </c>
      <c r="F1293" s="52" t="s">
        <v>60</v>
      </c>
      <c r="G1293" s="52">
        <f>+LEN(Table13[[#This Row],[Product Name]])</f>
        <v>15</v>
      </c>
      <c r="H1293" s="52" t="s">
        <v>57</v>
      </c>
      <c r="I1293" s="52" t="s">
        <v>31</v>
      </c>
      <c r="J1293" s="52">
        <v>2023</v>
      </c>
      <c r="K1293" s="52" t="s">
        <v>24</v>
      </c>
      <c r="L1293" s="53" t="s">
        <v>73</v>
      </c>
      <c r="M1293" s="54">
        <v>45139</v>
      </c>
      <c r="N1293" s="52" t="s">
        <v>39</v>
      </c>
      <c r="O1293" s="55">
        <v>53.28</v>
      </c>
      <c r="P1293" s="52">
        <v>469</v>
      </c>
      <c r="Q1293" s="56">
        <v>0.05</v>
      </c>
      <c r="R1293" s="55">
        <f>+Table13[[#This Row],[Price per Unit]]*Table13[[#This Row],[Units Sold]]</f>
        <v>24988.32</v>
      </c>
      <c r="S1293" s="52" t="s">
        <v>47</v>
      </c>
      <c r="T1293" s="66">
        <f>+Table13[[#This Row],[Price per Unit]]*Table13[[#This Row],[Units Sold]]-Table13[[#This Row],[Price per Unit]]*Table13[[#This Row],[Units Sold]]*Table13[[#This Row],[Discount %]]</f>
        <v>23738.903999999999</v>
      </c>
      <c r="U1293"/>
    </row>
    <row r="1294" spans="1:21">
      <c r="A1294" s="65">
        <v>3273</v>
      </c>
      <c r="B1294" s="52" t="s">
        <v>17</v>
      </c>
      <c r="C1294" s="52" t="s">
        <v>49</v>
      </c>
      <c r="D1294" s="52" t="s">
        <v>36</v>
      </c>
      <c r="E1294" s="52" t="s">
        <v>70</v>
      </c>
      <c r="F1294" s="52" t="s">
        <v>55</v>
      </c>
      <c r="G1294" s="52">
        <f>+LEN(Table13[[#This Row],[Product Name]])</f>
        <v>19</v>
      </c>
      <c r="H1294" s="52" t="s">
        <v>22</v>
      </c>
      <c r="I1294" s="52" t="s">
        <v>31</v>
      </c>
      <c r="J1294" s="52">
        <v>2024</v>
      </c>
      <c r="K1294" s="52" t="s">
        <v>45</v>
      </c>
      <c r="L1294" s="53" t="s">
        <v>58</v>
      </c>
      <c r="M1294" s="54">
        <v>45566</v>
      </c>
      <c r="N1294" s="52" t="s">
        <v>39</v>
      </c>
      <c r="O1294" s="55">
        <v>75.44</v>
      </c>
      <c r="P1294" s="52">
        <v>299</v>
      </c>
      <c r="Q1294" s="56">
        <v>0.2</v>
      </c>
      <c r="R1294" s="55">
        <f>+Table13[[#This Row],[Price per Unit]]*Table13[[#This Row],[Units Sold]]</f>
        <v>22556.559999999998</v>
      </c>
      <c r="S1294" s="52" t="s">
        <v>47</v>
      </c>
      <c r="T1294" s="66">
        <f>+Table13[[#This Row],[Price per Unit]]*Table13[[#This Row],[Units Sold]]-Table13[[#This Row],[Price per Unit]]*Table13[[#This Row],[Units Sold]]*Table13[[#This Row],[Discount %]]</f>
        <v>18045.248</v>
      </c>
      <c r="U1294"/>
    </row>
    <row r="1295" spans="1:21">
      <c r="A1295" s="65">
        <v>3278</v>
      </c>
      <c r="B1295" s="52" t="s">
        <v>48</v>
      </c>
      <c r="C1295" s="52" t="s">
        <v>49</v>
      </c>
      <c r="D1295" s="52" t="s">
        <v>50</v>
      </c>
      <c r="E1295" s="52" t="s">
        <v>67</v>
      </c>
      <c r="F1295" s="52" t="s">
        <v>60</v>
      </c>
      <c r="G1295" s="52">
        <f>+LEN(Table13[[#This Row],[Product Name]])</f>
        <v>15</v>
      </c>
      <c r="H1295" s="52" t="s">
        <v>57</v>
      </c>
      <c r="I1295" s="52" t="s">
        <v>23</v>
      </c>
      <c r="J1295" s="52">
        <v>2024</v>
      </c>
      <c r="K1295" s="52" t="s">
        <v>63</v>
      </c>
      <c r="L1295" s="53" t="s">
        <v>58</v>
      </c>
      <c r="M1295" s="54">
        <v>45566</v>
      </c>
      <c r="N1295" s="52" t="s">
        <v>26</v>
      </c>
      <c r="O1295" s="55">
        <v>56.89</v>
      </c>
      <c r="P1295" s="52">
        <v>71</v>
      </c>
      <c r="Q1295" s="56">
        <v>0.02</v>
      </c>
      <c r="R1295" s="55">
        <f>+Table13[[#This Row],[Price per Unit]]*Table13[[#This Row],[Units Sold]]</f>
        <v>4039.19</v>
      </c>
      <c r="S1295" s="52" t="s">
        <v>27</v>
      </c>
      <c r="T1295" s="66">
        <f>+Table13[[#This Row],[Price per Unit]]*Table13[[#This Row],[Units Sold]]-Table13[[#This Row],[Price per Unit]]*Table13[[#This Row],[Units Sold]]*Table13[[#This Row],[Discount %]]</f>
        <v>3958.4061999999999</v>
      </c>
      <c r="U1295"/>
    </row>
    <row r="1296" spans="1:21">
      <c r="A1296" s="65">
        <v>3282</v>
      </c>
      <c r="B1296" s="52" t="s">
        <v>17</v>
      </c>
      <c r="C1296" s="52" t="s">
        <v>49</v>
      </c>
      <c r="D1296" s="52" t="s">
        <v>36</v>
      </c>
      <c r="E1296" s="52" t="s">
        <v>30</v>
      </c>
      <c r="F1296" s="52" t="s">
        <v>21</v>
      </c>
      <c r="G1296" s="52">
        <f>+LEN(Table13[[#This Row],[Product Name]])</f>
        <v>16</v>
      </c>
      <c r="H1296" s="52" t="s">
        <v>22</v>
      </c>
      <c r="I1296" s="52" t="s">
        <v>23</v>
      </c>
      <c r="J1296" s="52">
        <v>2024</v>
      </c>
      <c r="K1296" s="52" t="s">
        <v>45</v>
      </c>
      <c r="L1296" s="53" t="s">
        <v>46</v>
      </c>
      <c r="M1296" s="54">
        <v>45536</v>
      </c>
      <c r="N1296" s="52" t="s">
        <v>34</v>
      </c>
      <c r="O1296" s="55">
        <v>29.23</v>
      </c>
      <c r="P1296" s="52">
        <v>425</v>
      </c>
      <c r="Q1296" s="56">
        <v>0.01</v>
      </c>
      <c r="R1296" s="55">
        <f>+Table13[[#This Row],[Price per Unit]]*Table13[[#This Row],[Units Sold]]</f>
        <v>12422.75</v>
      </c>
      <c r="S1296" s="52" t="s">
        <v>61</v>
      </c>
      <c r="T1296" s="66">
        <f>+Table13[[#This Row],[Price per Unit]]*Table13[[#This Row],[Units Sold]]-Table13[[#This Row],[Price per Unit]]*Table13[[#This Row],[Units Sold]]*Table13[[#This Row],[Discount %]]</f>
        <v>12298.522499999999</v>
      </c>
      <c r="U1296"/>
    </row>
    <row r="1297" spans="1:21">
      <c r="A1297" s="65">
        <v>3299</v>
      </c>
      <c r="B1297" s="52" t="s">
        <v>17</v>
      </c>
      <c r="C1297" s="52" t="s">
        <v>49</v>
      </c>
      <c r="D1297" s="52" t="s">
        <v>36</v>
      </c>
      <c r="E1297" s="52" t="s">
        <v>59</v>
      </c>
      <c r="F1297" s="52" t="s">
        <v>60</v>
      </c>
      <c r="G1297" s="52">
        <f>+LEN(Table13[[#This Row],[Product Name]])</f>
        <v>15</v>
      </c>
      <c r="H1297" s="52" t="s">
        <v>57</v>
      </c>
      <c r="I1297" s="52" t="s">
        <v>31</v>
      </c>
      <c r="J1297" s="52">
        <v>2023</v>
      </c>
      <c r="K1297" s="52" t="s">
        <v>63</v>
      </c>
      <c r="L1297" s="53" t="s">
        <v>46</v>
      </c>
      <c r="M1297" s="54">
        <v>45170</v>
      </c>
      <c r="N1297" s="52" t="s">
        <v>39</v>
      </c>
      <c r="O1297" s="55">
        <v>35.549999999999997</v>
      </c>
      <c r="P1297" s="52">
        <v>445</v>
      </c>
      <c r="Q1297" s="56">
        <v>0.04</v>
      </c>
      <c r="R1297" s="55">
        <f>+Table13[[#This Row],[Price per Unit]]*Table13[[#This Row],[Units Sold]]</f>
        <v>15819.749999999998</v>
      </c>
      <c r="S1297" s="52" t="s">
        <v>40</v>
      </c>
      <c r="T1297" s="66">
        <f>+Table13[[#This Row],[Price per Unit]]*Table13[[#This Row],[Units Sold]]-Table13[[#This Row],[Price per Unit]]*Table13[[#This Row],[Units Sold]]*Table13[[#This Row],[Discount %]]</f>
        <v>15186.96</v>
      </c>
      <c r="U1297"/>
    </row>
    <row r="1298" spans="1:21">
      <c r="A1298" s="65">
        <v>3300</v>
      </c>
      <c r="B1298" s="52" t="s">
        <v>41</v>
      </c>
      <c r="C1298" s="52" t="s">
        <v>49</v>
      </c>
      <c r="D1298" s="52" t="s">
        <v>52</v>
      </c>
      <c r="E1298" s="52" t="s">
        <v>59</v>
      </c>
      <c r="F1298" s="52" t="s">
        <v>38</v>
      </c>
      <c r="G1298" s="52">
        <f>+LEN(Table13[[#This Row],[Product Name]])</f>
        <v>15</v>
      </c>
      <c r="H1298" s="52" t="s">
        <v>22</v>
      </c>
      <c r="I1298" s="52" t="s">
        <v>23</v>
      </c>
      <c r="J1298" s="52">
        <v>2024</v>
      </c>
      <c r="K1298" s="52" t="s">
        <v>63</v>
      </c>
      <c r="L1298" s="53" t="s">
        <v>72</v>
      </c>
      <c r="M1298" s="54">
        <v>45444</v>
      </c>
      <c r="N1298" s="52" t="s">
        <v>39</v>
      </c>
      <c r="O1298" s="55">
        <v>95.46</v>
      </c>
      <c r="P1298" s="52">
        <v>477</v>
      </c>
      <c r="Q1298" s="56">
        <v>0.18</v>
      </c>
      <c r="R1298" s="55">
        <f>+Table13[[#This Row],[Price per Unit]]*Table13[[#This Row],[Units Sold]]</f>
        <v>45534.42</v>
      </c>
      <c r="S1298" s="52" t="s">
        <v>56</v>
      </c>
      <c r="T1298" s="66">
        <f>+Table13[[#This Row],[Price per Unit]]*Table13[[#This Row],[Units Sold]]-Table13[[#This Row],[Price per Unit]]*Table13[[#This Row],[Units Sold]]*Table13[[#This Row],[Discount %]]</f>
        <v>37338.224399999999</v>
      </c>
      <c r="U1298"/>
    </row>
    <row r="1299" spans="1:21">
      <c r="A1299" s="65">
        <v>3303</v>
      </c>
      <c r="B1299" s="52" t="s">
        <v>48</v>
      </c>
      <c r="C1299" s="52" t="s">
        <v>49</v>
      </c>
      <c r="D1299" s="52" t="s">
        <v>36</v>
      </c>
      <c r="E1299" s="52" t="s">
        <v>67</v>
      </c>
      <c r="F1299" s="52" t="s">
        <v>21</v>
      </c>
      <c r="G1299" s="52">
        <f>+LEN(Table13[[#This Row],[Product Name]])</f>
        <v>16</v>
      </c>
      <c r="H1299" s="52" t="s">
        <v>57</v>
      </c>
      <c r="I1299" s="52" t="s">
        <v>31</v>
      </c>
      <c r="J1299" s="52">
        <v>2023</v>
      </c>
      <c r="K1299" s="52" t="s">
        <v>32</v>
      </c>
      <c r="L1299" s="53" t="s">
        <v>53</v>
      </c>
      <c r="M1299" s="54">
        <v>44927</v>
      </c>
      <c r="N1299" s="52" t="s">
        <v>26</v>
      </c>
      <c r="O1299" s="55">
        <v>46.84</v>
      </c>
      <c r="P1299" s="52">
        <v>74</v>
      </c>
      <c r="Q1299" s="56">
        <v>0.17</v>
      </c>
      <c r="R1299" s="55">
        <f>+Table13[[#This Row],[Price per Unit]]*Table13[[#This Row],[Units Sold]]</f>
        <v>3466.1600000000003</v>
      </c>
      <c r="S1299" s="52" t="s">
        <v>27</v>
      </c>
      <c r="T1299" s="66">
        <f>+Table13[[#This Row],[Price per Unit]]*Table13[[#This Row],[Units Sold]]-Table13[[#This Row],[Price per Unit]]*Table13[[#This Row],[Units Sold]]*Table13[[#This Row],[Discount %]]</f>
        <v>2876.9128000000001</v>
      </c>
      <c r="U1299"/>
    </row>
    <row r="1300" spans="1:21">
      <c r="A1300" s="65">
        <v>3315</v>
      </c>
      <c r="B1300" s="52" t="s">
        <v>48</v>
      </c>
      <c r="C1300" s="52" t="s">
        <v>49</v>
      </c>
      <c r="D1300" s="52" t="s">
        <v>52</v>
      </c>
      <c r="E1300" s="52" t="s">
        <v>59</v>
      </c>
      <c r="F1300" s="52" t="s">
        <v>43</v>
      </c>
      <c r="G1300" s="52">
        <f>+LEN(Table13[[#This Row],[Product Name]])</f>
        <v>20</v>
      </c>
      <c r="H1300" s="52" t="s">
        <v>44</v>
      </c>
      <c r="I1300" s="52" t="s">
        <v>31</v>
      </c>
      <c r="J1300" s="52">
        <v>2023</v>
      </c>
      <c r="K1300" s="52" t="s">
        <v>32</v>
      </c>
      <c r="L1300" s="53" t="s">
        <v>68</v>
      </c>
      <c r="M1300" s="54">
        <v>45261</v>
      </c>
      <c r="N1300" s="52" t="s">
        <v>66</v>
      </c>
      <c r="O1300" s="55">
        <v>27.58</v>
      </c>
      <c r="P1300" s="52">
        <v>463</v>
      </c>
      <c r="Q1300" s="56">
        <v>0.24</v>
      </c>
      <c r="R1300" s="55">
        <f>+Table13[[#This Row],[Price per Unit]]*Table13[[#This Row],[Units Sold]]</f>
        <v>12769.539999999999</v>
      </c>
      <c r="S1300" s="52" t="s">
        <v>61</v>
      </c>
      <c r="T1300" s="66">
        <f>+Table13[[#This Row],[Price per Unit]]*Table13[[#This Row],[Units Sold]]-Table13[[#This Row],[Price per Unit]]*Table13[[#This Row],[Units Sold]]*Table13[[#This Row],[Discount %]]</f>
        <v>9704.8503999999994</v>
      </c>
      <c r="U1300"/>
    </row>
    <row r="1301" spans="1:21">
      <c r="A1301" s="65">
        <v>3319</v>
      </c>
      <c r="B1301" s="52" t="s">
        <v>48</v>
      </c>
      <c r="C1301" s="52" t="s">
        <v>49</v>
      </c>
      <c r="D1301" s="52" t="s">
        <v>42</v>
      </c>
      <c r="E1301" s="52" t="s">
        <v>70</v>
      </c>
      <c r="F1301" s="52" t="s">
        <v>43</v>
      </c>
      <c r="G1301" s="52">
        <f>+LEN(Table13[[#This Row],[Product Name]])</f>
        <v>20</v>
      </c>
      <c r="H1301" s="52" t="s">
        <v>44</v>
      </c>
      <c r="I1301" s="52" t="s">
        <v>31</v>
      </c>
      <c r="J1301" s="52">
        <v>2024</v>
      </c>
      <c r="K1301" s="52" t="s">
        <v>24</v>
      </c>
      <c r="L1301" s="53" t="s">
        <v>72</v>
      </c>
      <c r="M1301" s="54">
        <v>45444</v>
      </c>
      <c r="N1301" s="52" t="s">
        <v>34</v>
      </c>
      <c r="O1301" s="55">
        <v>84.16</v>
      </c>
      <c r="P1301" s="52">
        <v>198</v>
      </c>
      <c r="Q1301" s="56">
        <v>0.25</v>
      </c>
      <c r="R1301" s="55">
        <f>+Table13[[#This Row],[Price per Unit]]*Table13[[#This Row],[Units Sold]]</f>
        <v>16663.68</v>
      </c>
      <c r="S1301" s="52" t="s">
        <v>27</v>
      </c>
      <c r="T1301" s="66">
        <f>+Table13[[#This Row],[Price per Unit]]*Table13[[#This Row],[Units Sold]]-Table13[[#This Row],[Price per Unit]]*Table13[[#This Row],[Units Sold]]*Table13[[#This Row],[Discount %]]</f>
        <v>12497.76</v>
      </c>
      <c r="U1301"/>
    </row>
    <row r="1302" spans="1:21">
      <c r="A1302" s="65">
        <v>3322</v>
      </c>
      <c r="B1302" s="52" t="s">
        <v>48</v>
      </c>
      <c r="C1302" s="52" t="s">
        <v>49</v>
      </c>
      <c r="D1302" s="52" t="s">
        <v>36</v>
      </c>
      <c r="E1302" s="52" t="s">
        <v>59</v>
      </c>
      <c r="F1302" s="52" t="s">
        <v>38</v>
      </c>
      <c r="G1302" s="52">
        <f>+LEN(Table13[[#This Row],[Product Name]])</f>
        <v>15</v>
      </c>
      <c r="H1302" s="52" t="s">
        <v>22</v>
      </c>
      <c r="I1302" s="52" t="s">
        <v>31</v>
      </c>
      <c r="J1302" s="52">
        <v>2023</v>
      </c>
      <c r="K1302" s="52" t="s">
        <v>63</v>
      </c>
      <c r="L1302" s="53" t="s">
        <v>65</v>
      </c>
      <c r="M1302" s="54">
        <v>44927</v>
      </c>
      <c r="N1302" s="52" t="s">
        <v>34</v>
      </c>
      <c r="O1302" s="55">
        <v>58.87</v>
      </c>
      <c r="P1302" s="52">
        <v>199</v>
      </c>
      <c r="Q1302" s="56">
        <v>0.28999999999999998</v>
      </c>
      <c r="R1302" s="55">
        <f>+Table13[[#This Row],[Price per Unit]]*Table13[[#This Row],[Units Sold]]</f>
        <v>11715.13</v>
      </c>
      <c r="S1302" s="52" t="s">
        <v>47</v>
      </c>
      <c r="T1302" s="66">
        <f>+Table13[[#This Row],[Price per Unit]]*Table13[[#This Row],[Units Sold]]-Table13[[#This Row],[Price per Unit]]*Table13[[#This Row],[Units Sold]]*Table13[[#This Row],[Discount %]]</f>
        <v>8317.7422999999999</v>
      </c>
      <c r="U1302"/>
    </row>
    <row r="1303" spans="1:21">
      <c r="A1303" s="65">
        <v>3327</v>
      </c>
      <c r="B1303" s="52" t="s">
        <v>48</v>
      </c>
      <c r="C1303" s="52" t="s">
        <v>49</v>
      </c>
      <c r="D1303" s="52" t="s">
        <v>50</v>
      </c>
      <c r="E1303" s="52" t="s">
        <v>30</v>
      </c>
      <c r="F1303" s="52" t="s">
        <v>60</v>
      </c>
      <c r="G1303" s="52">
        <f>+LEN(Table13[[#This Row],[Product Name]])</f>
        <v>15</v>
      </c>
      <c r="H1303" s="52" t="s">
        <v>22</v>
      </c>
      <c r="I1303" s="52" t="s">
        <v>23</v>
      </c>
      <c r="J1303" s="52">
        <v>2024</v>
      </c>
      <c r="K1303" s="52" t="s">
        <v>32</v>
      </c>
      <c r="L1303" s="53" t="s">
        <v>46</v>
      </c>
      <c r="M1303" s="54">
        <v>45536</v>
      </c>
      <c r="N1303" s="52" t="s">
        <v>39</v>
      </c>
      <c r="O1303" s="55">
        <v>90.57</v>
      </c>
      <c r="P1303" s="52">
        <v>330</v>
      </c>
      <c r="Q1303" s="56">
        <v>0.18</v>
      </c>
      <c r="R1303" s="55">
        <f>+Table13[[#This Row],[Price per Unit]]*Table13[[#This Row],[Units Sold]]</f>
        <v>29888.1</v>
      </c>
      <c r="S1303" s="52" t="s">
        <v>40</v>
      </c>
      <c r="T1303" s="66">
        <f>+Table13[[#This Row],[Price per Unit]]*Table13[[#This Row],[Units Sold]]-Table13[[#This Row],[Price per Unit]]*Table13[[#This Row],[Units Sold]]*Table13[[#This Row],[Discount %]]</f>
        <v>24508.241999999998</v>
      </c>
      <c r="U1303"/>
    </row>
    <row r="1304" spans="1:21">
      <c r="A1304" s="65">
        <v>3339</v>
      </c>
      <c r="B1304" s="52" t="s">
        <v>17</v>
      </c>
      <c r="C1304" s="52" t="s">
        <v>49</v>
      </c>
      <c r="D1304" s="52" t="s">
        <v>54</v>
      </c>
      <c r="E1304" s="52" t="s">
        <v>67</v>
      </c>
      <c r="F1304" s="52" t="s">
        <v>43</v>
      </c>
      <c r="G1304" s="52">
        <f>+LEN(Table13[[#This Row],[Product Name]])</f>
        <v>20</v>
      </c>
      <c r="H1304" s="52" t="s">
        <v>22</v>
      </c>
      <c r="I1304" s="52" t="s">
        <v>31</v>
      </c>
      <c r="J1304" s="52">
        <v>2023</v>
      </c>
      <c r="K1304" s="52" t="s">
        <v>24</v>
      </c>
      <c r="L1304" s="53" t="s">
        <v>71</v>
      </c>
      <c r="M1304" s="54">
        <v>45200</v>
      </c>
      <c r="N1304" s="52" t="s">
        <v>26</v>
      </c>
      <c r="O1304" s="55">
        <v>13.38</v>
      </c>
      <c r="P1304" s="52">
        <v>7</v>
      </c>
      <c r="Q1304" s="56">
        <v>0.21</v>
      </c>
      <c r="R1304" s="55">
        <f>+Table13[[#This Row],[Price per Unit]]*Table13[[#This Row],[Units Sold]]</f>
        <v>93.660000000000011</v>
      </c>
      <c r="S1304" s="52" t="s">
        <v>56</v>
      </c>
      <c r="T1304" s="66">
        <f>+Table13[[#This Row],[Price per Unit]]*Table13[[#This Row],[Units Sold]]-Table13[[#This Row],[Price per Unit]]*Table13[[#This Row],[Units Sold]]*Table13[[#This Row],[Discount %]]</f>
        <v>73.991400000000013</v>
      </c>
      <c r="U1304"/>
    </row>
    <row r="1305" spans="1:21">
      <c r="A1305" s="65">
        <v>3342</v>
      </c>
      <c r="B1305" s="52" t="s">
        <v>17</v>
      </c>
      <c r="C1305" s="52" t="s">
        <v>49</v>
      </c>
      <c r="D1305" s="52" t="s">
        <v>19</v>
      </c>
      <c r="E1305" s="52" t="s">
        <v>59</v>
      </c>
      <c r="F1305" s="52" t="s">
        <v>38</v>
      </c>
      <c r="G1305" s="52">
        <f>+LEN(Table13[[#This Row],[Product Name]])</f>
        <v>15</v>
      </c>
      <c r="H1305" s="52" t="s">
        <v>57</v>
      </c>
      <c r="I1305" s="52" t="s">
        <v>31</v>
      </c>
      <c r="J1305" s="52">
        <v>2024</v>
      </c>
      <c r="K1305" s="52" t="s">
        <v>32</v>
      </c>
      <c r="L1305" s="53" t="s">
        <v>46</v>
      </c>
      <c r="M1305" s="54">
        <v>45536</v>
      </c>
      <c r="N1305" s="52" t="s">
        <v>34</v>
      </c>
      <c r="O1305" s="55">
        <v>51.73</v>
      </c>
      <c r="P1305" s="52">
        <v>299</v>
      </c>
      <c r="Q1305" s="56">
        <v>0.26</v>
      </c>
      <c r="R1305" s="55">
        <f>+Table13[[#This Row],[Price per Unit]]*Table13[[#This Row],[Units Sold]]</f>
        <v>15467.269999999999</v>
      </c>
      <c r="S1305" s="52" t="s">
        <v>56</v>
      </c>
      <c r="T1305" s="66">
        <f>+Table13[[#This Row],[Price per Unit]]*Table13[[#This Row],[Units Sold]]-Table13[[#This Row],[Price per Unit]]*Table13[[#This Row],[Units Sold]]*Table13[[#This Row],[Discount %]]</f>
        <v>11445.779799999998</v>
      </c>
      <c r="U1305"/>
    </row>
    <row r="1306" spans="1:21">
      <c r="A1306" s="65">
        <v>3351</v>
      </c>
      <c r="B1306" s="52" t="s">
        <v>41</v>
      </c>
      <c r="C1306" s="52" t="s">
        <v>49</v>
      </c>
      <c r="D1306" s="52" t="s">
        <v>36</v>
      </c>
      <c r="E1306" s="52" t="s">
        <v>37</v>
      </c>
      <c r="F1306" s="52" t="s">
        <v>43</v>
      </c>
      <c r="G1306" s="52">
        <f>+LEN(Table13[[#This Row],[Product Name]])</f>
        <v>20</v>
      </c>
      <c r="H1306" s="52" t="s">
        <v>22</v>
      </c>
      <c r="I1306" s="52" t="s">
        <v>23</v>
      </c>
      <c r="J1306" s="52">
        <v>2023</v>
      </c>
      <c r="K1306" s="52" t="s">
        <v>24</v>
      </c>
      <c r="L1306" s="53" t="s">
        <v>53</v>
      </c>
      <c r="M1306" s="54">
        <v>44927</v>
      </c>
      <c r="N1306" s="52" t="s">
        <v>34</v>
      </c>
      <c r="O1306" s="55">
        <v>32.86</v>
      </c>
      <c r="P1306" s="52">
        <v>404</v>
      </c>
      <c r="Q1306" s="56">
        <v>0.01</v>
      </c>
      <c r="R1306" s="55">
        <f>+Table13[[#This Row],[Price per Unit]]*Table13[[#This Row],[Units Sold]]</f>
        <v>13275.44</v>
      </c>
      <c r="S1306" s="52" t="s">
        <v>40</v>
      </c>
      <c r="T1306" s="66">
        <f>+Table13[[#This Row],[Price per Unit]]*Table13[[#This Row],[Units Sold]]-Table13[[#This Row],[Price per Unit]]*Table13[[#This Row],[Units Sold]]*Table13[[#This Row],[Discount %]]</f>
        <v>13142.685600000001</v>
      </c>
      <c r="U1306"/>
    </row>
    <row r="1307" spans="1:21">
      <c r="A1307" s="65">
        <v>3352</v>
      </c>
      <c r="B1307" s="52" t="s">
        <v>48</v>
      </c>
      <c r="C1307" s="52" t="s">
        <v>49</v>
      </c>
      <c r="D1307" s="52" t="s">
        <v>36</v>
      </c>
      <c r="E1307" s="52" t="s">
        <v>59</v>
      </c>
      <c r="F1307" s="52" t="s">
        <v>60</v>
      </c>
      <c r="G1307" s="52">
        <f>+LEN(Table13[[#This Row],[Product Name]])</f>
        <v>15</v>
      </c>
      <c r="H1307" s="52" t="s">
        <v>22</v>
      </c>
      <c r="I1307" s="52" t="s">
        <v>23</v>
      </c>
      <c r="J1307" s="52">
        <v>2024</v>
      </c>
      <c r="K1307" s="52" t="s">
        <v>45</v>
      </c>
      <c r="L1307" s="53" t="s">
        <v>64</v>
      </c>
      <c r="M1307" s="54">
        <v>45474</v>
      </c>
      <c r="N1307" s="52" t="s">
        <v>69</v>
      </c>
      <c r="O1307" s="55">
        <v>66.31</v>
      </c>
      <c r="P1307" s="52">
        <v>8</v>
      </c>
      <c r="Q1307" s="56">
        <v>0.16</v>
      </c>
      <c r="R1307" s="55">
        <f>+Table13[[#This Row],[Price per Unit]]*Table13[[#This Row],[Units Sold]]</f>
        <v>530.48</v>
      </c>
      <c r="S1307" s="52" t="s">
        <v>27</v>
      </c>
      <c r="T1307" s="66">
        <f>+Table13[[#This Row],[Price per Unit]]*Table13[[#This Row],[Units Sold]]-Table13[[#This Row],[Price per Unit]]*Table13[[#This Row],[Units Sold]]*Table13[[#This Row],[Discount %]]</f>
        <v>445.60320000000002</v>
      </c>
      <c r="U1307"/>
    </row>
    <row r="1308" spans="1:21">
      <c r="A1308" s="65">
        <v>3354</v>
      </c>
      <c r="B1308" s="52" t="s">
        <v>48</v>
      </c>
      <c r="C1308" s="52" t="s">
        <v>49</v>
      </c>
      <c r="D1308" s="52" t="s">
        <v>36</v>
      </c>
      <c r="E1308" s="52" t="s">
        <v>70</v>
      </c>
      <c r="F1308" s="52" t="s">
        <v>60</v>
      </c>
      <c r="G1308" s="52">
        <f>+LEN(Table13[[#This Row],[Product Name]])</f>
        <v>15</v>
      </c>
      <c r="H1308" s="52" t="s">
        <v>22</v>
      </c>
      <c r="I1308" s="52" t="s">
        <v>23</v>
      </c>
      <c r="J1308" s="52">
        <v>2023</v>
      </c>
      <c r="K1308" s="52" t="s">
        <v>32</v>
      </c>
      <c r="L1308" s="53" t="s">
        <v>51</v>
      </c>
      <c r="M1308" s="54">
        <v>45017</v>
      </c>
      <c r="N1308" s="52" t="s">
        <v>34</v>
      </c>
      <c r="O1308" s="55">
        <v>42.18</v>
      </c>
      <c r="P1308" s="52">
        <v>175</v>
      </c>
      <c r="Q1308" s="56">
        <v>0.3</v>
      </c>
      <c r="R1308" s="55">
        <f>+Table13[[#This Row],[Price per Unit]]*Table13[[#This Row],[Units Sold]]</f>
        <v>7381.5</v>
      </c>
      <c r="S1308" s="52" t="s">
        <v>56</v>
      </c>
      <c r="T1308" s="66">
        <f>+Table13[[#This Row],[Price per Unit]]*Table13[[#This Row],[Units Sold]]-Table13[[#This Row],[Price per Unit]]*Table13[[#This Row],[Units Sold]]*Table13[[#This Row],[Discount %]]</f>
        <v>5167.05</v>
      </c>
      <c r="U1308"/>
    </row>
    <row r="1309" spans="1:21">
      <c r="A1309" s="65">
        <v>3355</v>
      </c>
      <c r="B1309" s="52" t="s">
        <v>48</v>
      </c>
      <c r="C1309" s="52" t="s">
        <v>49</v>
      </c>
      <c r="D1309" s="52" t="s">
        <v>52</v>
      </c>
      <c r="E1309" s="52" t="s">
        <v>37</v>
      </c>
      <c r="F1309" s="52" t="s">
        <v>55</v>
      </c>
      <c r="G1309" s="52">
        <f>+LEN(Table13[[#This Row],[Product Name]])</f>
        <v>19</v>
      </c>
      <c r="H1309" s="52" t="s">
        <v>44</v>
      </c>
      <c r="I1309" s="52" t="s">
        <v>23</v>
      </c>
      <c r="J1309" s="52">
        <v>2023</v>
      </c>
      <c r="K1309" s="52" t="s">
        <v>63</v>
      </c>
      <c r="L1309" s="53" t="s">
        <v>51</v>
      </c>
      <c r="M1309" s="54">
        <v>45017</v>
      </c>
      <c r="N1309" s="52" t="s">
        <v>69</v>
      </c>
      <c r="O1309" s="55">
        <v>44.21</v>
      </c>
      <c r="P1309" s="52">
        <v>288</v>
      </c>
      <c r="Q1309" s="56">
        <v>0.23</v>
      </c>
      <c r="R1309" s="55">
        <f>+Table13[[#This Row],[Price per Unit]]*Table13[[#This Row],[Units Sold]]</f>
        <v>12732.48</v>
      </c>
      <c r="S1309" s="52" t="s">
        <v>40</v>
      </c>
      <c r="T1309" s="66">
        <f>+Table13[[#This Row],[Price per Unit]]*Table13[[#This Row],[Units Sold]]-Table13[[#This Row],[Price per Unit]]*Table13[[#This Row],[Units Sold]]*Table13[[#This Row],[Discount %]]</f>
        <v>9804.0095999999994</v>
      </c>
      <c r="U1309"/>
    </row>
    <row r="1310" spans="1:21">
      <c r="A1310" s="65">
        <v>3358</v>
      </c>
      <c r="B1310" s="52" t="s">
        <v>41</v>
      </c>
      <c r="C1310" s="52" t="s">
        <v>49</v>
      </c>
      <c r="D1310" s="52" t="s">
        <v>50</v>
      </c>
      <c r="E1310" s="52" t="s">
        <v>67</v>
      </c>
      <c r="F1310" s="52" t="s">
        <v>60</v>
      </c>
      <c r="G1310" s="52">
        <f>+LEN(Table13[[#This Row],[Product Name]])</f>
        <v>15</v>
      </c>
      <c r="H1310" s="52" t="s">
        <v>22</v>
      </c>
      <c r="I1310" s="52" t="s">
        <v>31</v>
      </c>
      <c r="J1310" s="52">
        <v>2024</v>
      </c>
      <c r="K1310" s="52" t="s">
        <v>32</v>
      </c>
      <c r="L1310" s="53" t="s">
        <v>46</v>
      </c>
      <c r="M1310" s="54">
        <v>45536</v>
      </c>
      <c r="N1310" s="52" t="s">
        <v>34</v>
      </c>
      <c r="O1310" s="55">
        <v>42.72</v>
      </c>
      <c r="P1310" s="52">
        <v>41</v>
      </c>
      <c r="Q1310" s="56">
        <v>0.04</v>
      </c>
      <c r="R1310" s="55">
        <f>+Table13[[#This Row],[Price per Unit]]*Table13[[#This Row],[Units Sold]]</f>
        <v>1751.52</v>
      </c>
      <c r="S1310" s="52" t="s">
        <v>40</v>
      </c>
      <c r="T1310" s="66">
        <f>+Table13[[#This Row],[Price per Unit]]*Table13[[#This Row],[Units Sold]]-Table13[[#This Row],[Price per Unit]]*Table13[[#This Row],[Units Sold]]*Table13[[#This Row],[Discount %]]</f>
        <v>1681.4592</v>
      </c>
      <c r="U1310"/>
    </row>
    <row r="1311" spans="1:21">
      <c r="A1311" s="65">
        <v>3361</v>
      </c>
      <c r="B1311" s="52" t="s">
        <v>48</v>
      </c>
      <c r="C1311" s="52" t="s">
        <v>49</v>
      </c>
      <c r="D1311" s="52" t="s">
        <v>50</v>
      </c>
      <c r="E1311" s="52" t="s">
        <v>59</v>
      </c>
      <c r="F1311" s="52" t="s">
        <v>60</v>
      </c>
      <c r="G1311" s="52">
        <f>+LEN(Table13[[#This Row],[Product Name]])</f>
        <v>15</v>
      </c>
      <c r="H1311" s="52" t="s">
        <v>57</v>
      </c>
      <c r="I1311" s="52" t="s">
        <v>31</v>
      </c>
      <c r="J1311" s="52">
        <v>2023</v>
      </c>
      <c r="K1311" s="52" t="s">
        <v>45</v>
      </c>
      <c r="L1311" s="53" t="s">
        <v>68</v>
      </c>
      <c r="M1311" s="54">
        <v>45261</v>
      </c>
      <c r="N1311" s="52" t="s">
        <v>66</v>
      </c>
      <c r="O1311" s="55">
        <v>17.66</v>
      </c>
      <c r="P1311" s="52">
        <v>270</v>
      </c>
      <c r="Q1311" s="56">
        <v>0.18</v>
      </c>
      <c r="R1311" s="55">
        <f>+Table13[[#This Row],[Price per Unit]]*Table13[[#This Row],[Units Sold]]</f>
        <v>4768.2</v>
      </c>
      <c r="S1311" s="52" t="s">
        <v>27</v>
      </c>
      <c r="T1311" s="66">
        <f>+Table13[[#This Row],[Price per Unit]]*Table13[[#This Row],[Units Sold]]-Table13[[#This Row],[Price per Unit]]*Table13[[#This Row],[Units Sold]]*Table13[[#This Row],[Discount %]]</f>
        <v>3909.924</v>
      </c>
      <c r="U1311"/>
    </row>
    <row r="1312" spans="1:21">
      <c r="A1312" s="65">
        <v>3363</v>
      </c>
      <c r="B1312" s="52" t="s">
        <v>17</v>
      </c>
      <c r="C1312" s="52" t="s">
        <v>49</v>
      </c>
      <c r="D1312" s="52" t="s">
        <v>29</v>
      </c>
      <c r="E1312" s="52" t="s">
        <v>59</v>
      </c>
      <c r="F1312" s="52" t="s">
        <v>38</v>
      </c>
      <c r="G1312" s="52">
        <f>+LEN(Table13[[#This Row],[Product Name]])</f>
        <v>15</v>
      </c>
      <c r="H1312" s="52" t="s">
        <v>22</v>
      </c>
      <c r="I1312" s="52" t="s">
        <v>31</v>
      </c>
      <c r="J1312" s="52">
        <v>2023</v>
      </c>
      <c r="K1312" s="52" t="s">
        <v>63</v>
      </c>
      <c r="L1312" s="53" t="s">
        <v>64</v>
      </c>
      <c r="M1312" s="54">
        <v>45108</v>
      </c>
      <c r="N1312" s="52" t="s">
        <v>39</v>
      </c>
      <c r="O1312" s="55">
        <v>71.17</v>
      </c>
      <c r="P1312" s="52">
        <v>97</v>
      </c>
      <c r="Q1312" s="56">
        <v>0.24</v>
      </c>
      <c r="R1312" s="55">
        <f>+Table13[[#This Row],[Price per Unit]]*Table13[[#This Row],[Units Sold]]</f>
        <v>6903.49</v>
      </c>
      <c r="S1312" s="52" t="s">
        <v>47</v>
      </c>
      <c r="T1312" s="66">
        <f>+Table13[[#This Row],[Price per Unit]]*Table13[[#This Row],[Units Sold]]-Table13[[#This Row],[Price per Unit]]*Table13[[#This Row],[Units Sold]]*Table13[[#This Row],[Discount %]]</f>
        <v>5246.6523999999999</v>
      </c>
      <c r="U1312"/>
    </row>
    <row r="1313" spans="1:21">
      <c r="A1313" s="65">
        <v>3370</v>
      </c>
      <c r="B1313" s="52" t="s">
        <v>17</v>
      </c>
      <c r="C1313" s="52" t="s">
        <v>49</v>
      </c>
      <c r="D1313" s="52" t="s">
        <v>42</v>
      </c>
      <c r="E1313" s="52" t="s">
        <v>59</v>
      </c>
      <c r="F1313" s="52" t="s">
        <v>38</v>
      </c>
      <c r="G1313" s="52">
        <f>+LEN(Table13[[#This Row],[Product Name]])</f>
        <v>15</v>
      </c>
      <c r="H1313" s="52" t="s">
        <v>57</v>
      </c>
      <c r="I1313" s="52" t="s">
        <v>23</v>
      </c>
      <c r="J1313" s="52">
        <v>2023</v>
      </c>
      <c r="K1313" s="52" t="s">
        <v>32</v>
      </c>
      <c r="L1313" s="53" t="s">
        <v>51</v>
      </c>
      <c r="M1313" s="54">
        <v>45017</v>
      </c>
      <c r="N1313" s="52" t="s">
        <v>34</v>
      </c>
      <c r="O1313" s="55">
        <v>42.4</v>
      </c>
      <c r="P1313" s="52">
        <v>476</v>
      </c>
      <c r="Q1313" s="56">
        <v>0.15</v>
      </c>
      <c r="R1313" s="55">
        <f>+Table13[[#This Row],[Price per Unit]]*Table13[[#This Row],[Units Sold]]</f>
        <v>20182.399999999998</v>
      </c>
      <c r="S1313" s="52" t="s">
        <v>56</v>
      </c>
      <c r="T1313" s="66">
        <f>+Table13[[#This Row],[Price per Unit]]*Table13[[#This Row],[Units Sold]]-Table13[[#This Row],[Price per Unit]]*Table13[[#This Row],[Units Sold]]*Table13[[#This Row],[Discount %]]</f>
        <v>17155.039999999997</v>
      </c>
      <c r="U1313"/>
    </row>
    <row r="1314" spans="1:21">
      <c r="A1314" s="65">
        <v>3379</v>
      </c>
      <c r="B1314" s="52" t="s">
        <v>48</v>
      </c>
      <c r="C1314" s="52" t="s">
        <v>49</v>
      </c>
      <c r="D1314" s="52" t="s">
        <v>36</v>
      </c>
      <c r="E1314" s="52" t="s">
        <v>30</v>
      </c>
      <c r="F1314" s="52" t="s">
        <v>38</v>
      </c>
      <c r="G1314" s="52">
        <f>+LEN(Table13[[#This Row],[Product Name]])</f>
        <v>15</v>
      </c>
      <c r="H1314" s="52" t="s">
        <v>57</v>
      </c>
      <c r="I1314" s="52" t="s">
        <v>31</v>
      </c>
      <c r="J1314" s="52">
        <v>2023</v>
      </c>
      <c r="K1314" s="52" t="s">
        <v>32</v>
      </c>
      <c r="L1314" s="53" t="s">
        <v>25</v>
      </c>
      <c r="M1314" s="54">
        <v>44986</v>
      </c>
      <c r="N1314" s="52" t="s">
        <v>34</v>
      </c>
      <c r="O1314" s="55">
        <v>96.16</v>
      </c>
      <c r="P1314" s="52">
        <v>437</v>
      </c>
      <c r="Q1314" s="56">
        <v>0.05</v>
      </c>
      <c r="R1314" s="55">
        <f>+Table13[[#This Row],[Price per Unit]]*Table13[[#This Row],[Units Sold]]</f>
        <v>42021.919999999998</v>
      </c>
      <c r="S1314" s="52" t="s">
        <v>40</v>
      </c>
      <c r="T1314" s="66">
        <f>+Table13[[#This Row],[Price per Unit]]*Table13[[#This Row],[Units Sold]]-Table13[[#This Row],[Price per Unit]]*Table13[[#This Row],[Units Sold]]*Table13[[#This Row],[Discount %]]</f>
        <v>39920.824000000001</v>
      </c>
      <c r="U1314"/>
    </row>
    <row r="1315" spans="1:21">
      <c r="A1315" s="65">
        <v>3380</v>
      </c>
      <c r="B1315" s="52" t="s">
        <v>17</v>
      </c>
      <c r="C1315" s="52" t="s">
        <v>49</v>
      </c>
      <c r="D1315" s="52" t="s">
        <v>19</v>
      </c>
      <c r="E1315" s="52" t="s">
        <v>62</v>
      </c>
      <c r="F1315" s="52" t="s">
        <v>43</v>
      </c>
      <c r="G1315" s="52">
        <f>+LEN(Table13[[#This Row],[Product Name]])</f>
        <v>20</v>
      </c>
      <c r="H1315" s="52" t="s">
        <v>57</v>
      </c>
      <c r="I1315" s="52" t="s">
        <v>23</v>
      </c>
      <c r="J1315" s="52">
        <v>2024</v>
      </c>
      <c r="K1315" s="52" t="s">
        <v>63</v>
      </c>
      <c r="L1315" s="53" t="s">
        <v>53</v>
      </c>
      <c r="M1315" s="54">
        <v>45292</v>
      </c>
      <c r="N1315" s="52" t="s">
        <v>39</v>
      </c>
      <c r="O1315" s="55">
        <v>39.08</v>
      </c>
      <c r="P1315" s="52">
        <v>278</v>
      </c>
      <c r="Q1315" s="56">
        <v>0.13</v>
      </c>
      <c r="R1315" s="55">
        <f>+Table13[[#This Row],[Price per Unit]]*Table13[[#This Row],[Units Sold]]</f>
        <v>10864.24</v>
      </c>
      <c r="S1315" s="52" t="s">
        <v>40</v>
      </c>
      <c r="T1315" s="66">
        <f>+Table13[[#This Row],[Price per Unit]]*Table13[[#This Row],[Units Sold]]-Table13[[#This Row],[Price per Unit]]*Table13[[#This Row],[Units Sold]]*Table13[[#This Row],[Discount %]]</f>
        <v>9451.8888000000006</v>
      </c>
      <c r="U1315"/>
    </row>
    <row r="1316" spans="1:21">
      <c r="A1316" s="65">
        <v>3391</v>
      </c>
      <c r="B1316" s="52" t="s">
        <v>41</v>
      </c>
      <c r="C1316" s="52" t="s">
        <v>49</v>
      </c>
      <c r="D1316" s="52" t="s">
        <v>19</v>
      </c>
      <c r="E1316" s="52" t="s">
        <v>30</v>
      </c>
      <c r="F1316" s="52" t="s">
        <v>55</v>
      </c>
      <c r="G1316" s="52">
        <f>+LEN(Table13[[#This Row],[Product Name]])</f>
        <v>19</v>
      </c>
      <c r="H1316" s="52" t="s">
        <v>44</v>
      </c>
      <c r="I1316" s="52" t="s">
        <v>23</v>
      </c>
      <c r="J1316" s="52">
        <v>2024</v>
      </c>
      <c r="K1316" s="52" t="s">
        <v>24</v>
      </c>
      <c r="L1316" s="53" t="s">
        <v>33</v>
      </c>
      <c r="M1316" s="54">
        <v>45413</v>
      </c>
      <c r="N1316" s="52" t="s">
        <v>66</v>
      </c>
      <c r="O1316" s="55">
        <v>32.31</v>
      </c>
      <c r="P1316" s="52">
        <v>393</v>
      </c>
      <c r="Q1316" s="56">
        <v>0.19</v>
      </c>
      <c r="R1316" s="55">
        <f>+Table13[[#This Row],[Price per Unit]]*Table13[[#This Row],[Units Sold]]</f>
        <v>12697.830000000002</v>
      </c>
      <c r="S1316" s="52" t="s">
        <v>56</v>
      </c>
      <c r="T1316" s="66">
        <f>+Table13[[#This Row],[Price per Unit]]*Table13[[#This Row],[Units Sold]]-Table13[[#This Row],[Price per Unit]]*Table13[[#This Row],[Units Sold]]*Table13[[#This Row],[Discount %]]</f>
        <v>10285.242300000002</v>
      </c>
      <c r="U1316"/>
    </row>
    <row r="1317" spans="1:21">
      <c r="A1317" s="65">
        <v>3406</v>
      </c>
      <c r="B1317" s="52" t="s">
        <v>48</v>
      </c>
      <c r="C1317" s="52" t="s">
        <v>49</v>
      </c>
      <c r="D1317" s="52" t="s">
        <v>54</v>
      </c>
      <c r="E1317" s="52" t="s">
        <v>59</v>
      </c>
      <c r="F1317" s="52" t="s">
        <v>60</v>
      </c>
      <c r="G1317" s="52">
        <f>+LEN(Table13[[#This Row],[Product Name]])</f>
        <v>15</v>
      </c>
      <c r="H1317" s="52" t="s">
        <v>22</v>
      </c>
      <c r="I1317" s="52" t="s">
        <v>23</v>
      </c>
      <c r="J1317" s="52">
        <v>2024</v>
      </c>
      <c r="K1317" s="52" t="s">
        <v>24</v>
      </c>
      <c r="L1317" s="53" t="s">
        <v>68</v>
      </c>
      <c r="M1317" s="54">
        <v>45627</v>
      </c>
      <c r="N1317" s="52" t="s">
        <v>39</v>
      </c>
      <c r="O1317" s="55">
        <v>29.36</v>
      </c>
      <c r="P1317" s="52">
        <v>456</v>
      </c>
      <c r="Q1317" s="56">
        <v>0.01</v>
      </c>
      <c r="R1317" s="55">
        <f>+Table13[[#This Row],[Price per Unit]]*Table13[[#This Row],[Units Sold]]</f>
        <v>13388.16</v>
      </c>
      <c r="S1317" s="52" t="s">
        <v>27</v>
      </c>
      <c r="T1317" s="66">
        <f>+Table13[[#This Row],[Price per Unit]]*Table13[[#This Row],[Units Sold]]-Table13[[#This Row],[Price per Unit]]*Table13[[#This Row],[Units Sold]]*Table13[[#This Row],[Discount %]]</f>
        <v>13254.278399999999</v>
      </c>
      <c r="U1317"/>
    </row>
    <row r="1318" spans="1:21">
      <c r="A1318" s="65">
        <v>3411</v>
      </c>
      <c r="B1318" s="52" t="s">
        <v>41</v>
      </c>
      <c r="C1318" s="52" t="s">
        <v>49</v>
      </c>
      <c r="D1318" s="52" t="s">
        <v>19</v>
      </c>
      <c r="E1318" s="52" t="s">
        <v>62</v>
      </c>
      <c r="F1318" s="52" t="s">
        <v>43</v>
      </c>
      <c r="G1318" s="52">
        <f>+LEN(Table13[[#This Row],[Product Name]])</f>
        <v>20</v>
      </c>
      <c r="H1318" s="52" t="s">
        <v>22</v>
      </c>
      <c r="I1318" s="52" t="s">
        <v>23</v>
      </c>
      <c r="J1318" s="52">
        <v>2024</v>
      </c>
      <c r="K1318" s="52" t="s">
        <v>24</v>
      </c>
      <c r="L1318" s="53" t="s">
        <v>65</v>
      </c>
      <c r="M1318" s="54">
        <v>45292</v>
      </c>
      <c r="N1318" s="52" t="s">
        <v>26</v>
      </c>
      <c r="O1318" s="55">
        <v>74.77</v>
      </c>
      <c r="P1318" s="52">
        <v>331</v>
      </c>
      <c r="Q1318" s="56">
        <v>0.17</v>
      </c>
      <c r="R1318" s="55">
        <f>+Table13[[#This Row],[Price per Unit]]*Table13[[#This Row],[Units Sold]]</f>
        <v>24748.87</v>
      </c>
      <c r="S1318" s="52" t="s">
        <v>27</v>
      </c>
      <c r="T1318" s="66">
        <f>+Table13[[#This Row],[Price per Unit]]*Table13[[#This Row],[Units Sold]]-Table13[[#This Row],[Price per Unit]]*Table13[[#This Row],[Units Sold]]*Table13[[#This Row],[Discount %]]</f>
        <v>20541.562099999999</v>
      </c>
      <c r="U1318"/>
    </row>
    <row r="1319" spans="1:21">
      <c r="A1319" s="65">
        <v>3412</v>
      </c>
      <c r="B1319" s="52" t="s">
        <v>17</v>
      </c>
      <c r="C1319" s="52" t="s">
        <v>49</v>
      </c>
      <c r="D1319" s="52" t="s">
        <v>19</v>
      </c>
      <c r="E1319" s="52" t="s">
        <v>70</v>
      </c>
      <c r="F1319" s="52" t="s">
        <v>43</v>
      </c>
      <c r="G1319" s="52">
        <f>+LEN(Table13[[#This Row],[Product Name]])</f>
        <v>20</v>
      </c>
      <c r="H1319" s="52" t="s">
        <v>57</v>
      </c>
      <c r="I1319" s="52" t="s">
        <v>23</v>
      </c>
      <c r="J1319" s="52">
        <v>2023</v>
      </c>
      <c r="K1319" s="52" t="s">
        <v>45</v>
      </c>
      <c r="L1319" s="53" t="s">
        <v>51</v>
      </c>
      <c r="M1319" s="54">
        <v>45017</v>
      </c>
      <c r="N1319" s="52" t="s">
        <v>69</v>
      </c>
      <c r="O1319" s="55">
        <v>98.88</v>
      </c>
      <c r="P1319" s="52">
        <v>25</v>
      </c>
      <c r="Q1319" s="56">
        <v>0.18</v>
      </c>
      <c r="R1319" s="55">
        <f>+Table13[[#This Row],[Price per Unit]]*Table13[[#This Row],[Units Sold]]</f>
        <v>2472</v>
      </c>
      <c r="S1319" s="52" t="s">
        <v>56</v>
      </c>
      <c r="T1319" s="66">
        <f>+Table13[[#This Row],[Price per Unit]]*Table13[[#This Row],[Units Sold]]-Table13[[#This Row],[Price per Unit]]*Table13[[#This Row],[Units Sold]]*Table13[[#This Row],[Discount %]]</f>
        <v>2027.04</v>
      </c>
      <c r="U1319"/>
    </row>
    <row r="1320" spans="1:21">
      <c r="A1320" s="65">
        <v>3414</v>
      </c>
      <c r="B1320" s="52" t="s">
        <v>17</v>
      </c>
      <c r="C1320" s="52" t="s">
        <v>49</v>
      </c>
      <c r="D1320" s="52" t="s">
        <v>42</v>
      </c>
      <c r="E1320" s="52" t="s">
        <v>62</v>
      </c>
      <c r="F1320" s="52" t="s">
        <v>21</v>
      </c>
      <c r="G1320" s="52">
        <f>+LEN(Table13[[#This Row],[Product Name]])</f>
        <v>16</v>
      </c>
      <c r="H1320" s="52" t="s">
        <v>44</v>
      </c>
      <c r="I1320" s="52" t="s">
        <v>23</v>
      </c>
      <c r="J1320" s="52">
        <v>2024</v>
      </c>
      <c r="K1320" s="52" t="s">
        <v>32</v>
      </c>
      <c r="L1320" s="53" t="s">
        <v>53</v>
      </c>
      <c r="M1320" s="54">
        <v>45292</v>
      </c>
      <c r="N1320" s="52" t="s">
        <v>39</v>
      </c>
      <c r="O1320" s="55">
        <v>93.34</v>
      </c>
      <c r="P1320" s="52">
        <v>132</v>
      </c>
      <c r="Q1320" s="56">
        <v>0.23</v>
      </c>
      <c r="R1320" s="55">
        <f>+Table13[[#This Row],[Price per Unit]]*Table13[[#This Row],[Units Sold]]</f>
        <v>12320.880000000001</v>
      </c>
      <c r="S1320" s="52" t="s">
        <v>40</v>
      </c>
      <c r="T1320" s="66">
        <f>+Table13[[#This Row],[Price per Unit]]*Table13[[#This Row],[Units Sold]]-Table13[[#This Row],[Price per Unit]]*Table13[[#This Row],[Units Sold]]*Table13[[#This Row],[Discount %]]</f>
        <v>9487.0776000000005</v>
      </c>
      <c r="U1320"/>
    </row>
    <row r="1321" spans="1:21">
      <c r="A1321" s="65">
        <v>3416</v>
      </c>
      <c r="B1321" s="52" t="s">
        <v>17</v>
      </c>
      <c r="C1321" s="52" t="s">
        <v>49</v>
      </c>
      <c r="D1321" s="52" t="s">
        <v>52</v>
      </c>
      <c r="E1321" s="52" t="s">
        <v>20</v>
      </c>
      <c r="F1321" s="52" t="s">
        <v>38</v>
      </c>
      <c r="G1321" s="52">
        <f>+LEN(Table13[[#This Row],[Product Name]])</f>
        <v>15</v>
      </c>
      <c r="H1321" s="52" t="s">
        <v>57</v>
      </c>
      <c r="I1321" s="52" t="s">
        <v>23</v>
      </c>
      <c r="J1321" s="52">
        <v>2023</v>
      </c>
      <c r="K1321" s="52" t="s">
        <v>24</v>
      </c>
      <c r="L1321" s="53" t="s">
        <v>71</v>
      </c>
      <c r="M1321" s="54">
        <v>45200</v>
      </c>
      <c r="N1321" s="52" t="s">
        <v>69</v>
      </c>
      <c r="O1321" s="55">
        <v>76.400000000000006</v>
      </c>
      <c r="P1321" s="52">
        <v>450</v>
      </c>
      <c r="Q1321" s="56">
        <v>0.28000000000000003</v>
      </c>
      <c r="R1321" s="55">
        <f>+Table13[[#This Row],[Price per Unit]]*Table13[[#This Row],[Units Sold]]</f>
        <v>34380</v>
      </c>
      <c r="S1321" s="52" t="s">
        <v>27</v>
      </c>
      <c r="T1321" s="66">
        <f>+Table13[[#This Row],[Price per Unit]]*Table13[[#This Row],[Units Sold]]-Table13[[#This Row],[Price per Unit]]*Table13[[#This Row],[Units Sold]]*Table13[[#This Row],[Discount %]]</f>
        <v>24753.599999999999</v>
      </c>
      <c r="U1321"/>
    </row>
    <row r="1322" spans="1:21">
      <c r="A1322" s="65">
        <v>3425</v>
      </c>
      <c r="B1322" s="52" t="s">
        <v>48</v>
      </c>
      <c r="C1322" s="52" t="s">
        <v>49</v>
      </c>
      <c r="D1322" s="52" t="s">
        <v>29</v>
      </c>
      <c r="E1322" s="52" t="s">
        <v>30</v>
      </c>
      <c r="F1322" s="52" t="s">
        <v>60</v>
      </c>
      <c r="G1322" s="52">
        <f>+LEN(Table13[[#This Row],[Product Name]])</f>
        <v>15</v>
      </c>
      <c r="H1322" s="52" t="s">
        <v>22</v>
      </c>
      <c r="I1322" s="52" t="s">
        <v>23</v>
      </c>
      <c r="J1322" s="52">
        <v>2024</v>
      </c>
      <c r="K1322" s="52" t="s">
        <v>24</v>
      </c>
      <c r="L1322" s="53" t="s">
        <v>71</v>
      </c>
      <c r="M1322" s="54">
        <v>45566</v>
      </c>
      <c r="N1322" s="52" t="s">
        <v>69</v>
      </c>
      <c r="O1322" s="55">
        <v>5.68</v>
      </c>
      <c r="P1322" s="52">
        <v>173</v>
      </c>
      <c r="Q1322" s="56">
        <v>0.09</v>
      </c>
      <c r="R1322" s="55">
        <f>+Table13[[#This Row],[Price per Unit]]*Table13[[#This Row],[Units Sold]]</f>
        <v>982.64</v>
      </c>
      <c r="S1322" s="52" t="s">
        <v>47</v>
      </c>
      <c r="T1322" s="66">
        <f>+Table13[[#This Row],[Price per Unit]]*Table13[[#This Row],[Units Sold]]-Table13[[#This Row],[Price per Unit]]*Table13[[#This Row],[Units Sold]]*Table13[[#This Row],[Discount %]]</f>
        <v>894.20240000000001</v>
      </c>
      <c r="U1322"/>
    </row>
    <row r="1323" spans="1:21">
      <c r="A1323" s="65">
        <v>3437</v>
      </c>
      <c r="B1323" s="52" t="s">
        <v>17</v>
      </c>
      <c r="C1323" s="52" t="s">
        <v>49</v>
      </c>
      <c r="D1323" s="52" t="s">
        <v>19</v>
      </c>
      <c r="E1323" s="52" t="s">
        <v>37</v>
      </c>
      <c r="F1323" s="52" t="s">
        <v>60</v>
      </c>
      <c r="G1323" s="52">
        <f>+LEN(Table13[[#This Row],[Product Name]])</f>
        <v>15</v>
      </c>
      <c r="H1323" s="52" t="s">
        <v>57</v>
      </c>
      <c r="I1323" s="52" t="s">
        <v>31</v>
      </c>
      <c r="J1323" s="52">
        <v>2023</v>
      </c>
      <c r="K1323" s="52" t="s">
        <v>63</v>
      </c>
      <c r="L1323" s="53" t="s">
        <v>25</v>
      </c>
      <c r="M1323" s="54">
        <v>44986</v>
      </c>
      <c r="N1323" s="52" t="s">
        <v>26</v>
      </c>
      <c r="O1323" s="55">
        <v>86.18</v>
      </c>
      <c r="P1323" s="52">
        <v>271</v>
      </c>
      <c r="Q1323" s="56">
        <v>0.17</v>
      </c>
      <c r="R1323" s="55">
        <f>+Table13[[#This Row],[Price per Unit]]*Table13[[#This Row],[Units Sold]]</f>
        <v>23354.780000000002</v>
      </c>
      <c r="S1323" s="52" t="s">
        <v>56</v>
      </c>
      <c r="T1323" s="66">
        <f>+Table13[[#This Row],[Price per Unit]]*Table13[[#This Row],[Units Sold]]-Table13[[#This Row],[Price per Unit]]*Table13[[#This Row],[Units Sold]]*Table13[[#This Row],[Discount %]]</f>
        <v>19384.467400000001</v>
      </c>
      <c r="U1323"/>
    </row>
    <row r="1324" spans="1:21">
      <c r="A1324" s="65">
        <v>3438</v>
      </c>
      <c r="B1324" s="52" t="s">
        <v>17</v>
      </c>
      <c r="C1324" s="52" t="s">
        <v>49</v>
      </c>
      <c r="D1324" s="52" t="s">
        <v>42</v>
      </c>
      <c r="E1324" s="52" t="s">
        <v>67</v>
      </c>
      <c r="F1324" s="52" t="s">
        <v>43</v>
      </c>
      <c r="G1324" s="52">
        <f>+LEN(Table13[[#This Row],[Product Name]])</f>
        <v>20</v>
      </c>
      <c r="H1324" s="52" t="s">
        <v>57</v>
      </c>
      <c r="I1324" s="52" t="s">
        <v>23</v>
      </c>
      <c r="J1324" s="52">
        <v>2023</v>
      </c>
      <c r="K1324" s="52" t="s">
        <v>45</v>
      </c>
      <c r="L1324" s="53" t="s">
        <v>68</v>
      </c>
      <c r="M1324" s="54">
        <v>45261</v>
      </c>
      <c r="N1324" s="52" t="s">
        <v>69</v>
      </c>
      <c r="O1324" s="55">
        <v>88.02</v>
      </c>
      <c r="P1324" s="52">
        <v>158</v>
      </c>
      <c r="Q1324" s="56">
        <v>0.25</v>
      </c>
      <c r="R1324" s="55">
        <f>+Table13[[#This Row],[Price per Unit]]*Table13[[#This Row],[Units Sold]]</f>
        <v>13907.16</v>
      </c>
      <c r="S1324" s="52" t="s">
        <v>27</v>
      </c>
      <c r="T1324" s="66">
        <f>+Table13[[#This Row],[Price per Unit]]*Table13[[#This Row],[Units Sold]]-Table13[[#This Row],[Price per Unit]]*Table13[[#This Row],[Units Sold]]*Table13[[#This Row],[Discount %]]</f>
        <v>10430.369999999999</v>
      </c>
      <c r="U1324"/>
    </row>
    <row r="1325" spans="1:21">
      <c r="A1325" s="65">
        <v>3439</v>
      </c>
      <c r="B1325" s="52" t="s">
        <v>48</v>
      </c>
      <c r="C1325" s="52" t="s">
        <v>49</v>
      </c>
      <c r="D1325" s="52" t="s">
        <v>42</v>
      </c>
      <c r="E1325" s="52" t="s">
        <v>20</v>
      </c>
      <c r="F1325" s="52" t="s">
        <v>60</v>
      </c>
      <c r="G1325" s="52">
        <f>+LEN(Table13[[#This Row],[Product Name]])</f>
        <v>15</v>
      </c>
      <c r="H1325" s="52" t="s">
        <v>22</v>
      </c>
      <c r="I1325" s="52" t="s">
        <v>31</v>
      </c>
      <c r="J1325" s="52">
        <v>2024</v>
      </c>
      <c r="K1325" s="52" t="s">
        <v>32</v>
      </c>
      <c r="L1325" s="53" t="s">
        <v>68</v>
      </c>
      <c r="M1325" s="54">
        <v>45627</v>
      </c>
      <c r="N1325" s="52" t="s">
        <v>34</v>
      </c>
      <c r="O1325" s="55">
        <v>24.09</v>
      </c>
      <c r="P1325" s="52">
        <v>471</v>
      </c>
      <c r="Q1325" s="56">
        <v>0.14000000000000001</v>
      </c>
      <c r="R1325" s="55">
        <f>+Table13[[#This Row],[Price per Unit]]*Table13[[#This Row],[Units Sold]]</f>
        <v>11346.39</v>
      </c>
      <c r="S1325" s="52" t="s">
        <v>56</v>
      </c>
      <c r="T1325" s="66">
        <f>+Table13[[#This Row],[Price per Unit]]*Table13[[#This Row],[Units Sold]]-Table13[[#This Row],[Price per Unit]]*Table13[[#This Row],[Units Sold]]*Table13[[#This Row],[Discount %]]</f>
        <v>9757.8953999999994</v>
      </c>
      <c r="U1325"/>
    </row>
    <row r="1326" spans="1:21">
      <c r="A1326" s="65">
        <v>3445</v>
      </c>
      <c r="B1326" s="52" t="s">
        <v>48</v>
      </c>
      <c r="C1326" s="52" t="s">
        <v>49</v>
      </c>
      <c r="D1326" s="52" t="s">
        <v>19</v>
      </c>
      <c r="E1326" s="52" t="s">
        <v>30</v>
      </c>
      <c r="F1326" s="52" t="s">
        <v>43</v>
      </c>
      <c r="G1326" s="52">
        <f>+LEN(Table13[[#This Row],[Product Name]])</f>
        <v>20</v>
      </c>
      <c r="H1326" s="52" t="s">
        <v>57</v>
      </c>
      <c r="I1326" s="52" t="s">
        <v>31</v>
      </c>
      <c r="J1326" s="52">
        <v>2024</v>
      </c>
      <c r="K1326" s="52" t="s">
        <v>63</v>
      </c>
      <c r="L1326" s="53" t="s">
        <v>68</v>
      </c>
      <c r="M1326" s="54">
        <v>45627</v>
      </c>
      <c r="N1326" s="52" t="s">
        <v>66</v>
      </c>
      <c r="O1326" s="55">
        <v>78.44</v>
      </c>
      <c r="P1326" s="52">
        <v>78</v>
      </c>
      <c r="Q1326" s="56">
        <v>0.12</v>
      </c>
      <c r="R1326" s="55">
        <f>+Table13[[#This Row],[Price per Unit]]*Table13[[#This Row],[Units Sold]]</f>
        <v>6118.32</v>
      </c>
      <c r="S1326" s="52" t="s">
        <v>47</v>
      </c>
      <c r="T1326" s="66">
        <f>+Table13[[#This Row],[Price per Unit]]*Table13[[#This Row],[Units Sold]]-Table13[[#This Row],[Price per Unit]]*Table13[[#This Row],[Units Sold]]*Table13[[#This Row],[Discount %]]</f>
        <v>5384.1215999999995</v>
      </c>
      <c r="U1326"/>
    </row>
    <row r="1327" spans="1:21">
      <c r="A1327" s="65">
        <v>3446</v>
      </c>
      <c r="B1327" s="52" t="s">
        <v>41</v>
      </c>
      <c r="C1327" s="52" t="s">
        <v>49</v>
      </c>
      <c r="D1327" s="52" t="s">
        <v>42</v>
      </c>
      <c r="E1327" s="52" t="s">
        <v>67</v>
      </c>
      <c r="F1327" s="52" t="s">
        <v>55</v>
      </c>
      <c r="G1327" s="52">
        <f>+LEN(Table13[[#This Row],[Product Name]])</f>
        <v>19</v>
      </c>
      <c r="H1327" s="52" t="s">
        <v>44</v>
      </c>
      <c r="I1327" s="52" t="s">
        <v>31</v>
      </c>
      <c r="J1327" s="52">
        <v>2023</v>
      </c>
      <c r="K1327" s="52" t="s">
        <v>45</v>
      </c>
      <c r="L1327" s="53" t="s">
        <v>51</v>
      </c>
      <c r="M1327" s="54">
        <v>45017</v>
      </c>
      <c r="N1327" s="52" t="s">
        <v>69</v>
      </c>
      <c r="O1327" s="55">
        <v>17.27</v>
      </c>
      <c r="P1327" s="52">
        <v>76</v>
      </c>
      <c r="Q1327" s="56">
        <v>0.12</v>
      </c>
      <c r="R1327" s="55">
        <f>+Table13[[#This Row],[Price per Unit]]*Table13[[#This Row],[Units Sold]]</f>
        <v>1312.52</v>
      </c>
      <c r="S1327" s="52" t="s">
        <v>47</v>
      </c>
      <c r="T1327" s="66">
        <f>+Table13[[#This Row],[Price per Unit]]*Table13[[#This Row],[Units Sold]]-Table13[[#This Row],[Price per Unit]]*Table13[[#This Row],[Units Sold]]*Table13[[#This Row],[Discount %]]</f>
        <v>1155.0175999999999</v>
      </c>
      <c r="U1327"/>
    </row>
    <row r="1328" spans="1:21">
      <c r="A1328" s="65">
        <v>3448</v>
      </c>
      <c r="B1328" s="52" t="s">
        <v>17</v>
      </c>
      <c r="C1328" s="52" t="s">
        <v>49</v>
      </c>
      <c r="D1328" s="52" t="s">
        <v>29</v>
      </c>
      <c r="E1328" s="52" t="s">
        <v>67</v>
      </c>
      <c r="F1328" s="52" t="s">
        <v>38</v>
      </c>
      <c r="G1328" s="52">
        <f>+LEN(Table13[[#This Row],[Product Name]])</f>
        <v>15</v>
      </c>
      <c r="H1328" s="52" t="s">
        <v>22</v>
      </c>
      <c r="I1328" s="52" t="s">
        <v>31</v>
      </c>
      <c r="J1328" s="52">
        <v>2023</v>
      </c>
      <c r="K1328" s="52" t="s">
        <v>24</v>
      </c>
      <c r="L1328" s="53" t="s">
        <v>51</v>
      </c>
      <c r="M1328" s="54">
        <v>45017</v>
      </c>
      <c r="N1328" s="52" t="s">
        <v>39</v>
      </c>
      <c r="O1328" s="55">
        <v>39.33</v>
      </c>
      <c r="P1328" s="52">
        <v>413</v>
      </c>
      <c r="Q1328" s="56">
        <v>0.18</v>
      </c>
      <c r="R1328" s="55">
        <f>+Table13[[#This Row],[Price per Unit]]*Table13[[#This Row],[Units Sold]]</f>
        <v>16243.289999999999</v>
      </c>
      <c r="S1328" s="52" t="s">
        <v>56</v>
      </c>
      <c r="T1328" s="66">
        <f>+Table13[[#This Row],[Price per Unit]]*Table13[[#This Row],[Units Sold]]-Table13[[#This Row],[Price per Unit]]*Table13[[#This Row],[Units Sold]]*Table13[[#This Row],[Discount %]]</f>
        <v>13319.497799999999</v>
      </c>
      <c r="U1328"/>
    </row>
    <row r="1329" spans="1:21">
      <c r="A1329" s="65">
        <v>3458</v>
      </c>
      <c r="B1329" s="52" t="s">
        <v>41</v>
      </c>
      <c r="C1329" s="52" t="s">
        <v>49</v>
      </c>
      <c r="D1329" s="52" t="s">
        <v>29</v>
      </c>
      <c r="E1329" s="52" t="s">
        <v>70</v>
      </c>
      <c r="F1329" s="52" t="s">
        <v>21</v>
      </c>
      <c r="G1329" s="52">
        <f>+LEN(Table13[[#This Row],[Product Name]])</f>
        <v>16</v>
      </c>
      <c r="H1329" s="52" t="s">
        <v>22</v>
      </c>
      <c r="I1329" s="52" t="s">
        <v>23</v>
      </c>
      <c r="J1329" s="52">
        <v>2023</v>
      </c>
      <c r="K1329" s="52" t="s">
        <v>32</v>
      </c>
      <c r="L1329" s="53" t="s">
        <v>64</v>
      </c>
      <c r="M1329" s="54">
        <v>45108</v>
      </c>
      <c r="N1329" s="52" t="s">
        <v>69</v>
      </c>
      <c r="O1329" s="55">
        <v>58.94</v>
      </c>
      <c r="P1329" s="52">
        <v>189</v>
      </c>
      <c r="Q1329" s="56">
        <v>0.12</v>
      </c>
      <c r="R1329" s="55">
        <f>+Table13[[#This Row],[Price per Unit]]*Table13[[#This Row],[Units Sold]]</f>
        <v>11139.66</v>
      </c>
      <c r="S1329" s="52" t="s">
        <v>47</v>
      </c>
      <c r="T1329" s="66">
        <f>+Table13[[#This Row],[Price per Unit]]*Table13[[#This Row],[Units Sold]]-Table13[[#This Row],[Price per Unit]]*Table13[[#This Row],[Units Sold]]*Table13[[#This Row],[Discount %]]</f>
        <v>9802.9007999999994</v>
      </c>
      <c r="U1329"/>
    </row>
    <row r="1330" spans="1:21">
      <c r="A1330" s="65">
        <v>3460</v>
      </c>
      <c r="B1330" s="52" t="s">
        <v>17</v>
      </c>
      <c r="C1330" s="52" t="s">
        <v>49</v>
      </c>
      <c r="D1330" s="52" t="s">
        <v>19</v>
      </c>
      <c r="E1330" s="52" t="s">
        <v>67</v>
      </c>
      <c r="F1330" s="52" t="s">
        <v>21</v>
      </c>
      <c r="G1330" s="52">
        <f>+LEN(Table13[[#This Row],[Product Name]])</f>
        <v>16</v>
      </c>
      <c r="H1330" s="52" t="s">
        <v>57</v>
      </c>
      <c r="I1330" s="52" t="s">
        <v>31</v>
      </c>
      <c r="J1330" s="52">
        <v>2023</v>
      </c>
      <c r="K1330" s="52" t="s">
        <v>24</v>
      </c>
      <c r="L1330" s="53" t="s">
        <v>33</v>
      </c>
      <c r="M1330" s="54">
        <v>45047</v>
      </c>
      <c r="N1330" s="52" t="s">
        <v>26</v>
      </c>
      <c r="O1330" s="55">
        <v>69.900000000000006</v>
      </c>
      <c r="P1330" s="52">
        <v>380</v>
      </c>
      <c r="Q1330" s="56">
        <v>0.23</v>
      </c>
      <c r="R1330" s="55">
        <f>+Table13[[#This Row],[Price per Unit]]*Table13[[#This Row],[Units Sold]]</f>
        <v>26562.000000000004</v>
      </c>
      <c r="S1330" s="52" t="s">
        <v>56</v>
      </c>
      <c r="T1330" s="66">
        <f>+Table13[[#This Row],[Price per Unit]]*Table13[[#This Row],[Units Sold]]-Table13[[#This Row],[Price per Unit]]*Table13[[#This Row],[Units Sold]]*Table13[[#This Row],[Discount %]]</f>
        <v>20452.740000000002</v>
      </c>
      <c r="U1330"/>
    </row>
    <row r="1331" spans="1:21">
      <c r="A1331" s="65">
        <v>3463</v>
      </c>
      <c r="B1331" s="52" t="s">
        <v>41</v>
      </c>
      <c r="C1331" s="52" t="s">
        <v>49</v>
      </c>
      <c r="D1331" s="52" t="s">
        <v>54</v>
      </c>
      <c r="E1331" s="52" t="s">
        <v>70</v>
      </c>
      <c r="F1331" s="52" t="s">
        <v>21</v>
      </c>
      <c r="G1331" s="52">
        <f>+LEN(Table13[[#This Row],[Product Name]])</f>
        <v>16</v>
      </c>
      <c r="H1331" s="52" t="s">
        <v>44</v>
      </c>
      <c r="I1331" s="52" t="s">
        <v>23</v>
      </c>
      <c r="J1331" s="52">
        <v>2024</v>
      </c>
      <c r="K1331" s="52" t="s">
        <v>24</v>
      </c>
      <c r="L1331" s="53" t="s">
        <v>72</v>
      </c>
      <c r="M1331" s="54">
        <v>45444</v>
      </c>
      <c r="N1331" s="52" t="s">
        <v>66</v>
      </c>
      <c r="O1331" s="55">
        <v>99.65</v>
      </c>
      <c r="P1331" s="52">
        <v>200</v>
      </c>
      <c r="Q1331" s="56">
        <v>0.28000000000000003</v>
      </c>
      <c r="R1331" s="55">
        <f>+Table13[[#This Row],[Price per Unit]]*Table13[[#This Row],[Units Sold]]</f>
        <v>19930</v>
      </c>
      <c r="S1331" s="52" t="s">
        <v>61</v>
      </c>
      <c r="T1331" s="66">
        <f>+Table13[[#This Row],[Price per Unit]]*Table13[[#This Row],[Units Sold]]-Table13[[#This Row],[Price per Unit]]*Table13[[#This Row],[Units Sold]]*Table13[[#This Row],[Discount %]]</f>
        <v>14349.599999999999</v>
      </c>
      <c r="U1331"/>
    </row>
    <row r="1332" spans="1:21">
      <c r="A1332" s="65">
        <v>3469</v>
      </c>
      <c r="B1332" s="52" t="s">
        <v>17</v>
      </c>
      <c r="C1332" s="52" t="s">
        <v>49</v>
      </c>
      <c r="D1332" s="52" t="s">
        <v>19</v>
      </c>
      <c r="E1332" s="52" t="s">
        <v>30</v>
      </c>
      <c r="F1332" s="52" t="s">
        <v>38</v>
      </c>
      <c r="G1332" s="52">
        <f>+LEN(Table13[[#This Row],[Product Name]])</f>
        <v>15</v>
      </c>
      <c r="H1332" s="52" t="s">
        <v>57</v>
      </c>
      <c r="I1332" s="52" t="s">
        <v>31</v>
      </c>
      <c r="J1332" s="52">
        <v>2024</v>
      </c>
      <c r="K1332" s="52" t="s">
        <v>63</v>
      </c>
      <c r="L1332" s="53" t="s">
        <v>33</v>
      </c>
      <c r="M1332" s="54">
        <v>45413</v>
      </c>
      <c r="N1332" s="52" t="s">
        <v>39</v>
      </c>
      <c r="O1332" s="55">
        <v>71.97</v>
      </c>
      <c r="P1332" s="52">
        <v>161</v>
      </c>
      <c r="Q1332" s="56">
        <v>0.18</v>
      </c>
      <c r="R1332" s="55">
        <f>+Table13[[#This Row],[Price per Unit]]*Table13[[#This Row],[Units Sold]]</f>
        <v>11587.17</v>
      </c>
      <c r="S1332" s="52" t="s">
        <v>47</v>
      </c>
      <c r="T1332" s="66">
        <f>+Table13[[#This Row],[Price per Unit]]*Table13[[#This Row],[Units Sold]]-Table13[[#This Row],[Price per Unit]]*Table13[[#This Row],[Units Sold]]*Table13[[#This Row],[Discount %]]</f>
        <v>9501.4794000000002</v>
      </c>
      <c r="U1332"/>
    </row>
    <row r="1333" spans="1:21">
      <c r="A1333" s="65">
        <v>3475</v>
      </c>
      <c r="B1333" s="52" t="s">
        <v>17</v>
      </c>
      <c r="C1333" s="52" t="s">
        <v>49</v>
      </c>
      <c r="D1333" s="52" t="s">
        <v>54</v>
      </c>
      <c r="E1333" s="52" t="s">
        <v>67</v>
      </c>
      <c r="F1333" s="52" t="s">
        <v>43</v>
      </c>
      <c r="G1333" s="52">
        <f>+LEN(Table13[[#This Row],[Product Name]])</f>
        <v>20</v>
      </c>
      <c r="H1333" s="52" t="s">
        <v>44</v>
      </c>
      <c r="I1333" s="52" t="s">
        <v>31</v>
      </c>
      <c r="J1333" s="52">
        <v>2024</v>
      </c>
      <c r="K1333" s="52" t="s">
        <v>24</v>
      </c>
      <c r="L1333" s="53" t="s">
        <v>58</v>
      </c>
      <c r="M1333" s="54">
        <v>45566</v>
      </c>
      <c r="N1333" s="52" t="s">
        <v>69</v>
      </c>
      <c r="O1333" s="55">
        <v>10.7</v>
      </c>
      <c r="P1333" s="52">
        <v>80</v>
      </c>
      <c r="Q1333" s="56">
        <v>0.28000000000000003</v>
      </c>
      <c r="R1333" s="55">
        <f>+Table13[[#This Row],[Price per Unit]]*Table13[[#This Row],[Units Sold]]</f>
        <v>856</v>
      </c>
      <c r="S1333" s="52" t="s">
        <v>61</v>
      </c>
      <c r="T1333" s="66">
        <f>+Table13[[#This Row],[Price per Unit]]*Table13[[#This Row],[Units Sold]]-Table13[[#This Row],[Price per Unit]]*Table13[[#This Row],[Units Sold]]*Table13[[#This Row],[Discount %]]</f>
        <v>616.31999999999994</v>
      </c>
      <c r="U1333"/>
    </row>
    <row r="1334" spans="1:21">
      <c r="A1334" s="65">
        <v>3477</v>
      </c>
      <c r="B1334" s="52" t="s">
        <v>48</v>
      </c>
      <c r="C1334" s="52" t="s">
        <v>49</v>
      </c>
      <c r="D1334" s="52" t="s">
        <v>54</v>
      </c>
      <c r="E1334" s="52" t="s">
        <v>59</v>
      </c>
      <c r="F1334" s="52" t="s">
        <v>21</v>
      </c>
      <c r="G1334" s="52">
        <f>+LEN(Table13[[#This Row],[Product Name]])</f>
        <v>16</v>
      </c>
      <c r="H1334" s="52" t="s">
        <v>22</v>
      </c>
      <c r="I1334" s="52" t="s">
        <v>23</v>
      </c>
      <c r="J1334" s="52">
        <v>2023</v>
      </c>
      <c r="K1334" s="52" t="s">
        <v>63</v>
      </c>
      <c r="L1334" s="53" t="s">
        <v>25</v>
      </c>
      <c r="M1334" s="54">
        <v>44986</v>
      </c>
      <c r="N1334" s="52" t="s">
        <v>26</v>
      </c>
      <c r="O1334" s="55">
        <v>85.2</v>
      </c>
      <c r="P1334" s="52">
        <v>341</v>
      </c>
      <c r="Q1334" s="56">
        <v>7.0000000000000007E-2</v>
      </c>
      <c r="R1334" s="55">
        <f>+Table13[[#This Row],[Price per Unit]]*Table13[[#This Row],[Units Sold]]</f>
        <v>29053.200000000001</v>
      </c>
      <c r="S1334" s="52" t="s">
        <v>61</v>
      </c>
      <c r="T1334" s="66">
        <f>+Table13[[#This Row],[Price per Unit]]*Table13[[#This Row],[Units Sold]]-Table13[[#This Row],[Price per Unit]]*Table13[[#This Row],[Units Sold]]*Table13[[#This Row],[Discount %]]</f>
        <v>27019.476000000002</v>
      </c>
      <c r="U1334"/>
    </row>
    <row r="1335" spans="1:21">
      <c r="A1335" s="65">
        <v>3479</v>
      </c>
      <c r="B1335" s="52" t="s">
        <v>41</v>
      </c>
      <c r="C1335" s="52" t="s">
        <v>49</v>
      </c>
      <c r="D1335" s="52" t="s">
        <v>36</v>
      </c>
      <c r="E1335" s="52" t="s">
        <v>67</v>
      </c>
      <c r="F1335" s="52" t="s">
        <v>43</v>
      </c>
      <c r="G1335" s="52">
        <f>+LEN(Table13[[#This Row],[Product Name]])</f>
        <v>20</v>
      </c>
      <c r="H1335" s="52" t="s">
        <v>22</v>
      </c>
      <c r="I1335" s="52" t="s">
        <v>23</v>
      </c>
      <c r="J1335" s="52">
        <v>2023</v>
      </c>
      <c r="K1335" s="52" t="s">
        <v>24</v>
      </c>
      <c r="L1335" s="53" t="s">
        <v>65</v>
      </c>
      <c r="M1335" s="54">
        <v>44927</v>
      </c>
      <c r="N1335" s="52" t="s">
        <v>34</v>
      </c>
      <c r="O1335" s="55">
        <v>23.3</v>
      </c>
      <c r="P1335" s="52">
        <v>69</v>
      </c>
      <c r="Q1335" s="56">
        <v>0.17</v>
      </c>
      <c r="R1335" s="55">
        <f>+Table13[[#This Row],[Price per Unit]]*Table13[[#This Row],[Units Sold]]</f>
        <v>1607.7</v>
      </c>
      <c r="S1335" s="52" t="s">
        <v>56</v>
      </c>
      <c r="T1335" s="66">
        <f>+Table13[[#This Row],[Price per Unit]]*Table13[[#This Row],[Units Sold]]-Table13[[#This Row],[Price per Unit]]*Table13[[#This Row],[Units Sold]]*Table13[[#This Row],[Discount %]]</f>
        <v>1334.3910000000001</v>
      </c>
      <c r="U1335"/>
    </row>
    <row r="1336" spans="1:21">
      <c r="A1336" s="65">
        <v>3487</v>
      </c>
      <c r="B1336" s="52" t="s">
        <v>41</v>
      </c>
      <c r="C1336" s="52" t="s">
        <v>49</v>
      </c>
      <c r="D1336" s="52" t="s">
        <v>36</v>
      </c>
      <c r="E1336" s="52" t="s">
        <v>37</v>
      </c>
      <c r="F1336" s="52" t="s">
        <v>21</v>
      </c>
      <c r="G1336" s="52">
        <f>+LEN(Table13[[#This Row],[Product Name]])</f>
        <v>16</v>
      </c>
      <c r="H1336" s="52" t="s">
        <v>57</v>
      </c>
      <c r="I1336" s="52" t="s">
        <v>23</v>
      </c>
      <c r="J1336" s="52">
        <v>2024</v>
      </c>
      <c r="K1336" s="52" t="s">
        <v>24</v>
      </c>
      <c r="L1336" s="53" t="s">
        <v>33</v>
      </c>
      <c r="M1336" s="54">
        <v>45413</v>
      </c>
      <c r="N1336" s="52" t="s">
        <v>39</v>
      </c>
      <c r="O1336" s="55">
        <v>82.45</v>
      </c>
      <c r="P1336" s="52">
        <v>498</v>
      </c>
      <c r="Q1336" s="56">
        <v>0.22</v>
      </c>
      <c r="R1336" s="55">
        <f>+Table13[[#This Row],[Price per Unit]]*Table13[[#This Row],[Units Sold]]</f>
        <v>41060.1</v>
      </c>
      <c r="S1336" s="52" t="s">
        <v>40</v>
      </c>
      <c r="T1336" s="66">
        <f>+Table13[[#This Row],[Price per Unit]]*Table13[[#This Row],[Units Sold]]-Table13[[#This Row],[Price per Unit]]*Table13[[#This Row],[Units Sold]]*Table13[[#This Row],[Discount %]]</f>
        <v>32026.877999999997</v>
      </c>
      <c r="U1336"/>
    </row>
    <row r="1337" spans="1:21">
      <c r="A1337" s="65">
        <v>3491</v>
      </c>
      <c r="B1337" s="52" t="s">
        <v>48</v>
      </c>
      <c r="C1337" s="52" t="s">
        <v>49</v>
      </c>
      <c r="D1337" s="52" t="s">
        <v>54</v>
      </c>
      <c r="E1337" s="52" t="s">
        <v>37</v>
      </c>
      <c r="F1337" s="52" t="s">
        <v>38</v>
      </c>
      <c r="G1337" s="52">
        <f>+LEN(Table13[[#This Row],[Product Name]])</f>
        <v>15</v>
      </c>
      <c r="H1337" s="52" t="s">
        <v>22</v>
      </c>
      <c r="I1337" s="52" t="s">
        <v>31</v>
      </c>
      <c r="J1337" s="52">
        <v>2023</v>
      </c>
      <c r="K1337" s="52" t="s">
        <v>45</v>
      </c>
      <c r="L1337" s="53" t="s">
        <v>25</v>
      </c>
      <c r="M1337" s="54">
        <v>44986</v>
      </c>
      <c r="N1337" s="52" t="s">
        <v>39</v>
      </c>
      <c r="O1337" s="55">
        <v>89.96</v>
      </c>
      <c r="P1337" s="52">
        <v>3</v>
      </c>
      <c r="Q1337" s="56">
        <v>0.05</v>
      </c>
      <c r="R1337" s="55">
        <f>+Table13[[#This Row],[Price per Unit]]*Table13[[#This Row],[Units Sold]]</f>
        <v>269.88</v>
      </c>
      <c r="S1337" s="52" t="s">
        <v>40</v>
      </c>
      <c r="T1337" s="66">
        <f>+Table13[[#This Row],[Price per Unit]]*Table13[[#This Row],[Units Sold]]-Table13[[#This Row],[Price per Unit]]*Table13[[#This Row],[Units Sold]]*Table13[[#This Row],[Discount %]]</f>
        <v>256.38599999999997</v>
      </c>
      <c r="U1337"/>
    </row>
    <row r="1338" spans="1:21">
      <c r="A1338" s="65">
        <v>3495</v>
      </c>
      <c r="B1338" s="52" t="s">
        <v>41</v>
      </c>
      <c r="C1338" s="52" t="s">
        <v>49</v>
      </c>
      <c r="D1338" s="52" t="s">
        <v>29</v>
      </c>
      <c r="E1338" s="52" t="s">
        <v>62</v>
      </c>
      <c r="F1338" s="52" t="s">
        <v>38</v>
      </c>
      <c r="G1338" s="52">
        <f>+LEN(Table13[[#This Row],[Product Name]])</f>
        <v>15</v>
      </c>
      <c r="H1338" s="52" t="s">
        <v>44</v>
      </c>
      <c r="I1338" s="52" t="s">
        <v>23</v>
      </c>
      <c r="J1338" s="52">
        <v>2024</v>
      </c>
      <c r="K1338" s="52" t="s">
        <v>63</v>
      </c>
      <c r="L1338" s="53" t="s">
        <v>68</v>
      </c>
      <c r="M1338" s="54">
        <v>45627</v>
      </c>
      <c r="N1338" s="52" t="s">
        <v>26</v>
      </c>
      <c r="O1338" s="55">
        <v>84.36</v>
      </c>
      <c r="P1338" s="52">
        <v>54</v>
      </c>
      <c r="Q1338" s="56">
        <v>0.12</v>
      </c>
      <c r="R1338" s="55">
        <f>+Table13[[#This Row],[Price per Unit]]*Table13[[#This Row],[Units Sold]]</f>
        <v>4555.4399999999996</v>
      </c>
      <c r="S1338" s="52" t="s">
        <v>27</v>
      </c>
      <c r="T1338" s="66">
        <f>+Table13[[#This Row],[Price per Unit]]*Table13[[#This Row],[Units Sold]]-Table13[[#This Row],[Price per Unit]]*Table13[[#This Row],[Units Sold]]*Table13[[#This Row],[Discount %]]</f>
        <v>4008.7871999999998</v>
      </c>
      <c r="U1338"/>
    </row>
    <row r="1339" spans="1:21">
      <c r="A1339" s="65">
        <v>3496</v>
      </c>
      <c r="B1339" s="52" t="s">
        <v>17</v>
      </c>
      <c r="C1339" s="52" t="s">
        <v>49</v>
      </c>
      <c r="D1339" s="52" t="s">
        <v>42</v>
      </c>
      <c r="E1339" s="52" t="s">
        <v>37</v>
      </c>
      <c r="F1339" s="52" t="s">
        <v>55</v>
      </c>
      <c r="G1339" s="52">
        <f>+LEN(Table13[[#This Row],[Product Name]])</f>
        <v>19</v>
      </c>
      <c r="H1339" s="52" t="s">
        <v>22</v>
      </c>
      <c r="I1339" s="52" t="s">
        <v>31</v>
      </c>
      <c r="J1339" s="52">
        <v>2023</v>
      </c>
      <c r="K1339" s="52" t="s">
        <v>45</v>
      </c>
      <c r="L1339" s="53" t="s">
        <v>33</v>
      </c>
      <c r="M1339" s="54">
        <v>45047</v>
      </c>
      <c r="N1339" s="52" t="s">
        <v>39</v>
      </c>
      <c r="O1339" s="55">
        <v>58.33</v>
      </c>
      <c r="P1339" s="52">
        <v>167</v>
      </c>
      <c r="Q1339" s="56">
        <v>0.18</v>
      </c>
      <c r="R1339" s="55">
        <f>+Table13[[#This Row],[Price per Unit]]*Table13[[#This Row],[Units Sold]]</f>
        <v>9741.11</v>
      </c>
      <c r="S1339" s="52" t="s">
        <v>47</v>
      </c>
      <c r="T1339" s="66">
        <f>+Table13[[#This Row],[Price per Unit]]*Table13[[#This Row],[Units Sold]]-Table13[[#This Row],[Price per Unit]]*Table13[[#This Row],[Units Sold]]*Table13[[#This Row],[Discount %]]</f>
        <v>7987.7102000000004</v>
      </c>
      <c r="U1339"/>
    </row>
    <row r="1340" spans="1:21">
      <c r="A1340" s="65">
        <v>3504</v>
      </c>
      <c r="B1340" s="52" t="s">
        <v>41</v>
      </c>
      <c r="C1340" s="52" t="s">
        <v>49</v>
      </c>
      <c r="D1340" s="52" t="s">
        <v>29</v>
      </c>
      <c r="E1340" s="52" t="s">
        <v>37</v>
      </c>
      <c r="F1340" s="52" t="s">
        <v>43</v>
      </c>
      <c r="G1340" s="52">
        <f>+LEN(Table13[[#This Row],[Product Name]])</f>
        <v>20</v>
      </c>
      <c r="H1340" s="52" t="s">
        <v>44</v>
      </c>
      <c r="I1340" s="52" t="s">
        <v>31</v>
      </c>
      <c r="J1340" s="52">
        <v>2024</v>
      </c>
      <c r="K1340" s="52" t="s">
        <v>63</v>
      </c>
      <c r="L1340" s="53" t="s">
        <v>25</v>
      </c>
      <c r="M1340" s="54">
        <v>45352</v>
      </c>
      <c r="N1340" s="52" t="s">
        <v>26</v>
      </c>
      <c r="O1340" s="55">
        <v>77.87</v>
      </c>
      <c r="P1340" s="52">
        <v>1</v>
      </c>
      <c r="Q1340" s="56">
        <v>0.23</v>
      </c>
      <c r="R1340" s="55">
        <f>+Table13[[#This Row],[Price per Unit]]*Table13[[#This Row],[Units Sold]]</f>
        <v>77.87</v>
      </c>
      <c r="S1340" s="52" t="s">
        <v>61</v>
      </c>
      <c r="T1340" s="66">
        <f>+Table13[[#This Row],[Price per Unit]]*Table13[[#This Row],[Units Sold]]-Table13[[#This Row],[Price per Unit]]*Table13[[#This Row],[Units Sold]]*Table13[[#This Row],[Discount %]]</f>
        <v>59.959900000000005</v>
      </c>
      <c r="U1340"/>
    </row>
    <row r="1341" spans="1:21">
      <c r="A1341" s="65">
        <v>3505</v>
      </c>
      <c r="B1341" s="52" t="s">
        <v>41</v>
      </c>
      <c r="C1341" s="52" t="s">
        <v>49</v>
      </c>
      <c r="D1341" s="52" t="s">
        <v>19</v>
      </c>
      <c r="E1341" s="52" t="s">
        <v>30</v>
      </c>
      <c r="F1341" s="52" t="s">
        <v>38</v>
      </c>
      <c r="G1341" s="52">
        <f>+LEN(Table13[[#This Row],[Product Name]])</f>
        <v>15</v>
      </c>
      <c r="H1341" s="52" t="s">
        <v>44</v>
      </c>
      <c r="I1341" s="52" t="s">
        <v>23</v>
      </c>
      <c r="J1341" s="52">
        <v>2023</v>
      </c>
      <c r="K1341" s="52" t="s">
        <v>32</v>
      </c>
      <c r="L1341" s="53" t="s">
        <v>71</v>
      </c>
      <c r="M1341" s="54">
        <v>45200</v>
      </c>
      <c r="N1341" s="52" t="s">
        <v>69</v>
      </c>
      <c r="O1341" s="55">
        <v>46.07</v>
      </c>
      <c r="P1341" s="52">
        <v>236</v>
      </c>
      <c r="Q1341" s="56">
        <v>0.28999999999999998</v>
      </c>
      <c r="R1341" s="55">
        <f>+Table13[[#This Row],[Price per Unit]]*Table13[[#This Row],[Units Sold]]</f>
        <v>10872.52</v>
      </c>
      <c r="S1341" s="52" t="s">
        <v>47</v>
      </c>
      <c r="T1341" s="66">
        <f>+Table13[[#This Row],[Price per Unit]]*Table13[[#This Row],[Units Sold]]-Table13[[#This Row],[Price per Unit]]*Table13[[#This Row],[Units Sold]]*Table13[[#This Row],[Discount %]]</f>
        <v>7719.4892</v>
      </c>
      <c r="U1341"/>
    </row>
    <row r="1342" spans="1:21">
      <c r="A1342" s="65">
        <v>3512</v>
      </c>
      <c r="B1342" s="52" t="s">
        <v>41</v>
      </c>
      <c r="C1342" s="52" t="s">
        <v>49</v>
      </c>
      <c r="D1342" s="52" t="s">
        <v>19</v>
      </c>
      <c r="E1342" s="52" t="s">
        <v>30</v>
      </c>
      <c r="F1342" s="52" t="s">
        <v>38</v>
      </c>
      <c r="G1342" s="52">
        <f>+LEN(Table13[[#This Row],[Product Name]])</f>
        <v>15</v>
      </c>
      <c r="H1342" s="52" t="s">
        <v>22</v>
      </c>
      <c r="I1342" s="52" t="s">
        <v>31</v>
      </c>
      <c r="J1342" s="52">
        <v>2024</v>
      </c>
      <c r="K1342" s="52" t="s">
        <v>32</v>
      </c>
      <c r="L1342" s="53" t="s">
        <v>46</v>
      </c>
      <c r="M1342" s="54">
        <v>45536</v>
      </c>
      <c r="N1342" s="52" t="s">
        <v>34</v>
      </c>
      <c r="O1342" s="55">
        <v>75.34</v>
      </c>
      <c r="P1342" s="52">
        <v>480</v>
      </c>
      <c r="Q1342" s="56">
        <v>7.0000000000000007E-2</v>
      </c>
      <c r="R1342" s="55">
        <f>+Table13[[#This Row],[Price per Unit]]*Table13[[#This Row],[Units Sold]]</f>
        <v>36163.200000000004</v>
      </c>
      <c r="S1342" s="52" t="s">
        <v>40</v>
      </c>
      <c r="T1342" s="66">
        <f>+Table13[[#This Row],[Price per Unit]]*Table13[[#This Row],[Units Sold]]-Table13[[#This Row],[Price per Unit]]*Table13[[#This Row],[Units Sold]]*Table13[[#This Row],[Discount %]]</f>
        <v>33631.776000000005</v>
      </c>
      <c r="U1342"/>
    </row>
    <row r="1343" spans="1:21">
      <c r="A1343" s="65">
        <v>3517</v>
      </c>
      <c r="B1343" s="52" t="s">
        <v>41</v>
      </c>
      <c r="C1343" s="52" t="s">
        <v>49</v>
      </c>
      <c r="D1343" s="52" t="s">
        <v>19</v>
      </c>
      <c r="E1343" s="52" t="s">
        <v>20</v>
      </c>
      <c r="F1343" s="52" t="s">
        <v>43</v>
      </c>
      <c r="G1343" s="52">
        <f>+LEN(Table13[[#This Row],[Product Name]])</f>
        <v>20</v>
      </c>
      <c r="H1343" s="52" t="s">
        <v>57</v>
      </c>
      <c r="I1343" s="52" t="s">
        <v>31</v>
      </c>
      <c r="J1343" s="52">
        <v>2023</v>
      </c>
      <c r="K1343" s="52" t="s">
        <v>63</v>
      </c>
      <c r="L1343" s="53" t="s">
        <v>53</v>
      </c>
      <c r="M1343" s="54">
        <v>44927</v>
      </c>
      <c r="N1343" s="52" t="s">
        <v>39</v>
      </c>
      <c r="O1343" s="55">
        <v>50.01</v>
      </c>
      <c r="P1343" s="52">
        <v>132</v>
      </c>
      <c r="Q1343" s="56">
        <v>0.09</v>
      </c>
      <c r="R1343" s="55">
        <f>+Table13[[#This Row],[Price per Unit]]*Table13[[#This Row],[Units Sold]]</f>
        <v>6601.32</v>
      </c>
      <c r="S1343" s="52" t="s">
        <v>61</v>
      </c>
      <c r="T1343" s="66">
        <f>+Table13[[#This Row],[Price per Unit]]*Table13[[#This Row],[Units Sold]]-Table13[[#This Row],[Price per Unit]]*Table13[[#This Row],[Units Sold]]*Table13[[#This Row],[Discount %]]</f>
        <v>6007.2011999999995</v>
      </c>
      <c r="U1343"/>
    </row>
    <row r="1344" spans="1:21">
      <c r="A1344" s="65">
        <v>3521</v>
      </c>
      <c r="B1344" s="52" t="s">
        <v>41</v>
      </c>
      <c r="C1344" s="52" t="s">
        <v>49</v>
      </c>
      <c r="D1344" s="52" t="s">
        <v>42</v>
      </c>
      <c r="E1344" s="52" t="s">
        <v>59</v>
      </c>
      <c r="F1344" s="52" t="s">
        <v>43</v>
      </c>
      <c r="G1344" s="52">
        <f>+LEN(Table13[[#This Row],[Product Name]])</f>
        <v>20</v>
      </c>
      <c r="H1344" s="52" t="s">
        <v>44</v>
      </c>
      <c r="I1344" s="52" t="s">
        <v>23</v>
      </c>
      <c r="J1344" s="52">
        <v>2023</v>
      </c>
      <c r="K1344" s="52" t="s">
        <v>24</v>
      </c>
      <c r="L1344" s="53" t="s">
        <v>33</v>
      </c>
      <c r="M1344" s="54">
        <v>45047</v>
      </c>
      <c r="N1344" s="52" t="s">
        <v>69</v>
      </c>
      <c r="O1344" s="55">
        <v>43.43</v>
      </c>
      <c r="P1344" s="52">
        <v>22</v>
      </c>
      <c r="Q1344" s="56">
        <v>0</v>
      </c>
      <c r="R1344" s="55">
        <f>+Table13[[#This Row],[Price per Unit]]*Table13[[#This Row],[Units Sold]]</f>
        <v>955.46</v>
      </c>
      <c r="S1344" s="52" t="s">
        <v>27</v>
      </c>
      <c r="T1344" s="66">
        <f>+Table13[[#This Row],[Price per Unit]]*Table13[[#This Row],[Units Sold]]-Table13[[#This Row],[Price per Unit]]*Table13[[#This Row],[Units Sold]]*Table13[[#This Row],[Discount %]]</f>
        <v>955.46</v>
      </c>
      <c r="U1344"/>
    </row>
    <row r="1345" spans="1:21">
      <c r="A1345" s="65">
        <v>3525</v>
      </c>
      <c r="B1345" s="52" t="s">
        <v>48</v>
      </c>
      <c r="C1345" s="52" t="s">
        <v>49</v>
      </c>
      <c r="D1345" s="52" t="s">
        <v>54</v>
      </c>
      <c r="E1345" s="52" t="s">
        <v>37</v>
      </c>
      <c r="F1345" s="52" t="s">
        <v>43</v>
      </c>
      <c r="G1345" s="52">
        <f>+LEN(Table13[[#This Row],[Product Name]])</f>
        <v>20</v>
      </c>
      <c r="H1345" s="52" t="s">
        <v>57</v>
      </c>
      <c r="I1345" s="52" t="s">
        <v>23</v>
      </c>
      <c r="J1345" s="52">
        <v>2023</v>
      </c>
      <c r="K1345" s="52" t="s">
        <v>24</v>
      </c>
      <c r="L1345" s="53" t="s">
        <v>68</v>
      </c>
      <c r="M1345" s="54">
        <v>45261</v>
      </c>
      <c r="N1345" s="52" t="s">
        <v>69</v>
      </c>
      <c r="O1345" s="55">
        <v>48.85</v>
      </c>
      <c r="P1345" s="52">
        <v>429</v>
      </c>
      <c r="Q1345" s="56">
        <v>0.19</v>
      </c>
      <c r="R1345" s="55">
        <f>+Table13[[#This Row],[Price per Unit]]*Table13[[#This Row],[Units Sold]]</f>
        <v>20956.650000000001</v>
      </c>
      <c r="S1345" s="52" t="s">
        <v>56</v>
      </c>
      <c r="T1345" s="66">
        <f>+Table13[[#This Row],[Price per Unit]]*Table13[[#This Row],[Units Sold]]-Table13[[#This Row],[Price per Unit]]*Table13[[#This Row],[Units Sold]]*Table13[[#This Row],[Discount %]]</f>
        <v>16974.886500000001</v>
      </c>
      <c r="U1345"/>
    </row>
    <row r="1346" spans="1:21">
      <c r="A1346" s="65">
        <v>3539</v>
      </c>
      <c r="B1346" s="52" t="s">
        <v>41</v>
      </c>
      <c r="C1346" s="52" t="s">
        <v>49</v>
      </c>
      <c r="D1346" s="52" t="s">
        <v>19</v>
      </c>
      <c r="E1346" s="52" t="s">
        <v>67</v>
      </c>
      <c r="F1346" s="52" t="s">
        <v>43</v>
      </c>
      <c r="G1346" s="52">
        <f>+LEN(Table13[[#This Row],[Product Name]])</f>
        <v>20</v>
      </c>
      <c r="H1346" s="52" t="s">
        <v>44</v>
      </c>
      <c r="I1346" s="52" t="s">
        <v>23</v>
      </c>
      <c r="J1346" s="52">
        <v>2023</v>
      </c>
      <c r="K1346" s="52" t="s">
        <v>63</v>
      </c>
      <c r="L1346" s="53" t="s">
        <v>68</v>
      </c>
      <c r="M1346" s="54">
        <v>45261</v>
      </c>
      <c r="N1346" s="52" t="s">
        <v>26</v>
      </c>
      <c r="O1346" s="55">
        <v>62.96</v>
      </c>
      <c r="P1346" s="52">
        <v>81</v>
      </c>
      <c r="Q1346" s="56">
        <v>0.22</v>
      </c>
      <c r="R1346" s="55">
        <f>+Table13[[#This Row],[Price per Unit]]*Table13[[#This Row],[Units Sold]]</f>
        <v>5099.76</v>
      </c>
      <c r="S1346" s="52" t="s">
        <v>47</v>
      </c>
      <c r="T1346" s="66">
        <f>+Table13[[#This Row],[Price per Unit]]*Table13[[#This Row],[Units Sold]]-Table13[[#This Row],[Price per Unit]]*Table13[[#This Row],[Units Sold]]*Table13[[#This Row],[Discount %]]</f>
        <v>3977.8128000000002</v>
      </c>
      <c r="U1346"/>
    </row>
    <row r="1347" spans="1:21">
      <c r="A1347" s="65">
        <v>3542</v>
      </c>
      <c r="B1347" s="52" t="s">
        <v>17</v>
      </c>
      <c r="C1347" s="52" t="s">
        <v>49</v>
      </c>
      <c r="D1347" s="52" t="s">
        <v>42</v>
      </c>
      <c r="E1347" s="52" t="s">
        <v>59</v>
      </c>
      <c r="F1347" s="52" t="s">
        <v>60</v>
      </c>
      <c r="G1347" s="52">
        <f>+LEN(Table13[[#This Row],[Product Name]])</f>
        <v>15</v>
      </c>
      <c r="H1347" s="52" t="s">
        <v>57</v>
      </c>
      <c r="I1347" s="52" t="s">
        <v>23</v>
      </c>
      <c r="J1347" s="52">
        <v>2023</v>
      </c>
      <c r="K1347" s="52" t="s">
        <v>45</v>
      </c>
      <c r="L1347" s="53" t="s">
        <v>58</v>
      </c>
      <c r="M1347" s="54">
        <v>45200</v>
      </c>
      <c r="N1347" s="52" t="s">
        <v>39</v>
      </c>
      <c r="O1347" s="55">
        <v>11.98</v>
      </c>
      <c r="P1347" s="52">
        <v>149</v>
      </c>
      <c r="Q1347" s="56">
        <v>0.27</v>
      </c>
      <c r="R1347" s="55">
        <f>+Table13[[#This Row],[Price per Unit]]*Table13[[#This Row],[Units Sold]]</f>
        <v>1785.02</v>
      </c>
      <c r="S1347" s="52" t="s">
        <v>56</v>
      </c>
      <c r="T1347" s="66">
        <f>+Table13[[#This Row],[Price per Unit]]*Table13[[#This Row],[Units Sold]]-Table13[[#This Row],[Price per Unit]]*Table13[[#This Row],[Units Sold]]*Table13[[#This Row],[Discount %]]</f>
        <v>1303.0645999999999</v>
      </c>
      <c r="U1347"/>
    </row>
    <row r="1348" spans="1:21">
      <c r="A1348" s="65">
        <v>3545</v>
      </c>
      <c r="B1348" s="52" t="s">
        <v>41</v>
      </c>
      <c r="C1348" s="52" t="s">
        <v>49</v>
      </c>
      <c r="D1348" s="52" t="s">
        <v>52</v>
      </c>
      <c r="E1348" s="52" t="s">
        <v>59</v>
      </c>
      <c r="F1348" s="52" t="s">
        <v>38</v>
      </c>
      <c r="G1348" s="52">
        <f>+LEN(Table13[[#This Row],[Product Name]])</f>
        <v>15</v>
      </c>
      <c r="H1348" s="52" t="s">
        <v>22</v>
      </c>
      <c r="I1348" s="52" t="s">
        <v>23</v>
      </c>
      <c r="J1348" s="52">
        <v>2023</v>
      </c>
      <c r="K1348" s="52" t="s">
        <v>24</v>
      </c>
      <c r="L1348" s="53" t="s">
        <v>46</v>
      </c>
      <c r="M1348" s="54">
        <v>45170</v>
      </c>
      <c r="N1348" s="52" t="s">
        <v>34</v>
      </c>
      <c r="O1348" s="55">
        <v>6.39</v>
      </c>
      <c r="P1348" s="52">
        <v>365</v>
      </c>
      <c r="Q1348" s="56">
        <v>0.04</v>
      </c>
      <c r="R1348" s="55">
        <f>+Table13[[#This Row],[Price per Unit]]*Table13[[#This Row],[Units Sold]]</f>
        <v>2332.35</v>
      </c>
      <c r="S1348" s="52" t="s">
        <v>61</v>
      </c>
      <c r="T1348" s="66">
        <f>+Table13[[#This Row],[Price per Unit]]*Table13[[#This Row],[Units Sold]]-Table13[[#This Row],[Price per Unit]]*Table13[[#This Row],[Units Sold]]*Table13[[#This Row],[Discount %]]</f>
        <v>2239.056</v>
      </c>
      <c r="U1348"/>
    </row>
    <row r="1349" spans="1:21">
      <c r="A1349" s="65">
        <v>3549</v>
      </c>
      <c r="B1349" s="52" t="s">
        <v>48</v>
      </c>
      <c r="C1349" s="52" t="s">
        <v>49</v>
      </c>
      <c r="D1349" s="52" t="s">
        <v>36</v>
      </c>
      <c r="E1349" s="52" t="s">
        <v>62</v>
      </c>
      <c r="F1349" s="52" t="s">
        <v>55</v>
      </c>
      <c r="G1349" s="52">
        <f>+LEN(Table13[[#This Row],[Product Name]])</f>
        <v>19</v>
      </c>
      <c r="H1349" s="52" t="s">
        <v>44</v>
      </c>
      <c r="I1349" s="52" t="s">
        <v>31</v>
      </c>
      <c r="J1349" s="52">
        <v>2023</v>
      </c>
      <c r="K1349" s="52" t="s">
        <v>32</v>
      </c>
      <c r="L1349" s="53" t="s">
        <v>64</v>
      </c>
      <c r="M1349" s="54">
        <v>45108</v>
      </c>
      <c r="N1349" s="52" t="s">
        <v>34</v>
      </c>
      <c r="O1349" s="55">
        <v>51.73</v>
      </c>
      <c r="P1349" s="52">
        <v>250</v>
      </c>
      <c r="Q1349" s="56">
        <v>0.24</v>
      </c>
      <c r="R1349" s="55">
        <f>+Table13[[#This Row],[Price per Unit]]*Table13[[#This Row],[Units Sold]]</f>
        <v>12932.5</v>
      </c>
      <c r="S1349" s="52" t="s">
        <v>47</v>
      </c>
      <c r="T1349" s="66">
        <f>+Table13[[#This Row],[Price per Unit]]*Table13[[#This Row],[Units Sold]]-Table13[[#This Row],[Price per Unit]]*Table13[[#This Row],[Units Sold]]*Table13[[#This Row],[Discount %]]</f>
        <v>9828.7000000000007</v>
      </c>
      <c r="U1349"/>
    </row>
    <row r="1350" spans="1:21">
      <c r="A1350" s="65">
        <v>3566</v>
      </c>
      <c r="B1350" s="52" t="s">
        <v>17</v>
      </c>
      <c r="C1350" s="52" t="s">
        <v>49</v>
      </c>
      <c r="D1350" s="52" t="s">
        <v>19</v>
      </c>
      <c r="E1350" s="52" t="s">
        <v>62</v>
      </c>
      <c r="F1350" s="52" t="s">
        <v>21</v>
      </c>
      <c r="G1350" s="52">
        <f>+LEN(Table13[[#This Row],[Product Name]])</f>
        <v>16</v>
      </c>
      <c r="H1350" s="52" t="s">
        <v>57</v>
      </c>
      <c r="I1350" s="52" t="s">
        <v>23</v>
      </c>
      <c r="J1350" s="52">
        <v>2024</v>
      </c>
      <c r="K1350" s="52" t="s">
        <v>45</v>
      </c>
      <c r="L1350" s="53" t="s">
        <v>25</v>
      </c>
      <c r="M1350" s="54">
        <v>45352</v>
      </c>
      <c r="N1350" s="52" t="s">
        <v>39</v>
      </c>
      <c r="O1350" s="55">
        <v>77.33</v>
      </c>
      <c r="P1350" s="52">
        <v>154</v>
      </c>
      <c r="Q1350" s="56">
        <v>0.03</v>
      </c>
      <c r="R1350" s="55">
        <f>+Table13[[#This Row],[Price per Unit]]*Table13[[#This Row],[Units Sold]]</f>
        <v>11908.82</v>
      </c>
      <c r="S1350" s="52" t="s">
        <v>40</v>
      </c>
      <c r="T1350" s="66">
        <f>+Table13[[#This Row],[Price per Unit]]*Table13[[#This Row],[Units Sold]]-Table13[[#This Row],[Price per Unit]]*Table13[[#This Row],[Units Sold]]*Table13[[#This Row],[Discount %]]</f>
        <v>11551.555399999999</v>
      </c>
      <c r="U1350"/>
    </row>
    <row r="1351" spans="1:21">
      <c r="A1351" s="65">
        <v>3569</v>
      </c>
      <c r="B1351" s="52" t="s">
        <v>41</v>
      </c>
      <c r="C1351" s="52" t="s">
        <v>49</v>
      </c>
      <c r="D1351" s="52" t="s">
        <v>42</v>
      </c>
      <c r="E1351" s="52" t="s">
        <v>67</v>
      </c>
      <c r="F1351" s="52" t="s">
        <v>38</v>
      </c>
      <c r="G1351" s="52">
        <f>+LEN(Table13[[#This Row],[Product Name]])</f>
        <v>15</v>
      </c>
      <c r="H1351" s="52" t="s">
        <v>57</v>
      </c>
      <c r="I1351" s="52" t="s">
        <v>23</v>
      </c>
      <c r="J1351" s="52">
        <v>2024</v>
      </c>
      <c r="K1351" s="52" t="s">
        <v>32</v>
      </c>
      <c r="L1351" s="53" t="s">
        <v>64</v>
      </c>
      <c r="M1351" s="54">
        <v>45474</v>
      </c>
      <c r="N1351" s="52" t="s">
        <v>69</v>
      </c>
      <c r="O1351" s="55">
        <v>81.27</v>
      </c>
      <c r="P1351" s="52">
        <v>439</v>
      </c>
      <c r="Q1351" s="56">
        <v>0.03</v>
      </c>
      <c r="R1351" s="55">
        <f>+Table13[[#This Row],[Price per Unit]]*Table13[[#This Row],[Units Sold]]</f>
        <v>35677.53</v>
      </c>
      <c r="S1351" s="52" t="s">
        <v>47</v>
      </c>
      <c r="T1351" s="66">
        <f>+Table13[[#This Row],[Price per Unit]]*Table13[[#This Row],[Units Sold]]-Table13[[#This Row],[Price per Unit]]*Table13[[#This Row],[Units Sold]]*Table13[[#This Row],[Discount %]]</f>
        <v>34607.204100000003</v>
      </c>
      <c r="U1351"/>
    </row>
    <row r="1352" spans="1:21">
      <c r="A1352" s="65">
        <v>3575</v>
      </c>
      <c r="B1352" s="52" t="s">
        <v>17</v>
      </c>
      <c r="C1352" s="52" t="s">
        <v>49</v>
      </c>
      <c r="D1352" s="52" t="s">
        <v>50</v>
      </c>
      <c r="E1352" s="52" t="s">
        <v>59</v>
      </c>
      <c r="F1352" s="52" t="s">
        <v>38</v>
      </c>
      <c r="G1352" s="52">
        <f>+LEN(Table13[[#This Row],[Product Name]])</f>
        <v>15</v>
      </c>
      <c r="H1352" s="52" t="s">
        <v>22</v>
      </c>
      <c r="I1352" s="52" t="s">
        <v>23</v>
      </c>
      <c r="J1352" s="52">
        <v>2024</v>
      </c>
      <c r="K1352" s="52" t="s">
        <v>24</v>
      </c>
      <c r="L1352" s="53" t="s">
        <v>71</v>
      </c>
      <c r="M1352" s="54">
        <v>45566</v>
      </c>
      <c r="N1352" s="52" t="s">
        <v>39</v>
      </c>
      <c r="O1352" s="55">
        <v>25.57</v>
      </c>
      <c r="P1352" s="52">
        <v>76</v>
      </c>
      <c r="Q1352" s="56">
        <v>0.06</v>
      </c>
      <c r="R1352" s="55">
        <f>+Table13[[#This Row],[Price per Unit]]*Table13[[#This Row],[Units Sold]]</f>
        <v>1943.32</v>
      </c>
      <c r="S1352" s="52" t="s">
        <v>47</v>
      </c>
      <c r="T1352" s="66">
        <f>+Table13[[#This Row],[Price per Unit]]*Table13[[#This Row],[Units Sold]]-Table13[[#This Row],[Price per Unit]]*Table13[[#This Row],[Units Sold]]*Table13[[#This Row],[Discount %]]</f>
        <v>1826.7208000000001</v>
      </c>
      <c r="U1352"/>
    </row>
    <row r="1353" spans="1:21">
      <c r="A1353" s="65">
        <v>3589</v>
      </c>
      <c r="B1353" s="52" t="s">
        <v>41</v>
      </c>
      <c r="C1353" s="52" t="s">
        <v>49</v>
      </c>
      <c r="D1353" s="52" t="s">
        <v>19</v>
      </c>
      <c r="E1353" s="52" t="s">
        <v>20</v>
      </c>
      <c r="F1353" s="52" t="s">
        <v>60</v>
      </c>
      <c r="G1353" s="52">
        <f>+LEN(Table13[[#This Row],[Product Name]])</f>
        <v>15</v>
      </c>
      <c r="H1353" s="52" t="s">
        <v>57</v>
      </c>
      <c r="I1353" s="52" t="s">
        <v>23</v>
      </c>
      <c r="J1353" s="52">
        <v>2023</v>
      </c>
      <c r="K1353" s="52" t="s">
        <v>45</v>
      </c>
      <c r="L1353" s="53" t="s">
        <v>53</v>
      </c>
      <c r="M1353" s="54">
        <v>44927</v>
      </c>
      <c r="N1353" s="52" t="s">
        <v>66</v>
      </c>
      <c r="O1353" s="55">
        <v>84.8</v>
      </c>
      <c r="P1353" s="52">
        <v>147</v>
      </c>
      <c r="Q1353" s="56">
        <v>0.09</v>
      </c>
      <c r="R1353" s="55">
        <f>+Table13[[#This Row],[Price per Unit]]*Table13[[#This Row],[Units Sold]]</f>
        <v>12465.6</v>
      </c>
      <c r="S1353" s="52" t="s">
        <v>27</v>
      </c>
      <c r="T1353" s="66">
        <f>+Table13[[#This Row],[Price per Unit]]*Table13[[#This Row],[Units Sold]]-Table13[[#This Row],[Price per Unit]]*Table13[[#This Row],[Units Sold]]*Table13[[#This Row],[Discount %]]</f>
        <v>11343.696</v>
      </c>
      <c r="U1353"/>
    </row>
    <row r="1354" spans="1:21">
      <c r="A1354" s="65">
        <v>3595</v>
      </c>
      <c r="B1354" s="52" t="s">
        <v>41</v>
      </c>
      <c r="C1354" s="52" t="s">
        <v>49</v>
      </c>
      <c r="D1354" s="52" t="s">
        <v>42</v>
      </c>
      <c r="E1354" s="52" t="s">
        <v>67</v>
      </c>
      <c r="F1354" s="52" t="s">
        <v>38</v>
      </c>
      <c r="G1354" s="52">
        <f>+LEN(Table13[[#This Row],[Product Name]])</f>
        <v>15</v>
      </c>
      <c r="H1354" s="52" t="s">
        <v>44</v>
      </c>
      <c r="I1354" s="52" t="s">
        <v>23</v>
      </c>
      <c r="J1354" s="52">
        <v>2024</v>
      </c>
      <c r="K1354" s="52" t="s">
        <v>32</v>
      </c>
      <c r="L1354" s="53" t="s">
        <v>64</v>
      </c>
      <c r="M1354" s="54">
        <v>45474</v>
      </c>
      <c r="N1354" s="52" t="s">
        <v>69</v>
      </c>
      <c r="O1354" s="55">
        <v>99.3</v>
      </c>
      <c r="P1354" s="52">
        <v>310</v>
      </c>
      <c r="Q1354" s="56">
        <v>0.15</v>
      </c>
      <c r="R1354" s="55">
        <f>+Table13[[#This Row],[Price per Unit]]*Table13[[#This Row],[Units Sold]]</f>
        <v>30783</v>
      </c>
      <c r="S1354" s="52" t="s">
        <v>56</v>
      </c>
      <c r="T1354" s="66">
        <f>+Table13[[#This Row],[Price per Unit]]*Table13[[#This Row],[Units Sold]]-Table13[[#This Row],[Price per Unit]]*Table13[[#This Row],[Units Sold]]*Table13[[#This Row],[Discount %]]</f>
        <v>26165.55</v>
      </c>
      <c r="U1354"/>
    </row>
    <row r="1355" spans="1:21">
      <c r="A1355" s="65">
        <v>3597</v>
      </c>
      <c r="B1355" s="52" t="s">
        <v>41</v>
      </c>
      <c r="C1355" s="52" t="s">
        <v>49</v>
      </c>
      <c r="D1355" s="52" t="s">
        <v>36</v>
      </c>
      <c r="E1355" s="52" t="s">
        <v>70</v>
      </c>
      <c r="F1355" s="52" t="s">
        <v>55</v>
      </c>
      <c r="G1355" s="52">
        <f>+LEN(Table13[[#This Row],[Product Name]])</f>
        <v>19</v>
      </c>
      <c r="H1355" s="52" t="s">
        <v>44</v>
      </c>
      <c r="I1355" s="52" t="s">
        <v>23</v>
      </c>
      <c r="J1355" s="52">
        <v>2024</v>
      </c>
      <c r="K1355" s="52" t="s">
        <v>32</v>
      </c>
      <c r="L1355" s="53" t="s">
        <v>58</v>
      </c>
      <c r="M1355" s="54">
        <v>45566</v>
      </c>
      <c r="N1355" s="52" t="s">
        <v>66</v>
      </c>
      <c r="O1355" s="55">
        <v>20.92</v>
      </c>
      <c r="P1355" s="52">
        <v>448</v>
      </c>
      <c r="Q1355" s="56">
        <v>0.09</v>
      </c>
      <c r="R1355" s="55">
        <f>+Table13[[#This Row],[Price per Unit]]*Table13[[#This Row],[Units Sold]]</f>
        <v>9372.16</v>
      </c>
      <c r="S1355" s="52" t="s">
        <v>61</v>
      </c>
      <c r="T1355" s="66">
        <f>+Table13[[#This Row],[Price per Unit]]*Table13[[#This Row],[Units Sold]]-Table13[[#This Row],[Price per Unit]]*Table13[[#This Row],[Units Sold]]*Table13[[#This Row],[Discount %]]</f>
        <v>8528.6656000000003</v>
      </c>
      <c r="U1355"/>
    </row>
    <row r="1356" spans="1:21">
      <c r="A1356" s="65">
        <v>3601</v>
      </c>
      <c r="B1356" s="52" t="s">
        <v>41</v>
      </c>
      <c r="C1356" s="52" t="s">
        <v>49</v>
      </c>
      <c r="D1356" s="52" t="s">
        <v>19</v>
      </c>
      <c r="E1356" s="52" t="s">
        <v>67</v>
      </c>
      <c r="F1356" s="52" t="s">
        <v>43</v>
      </c>
      <c r="G1356" s="52">
        <f>+LEN(Table13[[#This Row],[Product Name]])</f>
        <v>20</v>
      </c>
      <c r="H1356" s="52" t="s">
        <v>57</v>
      </c>
      <c r="I1356" s="52" t="s">
        <v>23</v>
      </c>
      <c r="J1356" s="52">
        <v>2024</v>
      </c>
      <c r="K1356" s="52" t="s">
        <v>45</v>
      </c>
      <c r="L1356" s="53" t="s">
        <v>71</v>
      </c>
      <c r="M1356" s="54">
        <v>45566</v>
      </c>
      <c r="N1356" s="52" t="s">
        <v>69</v>
      </c>
      <c r="O1356" s="55">
        <v>16.14</v>
      </c>
      <c r="P1356" s="52">
        <v>206</v>
      </c>
      <c r="Q1356" s="56">
        <v>0.05</v>
      </c>
      <c r="R1356" s="55">
        <f>+Table13[[#This Row],[Price per Unit]]*Table13[[#This Row],[Units Sold]]</f>
        <v>3324.84</v>
      </c>
      <c r="S1356" s="52" t="s">
        <v>27</v>
      </c>
      <c r="T1356" s="66">
        <f>+Table13[[#This Row],[Price per Unit]]*Table13[[#This Row],[Units Sold]]-Table13[[#This Row],[Price per Unit]]*Table13[[#This Row],[Units Sold]]*Table13[[#This Row],[Discount %]]</f>
        <v>3158.598</v>
      </c>
      <c r="U1356"/>
    </row>
    <row r="1357" spans="1:21">
      <c r="A1357" s="65">
        <v>3609</v>
      </c>
      <c r="B1357" s="52" t="s">
        <v>41</v>
      </c>
      <c r="C1357" s="52" t="s">
        <v>49</v>
      </c>
      <c r="D1357" s="52" t="s">
        <v>50</v>
      </c>
      <c r="E1357" s="52" t="s">
        <v>37</v>
      </c>
      <c r="F1357" s="52" t="s">
        <v>43</v>
      </c>
      <c r="G1357" s="52">
        <f>+LEN(Table13[[#This Row],[Product Name]])</f>
        <v>20</v>
      </c>
      <c r="H1357" s="52" t="s">
        <v>57</v>
      </c>
      <c r="I1357" s="52" t="s">
        <v>31</v>
      </c>
      <c r="J1357" s="52">
        <v>2024</v>
      </c>
      <c r="K1357" s="52" t="s">
        <v>63</v>
      </c>
      <c r="L1357" s="53" t="s">
        <v>51</v>
      </c>
      <c r="M1357" s="54">
        <v>45383</v>
      </c>
      <c r="N1357" s="52" t="s">
        <v>39</v>
      </c>
      <c r="O1357" s="55">
        <v>85.01</v>
      </c>
      <c r="P1357" s="52">
        <v>158</v>
      </c>
      <c r="Q1357" s="56">
        <v>0.21</v>
      </c>
      <c r="R1357" s="55">
        <f>+Table13[[#This Row],[Price per Unit]]*Table13[[#This Row],[Units Sold]]</f>
        <v>13431.58</v>
      </c>
      <c r="S1357" s="52" t="s">
        <v>61</v>
      </c>
      <c r="T1357" s="66">
        <f>+Table13[[#This Row],[Price per Unit]]*Table13[[#This Row],[Units Sold]]-Table13[[#This Row],[Price per Unit]]*Table13[[#This Row],[Units Sold]]*Table13[[#This Row],[Discount %]]</f>
        <v>10610.948200000001</v>
      </c>
      <c r="U1357"/>
    </row>
    <row r="1358" spans="1:21">
      <c r="A1358" s="65">
        <v>3610</v>
      </c>
      <c r="B1358" s="52" t="s">
        <v>48</v>
      </c>
      <c r="C1358" s="52" t="s">
        <v>49</v>
      </c>
      <c r="D1358" s="52" t="s">
        <v>54</v>
      </c>
      <c r="E1358" s="52" t="s">
        <v>62</v>
      </c>
      <c r="F1358" s="52" t="s">
        <v>55</v>
      </c>
      <c r="G1358" s="52">
        <f>+LEN(Table13[[#This Row],[Product Name]])</f>
        <v>19</v>
      </c>
      <c r="H1358" s="52" t="s">
        <v>22</v>
      </c>
      <c r="I1358" s="52" t="s">
        <v>31</v>
      </c>
      <c r="J1358" s="52">
        <v>2023</v>
      </c>
      <c r="K1358" s="52" t="s">
        <v>45</v>
      </c>
      <c r="L1358" s="53" t="s">
        <v>58</v>
      </c>
      <c r="M1358" s="54">
        <v>45200</v>
      </c>
      <c r="N1358" s="52" t="s">
        <v>26</v>
      </c>
      <c r="O1358" s="55">
        <v>33.630000000000003</v>
      </c>
      <c r="P1358" s="52">
        <v>280</v>
      </c>
      <c r="Q1358" s="56">
        <v>0.09</v>
      </c>
      <c r="R1358" s="55">
        <f>+Table13[[#This Row],[Price per Unit]]*Table13[[#This Row],[Units Sold]]</f>
        <v>9416.4000000000015</v>
      </c>
      <c r="S1358" s="52" t="s">
        <v>47</v>
      </c>
      <c r="T1358" s="66">
        <f>+Table13[[#This Row],[Price per Unit]]*Table13[[#This Row],[Units Sold]]-Table13[[#This Row],[Price per Unit]]*Table13[[#This Row],[Units Sold]]*Table13[[#This Row],[Discount %]]</f>
        <v>8568.9240000000009</v>
      </c>
      <c r="U1358"/>
    </row>
    <row r="1359" spans="1:21">
      <c r="A1359" s="65">
        <v>3612</v>
      </c>
      <c r="B1359" s="52" t="s">
        <v>41</v>
      </c>
      <c r="C1359" s="52" t="s">
        <v>49</v>
      </c>
      <c r="D1359" s="52" t="s">
        <v>42</v>
      </c>
      <c r="E1359" s="52" t="s">
        <v>62</v>
      </c>
      <c r="F1359" s="52" t="s">
        <v>38</v>
      </c>
      <c r="G1359" s="52">
        <f>+LEN(Table13[[#This Row],[Product Name]])</f>
        <v>15</v>
      </c>
      <c r="H1359" s="52" t="s">
        <v>44</v>
      </c>
      <c r="I1359" s="52" t="s">
        <v>31</v>
      </c>
      <c r="J1359" s="52">
        <v>2023</v>
      </c>
      <c r="K1359" s="52" t="s">
        <v>45</v>
      </c>
      <c r="L1359" s="53" t="s">
        <v>64</v>
      </c>
      <c r="M1359" s="54">
        <v>45108</v>
      </c>
      <c r="N1359" s="52" t="s">
        <v>34</v>
      </c>
      <c r="O1359" s="55">
        <v>74.94</v>
      </c>
      <c r="P1359" s="52">
        <v>348</v>
      </c>
      <c r="Q1359" s="56">
        <v>0.2</v>
      </c>
      <c r="R1359" s="55">
        <f>+Table13[[#This Row],[Price per Unit]]*Table13[[#This Row],[Units Sold]]</f>
        <v>26079.119999999999</v>
      </c>
      <c r="S1359" s="52" t="s">
        <v>61</v>
      </c>
      <c r="T1359" s="66">
        <f>+Table13[[#This Row],[Price per Unit]]*Table13[[#This Row],[Units Sold]]-Table13[[#This Row],[Price per Unit]]*Table13[[#This Row],[Units Sold]]*Table13[[#This Row],[Discount %]]</f>
        <v>20863.295999999998</v>
      </c>
      <c r="U1359"/>
    </row>
    <row r="1360" spans="1:21">
      <c r="A1360" s="65">
        <v>3614</v>
      </c>
      <c r="B1360" s="52" t="s">
        <v>48</v>
      </c>
      <c r="C1360" s="52" t="s">
        <v>49</v>
      </c>
      <c r="D1360" s="52" t="s">
        <v>54</v>
      </c>
      <c r="E1360" s="52" t="s">
        <v>30</v>
      </c>
      <c r="F1360" s="52" t="s">
        <v>21</v>
      </c>
      <c r="G1360" s="52">
        <f>+LEN(Table13[[#This Row],[Product Name]])</f>
        <v>16</v>
      </c>
      <c r="H1360" s="52" t="s">
        <v>57</v>
      </c>
      <c r="I1360" s="52" t="s">
        <v>23</v>
      </c>
      <c r="J1360" s="52">
        <v>2024</v>
      </c>
      <c r="K1360" s="52" t="s">
        <v>63</v>
      </c>
      <c r="L1360" s="53" t="s">
        <v>51</v>
      </c>
      <c r="M1360" s="54">
        <v>45383</v>
      </c>
      <c r="N1360" s="52" t="s">
        <v>34</v>
      </c>
      <c r="O1360" s="55">
        <v>37.89</v>
      </c>
      <c r="P1360" s="52">
        <v>348</v>
      </c>
      <c r="Q1360" s="56">
        <v>0.27</v>
      </c>
      <c r="R1360" s="55">
        <f>+Table13[[#This Row],[Price per Unit]]*Table13[[#This Row],[Units Sold]]</f>
        <v>13185.72</v>
      </c>
      <c r="S1360" s="52" t="s">
        <v>47</v>
      </c>
      <c r="T1360" s="66">
        <f>+Table13[[#This Row],[Price per Unit]]*Table13[[#This Row],[Units Sold]]-Table13[[#This Row],[Price per Unit]]*Table13[[#This Row],[Units Sold]]*Table13[[#This Row],[Discount %]]</f>
        <v>9625.5756000000001</v>
      </c>
      <c r="U1360"/>
    </row>
    <row r="1361" spans="1:21">
      <c r="A1361" s="65">
        <v>3617</v>
      </c>
      <c r="B1361" s="52" t="s">
        <v>17</v>
      </c>
      <c r="C1361" s="52" t="s">
        <v>49</v>
      </c>
      <c r="D1361" s="52" t="s">
        <v>42</v>
      </c>
      <c r="E1361" s="52" t="s">
        <v>70</v>
      </c>
      <c r="F1361" s="52" t="s">
        <v>43</v>
      </c>
      <c r="G1361" s="52">
        <f>+LEN(Table13[[#This Row],[Product Name]])</f>
        <v>20</v>
      </c>
      <c r="H1361" s="52" t="s">
        <v>44</v>
      </c>
      <c r="I1361" s="52" t="s">
        <v>23</v>
      </c>
      <c r="J1361" s="52">
        <v>2024</v>
      </c>
      <c r="K1361" s="52" t="s">
        <v>24</v>
      </c>
      <c r="L1361" s="53" t="s">
        <v>53</v>
      </c>
      <c r="M1361" s="54">
        <v>45292</v>
      </c>
      <c r="N1361" s="52" t="s">
        <v>66</v>
      </c>
      <c r="O1361" s="55">
        <v>74.63</v>
      </c>
      <c r="P1361" s="52">
        <v>459</v>
      </c>
      <c r="Q1361" s="56">
        <v>0.16</v>
      </c>
      <c r="R1361" s="55">
        <f>+Table13[[#This Row],[Price per Unit]]*Table13[[#This Row],[Units Sold]]</f>
        <v>34255.17</v>
      </c>
      <c r="S1361" s="52" t="s">
        <v>61</v>
      </c>
      <c r="T1361" s="66">
        <f>+Table13[[#This Row],[Price per Unit]]*Table13[[#This Row],[Units Sold]]-Table13[[#This Row],[Price per Unit]]*Table13[[#This Row],[Units Sold]]*Table13[[#This Row],[Discount %]]</f>
        <v>28774.342799999999</v>
      </c>
      <c r="U1361"/>
    </row>
    <row r="1362" spans="1:21">
      <c r="A1362" s="65">
        <v>3618</v>
      </c>
      <c r="B1362" s="52" t="s">
        <v>17</v>
      </c>
      <c r="C1362" s="52" t="s">
        <v>49</v>
      </c>
      <c r="D1362" s="52" t="s">
        <v>54</v>
      </c>
      <c r="E1362" s="52" t="s">
        <v>59</v>
      </c>
      <c r="F1362" s="52" t="s">
        <v>43</v>
      </c>
      <c r="G1362" s="52">
        <f>+LEN(Table13[[#This Row],[Product Name]])</f>
        <v>20</v>
      </c>
      <c r="H1362" s="52" t="s">
        <v>44</v>
      </c>
      <c r="I1362" s="52" t="s">
        <v>23</v>
      </c>
      <c r="J1362" s="52">
        <v>2023</v>
      </c>
      <c r="K1362" s="52" t="s">
        <v>63</v>
      </c>
      <c r="L1362" s="53" t="s">
        <v>46</v>
      </c>
      <c r="M1362" s="54">
        <v>45170</v>
      </c>
      <c r="N1362" s="52" t="s">
        <v>66</v>
      </c>
      <c r="O1362" s="55">
        <v>37.93</v>
      </c>
      <c r="P1362" s="52">
        <v>75</v>
      </c>
      <c r="Q1362" s="56">
        <v>0.08</v>
      </c>
      <c r="R1362" s="55">
        <f>+Table13[[#This Row],[Price per Unit]]*Table13[[#This Row],[Units Sold]]</f>
        <v>2844.75</v>
      </c>
      <c r="S1362" s="52" t="s">
        <v>47</v>
      </c>
      <c r="T1362" s="66">
        <f>+Table13[[#This Row],[Price per Unit]]*Table13[[#This Row],[Units Sold]]-Table13[[#This Row],[Price per Unit]]*Table13[[#This Row],[Units Sold]]*Table13[[#This Row],[Discount %]]</f>
        <v>2617.17</v>
      </c>
      <c r="U1362"/>
    </row>
    <row r="1363" spans="1:21">
      <c r="A1363" s="65">
        <v>3621</v>
      </c>
      <c r="B1363" s="52" t="s">
        <v>17</v>
      </c>
      <c r="C1363" s="52" t="s">
        <v>49</v>
      </c>
      <c r="D1363" s="52" t="s">
        <v>36</v>
      </c>
      <c r="E1363" s="52" t="s">
        <v>59</v>
      </c>
      <c r="F1363" s="52" t="s">
        <v>43</v>
      </c>
      <c r="G1363" s="52">
        <f>+LEN(Table13[[#This Row],[Product Name]])</f>
        <v>20</v>
      </c>
      <c r="H1363" s="52" t="s">
        <v>44</v>
      </c>
      <c r="I1363" s="52" t="s">
        <v>23</v>
      </c>
      <c r="J1363" s="52">
        <v>2024</v>
      </c>
      <c r="K1363" s="52" t="s">
        <v>45</v>
      </c>
      <c r="L1363" s="53" t="s">
        <v>58</v>
      </c>
      <c r="M1363" s="54">
        <v>45566</v>
      </c>
      <c r="N1363" s="52" t="s">
        <v>34</v>
      </c>
      <c r="O1363" s="55">
        <v>96.08</v>
      </c>
      <c r="P1363" s="52">
        <v>26</v>
      </c>
      <c r="Q1363" s="56">
        <v>0.21</v>
      </c>
      <c r="R1363" s="55">
        <f>+Table13[[#This Row],[Price per Unit]]*Table13[[#This Row],[Units Sold]]</f>
        <v>2498.08</v>
      </c>
      <c r="S1363" s="52" t="s">
        <v>27</v>
      </c>
      <c r="T1363" s="66">
        <f>+Table13[[#This Row],[Price per Unit]]*Table13[[#This Row],[Units Sold]]-Table13[[#This Row],[Price per Unit]]*Table13[[#This Row],[Units Sold]]*Table13[[#This Row],[Discount %]]</f>
        <v>1973.4832000000001</v>
      </c>
      <c r="U1363"/>
    </row>
    <row r="1364" spans="1:21">
      <c r="A1364" s="65">
        <v>3623</v>
      </c>
      <c r="B1364" s="52" t="s">
        <v>41</v>
      </c>
      <c r="C1364" s="52" t="s">
        <v>49</v>
      </c>
      <c r="D1364" s="52" t="s">
        <v>52</v>
      </c>
      <c r="E1364" s="52" t="s">
        <v>62</v>
      </c>
      <c r="F1364" s="52" t="s">
        <v>60</v>
      </c>
      <c r="G1364" s="52">
        <f>+LEN(Table13[[#This Row],[Product Name]])</f>
        <v>15</v>
      </c>
      <c r="H1364" s="52" t="s">
        <v>57</v>
      </c>
      <c r="I1364" s="52" t="s">
        <v>31</v>
      </c>
      <c r="J1364" s="52">
        <v>2023</v>
      </c>
      <c r="K1364" s="52" t="s">
        <v>63</v>
      </c>
      <c r="L1364" s="53" t="s">
        <v>33</v>
      </c>
      <c r="M1364" s="54">
        <v>45047</v>
      </c>
      <c r="N1364" s="52" t="s">
        <v>34</v>
      </c>
      <c r="O1364" s="55">
        <v>12.92</v>
      </c>
      <c r="P1364" s="52">
        <v>58</v>
      </c>
      <c r="Q1364" s="56">
        <v>0.03</v>
      </c>
      <c r="R1364" s="55">
        <f>+Table13[[#This Row],[Price per Unit]]*Table13[[#This Row],[Units Sold]]</f>
        <v>749.36</v>
      </c>
      <c r="S1364" s="52" t="s">
        <v>27</v>
      </c>
      <c r="T1364" s="66">
        <f>+Table13[[#This Row],[Price per Unit]]*Table13[[#This Row],[Units Sold]]-Table13[[#This Row],[Price per Unit]]*Table13[[#This Row],[Units Sold]]*Table13[[#This Row],[Discount %]]</f>
        <v>726.87919999999997</v>
      </c>
      <c r="U1364"/>
    </row>
    <row r="1365" spans="1:21">
      <c r="A1365" s="65">
        <v>3626</v>
      </c>
      <c r="B1365" s="52" t="s">
        <v>48</v>
      </c>
      <c r="C1365" s="52" t="s">
        <v>49</v>
      </c>
      <c r="D1365" s="52" t="s">
        <v>50</v>
      </c>
      <c r="E1365" s="52" t="s">
        <v>62</v>
      </c>
      <c r="F1365" s="52" t="s">
        <v>21</v>
      </c>
      <c r="G1365" s="52">
        <f>+LEN(Table13[[#This Row],[Product Name]])</f>
        <v>16</v>
      </c>
      <c r="H1365" s="52" t="s">
        <v>22</v>
      </c>
      <c r="I1365" s="52" t="s">
        <v>31</v>
      </c>
      <c r="J1365" s="52">
        <v>2024</v>
      </c>
      <c r="K1365" s="52" t="s">
        <v>32</v>
      </c>
      <c r="L1365" s="53" t="s">
        <v>64</v>
      </c>
      <c r="M1365" s="54">
        <v>45474</v>
      </c>
      <c r="N1365" s="52" t="s">
        <v>69</v>
      </c>
      <c r="O1365" s="55">
        <v>5.96</v>
      </c>
      <c r="P1365" s="52">
        <v>88</v>
      </c>
      <c r="Q1365" s="56">
        <v>7.0000000000000007E-2</v>
      </c>
      <c r="R1365" s="55">
        <f>+Table13[[#This Row],[Price per Unit]]*Table13[[#This Row],[Units Sold]]</f>
        <v>524.48</v>
      </c>
      <c r="S1365" s="52" t="s">
        <v>47</v>
      </c>
      <c r="T1365" s="66">
        <f>+Table13[[#This Row],[Price per Unit]]*Table13[[#This Row],[Units Sold]]-Table13[[#This Row],[Price per Unit]]*Table13[[#This Row],[Units Sold]]*Table13[[#This Row],[Discount %]]</f>
        <v>487.76640000000003</v>
      </c>
      <c r="U1365"/>
    </row>
    <row r="1366" spans="1:21">
      <c r="A1366" s="65">
        <v>3630</v>
      </c>
      <c r="B1366" s="52" t="s">
        <v>41</v>
      </c>
      <c r="C1366" s="52" t="s">
        <v>49</v>
      </c>
      <c r="D1366" s="52" t="s">
        <v>29</v>
      </c>
      <c r="E1366" s="52" t="s">
        <v>20</v>
      </c>
      <c r="F1366" s="52" t="s">
        <v>60</v>
      </c>
      <c r="G1366" s="52">
        <f>+LEN(Table13[[#This Row],[Product Name]])</f>
        <v>15</v>
      </c>
      <c r="H1366" s="52" t="s">
        <v>22</v>
      </c>
      <c r="I1366" s="52" t="s">
        <v>31</v>
      </c>
      <c r="J1366" s="52">
        <v>2024</v>
      </c>
      <c r="K1366" s="52" t="s">
        <v>32</v>
      </c>
      <c r="L1366" s="53" t="s">
        <v>53</v>
      </c>
      <c r="M1366" s="54">
        <v>45292</v>
      </c>
      <c r="N1366" s="52" t="s">
        <v>34</v>
      </c>
      <c r="O1366" s="55">
        <v>60.77</v>
      </c>
      <c r="P1366" s="52">
        <v>328</v>
      </c>
      <c r="Q1366" s="56">
        <v>0</v>
      </c>
      <c r="R1366" s="55">
        <f>+Table13[[#This Row],[Price per Unit]]*Table13[[#This Row],[Units Sold]]</f>
        <v>19932.560000000001</v>
      </c>
      <c r="S1366" s="52" t="s">
        <v>61</v>
      </c>
      <c r="T1366" s="66">
        <f>+Table13[[#This Row],[Price per Unit]]*Table13[[#This Row],[Units Sold]]-Table13[[#This Row],[Price per Unit]]*Table13[[#This Row],[Units Sold]]*Table13[[#This Row],[Discount %]]</f>
        <v>19932.560000000001</v>
      </c>
      <c r="U1366"/>
    </row>
    <row r="1367" spans="1:21">
      <c r="A1367" s="65">
        <v>3633</v>
      </c>
      <c r="B1367" s="52" t="s">
        <v>41</v>
      </c>
      <c r="C1367" s="52" t="s">
        <v>49</v>
      </c>
      <c r="D1367" s="52" t="s">
        <v>36</v>
      </c>
      <c r="E1367" s="52" t="s">
        <v>37</v>
      </c>
      <c r="F1367" s="52" t="s">
        <v>21</v>
      </c>
      <c r="G1367" s="52">
        <f>+LEN(Table13[[#This Row],[Product Name]])</f>
        <v>16</v>
      </c>
      <c r="H1367" s="52" t="s">
        <v>44</v>
      </c>
      <c r="I1367" s="52" t="s">
        <v>23</v>
      </c>
      <c r="J1367" s="52">
        <v>2024</v>
      </c>
      <c r="K1367" s="52" t="s">
        <v>24</v>
      </c>
      <c r="L1367" s="53" t="s">
        <v>25</v>
      </c>
      <c r="M1367" s="54">
        <v>45352</v>
      </c>
      <c r="N1367" s="52" t="s">
        <v>39</v>
      </c>
      <c r="O1367" s="55">
        <v>21.95</v>
      </c>
      <c r="P1367" s="52">
        <v>249</v>
      </c>
      <c r="Q1367" s="56">
        <v>0.19</v>
      </c>
      <c r="R1367" s="55">
        <f>+Table13[[#This Row],[Price per Unit]]*Table13[[#This Row],[Units Sold]]</f>
        <v>5465.55</v>
      </c>
      <c r="S1367" s="52" t="s">
        <v>27</v>
      </c>
      <c r="T1367" s="66">
        <f>+Table13[[#This Row],[Price per Unit]]*Table13[[#This Row],[Units Sold]]-Table13[[#This Row],[Price per Unit]]*Table13[[#This Row],[Units Sold]]*Table13[[#This Row],[Discount %]]</f>
        <v>4427.0955000000004</v>
      </c>
      <c r="U1367"/>
    </row>
    <row r="1368" spans="1:21">
      <c r="A1368" s="65">
        <v>3634</v>
      </c>
      <c r="B1368" s="52" t="s">
        <v>48</v>
      </c>
      <c r="C1368" s="52" t="s">
        <v>49</v>
      </c>
      <c r="D1368" s="52" t="s">
        <v>29</v>
      </c>
      <c r="E1368" s="52" t="s">
        <v>20</v>
      </c>
      <c r="F1368" s="52" t="s">
        <v>38</v>
      </c>
      <c r="G1368" s="52">
        <f>+LEN(Table13[[#This Row],[Product Name]])</f>
        <v>15</v>
      </c>
      <c r="H1368" s="52" t="s">
        <v>44</v>
      </c>
      <c r="I1368" s="52" t="s">
        <v>23</v>
      </c>
      <c r="J1368" s="52">
        <v>2024</v>
      </c>
      <c r="K1368" s="52" t="s">
        <v>24</v>
      </c>
      <c r="L1368" s="53" t="s">
        <v>46</v>
      </c>
      <c r="M1368" s="54">
        <v>45536</v>
      </c>
      <c r="N1368" s="52" t="s">
        <v>69</v>
      </c>
      <c r="O1368" s="55">
        <v>26.28</v>
      </c>
      <c r="P1368" s="52">
        <v>331</v>
      </c>
      <c r="Q1368" s="56">
        <v>0.21</v>
      </c>
      <c r="R1368" s="55">
        <f>+Table13[[#This Row],[Price per Unit]]*Table13[[#This Row],[Units Sold]]</f>
        <v>8698.68</v>
      </c>
      <c r="S1368" s="52" t="s">
        <v>56</v>
      </c>
      <c r="T1368" s="66">
        <f>+Table13[[#This Row],[Price per Unit]]*Table13[[#This Row],[Units Sold]]-Table13[[#This Row],[Price per Unit]]*Table13[[#This Row],[Units Sold]]*Table13[[#This Row],[Discount %]]</f>
        <v>6871.9572000000007</v>
      </c>
      <c r="U1368"/>
    </row>
    <row r="1369" spans="1:21">
      <c r="A1369" s="65">
        <v>3635</v>
      </c>
      <c r="B1369" s="52" t="s">
        <v>17</v>
      </c>
      <c r="C1369" s="52" t="s">
        <v>49</v>
      </c>
      <c r="D1369" s="52" t="s">
        <v>29</v>
      </c>
      <c r="E1369" s="52" t="s">
        <v>70</v>
      </c>
      <c r="F1369" s="52" t="s">
        <v>38</v>
      </c>
      <c r="G1369" s="52">
        <f>+LEN(Table13[[#This Row],[Product Name]])</f>
        <v>15</v>
      </c>
      <c r="H1369" s="52" t="s">
        <v>44</v>
      </c>
      <c r="I1369" s="52" t="s">
        <v>31</v>
      </c>
      <c r="J1369" s="52">
        <v>2024</v>
      </c>
      <c r="K1369" s="52" t="s">
        <v>45</v>
      </c>
      <c r="L1369" s="53" t="s">
        <v>71</v>
      </c>
      <c r="M1369" s="54">
        <v>45566</v>
      </c>
      <c r="N1369" s="52" t="s">
        <v>26</v>
      </c>
      <c r="O1369" s="55">
        <v>7.71</v>
      </c>
      <c r="P1369" s="52">
        <v>102</v>
      </c>
      <c r="Q1369" s="56">
        <v>0.14000000000000001</v>
      </c>
      <c r="R1369" s="55">
        <f>+Table13[[#This Row],[Price per Unit]]*Table13[[#This Row],[Units Sold]]</f>
        <v>786.42</v>
      </c>
      <c r="S1369" s="52" t="s">
        <v>47</v>
      </c>
      <c r="T1369" s="66">
        <f>+Table13[[#This Row],[Price per Unit]]*Table13[[#This Row],[Units Sold]]-Table13[[#This Row],[Price per Unit]]*Table13[[#This Row],[Units Sold]]*Table13[[#This Row],[Discount %]]</f>
        <v>676.32119999999998</v>
      </c>
      <c r="U1369"/>
    </row>
    <row r="1370" spans="1:21">
      <c r="A1370" s="65">
        <v>3637</v>
      </c>
      <c r="B1370" s="52" t="s">
        <v>17</v>
      </c>
      <c r="C1370" s="52" t="s">
        <v>49</v>
      </c>
      <c r="D1370" s="52" t="s">
        <v>52</v>
      </c>
      <c r="E1370" s="52" t="s">
        <v>37</v>
      </c>
      <c r="F1370" s="52" t="s">
        <v>21</v>
      </c>
      <c r="G1370" s="52">
        <f>+LEN(Table13[[#This Row],[Product Name]])</f>
        <v>16</v>
      </c>
      <c r="H1370" s="52" t="s">
        <v>44</v>
      </c>
      <c r="I1370" s="52" t="s">
        <v>31</v>
      </c>
      <c r="J1370" s="52">
        <v>2023</v>
      </c>
      <c r="K1370" s="52" t="s">
        <v>24</v>
      </c>
      <c r="L1370" s="53" t="s">
        <v>64</v>
      </c>
      <c r="M1370" s="54">
        <v>45108</v>
      </c>
      <c r="N1370" s="52" t="s">
        <v>69</v>
      </c>
      <c r="O1370" s="55">
        <v>23.96</v>
      </c>
      <c r="P1370" s="52">
        <v>216</v>
      </c>
      <c r="Q1370" s="56">
        <v>0.14000000000000001</v>
      </c>
      <c r="R1370" s="55">
        <f>+Table13[[#This Row],[Price per Unit]]*Table13[[#This Row],[Units Sold]]</f>
        <v>5175.3600000000006</v>
      </c>
      <c r="S1370" s="52" t="s">
        <v>40</v>
      </c>
      <c r="T1370" s="66">
        <f>+Table13[[#This Row],[Price per Unit]]*Table13[[#This Row],[Units Sold]]-Table13[[#This Row],[Price per Unit]]*Table13[[#This Row],[Units Sold]]*Table13[[#This Row],[Discount %]]</f>
        <v>4450.8096000000005</v>
      </c>
      <c r="U1370"/>
    </row>
    <row r="1371" spans="1:21">
      <c r="A1371" s="65">
        <v>3642</v>
      </c>
      <c r="B1371" s="52" t="s">
        <v>48</v>
      </c>
      <c r="C1371" s="52" t="s">
        <v>49</v>
      </c>
      <c r="D1371" s="52" t="s">
        <v>50</v>
      </c>
      <c r="E1371" s="52" t="s">
        <v>67</v>
      </c>
      <c r="F1371" s="52" t="s">
        <v>38</v>
      </c>
      <c r="G1371" s="52">
        <f>+LEN(Table13[[#This Row],[Product Name]])</f>
        <v>15</v>
      </c>
      <c r="H1371" s="52" t="s">
        <v>57</v>
      </c>
      <c r="I1371" s="52" t="s">
        <v>23</v>
      </c>
      <c r="J1371" s="52">
        <v>2023</v>
      </c>
      <c r="K1371" s="52" t="s">
        <v>24</v>
      </c>
      <c r="L1371" s="53" t="s">
        <v>46</v>
      </c>
      <c r="M1371" s="54">
        <v>45170</v>
      </c>
      <c r="N1371" s="52" t="s">
        <v>26</v>
      </c>
      <c r="O1371" s="55">
        <v>66.38</v>
      </c>
      <c r="P1371" s="52">
        <v>408</v>
      </c>
      <c r="Q1371" s="56">
        <v>0.13</v>
      </c>
      <c r="R1371" s="55">
        <f>+Table13[[#This Row],[Price per Unit]]*Table13[[#This Row],[Units Sold]]</f>
        <v>27083.039999999997</v>
      </c>
      <c r="S1371" s="52" t="s">
        <v>61</v>
      </c>
      <c r="T1371" s="66">
        <f>+Table13[[#This Row],[Price per Unit]]*Table13[[#This Row],[Units Sold]]-Table13[[#This Row],[Price per Unit]]*Table13[[#This Row],[Units Sold]]*Table13[[#This Row],[Discount %]]</f>
        <v>23562.244799999997</v>
      </c>
      <c r="U1371"/>
    </row>
    <row r="1372" spans="1:21">
      <c r="A1372" s="65">
        <v>3652</v>
      </c>
      <c r="B1372" s="52" t="s">
        <v>17</v>
      </c>
      <c r="C1372" s="52" t="s">
        <v>49</v>
      </c>
      <c r="D1372" s="52" t="s">
        <v>54</v>
      </c>
      <c r="E1372" s="52" t="s">
        <v>59</v>
      </c>
      <c r="F1372" s="52" t="s">
        <v>55</v>
      </c>
      <c r="G1372" s="52">
        <f>+LEN(Table13[[#This Row],[Product Name]])</f>
        <v>19</v>
      </c>
      <c r="H1372" s="52" t="s">
        <v>57</v>
      </c>
      <c r="I1372" s="52" t="s">
        <v>23</v>
      </c>
      <c r="J1372" s="52">
        <v>2023</v>
      </c>
      <c r="K1372" s="52" t="s">
        <v>32</v>
      </c>
      <c r="L1372" s="53" t="s">
        <v>71</v>
      </c>
      <c r="M1372" s="54">
        <v>45200</v>
      </c>
      <c r="N1372" s="52" t="s">
        <v>66</v>
      </c>
      <c r="O1372" s="55">
        <v>99.5</v>
      </c>
      <c r="P1372" s="52">
        <v>297</v>
      </c>
      <c r="Q1372" s="56">
        <v>0.11</v>
      </c>
      <c r="R1372" s="55">
        <f>+Table13[[#This Row],[Price per Unit]]*Table13[[#This Row],[Units Sold]]</f>
        <v>29551.5</v>
      </c>
      <c r="S1372" s="52" t="s">
        <v>27</v>
      </c>
      <c r="T1372" s="66">
        <f>+Table13[[#This Row],[Price per Unit]]*Table13[[#This Row],[Units Sold]]-Table13[[#This Row],[Price per Unit]]*Table13[[#This Row],[Units Sold]]*Table13[[#This Row],[Discount %]]</f>
        <v>26300.834999999999</v>
      </c>
      <c r="U1372"/>
    </row>
    <row r="1373" spans="1:21">
      <c r="A1373" s="65">
        <v>3655</v>
      </c>
      <c r="B1373" s="52" t="s">
        <v>17</v>
      </c>
      <c r="C1373" s="52" t="s">
        <v>49</v>
      </c>
      <c r="D1373" s="52" t="s">
        <v>19</v>
      </c>
      <c r="E1373" s="52" t="s">
        <v>20</v>
      </c>
      <c r="F1373" s="52" t="s">
        <v>55</v>
      </c>
      <c r="G1373" s="52">
        <f>+LEN(Table13[[#This Row],[Product Name]])</f>
        <v>19</v>
      </c>
      <c r="H1373" s="52" t="s">
        <v>44</v>
      </c>
      <c r="I1373" s="52" t="s">
        <v>23</v>
      </c>
      <c r="J1373" s="52">
        <v>2023</v>
      </c>
      <c r="K1373" s="52" t="s">
        <v>32</v>
      </c>
      <c r="L1373" s="53" t="s">
        <v>25</v>
      </c>
      <c r="M1373" s="54">
        <v>44986</v>
      </c>
      <c r="N1373" s="52" t="s">
        <v>39</v>
      </c>
      <c r="O1373" s="55">
        <v>57.65</v>
      </c>
      <c r="P1373" s="52">
        <v>211</v>
      </c>
      <c r="Q1373" s="56">
        <v>0.1</v>
      </c>
      <c r="R1373" s="55">
        <f>+Table13[[#This Row],[Price per Unit]]*Table13[[#This Row],[Units Sold]]</f>
        <v>12164.15</v>
      </c>
      <c r="S1373" s="52" t="s">
        <v>56</v>
      </c>
      <c r="T1373" s="66">
        <f>+Table13[[#This Row],[Price per Unit]]*Table13[[#This Row],[Units Sold]]-Table13[[#This Row],[Price per Unit]]*Table13[[#This Row],[Units Sold]]*Table13[[#This Row],[Discount %]]</f>
        <v>10947.735000000001</v>
      </c>
      <c r="U1373"/>
    </row>
    <row r="1374" spans="1:21">
      <c r="A1374" s="65">
        <v>3657</v>
      </c>
      <c r="B1374" s="52" t="s">
        <v>48</v>
      </c>
      <c r="C1374" s="52" t="s">
        <v>49</v>
      </c>
      <c r="D1374" s="52" t="s">
        <v>36</v>
      </c>
      <c r="E1374" s="52" t="s">
        <v>62</v>
      </c>
      <c r="F1374" s="52" t="s">
        <v>21</v>
      </c>
      <c r="G1374" s="52">
        <f>+LEN(Table13[[#This Row],[Product Name]])</f>
        <v>16</v>
      </c>
      <c r="H1374" s="52" t="s">
        <v>22</v>
      </c>
      <c r="I1374" s="52" t="s">
        <v>31</v>
      </c>
      <c r="J1374" s="52">
        <v>2023</v>
      </c>
      <c r="K1374" s="52" t="s">
        <v>32</v>
      </c>
      <c r="L1374" s="53" t="s">
        <v>33</v>
      </c>
      <c r="M1374" s="54">
        <v>45047</v>
      </c>
      <c r="N1374" s="52" t="s">
        <v>69</v>
      </c>
      <c r="O1374" s="55">
        <v>5.29</v>
      </c>
      <c r="P1374" s="52">
        <v>465</v>
      </c>
      <c r="Q1374" s="56">
        <v>0.23</v>
      </c>
      <c r="R1374" s="55">
        <f>+Table13[[#This Row],[Price per Unit]]*Table13[[#This Row],[Units Sold]]</f>
        <v>2459.85</v>
      </c>
      <c r="S1374" s="52" t="s">
        <v>27</v>
      </c>
      <c r="T1374" s="66">
        <f>+Table13[[#This Row],[Price per Unit]]*Table13[[#This Row],[Units Sold]]-Table13[[#This Row],[Price per Unit]]*Table13[[#This Row],[Units Sold]]*Table13[[#This Row],[Discount %]]</f>
        <v>1894.0844999999999</v>
      </c>
      <c r="U1374"/>
    </row>
    <row r="1375" spans="1:21">
      <c r="A1375" s="65">
        <v>3662</v>
      </c>
      <c r="B1375" s="52" t="s">
        <v>48</v>
      </c>
      <c r="C1375" s="52" t="s">
        <v>49</v>
      </c>
      <c r="D1375" s="52" t="s">
        <v>19</v>
      </c>
      <c r="E1375" s="52" t="s">
        <v>20</v>
      </c>
      <c r="F1375" s="52" t="s">
        <v>55</v>
      </c>
      <c r="G1375" s="52">
        <f>+LEN(Table13[[#This Row],[Product Name]])</f>
        <v>19</v>
      </c>
      <c r="H1375" s="52" t="s">
        <v>57</v>
      </c>
      <c r="I1375" s="52" t="s">
        <v>31</v>
      </c>
      <c r="J1375" s="52">
        <v>2024</v>
      </c>
      <c r="K1375" s="52" t="s">
        <v>24</v>
      </c>
      <c r="L1375" s="53" t="s">
        <v>25</v>
      </c>
      <c r="M1375" s="54">
        <v>45352</v>
      </c>
      <c r="N1375" s="52" t="s">
        <v>69</v>
      </c>
      <c r="O1375" s="55">
        <v>34.1</v>
      </c>
      <c r="P1375" s="52">
        <v>125</v>
      </c>
      <c r="Q1375" s="56">
        <v>0.19</v>
      </c>
      <c r="R1375" s="55">
        <f>+Table13[[#This Row],[Price per Unit]]*Table13[[#This Row],[Units Sold]]</f>
        <v>4262.5</v>
      </c>
      <c r="S1375" s="52" t="s">
        <v>47</v>
      </c>
      <c r="T1375" s="66">
        <f>+Table13[[#This Row],[Price per Unit]]*Table13[[#This Row],[Units Sold]]-Table13[[#This Row],[Price per Unit]]*Table13[[#This Row],[Units Sold]]*Table13[[#This Row],[Discount %]]</f>
        <v>3452.625</v>
      </c>
      <c r="U1375"/>
    </row>
    <row r="1376" spans="1:21">
      <c r="A1376" s="65">
        <v>3664</v>
      </c>
      <c r="B1376" s="52" t="s">
        <v>17</v>
      </c>
      <c r="C1376" s="52" t="s">
        <v>49</v>
      </c>
      <c r="D1376" s="52" t="s">
        <v>52</v>
      </c>
      <c r="E1376" s="52" t="s">
        <v>67</v>
      </c>
      <c r="F1376" s="52" t="s">
        <v>60</v>
      </c>
      <c r="G1376" s="52">
        <f>+LEN(Table13[[#This Row],[Product Name]])</f>
        <v>15</v>
      </c>
      <c r="H1376" s="52" t="s">
        <v>57</v>
      </c>
      <c r="I1376" s="52" t="s">
        <v>31</v>
      </c>
      <c r="J1376" s="52">
        <v>2024</v>
      </c>
      <c r="K1376" s="52" t="s">
        <v>45</v>
      </c>
      <c r="L1376" s="53" t="s">
        <v>58</v>
      </c>
      <c r="M1376" s="54">
        <v>45566</v>
      </c>
      <c r="N1376" s="52" t="s">
        <v>26</v>
      </c>
      <c r="O1376" s="55">
        <v>78.17</v>
      </c>
      <c r="P1376" s="52">
        <v>246</v>
      </c>
      <c r="Q1376" s="56">
        <v>0.25</v>
      </c>
      <c r="R1376" s="55">
        <f>+Table13[[#This Row],[Price per Unit]]*Table13[[#This Row],[Units Sold]]</f>
        <v>19229.82</v>
      </c>
      <c r="S1376" s="52" t="s">
        <v>61</v>
      </c>
      <c r="T1376" s="66">
        <f>+Table13[[#This Row],[Price per Unit]]*Table13[[#This Row],[Units Sold]]-Table13[[#This Row],[Price per Unit]]*Table13[[#This Row],[Units Sold]]*Table13[[#This Row],[Discount %]]</f>
        <v>14422.365</v>
      </c>
      <c r="U1376"/>
    </row>
    <row r="1377" spans="1:21">
      <c r="A1377" s="65">
        <v>3665</v>
      </c>
      <c r="B1377" s="52" t="s">
        <v>17</v>
      </c>
      <c r="C1377" s="52" t="s">
        <v>49</v>
      </c>
      <c r="D1377" s="52" t="s">
        <v>29</v>
      </c>
      <c r="E1377" s="52" t="s">
        <v>30</v>
      </c>
      <c r="F1377" s="52" t="s">
        <v>60</v>
      </c>
      <c r="G1377" s="52">
        <f>+LEN(Table13[[#This Row],[Product Name]])</f>
        <v>15</v>
      </c>
      <c r="H1377" s="52" t="s">
        <v>22</v>
      </c>
      <c r="I1377" s="52" t="s">
        <v>31</v>
      </c>
      <c r="J1377" s="52">
        <v>2024</v>
      </c>
      <c r="K1377" s="52" t="s">
        <v>32</v>
      </c>
      <c r="L1377" s="53" t="s">
        <v>53</v>
      </c>
      <c r="M1377" s="54">
        <v>45292</v>
      </c>
      <c r="N1377" s="52" t="s">
        <v>69</v>
      </c>
      <c r="O1377" s="55">
        <v>83.82</v>
      </c>
      <c r="P1377" s="52">
        <v>7</v>
      </c>
      <c r="Q1377" s="56">
        <v>0.28000000000000003</v>
      </c>
      <c r="R1377" s="55">
        <f>+Table13[[#This Row],[Price per Unit]]*Table13[[#This Row],[Units Sold]]</f>
        <v>586.74</v>
      </c>
      <c r="S1377" s="52" t="s">
        <v>47</v>
      </c>
      <c r="T1377" s="66">
        <f>+Table13[[#This Row],[Price per Unit]]*Table13[[#This Row],[Units Sold]]-Table13[[#This Row],[Price per Unit]]*Table13[[#This Row],[Units Sold]]*Table13[[#This Row],[Discount %]]</f>
        <v>422.45280000000002</v>
      </c>
      <c r="U1377"/>
    </row>
    <row r="1378" spans="1:21">
      <c r="A1378" s="65">
        <v>3668</v>
      </c>
      <c r="B1378" s="52" t="s">
        <v>48</v>
      </c>
      <c r="C1378" s="52" t="s">
        <v>49</v>
      </c>
      <c r="D1378" s="52" t="s">
        <v>50</v>
      </c>
      <c r="E1378" s="52" t="s">
        <v>70</v>
      </c>
      <c r="F1378" s="52" t="s">
        <v>55</v>
      </c>
      <c r="G1378" s="52">
        <f>+LEN(Table13[[#This Row],[Product Name]])</f>
        <v>19</v>
      </c>
      <c r="H1378" s="52" t="s">
        <v>57</v>
      </c>
      <c r="I1378" s="52" t="s">
        <v>23</v>
      </c>
      <c r="J1378" s="52">
        <v>2024</v>
      </c>
      <c r="K1378" s="52" t="s">
        <v>63</v>
      </c>
      <c r="L1378" s="53" t="s">
        <v>33</v>
      </c>
      <c r="M1378" s="54">
        <v>45413</v>
      </c>
      <c r="N1378" s="52" t="s">
        <v>34</v>
      </c>
      <c r="O1378" s="55">
        <v>89.32</v>
      </c>
      <c r="P1378" s="52">
        <v>447</v>
      </c>
      <c r="Q1378" s="56">
        <v>0.25</v>
      </c>
      <c r="R1378" s="55">
        <f>+Table13[[#This Row],[Price per Unit]]*Table13[[#This Row],[Units Sold]]</f>
        <v>39926.039999999994</v>
      </c>
      <c r="S1378" s="52" t="s">
        <v>56</v>
      </c>
      <c r="T1378" s="66">
        <f>+Table13[[#This Row],[Price per Unit]]*Table13[[#This Row],[Units Sold]]-Table13[[#This Row],[Price per Unit]]*Table13[[#This Row],[Units Sold]]*Table13[[#This Row],[Discount %]]</f>
        <v>29944.529999999995</v>
      </c>
      <c r="U1378"/>
    </row>
    <row r="1379" spans="1:21">
      <c r="A1379" s="65">
        <v>3678</v>
      </c>
      <c r="B1379" s="52" t="s">
        <v>48</v>
      </c>
      <c r="C1379" s="52" t="s">
        <v>49</v>
      </c>
      <c r="D1379" s="52" t="s">
        <v>50</v>
      </c>
      <c r="E1379" s="52" t="s">
        <v>62</v>
      </c>
      <c r="F1379" s="52" t="s">
        <v>43</v>
      </c>
      <c r="G1379" s="52">
        <f>+LEN(Table13[[#This Row],[Product Name]])</f>
        <v>20</v>
      </c>
      <c r="H1379" s="52" t="s">
        <v>44</v>
      </c>
      <c r="I1379" s="52" t="s">
        <v>23</v>
      </c>
      <c r="J1379" s="52">
        <v>2023</v>
      </c>
      <c r="K1379" s="52" t="s">
        <v>63</v>
      </c>
      <c r="L1379" s="53" t="s">
        <v>53</v>
      </c>
      <c r="M1379" s="54">
        <v>44927</v>
      </c>
      <c r="N1379" s="52" t="s">
        <v>26</v>
      </c>
      <c r="O1379" s="55">
        <v>96.53</v>
      </c>
      <c r="P1379" s="52">
        <v>61</v>
      </c>
      <c r="Q1379" s="56">
        <v>0.14000000000000001</v>
      </c>
      <c r="R1379" s="55">
        <f>+Table13[[#This Row],[Price per Unit]]*Table13[[#This Row],[Units Sold]]</f>
        <v>5888.33</v>
      </c>
      <c r="S1379" s="52" t="s">
        <v>61</v>
      </c>
      <c r="T1379" s="66">
        <f>+Table13[[#This Row],[Price per Unit]]*Table13[[#This Row],[Units Sold]]-Table13[[#This Row],[Price per Unit]]*Table13[[#This Row],[Units Sold]]*Table13[[#This Row],[Discount %]]</f>
        <v>5063.9637999999995</v>
      </c>
      <c r="U1379"/>
    </row>
    <row r="1380" spans="1:21">
      <c r="A1380" s="65">
        <v>3687</v>
      </c>
      <c r="B1380" s="52" t="s">
        <v>48</v>
      </c>
      <c r="C1380" s="52" t="s">
        <v>49</v>
      </c>
      <c r="D1380" s="52" t="s">
        <v>54</v>
      </c>
      <c r="E1380" s="52" t="s">
        <v>20</v>
      </c>
      <c r="F1380" s="52" t="s">
        <v>38</v>
      </c>
      <c r="G1380" s="52">
        <f>+LEN(Table13[[#This Row],[Product Name]])</f>
        <v>15</v>
      </c>
      <c r="H1380" s="52" t="s">
        <v>22</v>
      </c>
      <c r="I1380" s="52" t="s">
        <v>23</v>
      </c>
      <c r="J1380" s="52">
        <v>2024</v>
      </c>
      <c r="K1380" s="52" t="s">
        <v>63</v>
      </c>
      <c r="L1380" s="53" t="s">
        <v>64</v>
      </c>
      <c r="M1380" s="54">
        <v>45474</v>
      </c>
      <c r="N1380" s="52" t="s">
        <v>69</v>
      </c>
      <c r="O1380" s="55">
        <v>9.07</v>
      </c>
      <c r="P1380" s="52">
        <v>243</v>
      </c>
      <c r="Q1380" s="56">
        <v>0.22</v>
      </c>
      <c r="R1380" s="55">
        <f>+Table13[[#This Row],[Price per Unit]]*Table13[[#This Row],[Units Sold]]</f>
        <v>2204.0100000000002</v>
      </c>
      <c r="S1380" s="52" t="s">
        <v>27</v>
      </c>
      <c r="T1380" s="66">
        <f>+Table13[[#This Row],[Price per Unit]]*Table13[[#This Row],[Units Sold]]-Table13[[#This Row],[Price per Unit]]*Table13[[#This Row],[Units Sold]]*Table13[[#This Row],[Discount %]]</f>
        <v>1719.1278000000002</v>
      </c>
      <c r="U1380"/>
    </row>
    <row r="1381" spans="1:21">
      <c r="A1381" s="65">
        <v>3689</v>
      </c>
      <c r="B1381" s="52" t="s">
        <v>48</v>
      </c>
      <c r="C1381" s="52" t="s">
        <v>49</v>
      </c>
      <c r="D1381" s="52" t="s">
        <v>36</v>
      </c>
      <c r="E1381" s="52" t="s">
        <v>20</v>
      </c>
      <c r="F1381" s="52" t="s">
        <v>38</v>
      </c>
      <c r="G1381" s="52">
        <f>+LEN(Table13[[#This Row],[Product Name]])</f>
        <v>15</v>
      </c>
      <c r="H1381" s="52" t="s">
        <v>22</v>
      </c>
      <c r="I1381" s="52" t="s">
        <v>23</v>
      </c>
      <c r="J1381" s="52">
        <v>2023</v>
      </c>
      <c r="K1381" s="52" t="s">
        <v>45</v>
      </c>
      <c r="L1381" s="53" t="s">
        <v>53</v>
      </c>
      <c r="M1381" s="54">
        <v>44927</v>
      </c>
      <c r="N1381" s="52" t="s">
        <v>66</v>
      </c>
      <c r="O1381" s="55">
        <v>6.31</v>
      </c>
      <c r="P1381" s="52">
        <v>199</v>
      </c>
      <c r="Q1381" s="56">
        <v>0.26</v>
      </c>
      <c r="R1381" s="55">
        <f>+Table13[[#This Row],[Price per Unit]]*Table13[[#This Row],[Units Sold]]</f>
        <v>1255.6899999999998</v>
      </c>
      <c r="S1381" s="52" t="s">
        <v>27</v>
      </c>
      <c r="T1381" s="66">
        <f>+Table13[[#This Row],[Price per Unit]]*Table13[[#This Row],[Units Sold]]-Table13[[#This Row],[Price per Unit]]*Table13[[#This Row],[Units Sold]]*Table13[[#This Row],[Discount %]]</f>
        <v>929.21059999999989</v>
      </c>
      <c r="U1381"/>
    </row>
    <row r="1382" spans="1:21">
      <c r="A1382" s="65">
        <v>3693</v>
      </c>
      <c r="B1382" s="52" t="s">
        <v>17</v>
      </c>
      <c r="C1382" s="52" t="s">
        <v>49</v>
      </c>
      <c r="D1382" s="52" t="s">
        <v>29</v>
      </c>
      <c r="E1382" s="52" t="s">
        <v>20</v>
      </c>
      <c r="F1382" s="52" t="s">
        <v>21</v>
      </c>
      <c r="G1382" s="52">
        <f>+LEN(Table13[[#This Row],[Product Name]])</f>
        <v>16</v>
      </c>
      <c r="H1382" s="52" t="s">
        <v>22</v>
      </c>
      <c r="I1382" s="52" t="s">
        <v>23</v>
      </c>
      <c r="J1382" s="52">
        <v>2023</v>
      </c>
      <c r="K1382" s="52" t="s">
        <v>45</v>
      </c>
      <c r="L1382" s="53" t="s">
        <v>33</v>
      </c>
      <c r="M1382" s="54">
        <v>45047</v>
      </c>
      <c r="N1382" s="52" t="s">
        <v>69</v>
      </c>
      <c r="O1382" s="55">
        <v>13.26</v>
      </c>
      <c r="P1382" s="52">
        <v>491</v>
      </c>
      <c r="Q1382" s="56">
        <v>0.01</v>
      </c>
      <c r="R1382" s="55">
        <f>+Table13[[#This Row],[Price per Unit]]*Table13[[#This Row],[Units Sold]]</f>
        <v>6510.66</v>
      </c>
      <c r="S1382" s="52" t="s">
        <v>61</v>
      </c>
      <c r="T1382" s="66">
        <f>+Table13[[#This Row],[Price per Unit]]*Table13[[#This Row],[Units Sold]]-Table13[[#This Row],[Price per Unit]]*Table13[[#This Row],[Units Sold]]*Table13[[#This Row],[Discount %]]</f>
        <v>6445.5533999999998</v>
      </c>
      <c r="U1382"/>
    </row>
    <row r="1383" spans="1:21">
      <c r="A1383" s="65">
        <v>3694</v>
      </c>
      <c r="B1383" s="52" t="s">
        <v>41</v>
      </c>
      <c r="C1383" s="52" t="s">
        <v>49</v>
      </c>
      <c r="D1383" s="52" t="s">
        <v>54</v>
      </c>
      <c r="E1383" s="52" t="s">
        <v>20</v>
      </c>
      <c r="F1383" s="52" t="s">
        <v>21</v>
      </c>
      <c r="G1383" s="52">
        <f>+LEN(Table13[[#This Row],[Product Name]])</f>
        <v>16</v>
      </c>
      <c r="H1383" s="52" t="s">
        <v>22</v>
      </c>
      <c r="I1383" s="52" t="s">
        <v>31</v>
      </c>
      <c r="J1383" s="52">
        <v>2023</v>
      </c>
      <c r="K1383" s="52" t="s">
        <v>45</v>
      </c>
      <c r="L1383" s="53" t="s">
        <v>68</v>
      </c>
      <c r="M1383" s="54">
        <v>45261</v>
      </c>
      <c r="N1383" s="52" t="s">
        <v>66</v>
      </c>
      <c r="O1383" s="55">
        <v>64.69</v>
      </c>
      <c r="P1383" s="52">
        <v>211</v>
      </c>
      <c r="Q1383" s="56">
        <v>0.2</v>
      </c>
      <c r="R1383" s="55">
        <f>+Table13[[#This Row],[Price per Unit]]*Table13[[#This Row],[Units Sold]]</f>
        <v>13649.59</v>
      </c>
      <c r="S1383" s="52" t="s">
        <v>56</v>
      </c>
      <c r="T1383" s="66">
        <f>+Table13[[#This Row],[Price per Unit]]*Table13[[#This Row],[Units Sold]]-Table13[[#This Row],[Price per Unit]]*Table13[[#This Row],[Units Sold]]*Table13[[#This Row],[Discount %]]</f>
        <v>10919.672</v>
      </c>
      <c r="U1383"/>
    </row>
    <row r="1384" spans="1:21">
      <c r="A1384" s="65">
        <v>3698</v>
      </c>
      <c r="B1384" s="52" t="s">
        <v>17</v>
      </c>
      <c r="C1384" s="52" t="s">
        <v>49</v>
      </c>
      <c r="D1384" s="52" t="s">
        <v>52</v>
      </c>
      <c r="E1384" s="52" t="s">
        <v>37</v>
      </c>
      <c r="F1384" s="52" t="s">
        <v>55</v>
      </c>
      <c r="G1384" s="52">
        <f>+LEN(Table13[[#This Row],[Product Name]])</f>
        <v>19</v>
      </c>
      <c r="H1384" s="52" t="s">
        <v>44</v>
      </c>
      <c r="I1384" s="52" t="s">
        <v>31</v>
      </c>
      <c r="J1384" s="52">
        <v>2023</v>
      </c>
      <c r="K1384" s="52" t="s">
        <v>63</v>
      </c>
      <c r="L1384" s="53" t="s">
        <v>53</v>
      </c>
      <c r="M1384" s="54">
        <v>44927</v>
      </c>
      <c r="N1384" s="52" t="s">
        <v>26</v>
      </c>
      <c r="O1384" s="55">
        <v>18.420000000000002</v>
      </c>
      <c r="P1384" s="52">
        <v>353</v>
      </c>
      <c r="Q1384" s="56">
        <v>0.23</v>
      </c>
      <c r="R1384" s="55">
        <f>+Table13[[#This Row],[Price per Unit]]*Table13[[#This Row],[Units Sold]]</f>
        <v>6502.26</v>
      </c>
      <c r="S1384" s="52" t="s">
        <v>47</v>
      </c>
      <c r="T1384" s="66">
        <f>+Table13[[#This Row],[Price per Unit]]*Table13[[#This Row],[Units Sold]]-Table13[[#This Row],[Price per Unit]]*Table13[[#This Row],[Units Sold]]*Table13[[#This Row],[Discount %]]</f>
        <v>5006.7402000000002</v>
      </c>
      <c r="U1384"/>
    </row>
    <row r="1385" spans="1:21">
      <c r="A1385" s="65">
        <v>3701</v>
      </c>
      <c r="B1385" s="52" t="s">
        <v>41</v>
      </c>
      <c r="C1385" s="52" t="s">
        <v>49</v>
      </c>
      <c r="D1385" s="52" t="s">
        <v>54</v>
      </c>
      <c r="E1385" s="52" t="s">
        <v>59</v>
      </c>
      <c r="F1385" s="52" t="s">
        <v>21</v>
      </c>
      <c r="G1385" s="52">
        <f>+LEN(Table13[[#This Row],[Product Name]])</f>
        <v>16</v>
      </c>
      <c r="H1385" s="52" t="s">
        <v>57</v>
      </c>
      <c r="I1385" s="52" t="s">
        <v>23</v>
      </c>
      <c r="J1385" s="52">
        <v>2024</v>
      </c>
      <c r="K1385" s="52" t="s">
        <v>24</v>
      </c>
      <c r="L1385" s="53" t="s">
        <v>46</v>
      </c>
      <c r="M1385" s="54">
        <v>45536</v>
      </c>
      <c r="N1385" s="52" t="s">
        <v>69</v>
      </c>
      <c r="O1385" s="55">
        <v>97.67</v>
      </c>
      <c r="P1385" s="52">
        <v>244</v>
      </c>
      <c r="Q1385" s="56">
        <v>0.26</v>
      </c>
      <c r="R1385" s="55">
        <f>+Table13[[#This Row],[Price per Unit]]*Table13[[#This Row],[Units Sold]]</f>
        <v>23831.48</v>
      </c>
      <c r="S1385" s="52" t="s">
        <v>27</v>
      </c>
      <c r="T1385" s="66">
        <f>+Table13[[#This Row],[Price per Unit]]*Table13[[#This Row],[Units Sold]]-Table13[[#This Row],[Price per Unit]]*Table13[[#This Row],[Units Sold]]*Table13[[#This Row],[Discount %]]</f>
        <v>17635.2952</v>
      </c>
      <c r="U1385"/>
    </row>
    <row r="1386" spans="1:21">
      <c r="A1386" s="65">
        <v>3708</v>
      </c>
      <c r="B1386" s="52" t="s">
        <v>41</v>
      </c>
      <c r="C1386" s="52" t="s">
        <v>49</v>
      </c>
      <c r="D1386" s="52" t="s">
        <v>54</v>
      </c>
      <c r="E1386" s="52" t="s">
        <v>30</v>
      </c>
      <c r="F1386" s="52" t="s">
        <v>21</v>
      </c>
      <c r="G1386" s="52">
        <f>+LEN(Table13[[#This Row],[Product Name]])</f>
        <v>16</v>
      </c>
      <c r="H1386" s="52" t="s">
        <v>57</v>
      </c>
      <c r="I1386" s="52" t="s">
        <v>31</v>
      </c>
      <c r="J1386" s="52">
        <v>2023</v>
      </c>
      <c r="K1386" s="52" t="s">
        <v>63</v>
      </c>
      <c r="L1386" s="53" t="s">
        <v>71</v>
      </c>
      <c r="M1386" s="54">
        <v>45200</v>
      </c>
      <c r="N1386" s="52" t="s">
        <v>26</v>
      </c>
      <c r="O1386" s="55">
        <v>75.77</v>
      </c>
      <c r="P1386" s="52">
        <v>214</v>
      </c>
      <c r="Q1386" s="56">
        <v>0.27</v>
      </c>
      <c r="R1386" s="55">
        <f>+Table13[[#This Row],[Price per Unit]]*Table13[[#This Row],[Units Sold]]</f>
        <v>16214.779999999999</v>
      </c>
      <c r="S1386" s="52" t="s">
        <v>40</v>
      </c>
      <c r="T1386" s="66">
        <f>+Table13[[#This Row],[Price per Unit]]*Table13[[#This Row],[Units Sold]]-Table13[[#This Row],[Price per Unit]]*Table13[[#This Row],[Units Sold]]*Table13[[#This Row],[Discount %]]</f>
        <v>11836.789399999998</v>
      </c>
      <c r="U1386"/>
    </row>
    <row r="1387" spans="1:21">
      <c r="A1387" s="65">
        <v>3709</v>
      </c>
      <c r="B1387" s="52" t="s">
        <v>41</v>
      </c>
      <c r="C1387" s="52" t="s">
        <v>49</v>
      </c>
      <c r="D1387" s="52" t="s">
        <v>42</v>
      </c>
      <c r="E1387" s="52" t="s">
        <v>30</v>
      </c>
      <c r="F1387" s="52" t="s">
        <v>21</v>
      </c>
      <c r="G1387" s="52">
        <f>+LEN(Table13[[#This Row],[Product Name]])</f>
        <v>16</v>
      </c>
      <c r="H1387" s="52" t="s">
        <v>57</v>
      </c>
      <c r="I1387" s="52" t="s">
        <v>31</v>
      </c>
      <c r="J1387" s="52">
        <v>2023</v>
      </c>
      <c r="K1387" s="52" t="s">
        <v>24</v>
      </c>
      <c r="L1387" s="53" t="s">
        <v>53</v>
      </c>
      <c r="M1387" s="54">
        <v>44927</v>
      </c>
      <c r="N1387" s="52" t="s">
        <v>69</v>
      </c>
      <c r="O1387" s="55">
        <v>90.1</v>
      </c>
      <c r="P1387" s="52">
        <v>413</v>
      </c>
      <c r="Q1387" s="56">
        <v>0.11</v>
      </c>
      <c r="R1387" s="55">
        <f>+Table13[[#This Row],[Price per Unit]]*Table13[[#This Row],[Units Sold]]</f>
        <v>37211.299999999996</v>
      </c>
      <c r="S1387" s="52" t="s">
        <v>27</v>
      </c>
      <c r="T1387" s="66">
        <f>+Table13[[#This Row],[Price per Unit]]*Table13[[#This Row],[Units Sold]]-Table13[[#This Row],[Price per Unit]]*Table13[[#This Row],[Units Sold]]*Table13[[#This Row],[Discount %]]</f>
        <v>33118.056999999993</v>
      </c>
      <c r="U1387"/>
    </row>
    <row r="1388" spans="1:21">
      <c r="A1388" s="65">
        <v>3716</v>
      </c>
      <c r="B1388" s="52" t="s">
        <v>41</v>
      </c>
      <c r="C1388" s="52" t="s">
        <v>49</v>
      </c>
      <c r="D1388" s="52" t="s">
        <v>50</v>
      </c>
      <c r="E1388" s="52" t="s">
        <v>37</v>
      </c>
      <c r="F1388" s="52" t="s">
        <v>60</v>
      </c>
      <c r="G1388" s="52">
        <f>+LEN(Table13[[#This Row],[Product Name]])</f>
        <v>15</v>
      </c>
      <c r="H1388" s="52" t="s">
        <v>22</v>
      </c>
      <c r="I1388" s="52" t="s">
        <v>31</v>
      </c>
      <c r="J1388" s="52">
        <v>2024</v>
      </c>
      <c r="K1388" s="52" t="s">
        <v>32</v>
      </c>
      <c r="L1388" s="53" t="s">
        <v>68</v>
      </c>
      <c r="M1388" s="54">
        <v>45627</v>
      </c>
      <c r="N1388" s="52" t="s">
        <v>69</v>
      </c>
      <c r="O1388" s="55">
        <v>25.54</v>
      </c>
      <c r="P1388" s="52">
        <v>177</v>
      </c>
      <c r="Q1388" s="56">
        <v>0.24</v>
      </c>
      <c r="R1388" s="55">
        <f>+Table13[[#This Row],[Price per Unit]]*Table13[[#This Row],[Units Sold]]</f>
        <v>4520.58</v>
      </c>
      <c r="S1388" s="52" t="s">
        <v>47</v>
      </c>
      <c r="T1388" s="66">
        <f>+Table13[[#This Row],[Price per Unit]]*Table13[[#This Row],[Units Sold]]-Table13[[#This Row],[Price per Unit]]*Table13[[#This Row],[Units Sold]]*Table13[[#This Row],[Discount %]]</f>
        <v>3435.6408000000001</v>
      </c>
      <c r="U1388"/>
    </row>
    <row r="1389" spans="1:21">
      <c r="A1389" s="65">
        <v>3725</v>
      </c>
      <c r="B1389" s="52" t="s">
        <v>17</v>
      </c>
      <c r="C1389" s="52" t="s">
        <v>49</v>
      </c>
      <c r="D1389" s="52" t="s">
        <v>19</v>
      </c>
      <c r="E1389" s="52" t="s">
        <v>67</v>
      </c>
      <c r="F1389" s="52" t="s">
        <v>21</v>
      </c>
      <c r="G1389" s="52">
        <f>+LEN(Table13[[#This Row],[Product Name]])</f>
        <v>16</v>
      </c>
      <c r="H1389" s="52" t="s">
        <v>57</v>
      </c>
      <c r="I1389" s="52" t="s">
        <v>23</v>
      </c>
      <c r="J1389" s="52">
        <v>2023</v>
      </c>
      <c r="K1389" s="52" t="s">
        <v>24</v>
      </c>
      <c r="L1389" s="53" t="s">
        <v>51</v>
      </c>
      <c r="M1389" s="54">
        <v>45017</v>
      </c>
      <c r="N1389" s="52" t="s">
        <v>69</v>
      </c>
      <c r="O1389" s="55">
        <v>81.61</v>
      </c>
      <c r="P1389" s="52">
        <v>243</v>
      </c>
      <c r="Q1389" s="56">
        <v>0.17</v>
      </c>
      <c r="R1389" s="55">
        <f>+Table13[[#This Row],[Price per Unit]]*Table13[[#This Row],[Units Sold]]</f>
        <v>19831.23</v>
      </c>
      <c r="S1389" s="52" t="s">
        <v>40</v>
      </c>
      <c r="T1389" s="66">
        <f>+Table13[[#This Row],[Price per Unit]]*Table13[[#This Row],[Units Sold]]-Table13[[#This Row],[Price per Unit]]*Table13[[#This Row],[Units Sold]]*Table13[[#This Row],[Discount %]]</f>
        <v>16459.920900000001</v>
      </c>
      <c r="U1389"/>
    </row>
    <row r="1390" spans="1:21">
      <c r="A1390" s="65">
        <v>3731</v>
      </c>
      <c r="B1390" s="52" t="s">
        <v>41</v>
      </c>
      <c r="C1390" s="52" t="s">
        <v>49</v>
      </c>
      <c r="D1390" s="52" t="s">
        <v>36</v>
      </c>
      <c r="E1390" s="52" t="s">
        <v>59</v>
      </c>
      <c r="F1390" s="52" t="s">
        <v>21</v>
      </c>
      <c r="G1390" s="52">
        <f>+LEN(Table13[[#This Row],[Product Name]])</f>
        <v>16</v>
      </c>
      <c r="H1390" s="52" t="s">
        <v>57</v>
      </c>
      <c r="I1390" s="52" t="s">
        <v>31</v>
      </c>
      <c r="J1390" s="52">
        <v>2024</v>
      </c>
      <c r="K1390" s="52" t="s">
        <v>45</v>
      </c>
      <c r="L1390" s="53" t="s">
        <v>58</v>
      </c>
      <c r="M1390" s="54">
        <v>45566</v>
      </c>
      <c r="N1390" s="52" t="s">
        <v>66</v>
      </c>
      <c r="O1390" s="55">
        <v>67.099999999999994</v>
      </c>
      <c r="P1390" s="52">
        <v>153</v>
      </c>
      <c r="Q1390" s="56">
        <v>0.14000000000000001</v>
      </c>
      <c r="R1390" s="55">
        <f>+Table13[[#This Row],[Price per Unit]]*Table13[[#This Row],[Units Sold]]</f>
        <v>10266.299999999999</v>
      </c>
      <c r="S1390" s="52" t="s">
        <v>47</v>
      </c>
      <c r="T1390" s="66">
        <f>+Table13[[#This Row],[Price per Unit]]*Table13[[#This Row],[Units Sold]]-Table13[[#This Row],[Price per Unit]]*Table13[[#This Row],[Units Sold]]*Table13[[#This Row],[Discount %]]</f>
        <v>8829.018</v>
      </c>
      <c r="U1390"/>
    </row>
    <row r="1391" spans="1:21">
      <c r="A1391" s="65">
        <v>3732</v>
      </c>
      <c r="B1391" s="52" t="s">
        <v>41</v>
      </c>
      <c r="C1391" s="52" t="s">
        <v>49</v>
      </c>
      <c r="D1391" s="52" t="s">
        <v>52</v>
      </c>
      <c r="E1391" s="52" t="s">
        <v>20</v>
      </c>
      <c r="F1391" s="52" t="s">
        <v>60</v>
      </c>
      <c r="G1391" s="52">
        <f>+LEN(Table13[[#This Row],[Product Name]])</f>
        <v>15</v>
      </c>
      <c r="H1391" s="52" t="s">
        <v>22</v>
      </c>
      <c r="I1391" s="52" t="s">
        <v>31</v>
      </c>
      <c r="J1391" s="52">
        <v>2024</v>
      </c>
      <c r="K1391" s="52" t="s">
        <v>63</v>
      </c>
      <c r="L1391" s="53" t="s">
        <v>65</v>
      </c>
      <c r="M1391" s="54">
        <v>45292</v>
      </c>
      <c r="N1391" s="52" t="s">
        <v>39</v>
      </c>
      <c r="O1391" s="55">
        <v>92.36</v>
      </c>
      <c r="P1391" s="52">
        <v>367</v>
      </c>
      <c r="Q1391" s="56">
        <v>0.08</v>
      </c>
      <c r="R1391" s="55">
        <f>+Table13[[#This Row],[Price per Unit]]*Table13[[#This Row],[Units Sold]]</f>
        <v>33896.120000000003</v>
      </c>
      <c r="S1391" s="52" t="s">
        <v>40</v>
      </c>
      <c r="T1391" s="66">
        <f>+Table13[[#This Row],[Price per Unit]]*Table13[[#This Row],[Units Sold]]-Table13[[#This Row],[Price per Unit]]*Table13[[#This Row],[Units Sold]]*Table13[[#This Row],[Discount %]]</f>
        <v>31184.430400000001</v>
      </c>
      <c r="U1391"/>
    </row>
    <row r="1392" spans="1:21">
      <c r="A1392" s="65">
        <v>3738</v>
      </c>
      <c r="B1392" s="52" t="s">
        <v>41</v>
      </c>
      <c r="C1392" s="52" t="s">
        <v>49</v>
      </c>
      <c r="D1392" s="52" t="s">
        <v>19</v>
      </c>
      <c r="E1392" s="52" t="s">
        <v>20</v>
      </c>
      <c r="F1392" s="52" t="s">
        <v>21</v>
      </c>
      <c r="G1392" s="52">
        <f>+LEN(Table13[[#This Row],[Product Name]])</f>
        <v>16</v>
      </c>
      <c r="H1392" s="52" t="s">
        <v>57</v>
      </c>
      <c r="I1392" s="52" t="s">
        <v>23</v>
      </c>
      <c r="J1392" s="52">
        <v>2023</v>
      </c>
      <c r="K1392" s="52" t="s">
        <v>45</v>
      </c>
      <c r="L1392" s="53" t="s">
        <v>64</v>
      </c>
      <c r="M1392" s="54">
        <v>45108</v>
      </c>
      <c r="N1392" s="52" t="s">
        <v>66</v>
      </c>
      <c r="O1392" s="55">
        <v>63.09</v>
      </c>
      <c r="P1392" s="52">
        <v>195</v>
      </c>
      <c r="Q1392" s="56">
        <v>0.28999999999999998</v>
      </c>
      <c r="R1392" s="55">
        <f>+Table13[[#This Row],[Price per Unit]]*Table13[[#This Row],[Units Sold]]</f>
        <v>12302.550000000001</v>
      </c>
      <c r="S1392" s="52" t="s">
        <v>47</v>
      </c>
      <c r="T1392" s="66">
        <f>+Table13[[#This Row],[Price per Unit]]*Table13[[#This Row],[Units Sold]]-Table13[[#This Row],[Price per Unit]]*Table13[[#This Row],[Units Sold]]*Table13[[#This Row],[Discount %]]</f>
        <v>8734.8105000000014</v>
      </c>
      <c r="U1392"/>
    </row>
    <row r="1393" spans="1:21">
      <c r="A1393" s="65">
        <v>3741</v>
      </c>
      <c r="B1393" s="52" t="s">
        <v>48</v>
      </c>
      <c r="C1393" s="52" t="s">
        <v>49</v>
      </c>
      <c r="D1393" s="52" t="s">
        <v>42</v>
      </c>
      <c r="E1393" s="52" t="s">
        <v>37</v>
      </c>
      <c r="F1393" s="52" t="s">
        <v>43</v>
      </c>
      <c r="G1393" s="52">
        <f>+LEN(Table13[[#This Row],[Product Name]])</f>
        <v>20</v>
      </c>
      <c r="H1393" s="52" t="s">
        <v>44</v>
      </c>
      <c r="I1393" s="52" t="s">
        <v>23</v>
      </c>
      <c r="J1393" s="52">
        <v>2023</v>
      </c>
      <c r="K1393" s="52" t="s">
        <v>32</v>
      </c>
      <c r="L1393" s="53" t="s">
        <v>64</v>
      </c>
      <c r="M1393" s="54">
        <v>45108</v>
      </c>
      <c r="N1393" s="52" t="s">
        <v>26</v>
      </c>
      <c r="O1393" s="55">
        <v>20.3</v>
      </c>
      <c r="P1393" s="52">
        <v>38</v>
      </c>
      <c r="Q1393" s="56">
        <v>0.14000000000000001</v>
      </c>
      <c r="R1393" s="55">
        <f>+Table13[[#This Row],[Price per Unit]]*Table13[[#This Row],[Units Sold]]</f>
        <v>771.4</v>
      </c>
      <c r="S1393" s="52" t="s">
        <v>56</v>
      </c>
      <c r="T1393" s="66">
        <f>+Table13[[#This Row],[Price per Unit]]*Table13[[#This Row],[Units Sold]]-Table13[[#This Row],[Price per Unit]]*Table13[[#This Row],[Units Sold]]*Table13[[#This Row],[Discount %]]</f>
        <v>663.404</v>
      </c>
      <c r="U1393"/>
    </row>
    <row r="1394" spans="1:21">
      <c r="A1394" s="65">
        <v>3746</v>
      </c>
      <c r="B1394" s="52" t="s">
        <v>17</v>
      </c>
      <c r="C1394" s="52" t="s">
        <v>49</v>
      </c>
      <c r="D1394" s="52" t="s">
        <v>36</v>
      </c>
      <c r="E1394" s="52" t="s">
        <v>62</v>
      </c>
      <c r="F1394" s="52" t="s">
        <v>21</v>
      </c>
      <c r="G1394" s="52">
        <f>+LEN(Table13[[#This Row],[Product Name]])</f>
        <v>16</v>
      </c>
      <c r="H1394" s="52" t="s">
        <v>22</v>
      </c>
      <c r="I1394" s="52" t="s">
        <v>31</v>
      </c>
      <c r="J1394" s="52">
        <v>2024</v>
      </c>
      <c r="K1394" s="52" t="s">
        <v>63</v>
      </c>
      <c r="L1394" s="53" t="s">
        <v>64</v>
      </c>
      <c r="M1394" s="54">
        <v>45474</v>
      </c>
      <c r="N1394" s="52" t="s">
        <v>39</v>
      </c>
      <c r="O1394" s="55">
        <v>5.26</v>
      </c>
      <c r="P1394" s="52">
        <v>441</v>
      </c>
      <c r="Q1394" s="56">
        <v>0.12</v>
      </c>
      <c r="R1394" s="55">
        <f>+Table13[[#This Row],[Price per Unit]]*Table13[[#This Row],[Units Sold]]</f>
        <v>2319.66</v>
      </c>
      <c r="S1394" s="52" t="s">
        <v>61</v>
      </c>
      <c r="T1394" s="66">
        <f>+Table13[[#This Row],[Price per Unit]]*Table13[[#This Row],[Units Sold]]-Table13[[#This Row],[Price per Unit]]*Table13[[#This Row],[Units Sold]]*Table13[[#This Row],[Discount %]]</f>
        <v>2041.3008</v>
      </c>
      <c r="U1394"/>
    </row>
    <row r="1395" spans="1:21">
      <c r="A1395" s="65">
        <v>3753</v>
      </c>
      <c r="B1395" s="52" t="s">
        <v>48</v>
      </c>
      <c r="C1395" s="52" t="s">
        <v>49</v>
      </c>
      <c r="D1395" s="52" t="s">
        <v>19</v>
      </c>
      <c r="E1395" s="52" t="s">
        <v>62</v>
      </c>
      <c r="F1395" s="52" t="s">
        <v>38</v>
      </c>
      <c r="G1395" s="52">
        <f>+LEN(Table13[[#This Row],[Product Name]])</f>
        <v>15</v>
      </c>
      <c r="H1395" s="52" t="s">
        <v>57</v>
      </c>
      <c r="I1395" s="52" t="s">
        <v>23</v>
      </c>
      <c r="J1395" s="52">
        <v>2023</v>
      </c>
      <c r="K1395" s="52" t="s">
        <v>45</v>
      </c>
      <c r="L1395" s="53" t="s">
        <v>71</v>
      </c>
      <c r="M1395" s="54">
        <v>45200</v>
      </c>
      <c r="N1395" s="52" t="s">
        <v>34</v>
      </c>
      <c r="O1395" s="55">
        <v>85.46</v>
      </c>
      <c r="P1395" s="52">
        <v>194</v>
      </c>
      <c r="Q1395" s="56">
        <v>0.17</v>
      </c>
      <c r="R1395" s="55">
        <f>+Table13[[#This Row],[Price per Unit]]*Table13[[#This Row],[Units Sold]]</f>
        <v>16579.239999999998</v>
      </c>
      <c r="S1395" s="52" t="s">
        <v>27</v>
      </c>
      <c r="T1395" s="66">
        <f>+Table13[[#This Row],[Price per Unit]]*Table13[[#This Row],[Units Sold]]-Table13[[#This Row],[Price per Unit]]*Table13[[#This Row],[Units Sold]]*Table13[[#This Row],[Discount %]]</f>
        <v>13760.769199999999</v>
      </c>
      <c r="U1395"/>
    </row>
    <row r="1396" spans="1:21">
      <c r="A1396" s="65">
        <v>3754</v>
      </c>
      <c r="B1396" s="52" t="s">
        <v>48</v>
      </c>
      <c r="C1396" s="52" t="s">
        <v>49</v>
      </c>
      <c r="D1396" s="52" t="s">
        <v>50</v>
      </c>
      <c r="E1396" s="52" t="s">
        <v>20</v>
      </c>
      <c r="F1396" s="52" t="s">
        <v>38</v>
      </c>
      <c r="G1396" s="52">
        <f>+LEN(Table13[[#This Row],[Product Name]])</f>
        <v>15</v>
      </c>
      <c r="H1396" s="52" t="s">
        <v>57</v>
      </c>
      <c r="I1396" s="52" t="s">
        <v>31</v>
      </c>
      <c r="J1396" s="52">
        <v>2024</v>
      </c>
      <c r="K1396" s="52" t="s">
        <v>45</v>
      </c>
      <c r="L1396" s="53" t="s">
        <v>53</v>
      </c>
      <c r="M1396" s="54">
        <v>45292</v>
      </c>
      <c r="N1396" s="52" t="s">
        <v>66</v>
      </c>
      <c r="O1396" s="55">
        <v>23.32</v>
      </c>
      <c r="P1396" s="52">
        <v>274</v>
      </c>
      <c r="Q1396" s="56">
        <v>0.25</v>
      </c>
      <c r="R1396" s="55">
        <f>+Table13[[#This Row],[Price per Unit]]*Table13[[#This Row],[Units Sold]]</f>
        <v>6389.68</v>
      </c>
      <c r="S1396" s="52" t="s">
        <v>47</v>
      </c>
      <c r="T1396" s="66">
        <f>+Table13[[#This Row],[Price per Unit]]*Table13[[#This Row],[Units Sold]]-Table13[[#This Row],[Price per Unit]]*Table13[[#This Row],[Units Sold]]*Table13[[#This Row],[Discount %]]</f>
        <v>4792.26</v>
      </c>
      <c r="U1396"/>
    </row>
    <row r="1397" spans="1:21">
      <c r="A1397" s="65">
        <v>3759</v>
      </c>
      <c r="B1397" s="52" t="s">
        <v>48</v>
      </c>
      <c r="C1397" s="52" t="s">
        <v>49</v>
      </c>
      <c r="D1397" s="52" t="s">
        <v>36</v>
      </c>
      <c r="E1397" s="52" t="s">
        <v>70</v>
      </c>
      <c r="F1397" s="52" t="s">
        <v>21</v>
      </c>
      <c r="G1397" s="52">
        <f>+LEN(Table13[[#This Row],[Product Name]])</f>
        <v>16</v>
      </c>
      <c r="H1397" s="52" t="s">
        <v>44</v>
      </c>
      <c r="I1397" s="52" t="s">
        <v>31</v>
      </c>
      <c r="J1397" s="52">
        <v>2023</v>
      </c>
      <c r="K1397" s="52" t="s">
        <v>24</v>
      </c>
      <c r="L1397" s="53" t="s">
        <v>73</v>
      </c>
      <c r="M1397" s="54">
        <v>45139</v>
      </c>
      <c r="N1397" s="52" t="s">
        <v>69</v>
      </c>
      <c r="O1397" s="55">
        <v>62.36</v>
      </c>
      <c r="P1397" s="52">
        <v>141</v>
      </c>
      <c r="Q1397" s="56">
        <v>0.15</v>
      </c>
      <c r="R1397" s="55">
        <f>+Table13[[#This Row],[Price per Unit]]*Table13[[#This Row],[Units Sold]]</f>
        <v>8792.76</v>
      </c>
      <c r="S1397" s="52" t="s">
        <v>56</v>
      </c>
      <c r="T1397" s="66">
        <f>+Table13[[#This Row],[Price per Unit]]*Table13[[#This Row],[Units Sold]]-Table13[[#This Row],[Price per Unit]]*Table13[[#This Row],[Units Sold]]*Table13[[#This Row],[Discount %]]</f>
        <v>7473.8460000000005</v>
      </c>
      <c r="U1397"/>
    </row>
    <row r="1398" spans="1:21">
      <c r="A1398" s="65">
        <v>3764</v>
      </c>
      <c r="B1398" s="52" t="s">
        <v>48</v>
      </c>
      <c r="C1398" s="52" t="s">
        <v>49</v>
      </c>
      <c r="D1398" s="52" t="s">
        <v>52</v>
      </c>
      <c r="E1398" s="52" t="s">
        <v>59</v>
      </c>
      <c r="F1398" s="52" t="s">
        <v>60</v>
      </c>
      <c r="G1398" s="52">
        <f>+LEN(Table13[[#This Row],[Product Name]])</f>
        <v>15</v>
      </c>
      <c r="H1398" s="52" t="s">
        <v>22</v>
      </c>
      <c r="I1398" s="52" t="s">
        <v>23</v>
      </c>
      <c r="J1398" s="52">
        <v>2023</v>
      </c>
      <c r="K1398" s="52" t="s">
        <v>45</v>
      </c>
      <c r="L1398" s="53" t="s">
        <v>58</v>
      </c>
      <c r="M1398" s="54">
        <v>45200</v>
      </c>
      <c r="N1398" s="52" t="s">
        <v>34</v>
      </c>
      <c r="O1398" s="55">
        <v>60.21</v>
      </c>
      <c r="P1398" s="52">
        <v>320</v>
      </c>
      <c r="Q1398" s="56">
        <v>0.19</v>
      </c>
      <c r="R1398" s="55">
        <f>+Table13[[#This Row],[Price per Unit]]*Table13[[#This Row],[Units Sold]]</f>
        <v>19267.2</v>
      </c>
      <c r="S1398" s="52" t="s">
        <v>56</v>
      </c>
      <c r="T1398" s="66">
        <f>+Table13[[#This Row],[Price per Unit]]*Table13[[#This Row],[Units Sold]]-Table13[[#This Row],[Price per Unit]]*Table13[[#This Row],[Units Sold]]*Table13[[#This Row],[Discount %]]</f>
        <v>15606.432000000001</v>
      </c>
      <c r="U1398"/>
    </row>
    <row r="1399" spans="1:21">
      <c r="A1399" s="65">
        <v>3766</v>
      </c>
      <c r="B1399" s="52" t="s">
        <v>17</v>
      </c>
      <c r="C1399" s="52" t="s">
        <v>49</v>
      </c>
      <c r="D1399" s="52" t="s">
        <v>36</v>
      </c>
      <c r="E1399" s="52" t="s">
        <v>62</v>
      </c>
      <c r="F1399" s="52" t="s">
        <v>21</v>
      </c>
      <c r="G1399" s="52">
        <f>+LEN(Table13[[#This Row],[Product Name]])</f>
        <v>16</v>
      </c>
      <c r="H1399" s="52" t="s">
        <v>22</v>
      </c>
      <c r="I1399" s="52" t="s">
        <v>31</v>
      </c>
      <c r="J1399" s="52">
        <v>2023</v>
      </c>
      <c r="K1399" s="52" t="s">
        <v>63</v>
      </c>
      <c r="L1399" s="53" t="s">
        <v>46</v>
      </c>
      <c r="M1399" s="54">
        <v>45170</v>
      </c>
      <c r="N1399" s="52" t="s">
        <v>39</v>
      </c>
      <c r="O1399" s="55">
        <v>65.06</v>
      </c>
      <c r="P1399" s="52">
        <v>371</v>
      </c>
      <c r="Q1399" s="56">
        <v>0.17</v>
      </c>
      <c r="R1399" s="55">
        <f>+Table13[[#This Row],[Price per Unit]]*Table13[[#This Row],[Units Sold]]</f>
        <v>24137.260000000002</v>
      </c>
      <c r="S1399" s="52" t="s">
        <v>40</v>
      </c>
      <c r="T1399" s="66">
        <f>+Table13[[#This Row],[Price per Unit]]*Table13[[#This Row],[Units Sold]]-Table13[[#This Row],[Price per Unit]]*Table13[[#This Row],[Units Sold]]*Table13[[#This Row],[Discount %]]</f>
        <v>20033.925800000001</v>
      </c>
      <c r="U1399"/>
    </row>
    <row r="1400" spans="1:21">
      <c r="A1400" s="65">
        <v>3768</v>
      </c>
      <c r="B1400" s="52" t="s">
        <v>17</v>
      </c>
      <c r="C1400" s="52" t="s">
        <v>49</v>
      </c>
      <c r="D1400" s="52" t="s">
        <v>19</v>
      </c>
      <c r="E1400" s="52" t="s">
        <v>30</v>
      </c>
      <c r="F1400" s="52" t="s">
        <v>21</v>
      </c>
      <c r="G1400" s="52">
        <f>+LEN(Table13[[#This Row],[Product Name]])</f>
        <v>16</v>
      </c>
      <c r="H1400" s="52" t="s">
        <v>22</v>
      </c>
      <c r="I1400" s="52" t="s">
        <v>31</v>
      </c>
      <c r="J1400" s="52">
        <v>2024</v>
      </c>
      <c r="K1400" s="52" t="s">
        <v>45</v>
      </c>
      <c r="L1400" s="53" t="s">
        <v>46</v>
      </c>
      <c r="M1400" s="54">
        <v>45536</v>
      </c>
      <c r="N1400" s="52" t="s">
        <v>39</v>
      </c>
      <c r="O1400" s="55">
        <v>89.59</v>
      </c>
      <c r="P1400" s="52">
        <v>90</v>
      </c>
      <c r="Q1400" s="56">
        <v>0.1</v>
      </c>
      <c r="R1400" s="55">
        <f>+Table13[[#This Row],[Price per Unit]]*Table13[[#This Row],[Units Sold]]</f>
        <v>8063.1</v>
      </c>
      <c r="S1400" s="52" t="s">
        <v>47</v>
      </c>
      <c r="T1400" s="66">
        <f>+Table13[[#This Row],[Price per Unit]]*Table13[[#This Row],[Units Sold]]-Table13[[#This Row],[Price per Unit]]*Table13[[#This Row],[Units Sold]]*Table13[[#This Row],[Discount %]]</f>
        <v>7256.79</v>
      </c>
      <c r="U1400"/>
    </row>
    <row r="1401" spans="1:21">
      <c r="A1401" s="65">
        <v>3769</v>
      </c>
      <c r="B1401" s="52" t="s">
        <v>48</v>
      </c>
      <c r="C1401" s="52" t="s">
        <v>49</v>
      </c>
      <c r="D1401" s="52" t="s">
        <v>36</v>
      </c>
      <c r="E1401" s="52" t="s">
        <v>67</v>
      </c>
      <c r="F1401" s="52" t="s">
        <v>43</v>
      </c>
      <c r="G1401" s="52">
        <f>+LEN(Table13[[#This Row],[Product Name]])</f>
        <v>20</v>
      </c>
      <c r="H1401" s="52" t="s">
        <v>22</v>
      </c>
      <c r="I1401" s="52" t="s">
        <v>23</v>
      </c>
      <c r="J1401" s="52">
        <v>2023</v>
      </c>
      <c r="K1401" s="52" t="s">
        <v>32</v>
      </c>
      <c r="L1401" s="53" t="s">
        <v>53</v>
      </c>
      <c r="M1401" s="54">
        <v>44927</v>
      </c>
      <c r="N1401" s="52" t="s">
        <v>69</v>
      </c>
      <c r="O1401" s="55">
        <v>63.88</v>
      </c>
      <c r="P1401" s="52">
        <v>29</v>
      </c>
      <c r="Q1401" s="56">
        <v>0.18</v>
      </c>
      <c r="R1401" s="55">
        <f>+Table13[[#This Row],[Price per Unit]]*Table13[[#This Row],[Units Sold]]</f>
        <v>1852.52</v>
      </c>
      <c r="S1401" s="52" t="s">
        <v>27</v>
      </c>
      <c r="T1401" s="66">
        <f>+Table13[[#This Row],[Price per Unit]]*Table13[[#This Row],[Units Sold]]-Table13[[#This Row],[Price per Unit]]*Table13[[#This Row],[Units Sold]]*Table13[[#This Row],[Discount %]]</f>
        <v>1519.0663999999999</v>
      </c>
      <c r="U1401"/>
    </row>
    <row r="1402" spans="1:21">
      <c r="A1402" s="65">
        <v>3770</v>
      </c>
      <c r="B1402" s="52" t="s">
        <v>41</v>
      </c>
      <c r="C1402" s="52" t="s">
        <v>49</v>
      </c>
      <c r="D1402" s="52" t="s">
        <v>52</v>
      </c>
      <c r="E1402" s="52" t="s">
        <v>37</v>
      </c>
      <c r="F1402" s="52" t="s">
        <v>38</v>
      </c>
      <c r="G1402" s="52">
        <f>+LEN(Table13[[#This Row],[Product Name]])</f>
        <v>15</v>
      </c>
      <c r="H1402" s="52" t="s">
        <v>22</v>
      </c>
      <c r="I1402" s="52" t="s">
        <v>23</v>
      </c>
      <c r="J1402" s="52">
        <v>2024</v>
      </c>
      <c r="K1402" s="52" t="s">
        <v>24</v>
      </c>
      <c r="L1402" s="53" t="s">
        <v>65</v>
      </c>
      <c r="M1402" s="54">
        <v>45292</v>
      </c>
      <c r="N1402" s="52" t="s">
        <v>34</v>
      </c>
      <c r="O1402" s="55">
        <v>13.54</v>
      </c>
      <c r="P1402" s="52">
        <v>283</v>
      </c>
      <c r="Q1402" s="56">
        <v>0.12</v>
      </c>
      <c r="R1402" s="55">
        <f>+Table13[[#This Row],[Price per Unit]]*Table13[[#This Row],[Units Sold]]</f>
        <v>3831.8199999999997</v>
      </c>
      <c r="S1402" s="52" t="s">
        <v>27</v>
      </c>
      <c r="T1402" s="66">
        <f>+Table13[[#This Row],[Price per Unit]]*Table13[[#This Row],[Units Sold]]-Table13[[#This Row],[Price per Unit]]*Table13[[#This Row],[Units Sold]]*Table13[[#This Row],[Discount %]]</f>
        <v>3372.0015999999996</v>
      </c>
      <c r="U1402"/>
    </row>
    <row r="1403" spans="1:21">
      <c r="A1403" s="65">
        <v>3773</v>
      </c>
      <c r="B1403" s="52" t="s">
        <v>41</v>
      </c>
      <c r="C1403" s="52" t="s">
        <v>49</v>
      </c>
      <c r="D1403" s="52" t="s">
        <v>19</v>
      </c>
      <c r="E1403" s="52" t="s">
        <v>59</v>
      </c>
      <c r="F1403" s="52" t="s">
        <v>55</v>
      </c>
      <c r="G1403" s="52">
        <f>+LEN(Table13[[#This Row],[Product Name]])</f>
        <v>19</v>
      </c>
      <c r="H1403" s="52" t="s">
        <v>44</v>
      </c>
      <c r="I1403" s="52" t="s">
        <v>31</v>
      </c>
      <c r="J1403" s="52">
        <v>2023</v>
      </c>
      <c r="K1403" s="52" t="s">
        <v>63</v>
      </c>
      <c r="L1403" s="53" t="s">
        <v>58</v>
      </c>
      <c r="M1403" s="54">
        <v>45200</v>
      </c>
      <c r="N1403" s="52" t="s">
        <v>39</v>
      </c>
      <c r="O1403" s="55">
        <v>73.290000000000006</v>
      </c>
      <c r="P1403" s="52">
        <v>467</v>
      </c>
      <c r="Q1403" s="56">
        <v>0.04</v>
      </c>
      <c r="R1403" s="55">
        <f>+Table13[[#This Row],[Price per Unit]]*Table13[[#This Row],[Units Sold]]</f>
        <v>34226.43</v>
      </c>
      <c r="S1403" s="52" t="s">
        <v>56</v>
      </c>
      <c r="T1403" s="66">
        <f>+Table13[[#This Row],[Price per Unit]]*Table13[[#This Row],[Units Sold]]-Table13[[#This Row],[Price per Unit]]*Table13[[#This Row],[Units Sold]]*Table13[[#This Row],[Discount %]]</f>
        <v>32857.372799999997</v>
      </c>
      <c r="U1403"/>
    </row>
    <row r="1404" spans="1:21">
      <c r="A1404" s="65">
        <v>3777</v>
      </c>
      <c r="B1404" s="52" t="s">
        <v>41</v>
      </c>
      <c r="C1404" s="52" t="s">
        <v>49</v>
      </c>
      <c r="D1404" s="52" t="s">
        <v>29</v>
      </c>
      <c r="E1404" s="52" t="s">
        <v>30</v>
      </c>
      <c r="F1404" s="52" t="s">
        <v>60</v>
      </c>
      <c r="G1404" s="52">
        <f>+LEN(Table13[[#This Row],[Product Name]])</f>
        <v>15</v>
      </c>
      <c r="H1404" s="52" t="s">
        <v>57</v>
      </c>
      <c r="I1404" s="52" t="s">
        <v>31</v>
      </c>
      <c r="J1404" s="52">
        <v>2023</v>
      </c>
      <c r="K1404" s="52" t="s">
        <v>32</v>
      </c>
      <c r="L1404" s="53" t="s">
        <v>58</v>
      </c>
      <c r="M1404" s="54">
        <v>45200</v>
      </c>
      <c r="N1404" s="52" t="s">
        <v>34</v>
      </c>
      <c r="O1404" s="55">
        <v>33.79</v>
      </c>
      <c r="P1404" s="52">
        <v>24</v>
      </c>
      <c r="Q1404" s="56">
        <v>0.01</v>
      </c>
      <c r="R1404" s="55">
        <f>+Table13[[#This Row],[Price per Unit]]*Table13[[#This Row],[Units Sold]]</f>
        <v>810.96</v>
      </c>
      <c r="S1404" s="52" t="s">
        <v>56</v>
      </c>
      <c r="T1404" s="66">
        <f>+Table13[[#This Row],[Price per Unit]]*Table13[[#This Row],[Units Sold]]-Table13[[#This Row],[Price per Unit]]*Table13[[#This Row],[Units Sold]]*Table13[[#This Row],[Discount %]]</f>
        <v>802.85040000000004</v>
      </c>
      <c r="U1404"/>
    </row>
    <row r="1405" spans="1:21">
      <c r="A1405" s="65">
        <v>3779</v>
      </c>
      <c r="B1405" s="52" t="s">
        <v>17</v>
      </c>
      <c r="C1405" s="52" t="s">
        <v>49</v>
      </c>
      <c r="D1405" s="52" t="s">
        <v>42</v>
      </c>
      <c r="E1405" s="52" t="s">
        <v>20</v>
      </c>
      <c r="F1405" s="52" t="s">
        <v>60</v>
      </c>
      <c r="G1405" s="52">
        <f>+LEN(Table13[[#This Row],[Product Name]])</f>
        <v>15</v>
      </c>
      <c r="H1405" s="52" t="s">
        <v>22</v>
      </c>
      <c r="I1405" s="52" t="s">
        <v>23</v>
      </c>
      <c r="J1405" s="52">
        <v>2024</v>
      </c>
      <c r="K1405" s="52" t="s">
        <v>24</v>
      </c>
      <c r="L1405" s="53" t="s">
        <v>51</v>
      </c>
      <c r="M1405" s="54">
        <v>45383</v>
      </c>
      <c r="N1405" s="52" t="s">
        <v>69</v>
      </c>
      <c r="O1405" s="55">
        <v>59.13</v>
      </c>
      <c r="P1405" s="52">
        <v>320</v>
      </c>
      <c r="Q1405" s="56">
        <v>0.14000000000000001</v>
      </c>
      <c r="R1405" s="55">
        <f>+Table13[[#This Row],[Price per Unit]]*Table13[[#This Row],[Units Sold]]</f>
        <v>18921.600000000002</v>
      </c>
      <c r="S1405" s="52" t="s">
        <v>40</v>
      </c>
      <c r="T1405" s="66">
        <f>+Table13[[#This Row],[Price per Unit]]*Table13[[#This Row],[Units Sold]]-Table13[[#This Row],[Price per Unit]]*Table13[[#This Row],[Units Sold]]*Table13[[#This Row],[Discount %]]</f>
        <v>16272.576000000001</v>
      </c>
      <c r="U1405"/>
    </row>
    <row r="1406" spans="1:21">
      <c r="A1406" s="65">
        <v>3781</v>
      </c>
      <c r="B1406" s="52" t="s">
        <v>48</v>
      </c>
      <c r="C1406" s="52" t="s">
        <v>49</v>
      </c>
      <c r="D1406" s="52" t="s">
        <v>29</v>
      </c>
      <c r="E1406" s="52" t="s">
        <v>30</v>
      </c>
      <c r="F1406" s="52" t="s">
        <v>38</v>
      </c>
      <c r="G1406" s="52">
        <f>+LEN(Table13[[#This Row],[Product Name]])</f>
        <v>15</v>
      </c>
      <c r="H1406" s="52" t="s">
        <v>44</v>
      </c>
      <c r="I1406" s="52" t="s">
        <v>31</v>
      </c>
      <c r="J1406" s="52">
        <v>2024</v>
      </c>
      <c r="K1406" s="52" t="s">
        <v>24</v>
      </c>
      <c r="L1406" s="53" t="s">
        <v>25</v>
      </c>
      <c r="M1406" s="54">
        <v>45352</v>
      </c>
      <c r="N1406" s="52" t="s">
        <v>34</v>
      </c>
      <c r="O1406" s="55">
        <v>54.61</v>
      </c>
      <c r="P1406" s="52">
        <v>23</v>
      </c>
      <c r="Q1406" s="56">
        <v>0.04</v>
      </c>
      <c r="R1406" s="55">
        <f>+Table13[[#This Row],[Price per Unit]]*Table13[[#This Row],[Units Sold]]</f>
        <v>1256.03</v>
      </c>
      <c r="S1406" s="52" t="s">
        <v>40</v>
      </c>
      <c r="T1406" s="66">
        <f>+Table13[[#This Row],[Price per Unit]]*Table13[[#This Row],[Units Sold]]-Table13[[#This Row],[Price per Unit]]*Table13[[#This Row],[Units Sold]]*Table13[[#This Row],[Discount %]]</f>
        <v>1205.7888</v>
      </c>
      <c r="U1406"/>
    </row>
    <row r="1407" spans="1:21">
      <c r="A1407" s="65">
        <v>3782</v>
      </c>
      <c r="B1407" s="52" t="s">
        <v>41</v>
      </c>
      <c r="C1407" s="52" t="s">
        <v>49</v>
      </c>
      <c r="D1407" s="52" t="s">
        <v>29</v>
      </c>
      <c r="E1407" s="52" t="s">
        <v>30</v>
      </c>
      <c r="F1407" s="52" t="s">
        <v>43</v>
      </c>
      <c r="G1407" s="52">
        <f>+LEN(Table13[[#This Row],[Product Name]])</f>
        <v>20</v>
      </c>
      <c r="H1407" s="52" t="s">
        <v>22</v>
      </c>
      <c r="I1407" s="52" t="s">
        <v>31</v>
      </c>
      <c r="J1407" s="52">
        <v>2023</v>
      </c>
      <c r="K1407" s="52" t="s">
        <v>32</v>
      </c>
      <c r="L1407" s="53" t="s">
        <v>46</v>
      </c>
      <c r="M1407" s="54">
        <v>45170</v>
      </c>
      <c r="N1407" s="52" t="s">
        <v>69</v>
      </c>
      <c r="O1407" s="55">
        <v>90.5</v>
      </c>
      <c r="P1407" s="52">
        <v>410</v>
      </c>
      <c r="Q1407" s="56">
        <v>0.21</v>
      </c>
      <c r="R1407" s="55">
        <f>+Table13[[#This Row],[Price per Unit]]*Table13[[#This Row],[Units Sold]]</f>
        <v>37105</v>
      </c>
      <c r="S1407" s="52" t="s">
        <v>56</v>
      </c>
      <c r="T1407" s="66">
        <f>+Table13[[#This Row],[Price per Unit]]*Table13[[#This Row],[Units Sold]]-Table13[[#This Row],[Price per Unit]]*Table13[[#This Row],[Units Sold]]*Table13[[#This Row],[Discount %]]</f>
        <v>29312.95</v>
      </c>
      <c r="U1407"/>
    </row>
    <row r="1408" spans="1:21">
      <c r="A1408" s="65">
        <v>3786</v>
      </c>
      <c r="B1408" s="52" t="s">
        <v>48</v>
      </c>
      <c r="C1408" s="52" t="s">
        <v>49</v>
      </c>
      <c r="D1408" s="52" t="s">
        <v>50</v>
      </c>
      <c r="E1408" s="52" t="s">
        <v>67</v>
      </c>
      <c r="F1408" s="52" t="s">
        <v>21</v>
      </c>
      <c r="G1408" s="52">
        <f>+LEN(Table13[[#This Row],[Product Name]])</f>
        <v>16</v>
      </c>
      <c r="H1408" s="52" t="s">
        <v>57</v>
      </c>
      <c r="I1408" s="52" t="s">
        <v>31</v>
      </c>
      <c r="J1408" s="52">
        <v>2023</v>
      </c>
      <c r="K1408" s="52" t="s">
        <v>32</v>
      </c>
      <c r="L1408" s="53" t="s">
        <v>73</v>
      </c>
      <c r="M1408" s="54">
        <v>45139</v>
      </c>
      <c r="N1408" s="52" t="s">
        <v>34</v>
      </c>
      <c r="O1408" s="55">
        <v>27.55</v>
      </c>
      <c r="P1408" s="52">
        <v>420</v>
      </c>
      <c r="Q1408" s="56">
        <v>0.26</v>
      </c>
      <c r="R1408" s="55">
        <f>+Table13[[#This Row],[Price per Unit]]*Table13[[#This Row],[Units Sold]]</f>
        <v>11571</v>
      </c>
      <c r="S1408" s="52" t="s">
        <v>56</v>
      </c>
      <c r="T1408" s="66">
        <f>+Table13[[#This Row],[Price per Unit]]*Table13[[#This Row],[Units Sold]]-Table13[[#This Row],[Price per Unit]]*Table13[[#This Row],[Units Sold]]*Table13[[#This Row],[Discount %]]</f>
        <v>8562.5400000000009</v>
      </c>
      <c r="U1408"/>
    </row>
    <row r="1409" spans="1:21">
      <c r="A1409" s="65">
        <v>3791</v>
      </c>
      <c r="B1409" s="52" t="s">
        <v>17</v>
      </c>
      <c r="C1409" s="52" t="s">
        <v>49</v>
      </c>
      <c r="D1409" s="52" t="s">
        <v>19</v>
      </c>
      <c r="E1409" s="52" t="s">
        <v>67</v>
      </c>
      <c r="F1409" s="52" t="s">
        <v>43</v>
      </c>
      <c r="G1409" s="52">
        <f>+LEN(Table13[[#This Row],[Product Name]])</f>
        <v>20</v>
      </c>
      <c r="H1409" s="52" t="s">
        <v>22</v>
      </c>
      <c r="I1409" s="52" t="s">
        <v>31</v>
      </c>
      <c r="J1409" s="52">
        <v>2024</v>
      </c>
      <c r="K1409" s="52" t="s">
        <v>32</v>
      </c>
      <c r="L1409" s="53" t="s">
        <v>33</v>
      </c>
      <c r="M1409" s="54">
        <v>45413</v>
      </c>
      <c r="N1409" s="52" t="s">
        <v>69</v>
      </c>
      <c r="O1409" s="55">
        <v>31.18</v>
      </c>
      <c r="P1409" s="52">
        <v>392</v>
      </c>
      <c r="Q1409" s="56">
        <v>0.04</v>
      </c>
      <c r="R1409" s="55">
        <f>+Table13[[#This Row],[Price per Unit]]*Table13[[#This Row],[Units Sold]]</f>
        <v>12222.56</v>
      </c>
      <c r="S1409" s="52" t="s">
        <v>27</v>
      </c>
      <c r="T1409" s="66">
        <f>+Table13[[#This Row],[Price per Unit]]*Table13[[#This Row],[Units Sold]]-Table13[[#This Row],[Price per Unit]]*Table13[[#This Row],[Units Sold]]*Table13[[#This Row],[Discount %]]</f>
        <v>11733.657599999999</v>
      </c>
      <c r="U1409"/>
    </row>
    <row r="1410" spans="1:21">
      <c r="A1410" s="65">
        <v>3792</v>
      </c>
      <c r="B1410" s="52" t="s">
        <v>41</v>
      </c>
      <c r="C1410" s="52" t="s">
        <v>49</v>
      </c>
      <c r="D1410" s="52" t="s">
        <v>54</v>
      </c>
      <c r="E1410" s="52" t="s">
        <v>20</v>
      </c>
      <c r="F1410" s="52" t="s">
        <v>38</v>
      </c>
      <c r="G1410" s="52">
        <f>+LEN(Table13[[#This Row],[Product Name]])</f>
        <v>15</v>
      </c>
      <c r="H1410" s="52" t="s">
        <v>22</v>
      </c>
      <c r="I1410" s="52" t="s">
        <v>23</v>
      </c>
      <c r="J1410" s="52">
        <v>2023</v>
      </c>
      <c r="K1410" s="52" t="s">
        <v>32</v>
      </c>
      <c r="L1410" s="53" t="s">
        <v>73</v>
      </c>
      <c r="M1410" s="54">
        <v>45139</v>
      </c>
      <c r="N1410" s="52" t="s">
        <v>66</v>
      </c>
      <c r="O1410" s="55">
        <v>9.18</v>
      </c>
      <c r="P1410" s="52">
        <v>227</v>
      </c>
      <c r="Q1410" s="56">
        <v>0.04</v>
      </c>
      <c r="R1410" s="55">
        <f>+Table13[[#This Row],[Price per Unit]]*Table13[[#This Row],[Units Sold]]</f>
        <v>2083.86</v>
      </c>
      <c r="S1410" s="52" t="s">
        <v>27</v>
      </c>
      <c r="T1410" s="66">
        <f>+Table13[[#This Row],[Price per Unit]]*Table13[[#This Row],[Units Sold]]-Table13[[#This Row],[Price per Unit]]*Table13[[#This Row],[Units Sold]]*Table13[[#This Row],[Discount %]]</f>
        <v>2000.5056000000002</v>
      </c>
      <c r="U1410"/>
    </row>
    <row r="1411" spans="1:21">
      <c r="A1411" s="65">
        <v>3796</v>
      </c>
      <c r="B1411" s="52" t="s">
        <v>41</v>
      </c>
      <c r="C1411" s="52" t="s">
        <v>49</v>
      </c>
      <c r="D1411" s="52" t="s">
        <v>42</v>
      </c>
      <c r="E1411" s="52" t="s">
        <v>30</v>
      </c>
      <c r="F1411" s="52" t="s">
        <v>60</v>
      </c>
      <c r="G1411" s="52">
        <f>+LEN(Table13[[#This Row],[Product Name]])</f>
        <v>15</v>
      </c>
      <c r="H1411" s="52" t="s">
        <v>22</v>
      </c>
      <c r="I1411" s="52" t="s">
        <v>31</v>
      </c>
      <c r="J1411" s="52">
        <v>2023</v>
      </c>
      <c r="K1411" s="52" t="s">
        <v>24</v>
      </c>
      <c r="L1411" s="53" t="s">
        <v>46</v>
      </c>
      <c r="M1411" s="54">
        <v>45170</v>
      </c>
      <c r="N1411" s="52" t="s">
        <v>66</v>
      </c>
      <c r="O1411" s="55">
        <v>47.6</v>
      </c>
      <c r="P1411" s="52">
        <v>191</v>
      </c>
      <c r="Q1411" s="56">
        <v>0.25</v>
      </c>
      <c r="R1411" s="55">
        <f>+Table13[[#This Row],[Price per Unit]]*Table13[[#This Row],[Units Sold]]</f>
        <v>9091.6</v>
      </c>
      <c r="S1411" s="52" t="s">
        <v>47</v>
      </c>
      <c r="T1411" s="66">
        <f>+Table13[[#This Row],[Price per Unit]]*Table13[[#This Row],[Units Sold]]-Table13[[#This Row],[Price per Unit]]*Table13[[#This Row],[Units Sold]]*Table13[[#This Row],[Discount %]]</f>
        <v>6818.7000000000007</v>
      </c>
      <c r="U1411"/>
    </row>
    <row r="1412" spans="1:21">
      <c r="A1412" s="65">
        <v>3797</v>
      </c>
      <c r="B1412" s="52" t="s">
        <v>41</v>
      </c>
      <c r="C1412" s="52" t="s">
        <v>49</v>
      </c>
      <c r="D1412" s="52" t="s">
        <v>52</v>
      </c>
      <c r="E1412" s="52" t="s">
        <v>20</v>
      </c>
      <c r="F1412" s="52" t="s">
        <v>38</v>
      </c>
      <c r="G1412" s="52">
        <f>+LEN(Table13[[#This Row],[Product Name]])</f>
        <v>15</v>
      </c>
      <c r="H1412" s="52" t="s">
        <v>44</v>
      </c>
      <c r="I1412" s="52" t="s">
        <v>31</v>
      </c>
      <c r="J1412" s="52">
        <v>2023</v>
      </c>
      <c r="K1412" s="52" t="s">
        <v>45</v>
      </c>
      <c r="L1412" s="53" t="s">
        <v>72</v>
      </c>
      <c r="M1412" s="54">
        <v>45078</v>
      </c>
      <c r="N1412" s="52" t="s">
        <v>66</v>
      </c>
      <c r="O1412" s="55">
        <v>72.11</v>
      </c>
      <c r="P1412" s="52">
        <v>31</v>
      </c>
      <c r="Q1412" s="56">
        <v>0.21</v>
      </c>
      <c r="R1412" s="55">
        <f>+Table13[[#This Row],[Price per Unit]]*Table13[[#This Row],[Units Sold]]</f>
        <v>2235.41</v>
      </c>
      <c r="S1412" s="52" t="s">
        <v>61</v>
      </c>
      <c r="T1412" s="66">
        <f>+Table13[[#This Row],[Price per Unit]]*Table13[[#This Row],[Units Sold]]-Table13[[#This Row],[Price per Unit]]*Table13[[#This Row],[Units Sold]]*Table13[[#This Row],[Discount %]]</f>
        <v>1765.9739</v>
      </c>
      <c r="U1412"/>
    </row>
    <row r="1413" spans="1:21">
      <c r="A1413" s="65">
        <v>3800</v>
      </c>
      <c r="B1413" s="52" t="s">
        <v>41</v>
      </c>
      <c r="C1413" s="52" t="s">
        <v>49</v>
      </c>
      <c r="D1413" s="52" t="s">
        <v>36</v>
      </c>
      <c r="E1413" s="52" t="s">
        <v>59</v>
      </c>
      <c r="F1413" s="52" t="s">
        <v>60</v>
      </c>
      <c r="G1413" s="52">
        <f>+LEN(Table13[[#This Row],[Product Name]])</f>
        <v>15</v>
      </c>
      <c r="H1413" s="52" t="s">
        <v>57</v>
      </c>
      <c r="I1413" s="52" t="s">
        <v>31</v>
      </c>
      <c r="J1413" s="52">
        <v>2024</v>
      </c>
      <c r="K1413" s="52" t="s">
        <v>32</v>
      </c>
      <c r="L1413" s="53" t="s">
        <v>68</v>
      </c>
      <c r="M1413" s="54">
        <v>45627</v>
      </c>
      <c r="N1413" s="52" t="s">
        <v>69</v>
      </c>
      <c r="O1413" s="55">
        <v>34.82</v>
      </c>
      <c r="P1413" s="52">
        <v>421</v>
      </c>
      <c r="Q1413" s="56">
        <v>0.14000000000000001</v>
      </c>
      <c r="R1413" s="55">
        <f>+Table13[[#This Row],[Price per Unit]]*Table13[[#This Row],[Units Sold]]</f>
        <v>14659.22</v>
      </c>
      <c r="S1413" s="52" t="s">
        <v>47</v>
      </c>
      <c r="T1413" s="66">
        <f>+Table13[[#This Row],[Price per Unit]]*Table13[[#This Row],[Units Sold]]-Table13[[#This Row],[Price per Unit]]*Table13[[#This Row],[Units Sold]]*Table13[[#This Row],[Discount %]]</f>
        <v>12606.929199999999</v>
      </c>
      <c r="U1413"/>
    </row>
    <row r="1414" spans="1:21">
      <c r="A1414" s="65">
        <v>3806</v>
      </c>
      <c r="B1414" s="52" t="s">
        <v>48</v>
      </c>
      <c r="C1414" s="52" t="s">
        <v>49</v>
      </c>
      <c r="D1414" s="52" t="s">
        <v>29</v>
      </c>
      <c r="E1414" s="52" t="s">
        <v>37</v>
      </c>
      <c r="F1414" s="52" t="s">
        <v>21</v>
      </c>
      <c r="G1414" s="52">
        <f>+LEN(Table13[[#This Row],[Product Name]])</f>
        <v>16</v>
      </c>
      <c r="H1414" s="52" t="s">
        <v>22</v>
      </c>
      <c r="I1414" s="52" t="s">
        <v>31</v>
      </c>
      <c r="J1414" s="52">
        <v>2024</v>
      </c>
      <c r="K1414" s="52" t="s">
        <v>63</v>
      </c>
      <c r="L1414" s="53" t="s">
        <v>71</v>
      </c>
      <c r="M1414" s="54">
        <v>45566</v>
      </c>
      <c r="N1414" s="52" t="s">
        <v>69</v>
      </c>
      <c r="O1414" s="55">
        <v>86.06</v>
      </c>
      <c r="P1414" s="52">
        <v>238</v>
      </c>
      <c r="Q1414" s="56">
        <v>0.08</v>
      </c>
      <c r="R1414" s="55">
        <f>+Table13[[#This Row],[Price per Unit]]*Table13[[#This Row],[Units Sold]]</f>
        <v>20482.28</v>
      </c>
      <c r="S1414" s="52" t="s">
        <v>61</v>
      </c>
      <c r="T1414" s="66">
        <f>+Table13[[#This Row],[Price per Unit]]*Table13[[#This Row],[Units Sold]]-Table13[[#This Row],[Price per Unit]]*Table13[[#This Row],[Units Sold]]*Table13[[#This Row],[Discount %]]</f>
        <v>18843.6976</v>
      </c>
      <c r="U1414"/>
    </row>
    <row r="1415" spans="1:21">
      <c r="A1415" s="65">
        <v>3818</v>
      </c>
      <c r="B1415" s="52" t="s">
        <v>41</v>
      </c>
      <c r="C1415" s="52" t="s">
        <v>49</v>
      </c>
      <c r="D1415" s="52" t="s">
        <v>54</v>
      </c>
      <c r="E1415" s="52" t="s">
        <v>37</v>
      </c>
      <c r="F1415" s="52" t="s">
        <v>43</v>
      </c>
      <c r="G1415" s="52">
        <f>+LEN(Table13[[#This Row],[Product Name]])</f>
        <v>20</v>
      </c>
      <c r="H1415" s="52" t="s">
        <v>22</v>
      </c>
      <c r="I1415" s="52" t="s">
        <v>31</v>
      </c>
      <c r="J1415" s="52">
        <v>2024</v>
      </c>
      <c r="K1415" s="52" t="s">
        <v>63</v>
      </c>
      <c r="L1415" s="53" t="s">
        <v>58</v>
      </c>
      <c r="M1415" s="54">
        <v>45566</v>
      </c>
      <c r="N1415" s="52" t="s">
        <v>39</v>
      </c>
      <c r="O1415" s="55">
        <v>25.62</v>
      </c>
      <c r="P1415" s="52">
        <v>445</v>
      </c>
      <c r="Q1415" s="56">
        <v>0.28999999999999998</v>
      </c>
      <c r="R1415" s="55">
        <f>+Table13[[#This Row],[Price per Unit]]*Table13[[#This Row],[Units Sold]]</f>
        <v>11400.9</v>
      </c>
      <c r="S1415" s="52" t="s">
        <v>61</v>
      </c>
      <c r="T1415" s="66">
        <f>+Table13[[#This Row],[Price per Unit]]*Table13[[#This Row],[Units Sold]]-Table13[[#This Row],[Price per Unit]]*Table13[[#This Row],[Units Sold]]*Table13[[#This Row],[Discount %]]</f>
        <v>8094.6390000000001</v>
      </c>
      <c r="U1415"/>
    </row>
    <row r="1416" spans="1:21">
      <c r="A1416" s="65">
        <v>3820</v>
      </c>
      <c r="B1416" s="52" t="s">
        <v>17</v>
      </c>
      <c r="C1416" s="52" t="s">
        <v>49</v>
      </c>
      <c r="D1416" s="52" t="s">
        <v>54</v>
      </c>
      <c r="E1416" s="52" t="s">
        <v>62</v>
      </c>
      <c r="F1416" s="52" t="s">
        <v>43</v>
      </c>
      <c r="G1416" s="52">
        <f>+LEN(Table13[[#This Row],[Product Name]])</f>
        <v>20</v>
      </c>
      <c r="H1416" s="52" t="s">
        <v>44</v>
      </c>
      <c r="I1416" s="52" t="s">
        <v>31</v>
      </c>
      <c r="J1416" s="52">
        <v>2023</v>
      </c>
      <c r="K1416" s="52" t="s">
        <v>24</v>
      </c>
      <c r="L1416" s="53" t="s">
        <v>33</v>
      </c>
      <c r="M1416" s="54">
        <v>45047</v>
      </c>
      <c r="N1416" s="52" t="s">
        <v>69</v>
      </c>
      <c r="O1416" s="55">
        <v>71.28</v>
      </c>
      <c r="P1416" s="52">
        <v>469</v>
      </c>
      <c r="Q1416" s="56">
        <v>0.12</v>
      </c>
      <c r="R1416" s="55">
        <f>+Table13[[#This Row],[Price per Unit]]*Table13[[#This Row],[Units Sold]]</f>
        <v>33430.32</v>
      </c>
      <c r="S1416" s="52" t="s">
        <v>56</v>
      </c>
      <c r="T1416" s="66">
        <f>+Table13[[#This Row],[Price per Unit]]*Table13[[#This Row],[Units Sold]]-Table13[[#This Row],[Price per Unit]]*Table13[[#This Row],[Units Sold]]*Table13[[#This Row],[Discount %]]</f>
        <v>29418.6816</v>
      </c>
      <c r="U1416"/>
    </row>
    <row r="1417" spans="1:21">
      <c r="A1417" s="65">
        <v>3827</v>
      </c>
      <c r="B1417" s="52" t="s">
        <v>41</v>
      </c>
      <c r="C1417" s="52" t="s">
        <v>49</v>
      </c>
      <c r="D1417" s="52" t="s">
        <v>42</v>
      </c>
      <c r="E1417" s="52" t="s">
        <v>30</v>
      </c>
      <c r="F1417" s="52" t="s">
        <v>60</v>
      </c>
      <c r="G1417" s="52">
        <f>+LEN(Table13[[#This Row],[Product Name]])</f>
        <v>15</v>
      </c>
      <c r="H1417" s="52" t="s">
        <v>22</v>
      </c>
      <c r="I1417" s="52" t="s">
        <v>23</v>
      </c>
      <c r="J1417" s="52">
        <v>2023</v>
      </c>
      <c r="K1417" s="52" t="s">
        <v>63</v>
      </c>
      <c r="L1417" s="53" t="s">
        <v>33</v>
      </c>
      <c r="M1417" s="54">
        <v>45047</v>
      </c>
      <c r="N1417" s="52" t="s">
        <v>66</v>
      </c>
      <c r="O1417" s="55">
        <v>36.57</v>
      </c>
      <c r="P1417" s="52">
        <v>148</v>
      </c>
      <c r="Q1417" s="56">
        <v>0.08</v>
      </c>
      <c r="R1417" s="55">
        <f>+Table13[[#This Row],[Price per Unit]]*Table13[[#This Row],[Units Sold]]</f>
        <v>5412.36</v>
      </c>
      <c r="S1417" s="52" t="s">
        <v>40</v>
      </c>
      <c r="T1417" s="66">
        <f>+Table13[[#This Row],[Price per Unit]]*Table13[[#This Row],[Units Sold]]-Table13[[#This Row],[Price per Unit]]*Table13[[#This Row],[Units Sold]]*Table13[[#This Row],[Discount %]]</f>
        <v>4979.3711999999996</v>
      </c>
      <c r="U1417"/>
    </row>
    <row r="1418" spans="1:21">
      <c r="A1418" s="65">
        <v>3828</v>
      </c>
      <c r="B1418" s="52" t="s">
        <v>48</v>
      </c>
      <c r="C1418" s="52" t="s">
        <v>49</v>
      </c>
      <c r="D1418" s="52" t="s">
        <v>19</v>
      </c>
      <c r="E1418" s="52" t="s">
        <v>37</v>
      </c>
      <c r="F1418" s="52" t="s">
        <v>21</v>
      </c>
      <c r="G1418" s="52">
        <f>+LEN(Table13[[#This Row],[Product Name]])</f>
        <v>16</v>
      </c>
      <c r="H1418" s="52" t="s">
        <v>44</v>
      </c>
      <c r="I1418" s="52" t="s">
        <v>23</v>
      </c>
      <c r="J1418" s="52">
        <v>2024</v>
      </c>
      <c r="K1418" s="52" t="s">
        <v>45</v>
      </c>
      <c r="L1418" s="53" t="s">
        <v>25</v>
      </c>
      <c r="M1418" s="54">
        <v>45352</v>
      </c>
      <c r="N1418" s="52" t="s">
        <v>26</v>
      </c>
      <c r="O1418" s="55">
        <v>12.45</v>
      </c>
      <c r="P1418" s="52">
        <v>130</v>
      </c>
      <c r="Q1418" s="56">
        <v>0.28999999999999998</v>
      </c>
      <c r="R1418" s="55">
        <f>+Table13[[#This Row],[Price per Unit]]*Table13[[#This Row],[Units Sold]]</f>
        <v>1618.5</v>
      </c>
      <c r="S1418" s="52" t="s">
        <v>27</v>
      </c>
      <c r="T1418" s="66">
        <f>+Table13[[#This Row],[Price per Unit]]*Table13[[#This Row],[Units Sold]]-Table13[[#This Row],[Price per Unit]]*Table13[[#This Row],[Units Sold]]*Table13[[#This Row],[Discount %]]</f>
        <v>1149.135</v>
      </c>
      <c r="U1418"/>
    </row>
    <row r="1419" spans="1:21">
      <c r="A1419" s="65">
        <v>3830</v>
      </c>
      <c r="B1419" s="52" t="s">
        <v>41</v>
      </c>
      <c r="C1419" s="52" t="s">
        <v>49</v>
      </c>
      <c r="D1419" s="52" t="s">
        <v>29</v>
      </c>
      <c r="E1419" s="52" t="s">
        <v>37</v>
      </c>
      <c r="F1419" s="52" t="s">
        <v>21</v>
      </c>
      <c r="G1419" s="52">
        <f>+LEN(Table13[[#This Row],[Product Name]])</f>
        <v>16</v>
      </c>
      <c r="H1419" s="52" t="s">
        <v>22</v>
      </c>
      <c r="I1419" s="52" t="s">
        <v>23</v>
      </c>
      <c r="J1419" s="52">
        <v>2024</v>
      </c>
      <c r="K1419" s="52" t="s">
        <v>63</v>
      </c>
      <c r="L1419" s="53" t="s">
        <v>25</v>
      </c>
      <c r="M1419" s="54">
        <v>45352</v>
      </c>
      <c r="N1419" s="52" t="s">
        <v>34</v>
      </c>
      <c r="O1419" s="55">
        <v>55.62</v>
      </c>
      <c r="P1419" s="52">
        <v>84</v>
      </c>
      <c r="Q1419" s="56">
        <v>0.04</v>
      </c>
      <c r="R1419" s="55">
        <f>+Table13[[#This Row],[Price per Unit]]*Table13[[#This Row],[Units Sold]]</f>
        <v>4672.08</v>
      </c>
      <c r="S1419" s="52" t="s">
        <v>27</v>
      </c>
      <c r="T1419" s="66">
        <f>+Table13[[#This Row],[Price per Unit]]*Table13[[#This Row],[Units Sold]]-Table13[[#This Row],[Price per Unit]]*Table13[[#This Row],[Units Sold]]*Table13[[#This Row],[Discount %]]</f>
        <v>4485.1967999999997</v>
      </c>
      <c r="U1419"/>
    </row>
    <row r="1420" spans="1:21">
      <c r="A1420" s="65">
        <v>3834</v>
      </c>
      <c r="B1420" s="52" t="s">
        <v>48</v>
      </c>
      <c r="C1420" s="52" t="s">
        <v>49</v>
      </c>
      <c r="D1420" s="52" t="s">
        <v>52</v>
      </c>
      <c r="E1420" s="52" t="s">
        <v>37</v>
      </c>
      <c r="F1420" s="52" t="s">
        <v>38</v>
      </c>
      <c r="G1420" s="52">
        <f>+LEN(Table13[[#This Row],[Product Name]])</f>
        <v>15</v>
      </c>
      <c r="H1420" s="52" t="s">
        <v>44</v>
      </c>
      <c r="I1420" s="52" t="s">
        <v>23</v>
      </c>
      <c r="J1420" s="52">
        <v>2024</v>
      </c>
      <c r="K1420" s="52" t="s">
        <v>63</v>
      </c>
      <c r="L1420" s="53" t="s">
        <v>64</v>
      </c>
      <c r="M1420" s="54">
        <v>45474</v>
      </c>
      <c r="N1420" s="52" t="s">
        <v>69</v>
      </c>
      <c r="O1420" s="55">
        <v>40.130000000000003</v>
      </c>
      <c r="P1420" s="52">
        <v>350</v>
      </c>
      <c r="Q1420" s="56">
        <v>0.01</v>
      </c>
      <c r="R1420" s="55">
        <f>+Table13[[#This Row],[Price per Unit]]*Table13[[#This Row],[Units Sold]]</f>
        <v>14045.5</v>
      </c>
      <c r="S1420" s="52" t="s">
        <v>47</v>
      </c>
      <c r="T1420" s="66">
        <f>+Table13[[#This Row],[Price per Unit]]*Table13[[#This Row],[Units Sold]]-Table13[[#This Row],[Price per Unit]]*Table13[[#This Row],[Units Sold]]*Table13[[#This Row],[Discount %]]</f>
        <v>13905.045</v>
      </c>
      <c r="U1420"/>
    </row>
    <row r="1421" spans="1:21">
      <c r="A1421" s="65">
        <v>3837</v>
      </c>
      <c r="B1421" s="52" t="s">
        <v>41</v>
      </c>
      <c r="C1421" s="52" t="s">
        <v>49</v>
      </c>
      <c r="D1421" s="52" t="s">
        <v>29</v>
      </c>
      <c r="E1421" s="52" t="s">
        <v>62</v>
      </c>
      <c r="F1421" s="52" t="s">
        <v>55</v>
      </c>
      <c r="G1421" s="52">
        <f>+LEN(Table13[[#This Row],[Product Name]])</f>
        <v>19</v>
      </c>
      <c r="H1421" s="52" t="s">
        <v>22</v>
      </c>
      <c r="I1421" s="52" t="s">
        <v>23</v>
      </c>
      <c r="J1421" s="52">
        <v>2024</v>
      </c>
      <c r="K1421" s="52" t="s">
        <v>63</v>
      </c>
      <c r="L1421" s="53" t="s">
        <v>33</v>
      </c>
      <c r="M1421" s="54">
        <v>45413</v>
      </c>
      <c r="N1421" s="52" t="s">
        <v>69</v>
      </c>
      <c r="O1421" s="55">
        <v>71.45</v>
      </c>
      <c r="P1421" s="52">
        <v>297</v>
      </c>
      <c r="Q1421" s="56">
        <v>0.2</v>
      </c>
      <c r="R1421" s="55">
        <f>+Table13[[#This Row],[Price per Unit]]*Table13[[#This Row],[Units Sold]]</f>
        <v>21220.65</v>
      </c>
      <c r="S1421" s="52" t="s">
        <v>27</v>
      </c>
      <c r="T1421" s="66">
        <f>+Table13[[#This Row],[Price per Unit]]*Table13[[#This Row],[Units Sold]]-Table13[[#This Row],[Price per Unit]]*Table13[[#This Row],[Units Sold]]*Table13[[#This Row],[Discount %]]</f>
        <v>16976.52</v>
      </c>
      <c r="U1421"/>
    </row>
    <row r="1422" spans="1:21">
      <c r="A1422" s="65">
        <v>3844</v>
      </c>
      <c r="B1422" s="52" t="s">
        <v>41</v>
      </c>
      <c r="C1422" s="52" t="s">
        <v>49</v>
      </c>
      <c r="D1422" s="52" t="s">
        <v>19</v>
      </c>
      <c r="E1422" s="52" t="s">
        <v>37</v>
      </c>
      <c r="F1422" s="52" t="s">
        <v>43</v>
      </c>
      <c r="G1422" s="52">
        <f>+LEN(Table13[[#This Row],[Product Name]])</f>
        <v>20</v>
      </c>
      <c r="H1422" s="52" t="s">
        <v>57</v>
      </c>
      <c r="I1422" s="52" t="s">
        <v>23</v>
      </c>
      <c r="J1422" s="52">
        <v>2024</v>
      </c>
      <c r="K1422" s="52" t="s">
        <v>63</v>
      </c>
      <c r="L1422" s="53" t="s">
        <v>71</v>
      </c>
      <c r="M1422" s="54">
        <v>45566</v>
      </c>
      <c r="N1422" s="52" t="s">
        <v>39</v>
      </c>
      <c r="O1422" s="55">
        <v>19.690000000000001</v>
      </c>
      <c r="P1422" s="52">
        <v>417</v>
      </c>
      <c r="Q1422" s="56">
        <v>0.28999999999999998</v>
      </c>
      <c r="R1422" s="55">
        <f>+Table13[[#This Row],[Price per Unit]]*Table13[[#This Row],[Units Sold]]</f>
        <v>8210.7300000000014</v>
      </c>
      <c r="S1422" s="52" t="s">
        <v>61</v>
      </c>
      <c r="T1422" s="66">
        <f>+Table13[[#This Row],[Price per Unit]]*Table13[[#This Row],[Units Sold]]-Table13[[#This Row],[Price per Unit]]*Table13[[#This Row],[Units Sold]]*Table13[[#This Row],[Discount %]]</f>
        <v>5829.618300000001</v>
      </c>
      <c r="U1422"/>
    </row>
    <row r="1423" spans="1:21">
      <c r="A1423" s="65">
        <v>3845</v>
      </c>
      <c r="B1423" s="52" t="s">
        <v>41</v>
      </c>
      <c r="C1423" s="52" t="s">
        <v>49</v>
      </c>
      <c r="D1423" s="52" t="s">
        <v>36</v>
      </c>
      <c r="E1423" s="52" t="s">
        <v>59</v>
      </c>
      <c r="F1423" s="52" t="s">
        <v>60</v>
      </c>
      <c r="G1423" s="52">
        <f>+LEN(Table13[[#This Row],[Product Name]])</f>
        <v>15</v>
      </c>
      <c r="H1423" s="52" t="s">
        <v>44</v>
      </c>
      <c r="I1423" s="52" t="s">
        <v>23</v>
      </c>
      <c r="J1423" s="52">
        <v>2023</v>
      </c>
      <c r="K1423" s="52" t="s">
        <v>32</v>
      </c>
      <c r="L1423" s="53" t="s">
        <v>58</v>
      </c>
      <c r="M1423" s="54">
        <v>45200</v>
      </c>
      <c r="N1423" s="52" t="s">
        <v>66</v>
      </c>
      <c r="O1423" s="55">
        <v>26.3</v>
      </c>
      <c r="P1423" s="52">
        <v>180</v>
      </c>
      <c r="Q1423" s="56">
        <v>0.09</v>
      </c>
      <c r="R1423" s="55">
        <f>+Table13[[#This Row],[Price per Unit]]*Table13[[#This Row],[Units Sold]]</f>
        <v>4734</v>
      </c>
      <c r="S1423" s="52" t="s">
        <v>40</v>
      </c>
      <c r="T1423" s="66">
        <f>+Table13[[#This Row],[Price per Unit]]*Table13[[#This Row],[Units Sold]]-Table13[[#This Row],[Price per Unit]]*Table13[[#This Row],[Units Sold]]*Table13[[#This Row],[Discount %]]</f>
        <v>4307.9399999999996</v>
      </c>
      <c r="U1423"/>
    </row>
    <row r="1424" spans="1:21">
      <c r="A1424" s="65">
        <v>3846</v>
      </c>
      <c r="B1424" s="52" t="s">
        <v>41</v>
      </c>
      <c r="C1424" s="52" t="s">
        <v>49</v>
      </c>
      <c r="D1424" s="52" t="s">
        <v>54</v>
      </c>
      <c r="E1424" s="52" t="s">
        <v>70</v>
      </c>
      <c r="F1424" s="52" t="s">
        <v>43</v>
      </c>
      <c r="G1424" s="52">
        <f>+LEN(Table13[[#This Row],[Product Name]])</f>
        <v>20</v>
      </c>
      <c r="H1424" s="52" t="s">
        <v>57</v>
      </c>
      <c r="I1424" s="52" t="s">
        <v>31</v>
      </c>
      <c r="J1424" s="52">
        <v>2024</v>
      </c>
      <c r="K1424" s="52" t="s">
        <v>63</v>
      </c>
      <c r="L1424" s="53" t="s">
        <v>53</v>
      </c>
      <c r="M1424" s="54">
        <v>45292</v>
      </c>
      <c r="N1424" s="52" t="s">
        <v>69</v>
      </c>
      <c r="O1424" s="55">
        <v>14.66</v>
      </c>
      <c r="P1424" s="52">
        <v>418</v>
      </c>
      <c r="Q1424" s="56">
        <v>0.28999999999999998</v>
      </c>
      <c r="R1424" s="55">
        <f>+Table13[[#This Row],[Price per Unit]]*Table13[[#This Row],[Units Sold]]</f>
        <v>6127.88</v>
      </c>
      <c r="S1424" s="52" t="s">
        <v>27</v>
      </c>
      <c r="T1424" s="66">
        <f>+Table13[[#This Row],[Price per Unit]]*Table13[[#This Row],[Units Sold]]-Table13[[#This Row],[Price per Unit]]*Table13[[#This Row],[Units Sold]]*Table13[[#This Row],[Discount %]]</f>
        <v>4350.7947999999997</v>
      </c>
      <c r="U1424"/>
    </row>
    <row r="1425" spans="1:21">
      <c r="A1425" s="65">
        <v>3853</v>
      </c>
      <c r="B1425" s="52" t="s">
        <v>17</v>
      </c>
      <c r="C1425" s="52" t="s">
        <v>49</v>
      </c>
      <c r="D1425" s="52" t="s">
        <v>42</v>
      </c>
      <c r="E1425" s="52" t="s">
        <v>70</v>
      </c>
      <c r="F1425" s="52" t="s">
        <v>55</v>
      </c>
      <c r="G1425" s="52">
        <f>+LEN(Table13[[#This Row],[Product Name]])</f>
        <v>19</v>
      </c>
      <c r="H1425" s="52" t="s">
        <v>44</v>
      </c>
      <c r="I1425" s="52" t="s">
        <v>31</v>
      </c>
      <c r="J1425" s="52">
        <v>2024</v>
      </c>
      <c r="K1425" s="52" t="s">
        <v>32</v>
      </c>
      <c r="L1425" s="53" t="s">
        <v>68</v>
      </c>
      <c r="M1425" s="54">
        <v>45627</v>
      </c>
      <c r="N1425" s="52" t="s">
        <v>39</v>
      </c>
      <c r="O1425" s="55">
        <v>12.52</v>
      </c>
      <c r="P1425" s="52">
        <v>358</v>
      </c>
      <c r="Q1425" s="56">
        <v>0.28999999999999998</v>
      </c>
      <c r="R1425" s="55">
        <f>+Table13[[#This Row],[Price per Unit]]*Table13[[#This Row],[Units Sold]]</f>
        <v>4482.16</v>
      </c>
      <c r="S1425" s="52" t="s">
        <v>27</v>
      </c>
      <c r="T1425" s="66">
        <f>+Table13[[#This Row],[Price per Unit]]*Table13[[#This Row],[Units Sold]]-Table13[[#This Row],[Price per Unit]]*Table13[[#This Row],[Units Sold]]*Table13[[#This Row],[Discount %]]</f>
        <v>3182.3335999999999</v>
      </c>
      <c r="U1425"/>
    </row>
    <row r="1426" spans="1:21">
      <c r="A1426" s="65">
        <v>3855</v>
      </c>
      <c r="B1426" s="52" t="s">
        <v>17</v>
      </c>
      <c r="C1426" s="52" t="s">
        <v>49</v>
      </c>
      <c r="D1426" s="52" t="s">
        <v>36</v>
      </c>
      <c r="E1426" s="52" t="s">
        <v>59</v>
      </c>
      <c r="F1426" s="52" t="s">
        <v>21</v>
      </c>
      <c r="G1426" s="52">
        <f>+LEN(Table13[[#This Row],[Product Name]])</f>
        <v>16</v>
      </c>
      <c r="H1426" s="52" t="s">
        <v>22</v>
      </c>
      <c r="I1426" s="52" t="s">
        <v>31</v>
      </c>
      <c r="J1426" s="52">
        <v>2024</v>
      </c>
      <c r="K1426" s="52" t="s">
        <v>32</v>
      </c>
      <c r="L1426" s="53" t="s">
        <v>33</v>
      </c>
      <c r="M1426" s="54">
        <v>45413</v>
      </c>
      <c r="N1426" s="52" t="s">
        <v>69</v>
      </c>
      <c r="O1426" s="55">
        <v>42.01</v>
      </c>
      <c r="P1426" s="52">
        <v>381</v>
      </c>
      <c r="Q1426" s="56">
        <v>0.16</v>
      </c>
      <c r="R1426" s="55">
        <f>+Table13[[#This Row],[Price per Unit]]*Table13[[#This Row],[Units Sold]]</f>
        <v>16005.81</v>
      </c>
      <c r="S1426" s="52" t="s">
        <v>47</v>
      </c>
      <c r="T1426" s="66">
        <f>+Table13[[#This Row],[Price per Unit]]*Table13[[#This Row],[Units Sold]]-Table13[[#This Row],[Price per Unit]]*Table13[[#This Row],[Units Sold]]*Table13[[#This Row],[Discount %]]</f>
        <v>13444.8804</v>
      </c>
      <c r="U1426"/>
    </row>
    <row r="1427" spans="1:21">
      <c r="A1427" s="65">
        <v>3864</v>
      </c>
      <c r="B1427" s="52" t="s">
        <v>48</v>
      </c>
      <c r="C1427" s="52" t="s">
        <v>49</v>
      </c>
      <c r="D1427" s="52" t="s">
        <v>42</v>
      </c>
      <c r="E1427" s="52" t="s">
        <v>62</v>
      </c>
      <c r="F1427" s="52" t="s">
        <v>43</v>
      </c>
      <c r="G1427" s="52">
        <f>+LEN(Table13[[#This Row],[Product Name]])</f>
        <v>20</v>
      </c>
      <c r="H1427" s="52" t="s">
        <v>22</v>
      </c>
      <c r="I1427" s="52" t="s">
        <v>31</v>
      </c>
      <c r="J1427" s="52">
        <v>2023</v>
      </c>
      <c r="K1427" s="52" t="s">
        <v>63</v>
      </c>
      <c r="L1427" s="53" t="s">
        <v>53</v>
      </c>
      <c r="M1427" s="54">
        <v>44927</v>
      </c>
      <c r="N1427" s="52" t="s">
        <v>34</v>
      </c>
      <c r="O1427" s="55">
        <v>35.08</v>
      </c>
      <c r="P1427" s="52">
        <v>322</v>
      </c>
      <c r="Q1427" s="56">
        <v>0.08</v>
      </c>
      <c r="R1427" s="55">
        <f>+Table13[[#This Row],[Price per Unit]]*Table13[[#This Row],[Units Sold]]</f>
        <v>11295.76</v>
      </c>
      <c r="S1427" s="52" t="s">
        <v>47</v>
      </c>
      <c r="T1427" s="66">
        <f>+Table13[[#This Row],[Price per Unit]]*Table13[[#This Row],[Units Sold]]-Table13[[#This Row],[Price per Unit]]*Table13[[#This Row],[Units Sold]]*Table13[[#This Row],[Discount %]]</f>
        <v>10392.099200000001</v>
      </c>
      <c r="U1427"/>
    </row>
    <row r="1428" spans="1:21">
      <c r="A1428" s="65">
        <v>3867</v>
      </c>
      <c r="B1428" s="52" t="s">
        <v>48</v>
      </c>
      <c r="C1428" s="52" t="s">
        <v>49</v>
      </c>
      <c r="D1428" s="52" t="s">
        <v>19</v>
      </c>
      <c r="E1428" s="52" t="s">
        <v>37</v>
      </c>
      <c r="F1428" s="52" t="s">
        <v>38</v>
      </c>
      <c r="G1428" s="52">
        <f>+LEN(Table13[[#This Row],[Product Name]])</f>
        <v>15</v>
      </c>
      <c r="H1428" s="52" t="s">
        <v>44</v>
      </c>
      <c r="I1428" s="52" t="s">
        <v>31</v>
      </c>
      <c r="J1428" s="52">
        <v>2024</v>
      </c>
      <c r="K1428" s="52" t="s">
        <v>63</v>
      </c>
      <c r="L1428" s="53" t="s">
        <v>68</v>
      </c>
      <c r="M1428" s="54">
        <v>45627</v>
      </c>
      <c r="N1428" s="52" t="s">
        <v>69</v>
      </c>
      <c r="O1428" s="55">
        <v>36.130000000000003</v>
      </c>
      <c r="P1428" s="52">
        <v>123</v>
      </c>
      <c r="Q1428" s="56">
        <v>0.08</v>
      </c>
      <c r="R1428" s="55">
        <f>+Table13[[#This Row],[Price per Unit]]*Table13[[#This Row],[Units Sold]]</f>
        <v>4443.9900000000007</v>
      </c>
      <c r="S1428" s="52" t="s">
        <v>47</v>
      </c>
      <c r="T1428" s="66">
        <f>+Table13[[#This Row],[Price per Unit]]*Table13[[#This Row],[Units Sold]]-Table13[[#This Row],[Price per Unit]]*Table13[[#This Row],[Units Sold]]*Table13[[#This Row],[Discount %]]</f>
        <v>4088.4708000000005</v>
      </c>
      <c r="U1428"/>
    </row>
    <row r="1429" spans="1:21">
      <c r="A1429" s="65">
        <v>3868</v>
      </c>
      <c r="B1429" s="52" t="s">
        <v>17</v>
      </c>
      <c r="C1429" s="52" t="s">
        <v>49</v>
      </c>
      <c r="D1429" s="52" t="s">
        <v>36</v>
      </c>
      <c r="E1429" s="52" t="s">
        <v>59</v>
      </c>
      <c r="F1429" s="52" t="s">
        <v>55</v>
      </c>
      <c r="G1429" s="52">
        <f>+LEN(Table13[[#This Row],[Product Name]])</f>
        <v>19</v>
      </c>
      <c r="H1429" s="52" t="s">
        <v>44</v>
      </c>
      <c r="I1429" s="52" t="s">
        <v>23</v>
      </c>
      <c r="J1429" s="52">
        <v>2024</v>
      </c>
      <c r="K1429" s="52" t="s">
        <v>63</v>
      </c>
      <c r="L1429" s="53" t="s">
        <v>65</v>
      </c>
      <c r="M1429" s="54">
        <v>45292</v>
      </c>
      <c r="N1429" s="52" t="s">
        <v>34</v>
      </c>
      <c r="O1429" s="55">
        <v>46.18</v>
      </c>
      <c r="P1429" s="52">
        <v>4</v>
      </c>
      <c r="Q1429" s="56">
        <v>0.22</v>
      </c>
      <c r="R1429" s="55">
        <f>+Table13[[#This Row],[Price per Unit]]*Table13[[#This Row],[Units Sold]]</f>
        <v>184.72</v>
      </c>
      <c r="S1429" s="52" t="s">
        <v>56</v>
      </c>
      <c r="T1429" s="66">
        <f>+Table13[[#This Row],[Price per Unit]]*Table13[[#This Row],[Units Sold]]-Table13[[#This Row],[Price per Unit]]*Table13[[#This Row],[Units Sold]]*Table13[[#This Row],[Discount %]]</f>
        <v>144.08160000000001</v>
      </c>
      <c r="U1429"/>
    </row>
    <row r="1430" spans="1:21">
      <c r="A1430" s="65">
        <v>3870</v>
      </c>
      <c r="B1430" s="52" t="s">
        <v>41</v>
      </c>
      <c r="C1430" s="52" t="s">
        <v>49</v>
      </c>
      <c r="D1430" s="52" t="s">
        <v>19</v>
      </c>
      <c r="E1430" s="52" t="s">
        <v>59</v>
      </c>
      <c r="F1430" s="52" t="s">
        <v>43</v>
      </c>
      <c r="G1430" s="52">
        <f>+LEN(Table13[[#This Row],[Product Name]])</f>
        <v>20</v>
      </c>
      <c r="H1430" s="52" t="s">
        <v>44</v>
      </c>
      <c r="I1430" s="52" t="s">
        <v>23</v>
      </c>
      <c r="J1430" s="52">
        <v>2024</v>
      </c>
      <c r="K1430" s="52" t="s">
        <v>24</v>
      </c>
      <c r="L1430" s="53" t="s">
        <v>65</v>
      </c>
      <c r="M1430" s="54">
        <v>45292</v>
      </c>
      <c r="N1430" s="52" t="s">
        <v>26</v>
      </c>
      <c r="O1430" s="55">
        <v>75.39</v>
      </c>
      <c r="P1430" s="52">
        <v>232</v>
      </c>
      <c r="Q1430" s="56">
        <v>0.28000000000000003</v>
      </c>
      <c r="R1430" s="55">
        <f>+Table13[[#This Row],[Price per Unit]]*Table13[[#This Row],[Units Sold]]</f>
        <v>17490.48</v>
      </c>
      <c r="S1430" s="52" t="s">
        <v>27</v>
      </c>
      <c r="T1430" s="66">
        <f>+Table13[[#This Row],[Price per Unit]]*Table13[[#This Row],[Units Sold]]-Table13[[#This Row],[Price per Unit]]*Table13[[#This Row],[Units Sold]]*Table13[[#This Row],[Discount %]]</f>
        <v>12593.1456</v>
      </c>
      <c r="U1430"/>
    </row>
    <row r="1431" spans="1:21">
      <c r="A1431" s="65">
        <v>3877</v>
      </c>
      <c r="B1431" s="52" t="s">
        <v>41</v>
      </c>
      <c r="C1431" s="52" t="s">
        <v>49</v>
      </c>
      <c r="D1431" s="52" t="s">
        <v>19</v>
      </c>
      <c r="E1431" s="52" t="s">
        <v>62</v>
      </c>
      <c r="F1431" s="52" t="s">
        <v>21</v>
      </c>
      <c r="G1431" s="52">
        <f>+LEN(Table13[[#This Row],[Product Name]])</f>
        <v>16</v>
      </c>
      <c r="H1431" s="52" t="s">
        <v>22</v>
      </c>
      <c r="I1431" s="52" t="s">
        <v>31</v>
      </c>
      <c r="J1431" s="52">
        <v>2023</v>
      </c>
      <c r="K1431" s="52" t="s">
        <v>45</v>
      </c>
      <c r="L1431" s="53" t="s">
        <v>71</v>
      </c>
      <c r="M1431" s="54">
        <v>45200</v>
      </c>
      <c r="N1431" s="52" t="s">
        <v>34</v>
      </c>
      <c r="O1431" s="55">
        <v>85.79</v>
      </c>
      <c r="P1431" s="52">
        <v>3</v>
      </c>
      <c r="Q1431" s="56">
        <v>0.21</v>
      </c>
      <c r="R1431" s="55">
        <f>+Table13[[#This Row],[Price per Unit]]*Table13[[#This Row],[Units Sold]]</f>
        <v>257.37</v>
      </c>
      <c r="S1431" s="52" t="s">
        <v>40</v>
      </c>
      <c r="T1431" s="66">
        <f>+Table13[[#This Row],[Price per Unit]]*Table13[[#This Row],[Units Sold]]-Table13[[#This Row],[Price per Unit]]*Table13[[#This Row],[Units Sold]]*Table13[[#This Row],[Discount %]]</f>
        <v>203.32230000000001</v>
      </c>
      <c r="U1431"/>
    </row>
    <row r="1432" spans="1:21">
      <c r="A1432" s="65">
        <v>3879</v>
      </c>
      <c r="B1432" s="52" t="s">
        <v>41</v>
      </c>
      <c r="C1432" s="52" t="s">
        <v>49</v>
      </c>
      <c r="D1432" s="52" t="s">
        <v>29</v>
      </c>
      <c r="E1432" s="52" t="s">
        <v>59</v>
      </c>
      <c r="F1432" s="52" t="s">
        <v>60</v>
      </c>
      <c r="G1432" s="52">
        <f>+LEN(Table13[[#This Row],[Product Name]])</f>
        <v>15</v>
      </c>
      <c r="H1432" s="52" t="s">
        <v>44</v>
      </c>
      <c r="I1432" s="52" t="s">
        <v>23</v>
      </c>
      <c r="J1432" s="52">
        <v>2023</v>
      </c>
      <c r="K1432" s="52" t="s">
        <v>45</v>
      </c>
      <c r="L1432" s="53" t="s">
        <v>73</v>
      </c>
      <c r="M1432" s="54">
        <v>45139</v>
      </c>
      <c r="N1432" s="52" t="s">
        <v>34</v>
      </c>
      <c r="O1432" s="55">
        <v>47.28</v>
      </c>
      <c r="P1432" s="52">
        <v>88</v>
      </c>
      <c r="Q1432" s="56">
        <v>0.23</v>
      </c>
      <c r="R1432" s="55">
        <f>+Table13[[#This Row],[Price per Unit]]*Table13[[#This Row],[Units Sold]]</f>
        <v>4160.6400000000003</v>
      </c>
      <c r="S1432" s="52" t="s">
        <v>61</v>
      </c>
      <c r="T1432" s="66">
        <f>+Table13[[#This Row],[Price per Unit]]*Table13[[#This Row],[Units Sold]]-Table13[[#This Row],[Price per Unit]]*Table13[[#This Row],[Units Sold]]*Table13[[#This Row],[Discount %]]</f>
        <v>3203.6928000000003</v>
      </c>
      <c r="U1432"/>
    </row>
    <row r="1433" spans="1:21">
      <c r="A1433" s="65">
        <v>3880</v>
      </c>
      <c r="B1433" s="52" t="s">
        <v>48</v>
      </c>
      <c r="C1433" s="52" t="s">
        <v>49</v>
      </c>
      <c r="D1433" s="52" t="s">
        <v>36</v>
      </c>
      <c r="E1433" s="52" t="s">
        <v>70</v>
      </c>
      <c r="F1433" s="52" t="s">
        <v>43</v>
      </c>
      <c r="G1433" s="52">
        <f>+LEN(Table13[[#This Row],[Product Name]])</f>
        <v>20</v>
      </c>
      <c r="H1433" s="52" t="s">
        <v>22</v>
      </c>
      <c r="I1433" s="52" t="s">
        <v>31</v>
      </c>
      <c r="J1433" s="52">
        <v>2023</v>
      </c>
      <c r="K1433" s="52" t="s">
        <v>45</v>
      </c>
      <c r="L1433" s="53" t="s">
        <v>58</v>
      </c>
      <c r="M1433" s="54">
        <v>45200</v>
      </c>
      <c r="N1433" s="52" t="s">
        <v>69</v>
      </c>
      <c r="O1433" s="55">
        <v>80.33</v>
      </c>
      <c r="P1433" s="52">
        <v>12</v>
      </c>
      <c r="Q1433" s="56">
        <v>0.16</v>
      </c>
      <c r="R1433" s="55">
        <f>+Table13[[#This Row],[Price per Unit]]*Table13[[#This Row],[Units Sold]]</f>
        <v>963.96</v>
      </c>
      <c r="S1433" s="52" t="s">
        <v>56</v>
      </c>
      <c r="T1433" s="66">
        <f>+Table13[[#This Row],[Price per Unit]]*Table13[[#This Row],[Units Sold]]-Table13[[#This Row],[Price per Unit]]*Table13[[#This Row],[Units Sold]]*Table13[[#This Row],[Discount %]]</f>
        <v>809.72640000000001</v>
      </c>
      <c r="U1433"/>
    </row>
    <row r="1434" spans="1:21">
      <c r="A1434" s="65">
        <v>3881</v>
      </c>
      <c r="B1434" s="52" t="s">
        <v>41</v>
      </c>
      <c r="C1434" s="52" t="s">
        <v>49</v>
      </c>
      <c r="D1434" s="52" t="s">
        <v>42</v>
      </c>
      <c r="E1434" s="52" t="s">
        <v>67</v>
      </c>
      <c r="F1434" s="52" t="s">
        <v>38</v>
      </c>
      <c r="G1434" s="52">
        <f>+LEN(Table13[[#This Row],[Product Name]])</f>
        <v>15</v>
      </c>
      <c r="H1434" s="52" t="s">
        <v>22</v>
      </c>
      <c r="I1434" s="52" t="s">
        <v>23</v>
      </c>
      <c r="J1434" s="52">
        <v>2024</v>
      </c>
      <c r="K1434" s="52" t="s">
        <v>32</v>
      </c>
      <c r="L1434" s="53" t="s">
        <v>71</v>
      </c>
      <c r="M1434" s="54">
        <v>45566</v>
      </c>
      <c r="N1434" s="52" t="s">
        <v>39</v>
      </c>
      <c r="O1434" s="55">
        <v>63.21</v>
      </c>
      <c r="P1434" s="52">
        <v>233</v>
      </c>
      <c r="Q1434" s="56">
        <v>0.23</v>
      </c>
      <c r="R1434" s="55">
        <f>+Table13[[#This Row],[Price per Unit]]*Table13[[#This Row],[Units Sold]]</f>
        <v>14727.93</v>
      </c>
      <c r="S1434" s="52" t="s">
        <v>56</v>
      </c>
      <c r="T1434" s="66">
        <f>+Table13[[#This Row],[Price per Unit]]*Table13[[#This Row],[Units Sold]]-Table13[[#This Row],[Price per Unit]]*Table13[[#This Row],[Units Sold]]*Table13[[#This Row],[Discount %]]</f>
        <v>11340.506100000001</v>
      </c>
      <c r="U1434"/>
    </row>
    <row r="1435" spans="1:21">
      <c r="A1435" s="65">
        <v>3896</v>
      </c>
      <c r="B1435" s="52" t="s">
        <v>41</v>
      </c>
      <c r="C1435" s="52" t="s">
        <v>49</v>
      </c>
      <c r="D1435" s="52" t="s">
        <v>54</v>
      </c>
      <c r="E1435" s="52" t="s">
        <v>67</v>
      </c>
      <c r="F1435" s="52" t="s">
        <v>21</v>
      </c>
      <c r="G1435" s="52">
        <f>+LEN(Table13[[#This Row],[Product Name]])</f>
        <v>16</v>
      </c>
      <c r="H1435" s="52" t="s">
        <v>44</v>
      </c>
      <c r="I1435" s="52" t="s">
        <v>23</v>
      </c>
      <c r="J1435" s="52">
        <v>2023</v>
      </c>
      <c r="K1435" s="52" t="s">
        <v>45</v>
      </c>
      <c r="L1435" s="53" t="s">
        <v>53</v>
      </c>
      <c r="M1435" s="54">
        <v>44927</v>
      </c>
      <c r="N1435" s="52" t="s">
        <v>39</v>
      </c>
      <c r="O1435" s="55">
        <v>37.33</v>
      </c>
      <c r="P1435" s="52">
        <v>58</v>
      </c>
      <c r="Q1435" s="56">
        <v>0.1</v>
      </c>
      <c r="R1435" s="55">
        <f>+Table13[[#This Row],[Price per Unit]]*Table13[[#This Row],[Units Sold]]</f>
        <v>2165.14</v>
      </c>
      <c r="S1435" s="52" t="s">
        <v>27</v>
      </c>
      <c r="T1435" s="66">
        <f>+Table13[[#This Row],[Price per Unit]]*Table13[[#This Row],[Units Sold]]-Table13[[#This Row],[Price per Unit]]*Table13[[#This Row],[Units Sold]]*Table13[[#This Row],[Discount %]]</f>
        <v>1948.6259999999997</v>
      </c>
      <c r="U1435"/>
    </row>
    <row r="1436" spans="1:21">
      <c r="A1436" s="65">
        <v>3902</v>
      </c>
      <c r="B1436" s="52" t="s">
        <v>48</v>
      </c>
      <c r="C1436" s="52" t="s">
        <v>49</v>
      </c>
      <c r="D1436" s="52" t="s">
        <v>42</v>
      </c>
      <c r="E1436" s="52" t="s">
        <v>37</v>
      </c>
      <c r="F1436" s="52" t="s">
        <v>60</v>
      </c>
      <c r="G1436" s="52">
        <f>+LEN(Table13[[#This Row],[Product Name]])</f>
        <v>15</v>
      </c>
      <c r="H1436" s="52" t="s">
        <v>44</v>
      </c>
      <c r="I1436" s="52" t="s">
        <v>23</v>
      </c>
      <c r="J1436" s="52">
        <v>2024</v>
      </c>
      <c r="K1436" s="52" t="s">
        <v>32</v>
      </c>
      <c r="L1436" s="53" t="s">
        <v>53</v>
      </c>
      <c r="M1436" s="54">
        <v>45292</v>
      </c>
      <c r="N1436" s="52" t="s">
        <v>39</v>
      </c>
      <c r="O1436" s="55">
        <v>99.37</v>
      </c>
      <c r="P1436" s="52">
        <v>375</v>
      </c>
      <c r="Q1436" s="56">
        <v>0.26</v>
      </c>
      <c r="R1436" s="55">
        <f>+Table13[[#This Row],[Price per Unit]]*Table13[[#This Row],[Units Sold]]</f>
        <v>37263.75</v>
      </c>
      <c r="S1436" s="52" t="s">
        <v>40</v>
      </c>
      <c r="T1436" s="66">
        <f>+Table13[[#This Row],[Price per Unit]]*Table13[[#This Row],[Units Sold]]-Table13[[#This Row],[Price per Unit]]*Table13[[#This Row],[Units Sold]]*Table13[[#This Row],[Discount %]]</f>
        <v>27575.174999999999</v>
      </c>
      <c r="U1436"/>
    </row>
    <row r="1437" spans="1:21">
      <c r="A1437" s="65">
        <v>3906</v>
      </c>
      <c r="B1437" s="52" t="s">
        <v>48</v>
      </c>
      <c r="C1437" s="52" t="s">
        <v>49</v>
      </c>
      <c r="D1437" s="52" t="s">
        <v>54</v>
      </c>
      <c r="E1437" s="52" t="s">
        <v>70</v>
      </c>
      <c r="F1437" s="52" t="s">
        <v>21</v>
      </c>
      <c r="G1437" s="52">
        <f>+LEN(Table13[[#This Row],[Product Name]])</f>
        <v>16</v>
      </c>
      <c r="H1437" s="52" t="s">
        <v>22</v>
      </c>
      <c r="I1437" s="52" t="s">
        <v>31</v>
      </c>
      <c r="J1437" s="52">
        <v>2023</v>
      </c>
      <c r="K1437" s="52" t="s">
        <v>45</v>
      </c>
      <c r="L1437" s="53" t="s">
        <v>64</v>
      </c>
      <c r="M1437" s="54">
        <v>45108</v>
      </c>
      <c r="N1437" s="52" t="s">
        <v>69</v>
      </c>
      <c r="O1437" s="55">
        <v>25.9</v>
      </c>
      <c r="P1437" s="52">
        <v>456</v>
      </c>
      <c r="Q1437" s="56">
        <v>0.14000000000000001</v>
      </c>
      <c r="R1437" s="55">
        <f>+Table13[[#This Row],[Price per Unit]]*Table13[[#This Row],[Units Sold]]</f>
        <v>11810.4</v>
      </c>
      <c r="S1437" s="52" t="s">
        <v>61</v>
      </c>
      <c r="T1437" s="66">
        <f>+Table13[[#This Row],[Price per Unit]]*Table13[[#This Row],[Units Sold]]-Table13[[#This Row],[Price per Unit]]*Table13[[#This Row],[Units Sold]]*Table13[[#This Row],[Discount %]]</f>
        <v>10156.944</v>
      </c>
      <c r="U1437"/>
    </row>
    <row r="1438" spans="1:21">
      <c r="A1438" s="65">
        <v>3908</v>
      </c>
      <c r="B1438" s="52" t="s">
        <v>17</v>
      </c>
      <c r="C1438" s="52" t="s">
        <v>49</v>
      </c>
      <c r="D1438" s="52" t="s">
        <v>52</v>
      </c>
      <c r="E1438" s="52" t="s">
        <v>67</v>
      </c>
      <c r="F1438" s="52" t="s">
        <v>55</v>
      </c>
      <c r="G1438" s="52">
        <f>+LEN(Table13[[#This Row],[Product Name]])</f>
        <v>19</v>
      </c>
      <c r="H1438" s="52" t="s">
        <v>44</v>
      </c>
      <c r="I1438" s="52" t="s">
        <v>23</v>
      </c>
      <c r="J1438" s="52">
        <v>2023</v>
      </c>
      <c r="K1438" s="52" t="s">
        <v>63</v>
      </c>
      <c r="L1438" s="53" t="s">
        <v>64</v>
      </c>
      <c r="M1438" s="54">
        <v>45108</v>
      </c>
      <c r="N1438" s="52" t="s">
        <v>69</v>
      </c>
      <c r="O1438" s="55">
        <v>60.95</v>
      </c>
      <c r="P1438" s="52">
        <v>207</v>
      </c>
      <c r="Q1438" s="56">
        <v>0.25</v>
      </c>
      <c r="R1438" s="55">
        <f>+Table13[[#This Row],[Price per Unit]]*Table13[[#This Row],[Units Sold]]</f>
        <v>12616.650000000001</v>
      </c>
      <c r="S1438" s="52" t="s">
        <v>61</v>
      </c>
      <c r="T1438" s="66">
        <f>+Table13[[#This Row],[Price per Unit]]*Table13[[#This Row],[Units Sold]]-Table13[[#This Row],[Price per Unit]]*Table13[[#This Row],[Units Sold]]*Table13[[#This Row],[Discount %]]</f>
        <v>9462.4875000000011</v>
      </c>
      <c r="U1438"/>
    </row>
    <row r="1439" spans="1:21">
      <c r="A1439" s="65">
        <v>3915</v>
      </c>
      <c r="B1439" s="52" t="s">
        <v>41</v>
      </c>
      <c r="C1439" s="52" t="s">
        <v>49</v>
      </c>
      <c r="D1439" s="52" t="s">
        <v>19</v>
      </c>
      <c r="E1439" s="52" t="s">
        <v>37</v>
      </c>
      <c r="F1439" s="52" t="s">
        <v>21</v>
      </c>
      <c r="G1439" s="52">
        <f>+LEN(Table13[[#This Row],[Product Name]])</f>
        <v>16</v>
      </c>
      <c r="H1439" s="52" t="s">
        <v>22</v>
      </c>
      <c r="I1439" s="52" t="s">
        <v>31</v>
      </c>
      <c r="J1439" s="52">
        <v>2024</v>
      </c>
      <c r="K1439" s="52" t="s">
        <v>45</v>
      </c>
      <c r="L1439" s="53" t="s">
        <v>71</v>
      </c>
      <c r="M1439" s="54">
        <v>45566</v>
      </c>
      <c r="N1439" s="52" t="s">
        <v>66</v>
      </c>
      <c r="O1439" s="55">
        <v>93.88</v>
      </c>
      <c r="P1439" s="52">
        <v>432</v>
      </c>
      <c r="Q1439" s="56">
        <v>0.24</v>
      </c>
      <c r="R1439" s="55">
        <f>+Table13[[#This Row],[Price per Unit]]*Table13[[#This Row],[Units Sold]]</f>
        <v>40556.159999999996</v>
      </c>
      <c r="S1439" s="52" t="s">
        <v>61</v>
      </c>
      <c r="T1439" s="66">
        <f>+Table13[[#This Row],[Price per Unit]]*Table13[[#This Row],[Units Sold]]-Table13[[#This Row],[Price per Unit]]*Table13[[#This Row],[Units Sold]]*Table13[[#This Row],[Discount %]]</f>
        <v>30822.681599999996</v>
      </c>
      <c r="U1439"/>
    </row>
    <row r="1440" spans="1:21">
      <c r="A1440" s="65">
        <v>3917</v>
      </c>
      <c r="B1440" s="52" t="s">
        <v>48</v>
      </c>
      <c r="C1440" s="52" t="s">
        <v>49</v>
      </c>
      <c r="D1440" s="52" t="s">
        <v>36</v>
      </c>
      <c r="E1440" s="52" t="s">
        <v>20</v>
      </c>
      <c r="F1440" s="52" t="s">
        <v>38</v>
      </c>
      <c r="G1440" s="52">
        <f>+LEN(Table13[[#This Row],[Product Name]])</f>
        <v>15</v>
      </c>
      <c r="H1440" s="52" t="s">
        <v>44</v>
      </c>
      <c r="I1440" s="52" t="s">
        <v>23</v>
      </c>
      <c r="J1440" s="52">
        <v>2023</v>
      </c>
      <c r="K1440" s="52" t="s">
        <v>24</v>
      </c>
      <c r="L1440" s="53" t="s">
        <v>73</v>
      </c>
      <c r="M1440" s="54">
        <v>45139</v>
      </c>
      <c r="N1440" s="52" t="s">
        <v>34</v>
      </c>
      <c r="O1440" s="55">
        <v>9.57</v>
      </c>
      <c r="P1440" s="52">
        <v>323</v>
      </c>
      <c r="Q1440" s="56">
        <v>0.14000000000000001</v>
      </c>
      <c r="R1440" s="55">
        <f>+Table13[[#This Row],[Price per Unit]]*Table13[[#This Row],[Units Sold]]</f>
        <v>3091.11</v>
      </c>
      <c r="S1440" s="52" t="s">
        <v>61</v>
      </c>
      <c r="T1440" s="66">
        <f>+Table13[[#This Row],[Price per Unit]]*Table13[[#This Row],[Units Sold]]-Table13[[#This Row],[Price per Unit]]*Table13[[#This Row],[Units Sold]]*Table13[[#This Row],[Discount %]]</f>
        <v>2658.3546000000001</v>
      </c>
      <c r="U1440"/>
    </row>
    <row r="1441" spans="1:21">
      <c r="A1441" s="65">
        <v>3920</v>
      </c>
      <c r="B1441" s="52" t="s">
        <v>41</v>
      </c>
      <c r="C1441" s="52" t="s">
        <v>49</v>
      </c>
      <c r="D1441" s="52" t="s">
        <v>29</v>
      </c>
      <c r="E1441" s="52" t="s">
        <v>37</v>
      </c>
      <c r="F1441" s="52" t="s">
        <v>43</v>
      </c>
      <c r="G1441" s="52">
        <f>+LEN(Table13[[#This Row],[Product Name]])</f>
        <v>20</v>
      </c>
      <c r="H1441" s="52" t="s">
        <v>57</v>
      </c>
      <c r="I1441" s="52" t="s">
        <v>31</v>
      </c>
      <c r="J1441" s="52">
        <v>2023</v>
      </c>
      <c r="K1441" s="52" t="s">
        <v>24</v>
      </c>
      <c r="L1441" s="53" t="s">
        <v>51</v>
      </c>
      <c r="M1441" s="54">
        <v>45017</v>
      </c>
      <c r="N1441" s="52" t="s">
        <v>39</v>
      </c>
      <c r="O1441" s="55">
        <v>94.03</v>
      </c>
      <c r="P1441" s="52">
        <v>335</v>
      </c>
      <c r="Q1441" s="56">
        <v>0.09</v>
      </c>
      <c r="R1441" s="55">
        <f>+Table13[[#This Row],[Price per Unit]]*Table13[[#This Row],[Units Sold]]</f>
        <v>31500.05</v>
      </c>
      <c r="S1441" s="52" t="s">
        <v>40</v>
      </c>
      <c r="T1441" s="66">
        <f>+Table13[[#This Row],[Price per Unit]]*Table13[[#This Row],[Units Sold]]-Table13[[#This Row],[Price per Unit]]*Table13[[#This Row],[Units Sold]]*Table13[[#This Row],[Discount %]]</f>
        <v>28665.0455</v>
      </c>
      <c r="U1441"/>
    </row>
    <row r="1442" spans="1:21">
      <c r="A1442" s="65">
        <v>3921</v>
      </c>
      <c r="B1442" s="52" t="s">
        <v>41</v>
      </c>
      <c r="C1442" s="52" t="s">
        <v>49</v>
      </c>
      <c r="D1442" s="52" t="s">
        <v>36</v>
      </c>
      <c r="E1442" s="52" t="s">
        <v>30</v>
      </c>
      <c r="F1442" s="52" t="s">
        <v>21</v>
      </c>
      <c r="G1442" s="52">
        <f>+LEN(Table13[[#This Row],[Product Name]])</f>
        <v>16</v>
      </c>
      <c r="H1442" s="52" t="s">
        <v>22</v>
      </c>
      <c r="I1442" s="52" t="s">
        <v>23</v>
      </c>
      <c r="J1442" s="52">
        <v>2023</v>
      </c>
      <c r="K1442" s="52" t="s">
        <v>45</v>
      </c>
      <c r="L1442" s="53" t="s">
        <v>72</v>
      </c>
      <c r="M1442" s="54">
        <v>45078</v>
      </c>
      <c r="N1442" s="52" t="s">
        <v>26</v>
      </c>
      <c r="O1442" s="55">
        <v>11.25</v>
      </c>
      <c r="P1442" s="52">
        <v>357</v>
      </c>
      <c r="Q1442" s="56">
        <v>0.08</v>
      </c>
      <c r="R1442" s="55">
        <f>+Table13[[#This Row],[Price per Unit]]*Table13[[#This Row],[Units Sold]]</f>
        <v>4016.25</v>
      </c>
      <c r="S1442" s="52" t="s">
        <v>47</v>
      </c>
      <c r="T1442" s="66">
        <f>+Table13[[#This Row],[Price per Unit]]*Table13[[#This Row],[Units Sold]]-Table13[[#This Row],[Price per Unit]]*Table13[[#This Row],[Units Sold]]*Table13[[#This Row],[Discount %]]</f>
        <v>3694.95</v>
      </c>
      <c r="U1442"/>
    </row>
    <row r="1443" spans="1:21">
      <c r="A1443" s="65">
        <v>3922</v>
      </c>
      <c r="B1443" s="52" t="s">
        <v>41</v>
      </c>
      <c r="C1443" s="52" t="s">
        <v>49</v>
      </c>
      <c r="D1443" s="52" t="s">
        <v>42</v>
      </c>
      <c r="E1443" s="52" t="s">
        <v>20</v>
      </c>
      <c r="F1443" s="52" t="s">
        <v>43</v>
      </c>
      <c r="G1443" s="52">
        <f>+LEN(Table13[[#This Row],[Product Name]])</f>
        <v>20</v>
      </c>
      <c r="H1443" s="52" t="s">
        <v>44</v>
      </c>
      <c r="I1443" s="52" t="s">
        <v>23</v>
      </c>
      <c r="J1443" s="52">
        <v>2024</v>
      </c>
      <c r="K1443" s="52" t="s">
        <v>32</v>
      </c>
      <c r="L1443" s="53" t="s">
        <v>53</v>
      </c>
      <c r="M1443" s="54">
        <v>45292</v>
      </c>
      <c r="N1443" s="52" t="s">
        <v>39</v>
      </c>
      <c r="O1443" s="55">
        <v>77.459999999999994</v>
      </c>
      <c r="P1443" s="52">
        <v>190</v>
      </c>
      <c r="Q1443" s="56">
        <v>0.28999999999999998</v>
      </c>
      <c r="R1443" s="55">
        <f>+Table13[[#This Row],[Price per Unit]]*Table13[[#This Row],[Units Sold]]</f>
        <v>14717.4</v>
      </c>
      <c r="S1443" s="52" t="s">
        <v>56</v>
      </c>
      <c r="T1443" s="66">
        <f>+Table13[[#This Row],[Price per Unit]]*Table13[[#This Row],[Units Sold]]-Table13[[#This Row],[Price per Unit]]*Table13[[#This Row],[Units Sold]]*Table13[[#This Row],[Discount %]]</f>
        <v>10449.353999999999</v>
      </c>
      <c r="U1443"/>
    </row>
    <row r="1444" spans="1:21">
      <c r="A1444" s="65">
        <v>3929</v>
      </c>
      <c r="B1444" s="52" t="s">
        <v>17</v>
      </c>
      <c r="C1444" s="52" t="s">
        <v>49</v>
      </c>
      <c r="D1444" s="52" t="s">
        <v>54</v>
      </c>
      <c r="E1444" s="52" t="s">
        <v>59</v>
      </c>
      <c r="F1444" s="52" t="s">
        <v>43</v>
      </c>
      <c r="G1444" s="52">
        <f>+LEN(Table13[[#This Row],[Product Name]])</f>
        <v>20</v>
      </c>
      <c r="H1444" s="52" t="s">
        <v>57</v>
      </c>
      <c r="I1444" s="52" t="s">
        <v>31</v>
      </c>
      <c r="J1444" s="52">
        <v>2023</v>
      </c>
      <c r="K1444" s="52" t="s">
        <v>63</v>
      </c>
      <c r="L1444" s="53" t="s">
        <v>73</v>
      </c>
      <c r="M1444" s="54">
        <v>45139</v>
      </c>
      <c r="N1444" s="52" t="s">
        <v>66</v>
      </c>
      <c r="O1444" s="55">
        <v>59.71</v>
      </c>
      <c r="P1444" s="52">
        <v>413</v>
      </c>
      <c r="Q1444" s="56">
        <v>0.2</v>
      </c>
      <c r="R1444" s="55">
        <f>+Table13[[#This Row],[Price per Unit]]*Table13[[#This Row],[Units Sold]]</f>
        <v>24660.23</v>
      </c>
      <c r="S1444" s="52" t="s">
        <v>27</v>
      </c>
      <c r="T1444" s="66">
        <f>+Table13[[#This Row],[Price per Unit]]*Table13[[#This Row],[Units Sold]]-Table13[[#This Row],[Price per Unit]]*Table13[[#This Row],[Units Sold]]*Table13[[#This Row],[Discount %]]</f>
        <v>19728.184000000001</v>
      </c>
      <c r="U1444"/>
    </row>
    <row r="1445" spans="1:21">
      <c r="A1445" s="65">
        <v>3936</v>
      </c>
      <c r="B1445" s="52" t="s">
        <v>17</v>
      </c>
      <c r="C1445" s="52" t="s">
        <v>49</v>
      </c>
      <c r="D1445" s="52" t="s">
        <v>52</v>
      </c>
      <c r="E1445" s="52" t="s">
        <v>30</v>
      </c>
      <c r="F1445" s="52" t="s">
        <v>43</v>
      </c>
      <c r="G1445" s="52">
        <f>+LEN(Table13[[#This Row],[Product Name]])</f>
        <v>20</v>
      </c>
      <c r="H1445" s="52" t="s">
        <v>22</v>
      </c>
      <c r="I1445" s="52" t="s">
        <v>31</v>
      </c>
      <c r="J1445" s="52">
        <v>2023</v>
      </c>
      <c r="K1445" s="52" t="s">
        <v>32</v>
      </c>
      <c r="L1445" s="53" t="s">
        <v>46</v>
      </c>
      <c r="M1445" s="54">
        <v>45170</v>
      </c>
      <c r="N1445" s="52" t="s">
        <v>66</v>
      </c>
      <c r="O1445" s="55">
        <v>26.54</v>
      </c>
      <c r="P1445" s="52">
        <v>140</v>
      </c>
      <c r="Q1445" s="56">
        <v>0.14000000000000001</v>
      </c>
      <c r="R1445" s="55">
        <f>+Table13[[#This Row],[Price per Unit]]*Table13[[#This Row],[Units Sold]]</f>
        <v>3715.6</v>
      </c>
      <c r="S1445" s="52" t="s">
        <v>56</v>
      </c>
      <c r="T1445" s="66">
        <f>+Table13[[#This Row],[Price per Unit]]*Table13[[#This Row],[Units Sold]]-Table13[[#This Row],[Price per Unit]]*Table13[[#This Row],[Units Sold]]*Table13[[#This Row],[Discount %]]</f>
        <v>3195.4159999999997</v>
      </c>
      <c r="U1445"/>
    </row>
    <row r="1446" spans="1:21">
      <c r="A1446" s="65">
        <v>3939</v>
      </c>
      <c r="B1446" s="52" t="s">
        <v>48</v>
      </c>
      <c r="C1446" s="52" t="s">
        <v>49</v>
      </c>
      <c r="D1446" s="52" t="s">
        <v>50</v>
      </c>
      <c r="E1446" s="52" t="s">
        <v>37</v>
      </c>
      <c r="F1446" s="52" t="s">
        <v>38</v>
      </c>
      <c r="G1446" s="52">
        <f>+LEN(Table13[[#This Row],[Product Name]])</f>
        <v>15</v>
      </c>
      <c r="H1446" s="52" t="s">
        <v>22</v>
      </c>
      <c r="I1446" s="52" t="s">
        <v>23</v>
      </c>
      <c r="J1446" s="52">
        <v>2024</v>
      </c>
      <c r="K1446" s="52" t="s">
        <v>45</v>
      </c>
      <c r="L1446" s="53" t="s">
        <v>25</v>
      </c>
      <c r="M1446" s="54">
        <v>45352</v>
      </c>
      <c r="N1446" s="52" t="s">
        <v>39</v>
      </c>
      <c r="O1446" s="55">
        <v>83.23</v>
      </c>
      <c r="P1446" s="52">
        <v>201</v>
      </c>
      <c r="Q1446" s="56">
        <v>0.06</v>
      </c>
      <c r="R1446" s="55">
        <f>+Table13[[#This Row],[Price per Unit]]*Table13[[#This Row],[Units Sold]]</f>
        <v>16729.23</v>
      </c>
      <c r="S1446" s="52" t="s">
        <v>27</v>
      </c>
      <c r="T1446" s="66">
        <f>+Table13[[#This Row],[Price per Unit]]*Table13[[#This Row],[Units Sold]]-Table13[[#This Row],[Price per Unit]]*Table13[[#This Row],[Units Sold]]*Table13[[#This Row],[Discount %]]</f>
        <v>15725.476199999999</v>
      </c>
      <c r="U1446"/>
    </row>
    <row r="1447" spans="1:21">
      <c r="A1447" s="65">
        <v>3940</v>
      </c>
      <c r="B1447" s="52" t="s">
        <v>41</v>
      </c>
      <c r="C1447" s="52" t="s">
        <v>49</v>
      </c>
      <c r="D1447" s="52" t="s">
        <v>42</v>
      </c>
      <c r="E1447" s="52" t="s">
        <v>30</v>
      </c>
      <c r="F1447" s="52" t="s">
        <v>38</v>
      </c>
      <c r="G1447" s="52">
        <f>+LEN(Table13[[#This Row],[Product Name]])</f>
        <v>15</v>
      </c>
      <c r="H1447" s="52" t="s">
        <v>44</v>
      </c>
      <c r="I1447" s="52" t="s">
        <v>23</v>
      </c>
      <c r="J1447" s="52">
        <v>2023</v>
      </c>
      <c r="K1447" s="52" t="s">
        <v>24</v>
      </c>
      <c r="L1447" s="53" t="s">
        <v>72</v>
      </c>
      <c r="M1447" s="54">
        <v>45078</v>
      </c>
      <c r="N1447" s="52" t="s">
        <v>69</v>
      </c>
      <c r="O1447" s="55">
        <v>58.89</v>
      </c>
      <c r="P1447" s="52">
        <v>192</v>
      </c>
      <c r="Q1447" s="56">
        <v>0.05</v>
      </c>
      <c r="R1447" s="55">
        <f>+Table13[[#This Row],[Price per Unit]]*Table13[[#This Row],[Units Sold]]</f>
        <v>11306.880000000001</v>
      </c>
      <c r="S1447" s="52" t="s">
        <v>61</v>
      </c>
      <c r="T1447" s="66">
        <f>+Table13[[#This Row],[Price per Unit]]*Table13[[#This Row],[Units Sold]]-Table13[[#This Row],[Price per Unit]]*Table13[[#This Row],[Units Sold]]*Table13[[#This Row],[Discount %]]</f>
        <v>10741.536</v>
      </c>
      <c r="U1447"/>
    </row>
    <row r="1448" spans="1:21">
      <c r="A1448" s="65">
        <v>3949</v>
      </c>
      <c r="B1448" s="52" t="s">
        <v>17</v>
      </c>
      <c r="C1448" s="52" t="s">
        <v>49</v>
      </c>
      <c r="D1448" s="52" t="s">
        <v>36</v>
      </c>
      <c r="E1448" s="52" t="s">
        <v>20</v>
      </c>
      <c r="F1448" s="52" t="s">
        <v>55</v>
      </c>
      <c r="G1448" s="52">
        <f>+LEN(Table13[[#This Row],[Product Name]])</f>
        <v>19</v>
      </c>
      <c r="H1448" s="52" t="s">
        <v>22</v>
      </c>
      <c r="I1448" s="52" t="s">
        <v>23</v>
      </c>
      <c r="J1448" s="52">
        <v>2023</v>
      </c>
      <c r="K1448" s="52" t="s">
        <v>32</v>
      </c>
      <c r="L1448" s="53" t="s">
        <v>33</v>
      </c>
      <c r="M1448" s="54">
        <v>45047</v>
      </c>
      <c r="N1448" s="52" t="s">
        <v>39</v>
      </c>
      <c r="O1448" s="55">
        <v>66.52</v>
      </c>
      <c r="P1448" s="52">
        <v>251</v>
      </c>
      <c r="Q1448" s="56">
        <v>0.2</v>
      </c>
      <c r="R1448" s="55">
        <f>+Table13[[#This Row],[Price per Unit]]*Table13[[#This Row],[Units Sold]]</f>
        <v>16696.52</v>
      </c>
      <c r="S1448" s="52" t="s">
        <v>56</v>
      </c>
      <c r="T1448" s="66">
        <f>+Table13[[#This Row],[Price per Unit]]*Table13[[#This Row],[Units Sold]]-Table13[[#This Row],[Price per Unit]]*Table13[[#This Row],[Units Sold]]*Table13[[#This Row],[Discount %]]</f>
        <v>13357.216</v>
      </c>
      <c r="U1448"/>
    </row>
    <row r="1449" spans="1:21">
      <c r="A1449" s="65">
        <v>3950</v>
      </c>
      <c r="B1449" s="52" t="s">
        <v>41</v>
      </c>
      <c r="C1449" s="52" t="s">
        <v>49</v>
      </c>
      <c r="D1449" s="52" t="s">
        <v>19</v>
      </c>
      <c r="E1449" s="52" t="s">
        <v>70</v>
      </c>
      <c r="F1449" s="52" t="s">
        <v>38</v>
      </c>
      <c r="G1449" s="52">
        <f>+LEN(Table13[[#This Row],[Product Name]])</f>
        <v>15</v>
      </c>
      <c r="H1449" s="52" t="s">
        <v>44</v>
      </c>
      <c r="I1449" s="52" t="s">
        <v>23</v>
      </c>
      <c r="J1449" s="52">
        <v>2023</v>
      </c>
      <c r="K1449" s="52" t="s">
        <v>32</v>
      </c>
      <c r="L1449" s="53" t="s">
        <v>25</v>
      </c>
      <c r="M1449" s="54">
        <v>44986</v>
      </c>
      <c r="N1449" s="52" t="s">
        <v>26</v>
      </c>
      <c r="O1449" s="55">
        <v>17.21</v>
      </c>
      <c r="P1449" s="52">
        <v>350</v>
      </c>
      <c r="Q1449" s="56">
        <v>0.15</v>
      </c>
      <c r="R1449" s="55">
        <f>+Table13[[#This Row],[Price per Unit]]*Table13[[#This Row],[Units Sold]]</f>
        <v>6023.5</v>
      </c>
      <c r="S1449" s="52" t="s">
        <v>61</v>
      </c>
      <c r="T1449" s="66">
        <f>+Table13[[#This Row],[Price per Unit]]*Table13[[#This Row],[Units Sold]]-Table13[[#This Row],[Price per Unit]]*Table13[[#This Row],[Units Sold]]*Table13[[#This Row],[Discount %]]</f>
        <v>5119.9750000000004</v>
      </c>
      <c r="U1449"/>
    </row>
    <row r="1450" spans="1:21">
      <c r="A1450" s="65">
        <v>3952</v>
      </c>
      <c r="B1450" s="52" t="s">
        <v>48</v>
      </c>
      <c r="C1450" s="52" t="s">
        <v>49</v>
      </c>
      <c r="D1450" s="52" t="s">
        <v>54</v>
      </c>
      <c r="E1450" s="52" t="s">
        <v>37</v>
      </c>
      <c r="F1450" s="52" t="s">
        <v>43</v>
      </c>
      <c r="G1450" s="52">
        <f>+LEN(Table13[[#This Row],[Product Name]])</f>
        <v>20</v>
      </c>
      <c r="H1450" s="52" t="s">
        <v>22</v>
      </c>
      <c r="I1450" s="52" t="s">
        <v>31</v>
      </c>
      <c r="J1450" s="52">
        <v>2023</v>
      </c>
      <c r="K1450" s="52" t="s">
        <v>45</v>
      </c>
      <c r="L1450" s="53" t="s">
        <v>53</v>
      </c>
      <c r="M1450" s="54">
        <v>44927</v>
      </c>
      <c r="N1450" s="52" t="s">
        <v>39</v>
      </c>
      <c r="O1450" s="55">
        <v>54.51</v>
      </c>
      <c r="P1450" s="52">
        <v>135</v>
      </c>
      <c r="Q1450" s="56">
        <v>0.17</v>
      </c>
      <c r="R1450" s="55">
        <f>+Table13[[#This Row],[Price per Unit]]*Table13[[#This Row],[Units Sold]]</f>
        <v>7358.8499999999995</v>
      </c>
      <c r="S1450" s="52" t="s">
        <v>47</v>
      </c>
      <c r="T1450" s="66">
        <f>+Table13[[#This Row],[Price per Unit]]*Table13[[#This Row],[Units Sold]]-Table13[[#This Row],[Price per Unit]]*Table13[[#This Row],[Units Sold]]*Table13[[#This Row],[Discount %]]</f>
        <v>6107.8454999999994</v>
      </c>
      <c r="U1450"/>
    </row>
    <row r="1451" spans="1:21">
      <c r="A1451" s="65">
        <v>3953</v>
      </c>
      <c r="B1451" s="52" t="s">
        <v>41</v>
      </c>
      <c r="C1451" s="52" t="s">
        <v>49</v>
      </c>
      <c r="D1451" s="52" t="s">
        <v>36</v>
      </c>
      <c r="E1451" s="52" t="s">
        <v>30</v>
      </c>
      <c r="F1451" s="52" t="s">
        <v>38</v>
      </c>
      <c r="G1451" s="52">
        <f>+LEN(Table13[[#This Row],[Product Name]])</f>
        <v>15</v>
      </c>
      <c r="H1451" s="52" t="s">
        <v>44</v>
      </c>
      <c r="I1451" s="52" t="s">
        <v>23</v>
      </c>
      <c r="J1451" s="52">
        <v>2024</v>
      </c>
      <c r="K1451" s="52" t="s">
        <v>24</v>
      </c>
      <c r="L1451" s="53" t="s">
        <v>25</v>
      </c>
      <c r="M1451" s="54">
        <v>45352</v>
      </c>
      <c r="N1451" s="52" t="s">
        <v>69</v>
      </c>
      <c r="O1451" s="55">
        <v>77.98</v>
      </c>
      <c r="P1451" s="52">
        <v>64</v>
      </c>
      <c r="Q1451" s="56">
        <v>0.06</v>
      </c>
      <c r="R1451" s="55">
        <f>+Table13[[#This Row],[Price per Unit]]*Table13[[#This Row],[Units Sold]]</f>
        <v>4990.72</v>
      </c>
      <c r="S1451" s="52" t="s">
        <v>61</v>
      </c>
      <c r="T1451" s="66">
        <f>+Table13[[#This Row],[Price per Unit]]*Table13[[#This Row],[Units Sold]]-Table13[[#This Row],[Price per Unit]]*Table13[[#This Row],[Units Sold]]*Table13[[#This Row],[Discount %]]</f>
        <v>4691.2768000000005</v>
      </c>
      <c r="U1451"/>
    </row>
    <row r="1452" spans="1:21">
      <c r="A1452" s="65">
        <v>3954</v>
      </c>
      <c r="B1452" s="52" t="s">
        <v>48</v>
      </c>
      <c r="C1452" s="52" t="s">
        <v>49</v>
      </c>
      <c r="D1452" s="52" t="s">
        <v>52</v>
      </c>
      <c r="E1452" s="52" t="s">
        <v>62</v>
      </c>
      <c r="F1452" s="52" t="s">
        <v>60</v>
      </c>
      <c r="G1452" s="52">
        <f>+LEN(Table13[[#This Row],[Product Name]])</f>
        <v>15</v>
      </c>
      <c r="H1452" s="52" t="s">
        <v>44</v>
      </c>
      <c r="I1452" s="52" t="s">
        <v>31</v>
      </c>
      <c r="J1452" s="52">
        <v>2024</v>
      </c>
      <c r="K1452" s="52" t="s">
        <v>32</v>
      </c>
      <c r="L1452" s="53" t="s">
        <v>68</v>
      </c>
      <c r="M1452" s="54">
        <v>45627</v>
      </c>
      <c r="N1452" s="52" t="s">
        <v>26</v>
      </c>
      <c r="O1452" s="55">
        <v>56.19</v>
      </c>
      <c r="P1452" s="52">
        <v>53</v>
      </c>
      <c r="Q1452" s="56">
        <v>0.27</v>
      </c>
      <c r="R1452" s="55">
        <f>+Table13[[#This Row],[Price per Unit]]*Table13[[#This Row],[Units Sold]]</f>
        <v>2978.0699999999997</v>
      </c>
      <c r="S1452" s="52" t="s">
        <v>47</v>
      </c>
      <c r="T1452" s="66">
        <f>+Table13[[#This Row],[Price per Unit]]*Table13[[#This Row],[Units Sold]]-Table13[[#This Row],[Price per Unit]]*Table13[[#This Row],[Units Sold]]*Table13[[#This Row],[Discount %]]</f>
        <v>2173.9910999999997</v>
      </c>
      <c r="U1452"/>
    </row>
    <row r="1453" spans="1:21">
      <c r="A1453" s="65">
        <v>3955</v>
      </c>
      <c r="B1453" s="52" t="s">
        <v>41</v>
      </c>
      <c r="C1453" s="52" t="s">
        <v>49</v>
      </c>
      <c r="D1453" s="52" t="s">
        <v>42</v>
      </c>
      <c r="E1453" s="52" t="s">
        <v>70</v>
      </c>
      <c r="F1453" s="52" t="s">
        <v>21</v>
      </c>
      <c r="G1453" s="52">
        <f>+LEN(Table13[[#This Row],[Product Name]])</f>
        <v>16</v>
      </c>
      <c r="H1453" s="52" t="s">
        <v>44</v>
      </c>
      <c r="I1453" s="52" t="s">
        <v>31</v>
      </c>
      <c r="J1453" s="52">
        <v>2024</v>
      </c>
      <c r="K1453" s="52" t="s">
        <v>63</v>
      </c>
      <c r="L1453" s="53" t="s">
        <v>58</v>
      </c>
      <c r="M1453" s="54">
        <v>45566</v>
      </c>
      <c r="N1453" s="52" t="s">
        <v>39</v>
      </c>
      <c r="O1453" s="55">
        <v>54.5</v>
      </c>
      <c r="P1453" s="52">
        <v>481</v>
      </c>
      <c r="Q1453" s="56">
        <v>0.08</v>
      </c>
      <c r="R1453" s="55">
        <f>+Table13[[#This Row],[Price per Unit]]*Table13[[#This Row],[Units Sold]]</f>
        <v>26214.5</v>
      </c>
      <c r="S1453" s="52" t="s">
        <v>56</v>
      </c>
      <c r="T1453" s="66">
        <f>+Table13[[#This Row],[Price per Unit]]*Table13[[#This Row],[Units Sold]]-Table13[[#This Row],[Price per Unit]]*Table13[[#This Row],[Units Sold]]*Table13[[#This Row],[Discount %]]</f>
        <v>24117.34</v>
      </c>
      <c r="U1453"/>
    </row>
    <row r="1454" spans="1:21">
      <c r="A1454" s="65">
        <v>3956</v>
      </c>
      <c r="B1454" s="52" t="s">
        <v>17</v>
      </c>
      <c r="C1454" s="52" t="s">
        <v>49</v>
      </c>
      <c r="D1454" s="52" t="s">
        <v>42</v>
      </c>
      <c r="E1454" s="52" t="s">
        <v>70</v>
      </c>
      <c r="F1454" s="52" t="s">
        <v>21</v>
      </c>
      <c r="G1454" s="52">
        <f>+LEN(Table13[[#This Row],[Product Name]])</f>
        <v>16</v>
      </c>
      <c r="H1454" s="52" t="s">
        <v>57</v>
      </c>
      <c r="I1454" s="52" t="s">
        <v>31</v>
      </c>
      <c r="J1454" s="52">
        <v>2024</v>
      </c>
      <c r="K1454" s="52" t="s">
        <v>45</v>
      </c>
      <c r="L1454" s="53" t="s">
        <v>25</v>
      </c>
      <c r="M1454" s="54">
        <v>45352</v>
      </c>
      <c r="N1454" s="52" t="s">
        <v>69</v>
      </c>
      <c r="O1454" s="55">
        <v>5.86</v>
      </c>
      <c r="P1454" s="52">
        <v>106</v>
      </c>
      <c r="Q1454" s="56">
        <v>0.14000000000000001</v>
      </c>
      <c r="R1454" s="55">
        <f>+Table13[[#This Row],[Price per Unit]]*Table13[[#This Row],[Units Sold]]</f>
        <v>621.16000000000008</v>
      </c>
      <c r="S1454" s="52" t="s">
        <v>56</v>
      </c>
      <c r="T1454" s="66">
        <f>+Table13[[#This Row],[Price per Unit]]*Table13[[#This Row],[Units Sold]]-Table13[[#This Row],[Price per Unit]]*Table13[[#This Row],[Units Sold]]*Table13[[#This Row],[Discount %]]</f>
        <v>534.19760000000008</v>
      </c>
      <c r="U1454"/>
    </row>
    <row r="1455" spans="1:21">
      <c r="A1455" s="65">
        <v>3959</v>
      </c>
      <c r="B1455" s="52" t="s">
        <v>41</v>
      </c>
      <c r="C1455" s="52" t="s">
        <v>49</v>
      </c>
      <c r="D1455" s="52" t="s">
        <v>19</v>
      </c>
      <c r="E1455" s="52" t="s">
        <v>62</v>
      </c>
      <c r="F1455" s="52" t="s">
        <v>60</v>
      </c>
      <c r="G1455" s="52">
        <f>+LEN(Table13[[#This Row],[Product Name]])</f>
        <v>15</v>
      </c>
      <c r="H1455" s="52" t="s">
        <v>57</v>
      </c>
      <c r="I1455" s="52" t="s">
        <v>31</v>
      </c>
      <c r="J1455" s="52">
        <v>2023</v>
      </c>
      <c r="K1455" s="52" t="s">
        <v>24</v>
      </c>
      <c r="L1455" s="53" t="s">
        <v>68</v>
      </c>
      <c r="M1455" s="54">
        <v>45261</v>
      </c>
      <c r="N1455" s="52" t="s">
        <v>66</v>
      </c>
      <c r="O1455" s="55">
        <v>23.42</v>
      </c>
      <c r="P1455" s="52">
        <v>104</v>
      </c>
      <c r="Q1455" s="56">
        <v>0.27</v>
      </c>
      <c r="R1455" s="55">
        <f>+Table13[[#This Row],[Price per Unit]]*Table13[[#This Row],[Units Sold]]</f>
        <v>2435.6800000000003</v>
      </c>
      <c r="S1455" s="52" t="s">
        <v>40</v>
      </c>
      <c r="T1455" s="66">
        <f>+Table13[[#This Row],[Price per Unit]]*Table13[[#This Row],[Units Sold]]-Table13[[#This Row],[Price per Unit]]*Table13[[#This Row],[Units Sold]]*Table13[[#This Row],[Discount %]]</f>
        <v>1778.0464000000002</v>
      </c>
      <c r="U1455"/>
    </row>
    <row r="1456" spans="1:21">
      <c r="A1456" s="65">
        <v>3963</v>
      </c>
      <c r="B1456" s="52" t="s">
        <v>17</v>
      </c>
      <c r="C1456" s="52" t="s">
        <v>49</v>
      </c>
      <c r="D1456" s="52" t="s">
        <v>19</v>
      </c>
      <c r="E1456" s="52" t="s">
        <v>67</v>
      </c>
      <c r="F1456" s="52" t="s">
        <v>21</v>
      </c>
      <c r="G1456" s="52">
        <f>+LEN(Table13[[#This Row],[Product Name]])</f>
        <v>16</v>
      </c>
      <c r="H1456" s="52" t="s">
        <v>57</v>
      </c>
      <c r="I1456" s="52" t="s">
        <v>23</v>
      </c>
      <c r="J1456" s="52">
        <v>2024</v>
      </c>
      <c r="K1456" s="52" t="s">
        <v>24</v>
      </c>
      <c r="L1456" s="53" t="s">
        <v>64</v>
      </c>
      <c r="M1456" s="54">
        <v>45474</v>
      </c>
      <c r="N1456" s="52" t="s">
        <v>66</v>
      </c>
      <c r="O1456" s="55">
        <v>39.380000000000003</v>
      </c>
      <c r="P1456" s="52">
        <v>243</v>
      </c>
      <c r="Q1456" s="56">
        <v>0.1</v>
      </c>
      <c r="R1456" s="55">
        <f>+Table13[[#This Row],[Price per Unit]]*Table13[[#This Row],[Units Sold]]</f>
        <v>9569.34</v>
      </c>
      <c r="S1456" s="52" t="s">
        <v>56</v>
      </c>
      <c r="T1456" s="66">
        <f>+Table13[[#This Row],[Price per Unit]]*Table13[[#This Row],[Units Sold]]-Table13[[#This Row],[Price per Unit]]*Table13[[#This Row],[Units Sold]]*Table13[[#This Row],[Discount %]]</f>
        <v>8612.4060000000009</v>
      </c>
      <c r="U1456"/>
    </row>
    <row r="1457" spans="1:21">
      <c r="A1457" s="65">
        <v>3970</v>
      </c>
      <c r="B1457" s="52" t="s">
        <v>48</v>
      </c>
      <c r="C1457" s="52" t="s">
        <v>49</v>
      </c>
      <c r="D1457" s="52" t="s">
        <v>52</v>
      </c>
      <c r="E1457" s="52" t="s">
        <v>59</v>
      </c>
      <c r="F1457" s="52" t="s">
        <v>55</v>
      </c>
      <c r="G1457" s="52">
        <f>+LEN(Table13[[#This Row],[Product Name]])</f>
        <v>19</v>
      </c>
      <c r="H1457" s="52" t="s">
        <v>44</v>
      </c>
      <c r="I1457" s="52" t="s">
        <v>23</v>
      </c>
      <c r="J1457" s="52">
        <v>2023</v>
      </c>
      <c r="K1457" s="52" t="s">
        <v>45</v>
      </c>
      <c r="L1457" s="53" t="s">
        <v>46</v>
      </c>
      <c r="M1457" s="54">
        <v>45170</v>
      </c>
      <c r="N1457" s="52" t="s">
        <v>66</v>
      </c>
      <c r="O1457" s="55">
        <v>58.52</v>
      </c>
      <c r="P1457" s="52">
        <v>117</v>
      </c>
      <c r="Q1457" s="56">
        <v>0.24</v>
      </c>
      <c r="R1457" s="55">
        <f>+Table13[[#This Row],[Price per Unit]]*Table13[[#This Row],[Units Sold]]</f>
        <v>6846.84</v>
      </c>
      <c r="S1457" s="52" t="s">
        <v>47</v>
      </c>
      <c r="T1457" s="66">
        <f>+Table13[[#This Row],[Price per Unit]]*Table13[[#This Row],[Units Sold]]-Table13[[#This Row],[Price per Unit]]*Table13[[#This Row],[Units Sold]]*Table13[[#This Row],[Discount %]]</f>
        <v>5203.5983999999999</v>
      </c>
      <c r="U1457"/>
    </row>
    <row r="1458" spans="1:21">
      <c r="A1458" s="65">
        <v>3978</v>
      </c>
      <c r="B1458" s="52" t="s">
        <v>41</v>
      </c>
      <c r="C1458" s="52" t="s">
        <v>49</v>
      </c>
      <c r="D1458" s="52" t="s">
        <v>50</v>
      </c>
      <c r="E1458" s="52" t="s">
        <v>37</v>
      </c>
      <c r="F1458" s="52" t="s">
        <v>55</v>
      </c>
      <c r="G1458" s="52">
        <f>+LEN(Table13[[#This Row],[Product Name]])</f>
        <v>19</v>
      </c>
      <c r="H1458" s="52" t="s">
        <v>57</v>
      </c>
      <c r="I1458" s="52" t="s">
        <v>31</v>
      </c>
      <c r="J1458" s="52">
        <v>2023</v>
      </c>
      <c r="K1458" s="52" t="s">
        <v>32</v>
      </c>
      <c r="L1458" s="53" t="s">
        <v>51</v>
      </c>
      <c r="M1458" s="54">
        <v>45017</v>
      </c>
      <c r="N1458" s="52" t="s">
        <v>34</v>
      </c>
      <c r="O1458" s="55">
        <v>19.420000000000002</v>
      </c>
      <c r="P1458" s="52">
        <v>392</v>
      </c>
      <c r="Q1458" s="56">
        <v>0.17</v>
      </c>
      <c r="R1458" s="55">
        <f>+Table13[[#This Row],[Price per Unit]]*Table13[[#This Row],[Units Sold]]</f>
        <v>7612.64</v>
      </c>
      <c r="S1458" s="52" t="s">
        <v>56</v>
      </c>
      <c r="T1458" s="66">
        <f>+Table13[[#This Row],[Price per Unit]]*Table13[[#This Row],[Units Sold]]-Table13[[#This Row],[Price per Unit]]*Table13[[#This Row],[Units Sold]]*Table13[[#This Row],[Discount %]]</f>
        <v>6318.4912000000004</v>
      </c>
      <c r="U1458"/>
    </row>
    <row r="1459" spans="1:21">
      <c r="A1459" s="65">
        <v>3980</v>
      </c>
      <c r="B1459" s="52" t="s">
        <v>41</v>
      </c>
      <c r="C1459" s="52" t="s">
        <v>49</v>
      </c>
      <c r="D1459" s="52" t="s">
        <v>42</v>
      </c>
      <c r="E1459" s="52" t="s">
        <v>20</v>
      </c>
      <c r="F1459" s="52" t="s">
        <v>38</v>
      </c>
      <c r="G1459" s="52">
        <f>+LEN(Table13[[#This Row],[Product Name]])</f>
        <v>15</v>
      </c>
      <c r="H1459" s="52" t="s">
        <v>22</v>
      </c>
      <c r="I1459" s="52" t="s">
        <v>23</v>
      </c>
      <c r="J1459" s="52">
        <v>2024</v>
      </c>
      <c r="K1459" s="52" t="s">
        <v>24</v>
      </c>
      <c r="L1459" s="53" t="s">
        <v>46</v>
      </c>
      <c r="M1459" s="54">
        <v>45536</v>
      </c>
      <c r="N1459" s="52" t="s">
        <v>69</v>
      </c>
      <c r="O1459" s="55">
        <v>14.05</v>
      </c>
      <c r="P1459" s="52">
        <v>56</v>
      </c>
      <c r="Q1459" s="56">
        <v>0.13</v>
      </c>
      <c r="R1459" s="55">
        <f>+Table13[[#This Row],[Price per Unit]]*Table13[[#This Row],[Units Sold]]</f>
        <v>786.80000000000007</v>
      </c>
      <c r="S1459" s="52" t="s">
        <v>61</v>
      </c>
      <c r="T1459" s="66">
        <f>+Table13[[#This Row],[Price per Unit]]*Table13[[#This Row],[Units Sold]]-Table13[[#This Row],[Price per Unit]]*Table13[[#This Row],[Units Sold]]*Table13[[#This Row],[Discount %]]</f>
        <v>684.51600000000008</v>
      </c>
      <c r="U1459"/>
    </row>
    <row r="1460" spans="1:21">
      <c r="A1460" s="65">
        <v>3983</v>
      </c>
      <c r="B1460" s="52" t="s">
        <v>48</v>
      </c>
      <c r="C1460" s="52" t="s">
        <v>49</v>
      </c>
      <c r="D1460" s="52" t="s">
        <v>19</v>
      </c>
      <c r="E1460" s="52" t="s">
        <v>37</v>
      </c>
      <c r="F1460" s="52" t="s">
        <v>21</v>
      </c>
      <c r="G1460" s="52">
        <f>+LEN(Table13[[#This Row],[Product Name]])</f>
        <v>16</v>
      </c>
      <c r="H1460" s="52" t="s">
        <v>22</v>
      </c>
      <c r="I1460" s="52" t="s">
        <v>31</v>
      </c>
      <c r="J1460" s="52">
        <v>2024</v>
      </c>
      <c r="K1460" s="52" t="s">
        <v>45</v>
      </c>
      <c r="L1460" s="53" t="s">
        <v>46</v>
      </c>
      <c r="M1460" s="54">
        <v>45536</v>
      </c>
      <c r="N1460" s="52" t="s">
        <v>34</v>
      </c>
      <c r="O1460" s="55">
        <v>74.569999999999993</v>
      </c>
      <c r="P1460" s="52">
        <v>166</v>
      </c>
      <c r="Q1460" s="56">
        <v>0.03</v>
      </c>
      <c r="R1460" s="55">
        <f>+Table13[[#This Row],[Price per Unit]]*Table13[[#This Row],[Units Sold]]</f>
        <v>12378.619999999999</v>
      </c>
      <c r="S1460" s="52" t="s">
        <v>61</v>
      </c>
      <c r="T1460" s="66">
        <f>+Table13[[#This Row],[Price per Unit]]*Table13[[#This Row],[Units Sold]]-Table13[[#This Row],[Price per Unit]]*Table13[[#This Row],[Units Sold]]*Table13[[#This Row],[Discount %]]</f>
        <v>12007.261399999999</v>
      </c>
      <c r="U1460"/>
    </row>
    <row r="1461" spans="1:21">
      <c r="A1461" s="65">
        <v>3985</v>
      </c>
      <c r="B1461" s="52" t="s">
        <v>48</v>
      </c>
      <c r="C1461" s="52" t="s">
        <v>49</v>
      </c>
      <c r="D1461" s="52" t="s">
        <v>54</v>
      </c>
      <c r="E1461" s="52" t="s">
        <v>20</v>
      </c>
      <c r="F1461" s="52" t="s">
        <v>43</v>
      </c>
      <c r="G1461" s="52">
        <f>+LEN(Table13[[#This Row],[Product Name]])</f>
        <v>20</v>
      </c>
      <c r="H1461" s="52" t="s">
        <v>22</v>
      </c>
      <c r="I1461" s="52" t="s">
        <v>31</v>
      </c>
      <c r="J1461" s="52">
        <v>2023</v>
      </c>
      <c r="K1461" s="52" t="s">
        <v>24</v>
      </c>
      <c r="L1461" s="53" t="s">
        <v>72</v>
      </c>
      <c r="M1461" s="54">
        <v>45078</v>
      </c>
      <c r="N1461" s="52" t="s">
        <v>66</v>
      </c>
      <c r="O1461" s="55">
        <v>11.1</v>
      </c>
      <c r="P1461" s="52">
        <v>171</v>
      </c>
      <c r="Q1461" s="56">
        <v>0.26</v>
      </c>
      <c r="R1461" s="55">
        <f>+Table13[[#This Row],[Price per Unit]]*Table13[[#This Row],[Units Sold]]</f>
        <v>1898.1</v>
      </c>
      <c r="S1461" s="52" t="s">
        <v>40</v>
      </c>
      <c r="T1461" s="66">
        <f>+Table13[[#This Row],[Price per Unit]]*Table13[[#This Row],[Units Sold]]-Table13[[#This Row],[Price per Unit]]*Table13[[#This Row],[Units Sold]]*Table13[[#This Row],[Discount %]]</f>
        <v>1404.5940000000001</v>
      </c>
      <c r="U1461"/>
    </row>
    <row r="1462" spans="1:21">
      <c r="A1462" s="65">
        <v>3993</v>
      </c>
      <c r="B1462" s="52" t="s">
        <v>17</v>
      </c>
      <c r="C1462" s="52" t="s">
        <v>49</v>
      </c>
      <c r="D1462" s="52" t="s">
        <v>29</v>
      </c>
      <c r="E1462" s="52" t="s">
        <v>70</v>
      </c>
      <c r="F1462" s="52" t="s">
        <v>38</v>
      </c>
      <c r="G1462" s="52">
        <f>+LEN(Table13[[#This Row],[Product Name]])</f>
        <v>15</v>
      </c>
      <c r="H1462" s="52" t="s">
        <v>44</v>
      </c>
      <c r="I1462" s="52" t="s">
        <v>23</v>
      </c>
      <c r="J1462" s="52">
        <v>2023</v>
      </c>
      <c r="K1462" s="52" t="s">
        <v>32</v>
      </c>
      <c r="L1462" s="53" t="s">
        <v>33</v>
      </c>
      <c r="M1462" s="54">
        <v>45047</v>
      </c>
      <c r="N1462" s="52" t="s">
        <v>34</v>
      </c>
      <c r="O1462" s="55">
        <v>58.46</v>
      </c>
      <c r="P1462" s="52">
        <v>201</v>
      </c>
      <c r="Q1462" s="56">
        <v>0.08</v>
      </c>
      <c r="R1462" s="55">
        <f>+Table13[[#This Row],[Price per Unit]]*Table13[[#This Row],[Units Sold]]</f>
        <v>11750.460000000001</v>
      </c>
      <c r="S1462" s="52" t="s">
        <v>40</v>
      </c>
      <c r="T1462" s="66">
        <f>+Table13[[#This Row],[Price per Unit]]*Table13[[#This Row],[Units Sold]]-Table13[[#This Row],[Price per Unit]]*Table13[[#This Row],[Units Sold]]*Table13[[#This Row],[Discount %]]</f>
        <v>10810.423200000001</v>
      </c>
      <c r="U1462"/>
    </row>
    <row r="1463" spans="1:21">
      <c r="A1463" s="65">
        <v>3995</v>
      </c>
      <c r="B1463" s="52" t="s">
        <v>41</v>
      </c>
      <c r="C1463" s="52" t="s">
        <v>49</v>
      </c>
      <c r="D1463" s="52" t="s">
        <v>36</v>
      </c>
      <c r="E1463" s="52" t="s">
        <v>20</v>
      </c>
      <c r="F1463" s="52" t="s">
        <v>21</v>
      </c>
      <c r="G1463" s="52">
        <f>+LEN(Table13[[#This Row],[Product Name]])</f>
        <v>16</v>
      </c>
      <c r="H1463" s="52" t="s">
        <v>57</v>
      </c>
      <c r="I1463" s="52" t="s">
        <v>23</v>
      </c>
      <c r="J1463" s="52">
        <v>2024</v>
      </c>
      <c r="K1463" s="52" t="s">
        <v>45</v>
      </c>
      <c r="L1463" s="53" t="s">
        <v>33</v>
      </c>
      <c r="M1463" s="54">
        <v>45413</v>
      </c>
      <c r="N1463" s="52" t="s">
        <v>39</v>
      </c>
      <c r="O1463" s="55">
        <v>76.33</v>
      </c>
      <c r="P1463" s="52">
        <v>464</v>
      </c>
      <c r="Q1463" s="56">
        <v>0.1</v>
      </c>
      <c r="R1463" s="55">
        <f>+Table13[[#This Row],[Price per Unit]]*Table13[[#This Row],[Units Sold]]</f>
        <v>35417.120000000003</v>
      </c>
      <c r="S1463" s="52" t="s">
        <v>61</v>
      </c>
      <c r="T1463" s="66">
        <f>+Table13[[#This Row],[Price per Unit]]*Table13[[#This Row],[Units Sold]]-Table13[[#This Row],[Price per Unit]]*Table13[[#This Row],[Units Sold]]*Table13[[#This Row],[Discount %]]</f>
        <v>31875.408000000003</v>
      </c>
      <c r="U1463"/>
    </row>
    <row r="1464" spans="1:21">
      <c r="A1464" s="65">
        <v>3998</v>
      </c>
      <c r="B1464" s="52" t="s">
        <v>17</v>
      </c>
      <c r="C1464" s="52" t="s">
        <v>49</v>
      </c>
      <c r="D1464" s="52" t="s">
        <v>29</v>
      </c>
      <c r="E1464" s="52" t="s">
        <v>59</v>
      </c>
      <c r="F1464" s="52" t="s">
        <v>43</v>
      </c>
      <c r="G1464" s="52">
        <f>+LEN(Table13[[#This Row],[Product Name]])</f>
        <v>20</v>
      </c>
      <c r="H1464" s="52" t="s">
        <v>44</v>
      </c>
      <c r="I1464" s="52" t="s">
        <v>31</v>
      </c>
      <c r="J1464" s="52">
        <v>2024</v>
      </c>
      <c r="K1464" s="52" t="s">
        <v>63</v>
      </c>
      <c r="L1464" s="53" t="s">
        <v>65</v>
      </c>
      <c r="M1464" s="54">
        <v>45292</v>
      </c>
      <c r="N1464" s="52" t="s">
        <v>26</v>
      </c>
      <c r="O1464" s="55">
        <v>51.41</v>
      </c>
      <c r="P1464" s="52">
        <v>468</v>
      </c>
      <c r="Q1464" s="56">
        <v>0.28999999999999998</v>
      </c>
      <c r="R1464" s="55">
        <f>+Table13[[#This Row],[Price per Unit]]*Table13[[#This Row],[Units Sold]]</f>
        <v>24059.879999999997</v>
      </c>
      <c r="S1464" s="52" t="s">
        <v>27</v>
      </c>
      <c r="T1464" s="66">
        <f>+Table13[[#This Row],[Price per Unit]]*Table13[[#This Row],[Units Sold]]-Table13[[#This Row],[Price per Unit]]*Table13[[#This Row],[Units Sold]]*Table13[[#This Row],[Discount %]]</f>
        <v>17082.514799999997</v>
      </c>
      <c r="U1464"/>
    </row>
    <row r="1465" spans="1:21">
      <c r="A1465" s="65">
        <v>3999</v>
      </c>
      <c r="B1465" s="52" t="s">
        <v>48</v>
      </c>
      <c r="C1465" s="52" t="s">
        <v>49</v>
      </c>
      <c r="D1465" s="52" t="s">
        <v>29</v>
      </c>
      <c r="E1465" s="52" t="s">
        <v>37</v>
      </c>
      <c r="F1465" s="52" t="s">
        <v>21</v>
      </c>
      <c r="G1465" s="52">
        <f>+LEN(Table13[[#This Row],[Product Name]])</f>
        <v>16</v>
      </c>
      <c r="H1465" s="52" t="s">
        <v>22</v>
      </c>
      <c r="I1465" s="52" t="s">
        <v>23</v>
      </c>
      <c r="J1465" s="52">
        <v>2024</v>
      </c>
      <c r="K1465" s="52" t="s">
        <v>32</v>
      </c>
      <c r="L1465" s="53" t="s">
        <v>68</v>
      </c>
      <c r="M1465" s="54">
        <v>45627</v>
      </c>
      <c r="N1465" s="52" t="s">
        <v>69</v>
      </c>
      <c r="O1465" s="55">
        <v>94.9</v>
      </c>
      <c r="P1465" s="52">
        <v>196</v>
      </c>
      <c r="Q1465" s="56">
        <v>0.21</v>
      </c>
      <c r="R1465" s="55">
        <f>+Table13[[#This Row],[Price per Unit]]*Table13[[#This Row],[Units Sold]]</f>
        <v>18600.400000000001</v>
      </c>
      <c r="S1465" s="52" t="s">
        <v>61</v>
      </c>
      <c r="T1465" s="66">
        <f>+Table13[[#This Row],[Price per Unit]]*Table13[[#This Row],[Units Sold]]-Table13[[#This Row],[Price per Unit]]*Table13[[#This Row],[Units Sold]]*Table13[[#This Row],[Discount %]]</f>
        <v>14694.316000000001</v>
      </c>
      <c r="U1465"/>
    </row>
    <row r="1466" spans="1:21">
      <c r="A1466" s="65">
        <v>2002</v>
      </c>
      <c r="B1466" s="52" t="s">
        <v>17</v>
      </c>
      <c r="C1466" s="52" t="s">
        <v>28</v>
      </c>
      <c r="D1466" s="52" t="s">
        <v>29</v>
      </c>
      <c r="E1466" s="52" t="s">
        <v>30</v>
      </c>
      <c r="F1466" s="52" t="s">
        <v>21</v>
      </c>
      <c r="G1466" s="52">
        <f>+LEN(Table13[[#This Row],[Product Name]])</f>
        <v>16</v>
      </c>
      <c r="H1466" s="52" t="s">
        <v>22</v>
      </c>
      <c r="I1466" s="52" t="s">
        <v>31</v>
      </c>
      <c r="J1466" s="52">
        <v>2023</v>
      </c>
      <c r="K1466" s="52" t="s">
        <v>32</v>
      </c>
      <c r="L1466" s="53" t="s">
        <v>33</v>
      </c>
      <c r="M1466" s="54">
        <v>45047</v>
      </c>
      <c r="N1466" s="52" t="s">
        <v>34</v>
      </c>
      <c r="O1466" s="55">
        <v>71.760000000000005</v>
      </c>
      <c r="P1466" s="52">
        <v>237</v>
      </c>
      <c r="Q1466" s="56">
        <v>0.24</v>
      </c>
      <c r="R1466" s="55">
        <f>+Table13[[#This Row],[Price per Unit]]*Table13[[#This Row],[Units Sold]]</f>
        <v>17007.120000000003</v>
      </c>
      <c r="S1466" s="52" t="s">
        <v>27</v>
      </c>
      <c r="T1466" s="66">
        <f>+Table13[[#This Row],[Price per Unit]]*Table13[[#This Row],[Units Sold]]-Table13[[#This Row],[Price per Unit]]*Table13[[#This Row],[Units Sold]]*Table13[[#This Row],[Discount %]]</f>
        <v>12925.411200000002</v>
      </c>
      <c r="U1466"/>
    </row>
    <row r="1467" spans="1:21">
      <c r="A1467" s="65">
        <v>2004</v>
      </c>
      <c r="B1467" s="52" t="s">
        <v>41</v>
      </c>
      <c r="C1467" s="52" t="s">
        <v>28</v>
      </c>
      <c r="D1467" s="52" t="s">
        <v>42</v>
      </c>
      <c r="E1467" s="52" t="s">
        <v>20</v>
      </c>
      <c r="F1467" s="52" t="s">
        <v>43</v>
      </c>
      <c r="G1467" s="52">
        <f>+LEN(Table13[[#This Row],[Product Name]])</f>
        <v>20</v>
      </c>
      <c r="H1467" s="52" t="s">
        <v>44</v>
      </c>
      <c r="I1467" s="52" t="s">
        <v>31</v>
      </c>
      <c r="J1467" s="52">
        <v>2023</v>
      </c>
      <c r="K1467" s="52" t="s">
        <v>45</v>
      </c>
      <c r="L1467" s="53" t="s">
        <v>46</v>
      </c>
      <c r="M1467" s="54">
        <v>45170</v>
      </c>
      <c r="N1467" s="52" t="s">
        <v>34</v>
      </c>
      <c r="O1467" s="55">
        <v>72.3</v>
      </c>
      <c r="P1467" s="52">
        <v>75</v>
      </c>
      <c r="Q1467" s="56">
        <v>0.06</v>
      </c>
      <c r="R1467" s="55">
        <f>+Table13[[#This Row],[Price per Unit]]*Table13[[#This Row],[Units Sold]]</f>
        <v>5422.5</v>
      </c>
      <c r="S1467" s="52" t="s">
        <v>47</v>
      </c>
      <c r="T1467" s="66">
        <f>+Table13[[#This Row],[Price per Unit]]*Table13[[#This Row],[Units Sold]]-Table13[[#This Row],[Price per Unit]]*Table13[[#This Row],[Units Sold]]*Table13[[#This Row],[Discount %]]</f>
        <v>5097.1499999999996</v>
      </c>
      <c r="U1467"/>
    </row>
    <row r="1468" spans="1:21">
      <c r="A1468" s="65">
        <v>2021</v>
      </c>
      <c r="B1468" s="52" t="s">
        <v>48</v>
      </c>
      <c r="C1468" s="52" t="s">
        <v>28</v>
      </c>
      <c r="D1468" s="52" t="s">
        <v>29</v>
      </c>
      <c r="E1468" s="52" t="s">
        <v>20</v>
      </c>
      <c r="F1468" s="52" t="s">
        <v>21</v>
      </c>
      <c r="G1468" s="52">
        <f>+LEN(Table13[[#This Row],[Product Name]])</f>
        <v>16</v>
      </c>
      <c r="H1468" s="52" t="s">
        <v>57</v>
      </c>
      <c r="I1468" s="52" t="s">
        <v>31</v>
      </c>
      <c r="J1468" s="52">
        <v>2024</v>
      </c>
      <c r="K1468" s="52" t="s">
        <v>45</v>
      </c>
      <c r="L1468" s="53" t="s">
        <v>58</v>
      </c>
      <c r="M1468" s="54">
        <v>45566</v>
      </c>
      <c r="N1468" s="52" t="s">
        <v>66</v>
      </c>
      <c r="O1468" s="55">
        <v>44.33</v>
      </c>
      <c r="P1468" s="52">
        <v>390</v>
      </c>
      <c r="Q1468" s="56">
        <v>0.02</v>
      </c>
      <c r="R1468" s="55">
        <f>+Table13[[#This Row],[Price per Unit]]*Table13[[#This Row],[Units Sold]]</f>
        <v>17288.7</v>
      </c>
      <c r="S1468" s="52" t="s">
        <v>27</v>
      </c>
      <c r="T1468" s="66">
        <f>+Table13[[#This Row],[Price per Unit]]*Table13[[#This Row],[Units Sold]]-Table13[[#This Row],[Price per Unit]]*Table13[[#This Row],[Units Sold]]*Table13[[#This Row],[Discount %]]</f>
        <v>16942.925999999999</v>
      </c>
      <c r="U1468"/>
    </row>
    <row r="1469" spans="1:21">
      <c r="A1469" s="65">
        <v>2024</v>
      </c>
      <c r="B1469" s="52" t="s">
        <v>48</v>
      </c>
      <c r="C1469" s="52" t="s">
        <v>28</v>
      </c>
      <c r="D1469" s="52" t="s">
        <v>50</v>
      </c>
      <c r="E1469" s="52" t="s">
        <v>30</v>
      </c>
      <c r="F1469" s="52" t="s">
        <v>21</v>
      </c>
      <c r="G1469" s="52">
        <f>+LEN(Table13[[#This Row],[Product Name]])</f>
        <v>16</v>
      </c>
      <c r="H1469" s="52" t="s">
        <v>57</v>
      </c>
      <c r="I1469" s="52" t="s">
        <v>31</v>
      </c>
      <c r="J1469" s="52">
        <v>2023</v>
      </c>
      <c r="K1469" s="52" t="s">
        <v>45</v>
      </c>
      <c r="L1469" s="53" t="s">
        <v>33</v>
      </c>
      <c r="M1469" s="54">
        <v>45047</v>
      </c>
      <c r="N1469" s="52" t="s">
        <v>26</v>
      </c>
      <c r="O1469" s="55">
        <v>15.23</v>
      </c>
      <c r="P1469" s="52">
        <v>57</v>
      </c>
      <c r="Q1469" s="56">
        <v>0.03</v>
      </c>
      <c r="R1469" s="55">
        <f>+Table13[[#This Row],[Price per Unit]]*Table13[[#This Row],[Units Sold]]</f>
        <v>868.11</v>
      </c>
      <c r="S1469" s="52" t="s">
        <v>61</v>
      </c>
      <c r="T1469" s="66">
        <f>+Table13[[#This Row],[Price per Unit]]*Table13[[#This Row],[Units Sold]]-Table13[[#This Row],[Price per Unit]]*Table13[[#This Row],[Units Sold]]*Table13[[#This Row],[Discount %]]</f>
        <v>842.06669999999997</v>
      </c>
      <c r="U1469"/>
    </row>
    <row r="1470" spans="1:21">
      <c r="A1470" s="65">
        <v>2025</v>
      </c>
      <c r="B1470" s="52" t="s">
        <v>17</v>
      </c>
      <c r="C1470" s="52" t="s">
        <v>28</v>
      </c>
      <c r="D1470" s="52" t="s">
        <v>29</v>
      </c>
      <c r="E1470" s="52" t="s">
        <v>59</v>
      </c>
      <c r="F1470" s="52" t="s">
        <v>38</v>
      </c>
      <c r="G1470" s="52">
        <f>+LEN(Table13[[#This Row],[Product Name]])</f>
        <v>15</v>
      </c>
      <c r="H1470" s="52" t="s">
        <v>44</v>
      </c>
      <c r="I1470" s="52" t="s">
        <v>23</v>
      </c>
      <c r="J1470" s="52">
        <v>2023</v>
      </c>
      <c r="K1470" s="52" t="s">
        <v>24</v>
      </c>
      <c r="L1470" s="53" t="s">
        <v>64</v>
      </c>
      <c r="M1470" s="54">
        <v>45108</v>
      </c>
      <c r="N1470" s="52" t="s">
        <v>26</v>
      </c>
      <c r="O1470" s="55">
        <v>57.07</v>
      </c>
      <c r="P1470" s="52">
        <v>256</v>
      </c>
      <c r="Q1470" s="56">
        <v>0.2</v>
      </c>
      <c r="R1470" s="55">
        <f>+Table13[[#This Row],[Price per Unit]]*Table13[[#This Row],[Units Sold]]</f>
        <v>14609.92</v>
      </c>
      <c r="S1470" s="52" t="s">
        <v>61</v>
      </c>
      <c r="T1470" s="66">
        <f>+Table13[[#This Row],[Price per Unit]]*Table13[[#This Row],[Units Sold]]-Table13[[#This Row],[Price per Unit]]*Table13[[#This Row],[Units Sold]]*Table13[[#This Row],[Discount %]]</f>
        <v>11687.936</v>
      </c>
      <c r="U1470"/>
    </row>
    <row r="1471" spans="1:21">
      <c r="A1471" s="65">
        <v>2027</v>
      </c>
      <c r="B1471" s="52" t="s">
        <v>48</v>
      </c>
      <c r="C1471" s="52" t="s">
        <v>28</v>
      </c>
      <c r="D1471" s="52" t="s">
        <v>36</v>
      </c>
      <c r="E1471" s="52" t="s">
        <v>30</v>
      </c>
      <c r="F1471" s="52" t="s">
        <v>55</v>
      </c>
      <c r="G1471" s="52">
        <f>+LEN(Table13[[#This Row],[Product Name]])</f>
        <v>19</v>
      </c>
      <c r="H1471" s="52" t="s">
        <v>22</v>
      </c>
      <c r="I1471" s="52" t="s">
        <v>31</v>
      </c>
      <c r="J1471" s="52">
        <v>2024</v>
      </c>
      <c r="K1471" s="52" t="s">
        <v>45</v>
      </c>
      <c r="L1471" s="53" t="s">
        <v>65</v>
      </c>
      <c r="M1471" s="54">
        <v>45292</v>
      </c>
      <c r="N1471" s="52" t="s">
        <v>34</v>
      </c>
      <c r="O1471" s="55">
        <v>84.67</v>
      </c>
      <c r="P1471" s="52">
        <v>315</v>
      </c>
      <c r="Q1471" s="56">
        <v>0.28999999999999998</v>
      </c>
      <c r="R1471" s="55">
        <f>+Table13[[#This Row],[Price per Unit]]*Table13[[#This Row],[Units Sold]]</f>
        <v>26671.05</v>
      </c>
      <c r="S1471" s="52" t="s">
        <v>27</v>
      </c>
      <c r="T1471" s="66">
        <f>+Table13[[#This Row],[Price per Unit]]*Table13[[#This Row],[Units Sold]]-Table13[[#This Row],[Price per Unit]]*Table13[[#This Row],[Units Sold]]*Table13[[#This Row],[Discount %]]</f>
        <v>18936.445500000002</v>
      </c>
      <c r="U1471"/>
    </row>
    <row r="1472" spans="1:21">
      <c r="A1472" s="65">
        <v>2030</v>
      </c>
      <c r="B1472" s="52" t="s">
        <v>17</v>
      </c>
      <c r="C1472" s="52" t="s">
        <v>28</v>
      </c>
      <c r="D1472" s="52" t="s">
        <v>54</v>
      </c>
      <c r="E1472" s="52" t="s">
        <v>59</v>
      </c>
      <c r="F1472" s="52" t="s">
        <v>38</v>
      </c>
      <c r="G1472" s="52">
        <f>+LEN(Table13[[#This Row],[Product Name]])</f>
        <v>15</v>
      </c>
      <c r="H1472" s="52" t="s">
        <v>22</v>
      </c>
      <c r="I1472" s="52" t="s">
        <v>23</v>
      </c>
      <c r="J1472" s="52">
        <v>2024</v>
      </c>
      <c r="K1472" s="52" t="s">
        <v>45</v>
      </c>
      <c r="L1472" s="53" t="s">
        <v>58</v>
      </c>
      <c r="M1472" s="54">
        <v>45566</v>
      </c>
      <c r="N1472" s="52" t="s">
        <v>26</v>
      </c>
      <c r="O1472" s="55">
        <v>10.64</v>
      </c>
      <c r="P1472" s="52">
        <v>65</v>
      </c>
      <c r="Q1472" s="56">
        <v>0.25</v>
      </c>
      <c r="R1472" s="55">
        <f>+Table13[[#This Row],[Price per Unit]]*Table13[[#This Row],[Units Sold]]</f>
        <v>691.6</v>
      </c>
      <c r="S1472" s="52" t="s">
        <v>61</v>
      </c>
      <c r="T1472" s="66">
        <f>+Table13[[#This Row],[Price per Unit]]*Table13[[#This Row],[Units Sold]]-Table13[[#This Row],[Price per Unit]]*Table13[[#This Row],[Units Sold]]*Table13[[#This Row],[Discount %]]</f>
        <v>518.70000000000005</v>
      </c>
      <c r="U1472"/>
    </row>
    <row r="1473" spans="1:21">
      <c r="A1473" s="65">
        <v>2042</v>
      </c>
      <c r="B1473" s="52" t="s">
        <v>17</v>
      </c>
      <c r="C1473" s="52" t="s">
        <v>28</v>
      </c>
      <c r="D1473" s="52" t="s">
        <v>50</v>
      </c>
      <c r="E1473" s="52" t="s">
        <v>59</v>
      </c>
      <c r="F1473" s="52" t="s">
        <v>60</v>
      </c>
      <c r="G1473" s="52">
        <f>+LEN(Table13[[#This Row],[Product Name]])</f>
        <v>15</v>
      </c>
      <c r="H1473" s="52" t="s">
        <v>44</v>
      </c>
      <c r="I1473" s="52" t="s">
        <v>31</v>
      </c>
      <c r="J1473" s="52">
        <v>2024</v>
      </c>
      <c r="K1473" s="52" t="s">
        <v>24</v>
      </c>
      <c r="L1473" s="53" t="s">
        <v>51</v>
      </c>
      <c r="M1473" s="54">
        <v>45383</v>
      </c>
      <c r="N1473" s="52" t="s">
        <v>66</v>
      </c>
      <c r="O1473" s="55">
        <v>13.75</v>
      </c>
      <c r="P1473" s="52">
        <v>41</v>
      </c>
      <c r="Q1473" s="56">
        <v>0.11</v>
      </c>
      <c r="R1473" s="55">
        <f>+Table13[[#This Row],[Price per Unit]]*Table13[[#This Row],[Units Sold]]</f>
        <v>563.75</v>
      </c>
      <c r="S1473" s="52" t="s">
        <v>56</v>
      </c>
      <c r="T1473" s="66">
        <f>+Table13[[#This Row],[Price per Unit]]*Table13[[#This Row],[Units Sold]]-Table13[[#This Row],[Price per Unit]]*Table13[[#This Row],[Units Sold]]*Table13[[#This Row],[Discount %]]</f>
        <v>501.73750000000001</v>
      </c>
      <c r="U1473"/>
    </row>
    <row r="1474" spans="1:21">
      <c r="A1474" s="65">
        <v>2056</v>
      </c>
      <c r="B1474" s="52" t="s">
        <v>48</v>
      </c>
      <c r="C1474" s="52" t="s">
        <v>28</v>
      </c>
      <c r="D1474" s="52" t="s">
        <v>52</v>
      </c>
      <c r="E1474" s="52" t="s">
        <v>62</v>
      </c>
      <c r="F1474" s="52" t="s">
        <v>60</v>
      </c>
      <c r="G1474" s="52">
        <f>+LEN(Table13[[#This Row],[Product Name]])</f>
        <v>15</v>
      </c>
      <c r="H1474" s="52" t="s">
        <v>57</v>
      </c>
      <c r="I1474" s="52" t="s">
        <v>31</v>
      </c>
      <c r="J1474" s="52">
        <v>2023</v>
      </c>
      <c r="K1474" s="52" t="s">
        <v>45</v>
      </c>
      <c r="L1474" s="53" t="s">
        <v>73</v>
      </c>
      <c r="M1474" s="54">
        <v>45139</v>
      </c>
      <c r="N1474" s="52" t="s">
        <v>39</v>
      </c>
      <c r="O1474" s="55">
        <v>88.5</v>
      </c>
      <c r="P1474" s="52">
        <v>108</v>
      </c>
      <c r="Q1474" s="56">
        <v>0.01</v>
      </c>
      <c r="R1474" s="55">
        <f>+Table13[[#This Row],[Price per Unit]]*Table13[[#This Row],[Units Sold]]</f>
        <v>9558</v>
      </c>
      <c r="S1474" s="52" t="s">
        <v>56</v>
      </c>
      <c r="T1474" s="66">
        <f>+Table13[[#This Row],[Price per Unit]]*Table13[[#This Row],[Units Sold]]-Table13[[#This Row],[Price per Unit]]*Table13[[#This Row],[Units Sold]]*Table13[[#This Row],[Discount %]]</f>
        <v>9462.42</v>
      </c>
      <c r="U1474"/>
    </row>
    <row r="1475" spans="1:21">
      <c r="A1475" s="65">
        <v>2058</v>
      </c>
      <c r="B1475" s="52" t="s">
        <v>41</v>
      </c>
      <c r="C1475" s="52" t="s">
        <v>28</v>
      </c>
      <c r="D1475" s="52" t="s">
        <v>52</v>
      </c>
      <c r="E1475" s="52" t="s">
        <v>70</v>
      </c>
      <c r="F1475" s="52" t="s">
        <v>43</v>
      </c>
      <c r="G1475" s="52">
        <f>+LEN(Table13[[#This Row],[Product Name]])</f>
        <v>20</v>
      </c>
      <c r="H1475" s="52" t="s">
        <v>57</v>
      </c>
      <c r="I1475" s="52" t="s">
        <v>23</v>
      </c>
      <c r="J1475" s="52">
        <v>2023</v>
      </c>
      <c r="K1475" s="52" t="s">
        <v>45</v>
      </c>
      <c r="L1475" s="53" t="s">
        <v>72</v>
      </c>
      <c r="M1475" s="54">
        <v>45078</v>
      </c>
      <c r="N1475" s="52" t="s">
        <v>69</v>
      </c>
      <c r="O1475" s="55">
        <v>37.64</v>
      </c>
      <c r="P1475" s="52">
        <v>8</v>
      </c>
      <c r="Q1475" s="56">
        <v>0.15</v>
      </c>
      <c r="R1475" s="55">
        <f>+Table13[[#This Row],[Price per Unit]]*Table13[[#This Row],[Units Sold]]</f>
        <v>301.12</v>
      </c>
      <c r="S1475" s="52" t="s">
        <v>61</v>
      </c>
      <c r="T1475" s="66">
        <f>+Table13[[#This Row],[Price per Unit]]*Table13[[#This Row],[Units Sold]]-Table13[[#This Row],[Price per Unit]]*Table13[[#This Row],[Units Sold]]*Table13[[#This Row],[Discount %]]</f>
        <v>255.952</v>
      </c>
      <c r="U1475"/>
    </row>
    <row r="1476" spans="1:21">
      <c r="A1476" s="65">
        <v>2059</v>
      </c>
      <c r="B1476" s="52" t="s">
        <v>41</v>
      </c>
      <c r="C1476" s="52" t="s">
        <v>28</v>
      </c>
      <c r="D1476" s="52" t="s">
        <v>50</v>
      </c>
      <c r="E1476" s="52" t="s">
        <v>20</v>
      </c>
      <c r="F1476" s="52" t="s">
        <v>38</v>
      </c>
      <c r="G1476" s="52">
        <f>+LEN(Table13[[#This Row],[Product Name]])</f>
        <v>15</v>
      </c>
      <c r="H1476" s="52" t="s">
        <v>44</v>
      </c>
      <c r="I1476" s="52" t="s">
        <v>23</v>
      </c>
      <c r="J1476" s="52">
        <v>2024</v>
      </c>
      <c r="K1476" s="52" t="s">
        <v>63</v>
      </c>
      <c r="L1476" s="53" t="s">
        <v>72</v>
      </c>
      <c r="M1476" s="54">
        <v>45444</v>
      </c>
      <c r="N1476" s="52" t="s">
        <v>66</v>
      </c>
      <c r="O1476" s="55">
        <v>26.5</v>
      </c>
      <c r="P1476" s="52">
        <v>67</v>
      </c>
      <c r="Q1476" s="56">
        <v>0.16</v>
      </c>
      <c r="R1476" s="55">
        <f>+Table13[[#This Row],[Price per Unit]]*Table13[[#This Row],[Units Sold]]</f>
        <v>1775.5</v>
      </c>
      <c r="S1476" s="52" t="s">
        <v>47</v>
      </c>
      <c r="T1476" s="66">
        <f>+Table13[[#This Row],[Price per Unit]]*Table13[[#This Row],[Units Sold]]-Table13[[#This Row],[Price per Unit]]*Table13[[#This Row],[Units Sold]]*Table13[[#This Row],[Discount %]]</f>
        <v>1491.42</v>
      </c>
      <c r="U1476"/>
    </row>
    <row r="1477" spans="1:21">
      <c r="A1477" s="65">
        <v>2069</v>
      </c>
      <c r="B1477" s="52" t="s">
        <v>41</v>
      </c>
      <c r="C1477" s="52" t="s">
        <v>28</v>
      </c>
      <c r="D1477" s="52" t="s">
        <v>42</v>
      </c>
      <c r="E1477" s="52" t="s">
        <v>70</v>
      </c>
      <c r="F1477" s="52" t="s">
        <v>55</v>
      </c>
      <c r="G1477" s="52">
        <f>+LEN(Table13[[#This Row],[Product Name]])</f>
        <v>19</v>
      </c>
      <c r="H1477" s="52" t="s">
        <v>22</v>
      </c>
      <c r="I1477" s="52" t="s">
        <v>23</v>
      </c>
      <c r="J1477" s="52">
        <v>2024</v>
      </c>
      <c r="K1477" s="52" t="s">
        <v>45</v>
      </c>
      <c r="L1477" s="53" t="s">
        <v>72</v>
      </c>
      <c r="M1477" s="54">
        <v>45444</v>
      </c>
      <c r="N1477" s="52" t="s">
        <v>34</v>
      </c>
      <c r="O1477" s="55">
        <v>60.62</v>
      </c>
      <c r="P1477" s="52">
        <v>358</v>
      </c>
      <c r="Q1477" s="56">
        <v>0.25</v>
      </c>
      <c r="R1477" s="55">
        <f>+Table13[[#This Row],[Price per Unit]]*Table13[[#This Row],[Units Sold]]</f>
        <v>21701.96</v>
      </c>
      <c r="S1477" s="52" t="s">
        <v>47</v>
      </c>
      <c r="T1477" s="66">
        <f>+Table13[[#This Row],[Price per Unit]]*Table13[[#This Row],[Units Sold]]-Table13[[#This Row],[Price per Unit]]*Table13[[#This Row],[Units Sold]]*Table13[[#This Row],[Discount %]]</f>
        <v>16276.47</v>
      </c>
      <c r="U1477"/>
    </row>
    <row r="1478" spans="1:21">
      <c r="A1478" s="65">
        <v>2072</v>
      </c>
      <c r="B1478" s="52" t="s">
        <v>17</v>
      </c>
      <c r="C1478" s="52" t="s">
        <v>28</v>
      </c>
      <c r="D1478" s="52" t="s">
        <v>54</v>
      </c>
      <c r="E1478" s="52" t="s">
        <v>37</v>
      </c>
      <c r="F1478" s="52" t="s">
        <v>55</v>
      </c>
      <c r="G1478" s="52">
        <f>+LEN(Table13[[#This Row],[Product Name]])</f>
        <v>19</v>
      </c>
      <c r="H1478" s="52" t="s">
        <v>44</v>
      </c>
      <c r="I1478" s="52" t="s">
        <v>23</v>
      </c>
      <c r="J1478" s="52">
        <v>2024</v>
      </c>
      <c r="K1478" s="52" t="s">
        <v>63</v>
      </c>
      <c r="L1478" s="53" t="s">
        <v>64</v>
      </c>
      <c r="M1478" s="54">
        <v>45474</v>
      </c>
      <c r="N1478" s="52" t="s">
        <v>26</v>
      </c>
      <c r="O1478" s="55">
        <v>31.74</v>
      </c>
      <c r="P1478" s="52">
        <v>447</v>
      </c>
      <c r="Q1478" s="56">
        <v>0.13</v>
      </c>
      <c r="R1478" s="55">
        <f>+Table13[[#This Row],[Price per Unit]]*Table13[[#This Row],[Units Sold]]</f>
        <v>14187.779999999999</v>
      </c>
      <c r="S1478" s="52" t="s">
        <v>27</v>
      </c>
      <c r="T1478" s="66">
        <f>+Table13[[#This Row],[Price per Unit]]*Table13[[#This Row],[Units Sold]]-Table13[[#This Row],[Price per Unit]]*Table13[[#This Row],[Units Sold]]*Table13[[#This Row],[Discount %]]</f>
        <v>12343.368599999998</v>
      </c>
      <c r="U1478"/>
    </row>
    <row r="1479" spans="1:21">
      <c r="A1479" s="65">
        <v>2073</v>
      </c>
      <c r="B1479" s="52" t="s">
        <v>41</v>
      </c>
      <c r="C1479" s="52" t="s">
        <v>28</v>
      </c>
      <c r="D1479" s="52" t="s">
        <v>50</v>
      </c>
      <c r="E1479" s="52" t="s">
        <v>30</v>
      </c>
      <c r="F1479" s="52" t="s">
        <v>21</v>
      </c>
      <c r="G1479" s="52">
        <f>+LEN(Table13[[#This Row],[Product Name]])</f>
        <v>16</v>
      </c>
      <c r="H1479" s="52" t="s">
        <v>22</v>
      </c>
      <c r="I1479" s="52" t="s">
        <v>31</v>
      </c>
      <c r="J1479" s="52">
        <v>2023</v>
      </c>
      <c r="K1479" s="52" t="s">
        <v>32</v>
      </c>
      <c r="L1479" s="53" t="s">
        <v>25</v>
      </c>
      <c r="M1479" s="54">
        <v>44986</v>
      </c>
      <c r="N1479" s="52" t="s">
        <v>34</v>
      </c>
      <c r="O1479" s="55">
        <v>84.94</v>
      </c>
      <c r="P1479" s="52">
        <v>401</v>
      </c>
      <c r="Q1479" s="56">
        <v>0.23</v>
      </c>
      <c r="R1479" s="55">
        <f>+Table13[[#This Row],[Price per Unit]]*Table13[[#This Row],[Units Sold]]</f>
        <v>34060.94</v>
      </c>
      <c r="S1479" s="52" t="s">
        <v>40</v>
      </c>
      <c r="T1479" s="66">
        <f>+Table13[[#This Row],[Price per Unit]]*Table13[[#This Row],[Units Sold]]-Table13[[#This Row],[Price per Unit]]*Table13[[#This Row],[Units Sold]]*Table13[[#This Row],[Discount %]]</f>
        <v>26226.9238</v>
      </c>
      <c r="U1479"/>
    </row>
    <row r="1480" spans="1:21">
      <c r="A1480" s="65">
        <v>2080</v>
      </c>
      <c r="B1480" s="52" t="s">
        <v>17</v>
      </c>
      <c r="C1480" s="52" t="s">
        <v>28</v>
      </c>
      <c r="D1480" s="52" t="s">
        <v>50</v>
      </c>
      <c r="E1480" s="52" t="s">
        <v>67</v>
      </c>
      <c r="F1480" s="52" t="s">
        <v>55</v>
      </c>
      <c r="G1480" s="52">
        <f>+LEN(Table13[[#This Row],[Product Name]])</f>
        <v>19</v>
      </c>
      <c r="H1480" s="52" t="s">
        <v>44</v>
      </c>
      <c r="I1480" s="52" t="s">
        <v>23</v>
      </c>
      <c r="J1480" s="52">
        <v>2024</v>
      </c>
      <c r="K1480" s="52" t="s">
        <v>63</v>
      </c>
      <c r="L1480" s="53" t="s">
        <v>72</v>
      </c>
      <c r="M1480" s="54">
        <v>45444</v>
      </c>
      <c r="N1480" s="52" t="s">
        <v>26</v>
      </c>
      <c r="O1480" s="55">
        <v>81.39</v>
      </c>
      <c r="P1480" s="52">
        <v>268</v>
      </c>
      <c r="Q1480" s="56">
        <v>0.2</v>
      </c>
      <c r="R1480" s="55">
        <f>+Table13[[#This Row],[Price per Unit]]*Table13[[#This Row],[Units Sold]]</f>
        <v>21812.52</v>
      </c>
      <c r="S1480" s="52" t="s">
        <v>47</v>
      </c>
      <c r="T1480" s="66">
        <f>+Table13[[#This Row],[Price per Unit]]*Table13[[#This Row],[Units Sold]]-Table13[[#This Row],[Price per Unit]]*Table13[[#This Row],[Units Sold]]*Table13[[#This Row],[Discount %]]</f>
        <v>17450.016</v>
      </c>
      <c r="U1480"/>
    </row>
    <row r="1481" spans="1:21">
      <c r="A1481" s="65">
        <v>2086</v>
      </c>
      <c r="B1481" s="52" t="s">
        <v>48</v>
      </c>
      <c r="C1481" s="52" t="s">
        <v>28</v>
      </c>
      <c r="D1481" s="52" t="s">
        <v>50</v>
      </c>
      <c r="E1481" s="52" t="s">
        <v>20</v>
      </c>
      <c r="F1481" s="52" t="s">
        <v>60</v>
      </c>
      <c r="G1481" s="52">
        <f>+LEN(Table13[[#This Row],[Product Name]])</f>
        <v>15</v>
      </c>
      <c r="H1481" s="52" t="s">
        <v>22</v>
      </c>
      <c r="I1481" s="52" t="s">
        <v>31</v>
      </c>
      <c r="J1481" s="52">
        <v>2024</v>
      </c>
      <c r="K1481" s="52" t="s">
        <v>63</v>
      </c>
      <c r="L1481" s="53" t="s">
        <v>51</v>
      </c>
      <c r="M1481" s="54">
        <v>45383</v>
      </c>
      <c r="N1481" s="52" t="s">
        <v>39</v>
      </c>
      <c r="O1481" s="55">
        <v>32.03</v>
      </c>
      <c r="P1481" s="52">
        <v>410</v>
      </c>
      <c r="Q1481" s="56">
        <v>0.22</v>
      </c>
      <c r="R1481" s="55">
        <f>+Table13[[#This Row],[Price per Unit]]*Table13[[#This Row],[Units Sold]]</f>
        <v>13132.300000000001</v>
      </c>
      <c r="S1481" s="52" t="s">
        <v>47</v>
      </c>
      <c r="T1481" s="66">
        <f>+Table13[[#This Row],[Price per Unit]]*Table13[[#This Row],[Units Sold]]-Table13[[#This Row],[Price per Unit]]*Table13[[#This Row],[Units Sold]]*Table13[[#This Row],[Discount %]]</f>
        <v>10243.194000000001</v>
      </c>
      <c r="U1481"/>
    </row>
    <row r="1482" spans="1:21">
      <c r="A1482" s="65">
        <v>2098</v>
      </c>
      <c r="B1482" s="52" t="s">
        <v>48</v>
      </c>
      <c r="C1482" s="52" t="s">
        <v>28</v>
      </c>
      <c r="D1482" s="52" t="s">
        <v>29</v>
      </c>
      <c r="E1482" s="52" t="s">
        <v>20</v>
      </c>
      <c r="F1482" s="52" t="s">
        <v>60</v>
      </c>
      <c r="G1482" s="52">
        <f>+LEN(Table13[[#This Row],[Product Name]])</f>
        <v>15</v>
      </c>
      <c r="H1482" s="52" t="s">
        <v>44</v>
      </c>
      <c r="I1482" s="52" t="s">
        <v>31</v>
      </c>
      <c r="J1482" s="52">
        <v>2024</v>
      </c>
      <c r="K1482" s="52" t="s">
        <v>45</v>
      </c>
      <c r="L1482" s="53" t="s">
        <v>68</v>
      </c>
      <c r="M1482" s="54">
        <v>45627</v>
      </c>
      <c r="N1482" s="52" t="s">
        <v>26</v>
      </c>
      <c r="O1482" s="55">
        <v>72.64</v>
      </c>
      <c r="P1482" s="52">
        <v>491</v>
      </c>
      <c r="Q1482" s="56">
        <v>0.1</v>
      </c>
      <c r="R1482" s="55">
        <f>+Table13[[#This Row],[Price per Unit]]*Table13[[#This Row],[Units Sold]]</f>
        <v>35666.239999999998</v>
      </c>
      <c r="S1482" s="52" t="s">
        <v>27</v>
      </c>
      <c r="T1482" s="66">
        <f>+Table13[[#This Row],[Price per Unit]]*Table13[[#This Row],[Units Sold]]-Table13[[#This Row],[Price per Unit]]*Table13[[#This Row],[Units Sold]]*Table13[[#This Row],[Discount %]]</f>
        <v>32099.615999999998</v>
      </c>
      <c r="U1482"/>
    </row>
    <row r="1483" spans="1:21">
      <c r="A1483" s="65">
        <v>2099</v>
      </c>
      <c r="B1483" s="52" t="s">
        <v>48</v>
      </c>
      <c r="C1483" s="52" t="s">
        <v>28</v>
      </c>
      <c r="D1483" s="52" t="s">
        <v>54</v>
      </c>
      <c r="E1483" s="52" t="s">
        <v>70</v>
      </c>
      <c r="F1483" s="52" t="s">
        <v>55</v>
      </c>
      <c r="G1483" s="52">
        <f>+LEN(Table13[[#This Row],[Product Name]])</f>
        <v>19</v>
      </c>
      <c r="H1483" s="52" t="s">
        <v>22</v>
      </c>
      <c r="I1483" s="52" t="s">
        <v>31</v>
      </c>
      <c r="J1483" s="52">
        <v>2024</v>
      </c>
      <c r="K1483" s="52" t="s">
        <v>24</v>
      </c>
      <c r="L1483" s="53" t="s">
        <v>51</v>
      </c>
      <c r="M1483" s="54">
        <v>45383</v>
      </c>
      <c r="N1483" s="52" t="s">
        <v>26</v>
      </c>
      <c r="O1483" s="55">
        <v>54</v>
      </c>
      <c r="P1483" s="52">
        <v>408</v>
      </c>
      <c r="Q1483" s="56">
        <v>0.03</v>
      </c>
      <c r="R1483" s="55">
        <f>+Table13[[#This Row],[Price per Unit]]*Table13[[#This Row],[Units Sold]]</f>
        <v>22032</v>
      </c>
      <c r="S1483" s="52" t="s">
        <v>27</v>
      </c>
      <c r="T1483" s="66">
        <f>+Table13[[#This Row],[Price per Unit]]*Table13[[#This Row],[Units Sold]]-Table13[[#This Row],[Price per Unit]]*Table13[[#This Row],[Units Sold]]*Table13[[#This Row],[Discount %]]</f>
        <v>21371.040000000001</v>
      </c>
      <c r="U1483"/>
    </row>
    <row r="1484" spans="1:21">
      <c r="A1484" s="65">
        <v>2106</v>
      </c>
      <c r="B1484" s="52" t="s">
        <v>17</v>
      </c>
      <c r="C1484" s="52" t="s">
        <v>28</v>
      </c>
      <c r="D1484" s="52" t="s">
        <v>42</v>
      </c>
      <c r="E1484" s="52" t="s">
        <v>62</v>
      </c>
      <c r="F1484" s="52" t="s">
        <v>43</v>
      </c>
      <c r="G1484" s="52">
        <f>+LEN(Table13[[#This Row],[Product Name]])</f>
        <v>20</v>
      </c>
      <c r="H1484" s="52" t="s">
        <v>22</v>
      </c>
      <c r="I1484" s="52" t="s">
        <v>23</v>
      </c>
      <c r="J1484" s="52">
        <v>2024</v>
      </c>
      <c r="K1484" s="52" t="s">
        <v>32</v>
      </c>
      <c r="L1484" s="53" t="s">
        <v>65</v>
      </c>
      <c r="M1484" s="54">
        <v>45292</v>
      </c>
      <c r="N1484" s="52" t="s">
        <v>69</v>
      </c>
      <c r="O1484" s="55">
        <v>79.400000000000006</v>
      </c>
      <c r="P1484" s="52">
        <v>268</v>
      </c>
      <c r="Q1484" s="56">
        <v>0.01</v>
      </c>
      <c r="R1484" s="55">
        <f>+Table13[[#This Row],[Price per Unit]]*Table13[[#This Row],[Units Sold]]</f>
        <v>21279.200000000001</v>
      </c>
      <c r="S1484" s="52" t="s">
        <v>27</v>
      </c>
      <c r="T1484" s="66">
        <f>+Table13[[#This Row],[Price per Unit]]*Table13[[#This Row],[Units Sold]]-Table13[[#This Row],[Price per Unit]]*Table13[[#This Row],[Units Sold]]*Table13[[#This Row],[Discount %]]</f>
        <v>21066.407999999999</v>
      </c>
      <c r="U1484"/>
    </row>
    <row r="1485" spans="1:21">
      <c r="A1485" s="65">
        <v>2108</v>
      </c>
      <c r="B1485" s="52" t="s">
        <v>41</v>
      </c>
      <c r="C1485" s="52" t="s">
        <v>28</v>
      </c>
      <c r="D1485" s="52" t="s">
        <v>42</v>
      </c>
      <c r="E1485" s="52" t="s">
        <v>30</v>
      </c>
      <c r="F1485" s="52" t="s">
        <v>38</v>
      </c>
      <c r="G1485" s="52">
        <f>+LEN(Table13[[#This Row],[Product Name]])</f>
        <v>15</v>
      </c>
      <c r="H1485" s="52" t="s">
        <v>22</v>
      </c>
      <c r="I1485" s="52" t="s">
        <v>31</v>
      </c>
      <c r="J1485" s="52">
        <v>2024</v>
      </c>
      <c r="K1485" s="52" t="s">
        <v>45</v>
      </c>
      <c r="L1485" s="53" t="s">
        <v>71</v>
      </c>
      <c r="M1485" s="54">
        <v>45566</v>
      </c>
      <c r="N1485" s="52" t="s">
        <v>26</v>
      </c>
      <c r="O1485" s="55">
        <v>33.270000000000003</v>
      </c>
      <c r="P1485" s="52">
        <v>42</v>
      </c>
      <c r="Q1485" s="56">
        <v>0.3</v>
      </c>
      <c r="R1485" s="55">
        <f>+Table13[[#This Row],[Price per Unit]]*Table13[[#This Row],[Units Sold]]</f>
        <v>1397.3400000000001</v>
      </c>
      <c r="S1485" s="52" t="s">
        <v>40</v>
      </c>
      <c r="T1485" s="66">
        <f>+Table13[[#This Row],[Price per Unit]]*Table13[[#This Row],[Units Sold]]-Table13[[#This Row],[Price per Unit]]*Table13[[#This Row],[Units Sold]]*Table13[[#This Row],[Discount %]]</f>
        <v>978.13800000000015</v>
      </c>
      <c r="U1485"/>
    </row>
    <row r="1486" spans="1:21">
      <c r="A1486" s="65">
        <v>2109</v>
      </c>
      <c r="B1486" s="52" t="s">
        <v>41</v>
      </c>
      <c r="C1486" s="52" t="s">
        <v>28</v>
      </c>
      <c r="D1486" s="52" t="s">
        <v>29</v>
      </c>
      <c r="E1486" s="52" t="s">
        <v>62</v>
      </c>
      <c r="F1486" s="52" t="s">
        <v>60</v>
      </c>
      <c r="G1486" s="52">
        <f>+LEN(Table13[[#This Row],[Product Name]])</f>
        <v>15</v>
      </c>
      <c r="H1486" s="52" t="s">
        <v>44</v>
      </c>
      <c r="I1486" s="52" t="s">
        <v>31</v>
      </c>
      <c r="J1486" s="52">
        <v>2023</v>
      </c>
      <c r="K1486" s="52" t="s">
        <v>45</v>
      </c>
      <c r="L1486" s="53" t="s">
        <v>68</v>
      </c>
      <c r="M1486" s="54">
        <v>45261</v>
      </c>
      <c r="N1486" s="52" t="s">
        <v>39</v>
      </c>
      <c r="O1486" s="55">
        <v>42.62</v>
      </c>
      <c r="P1486" s="52">
        <v>169</v>
      </c>
      <c r="Q1486" s="56">
        <v>0.11</v>
      </c>
      <c r="R1486" s="55">
        <f>+Table13[[#This Row],[Price per Unit]]*Table13[[#This Row],[Units Sold]]</f>
        <v>7202.78</v>
      </c>
      <c r="S1486" s="52" t="s">
        <v>47</v>
      </c>
      <c r="T1486" s="66">
        <f>+Table13[[#This Row],[Price per Unit]]*Table13[[#This Row],[Units Sold]]-Table13[[#This Row],[Price per Unit]]*Table13[[#This Row],[Units Sold]]*Table13[[#This Row],[Discount %]]</f>
        <v>6410.4741999999997</v>
      </c>
      <c r="U1486"/>
    </row>
    <row r="1487" spans="1:21">
      <c r="A1487" s="65">
        <v>2112</v>
      </c>
      <c r="B1487" s="52" t="s">
        <v>48</v>
      </c>
      <c r="C1487" s="52" t="s">
        <v>28</v>
      </c>
      <c r="D1487" s="52" t="s">
        <v>19</v>
      </c>
      <c r="E1487" s="52" t="s">
        <v>62</v>
      </c>
      <c r="F1487" s="52" t="s">
        <v>60</v>
      </c>
      <c r="G1487" s="52">
        <f>+LEN(Table13[[#This Row],[Product Name]])</f>
        <v>15</v>
      </c>
      <c r="H1487" s="52" t="s">
        <v>57</v>
      </c>
      <c r="I1487" s="52" t="s">
        <v>31</v>
      </c>
      <c r="J1487" s="52">
        <v>2024</v>
      </c>
      <c r="K1487" s="52" t="s">
        <v>63</v>
      </c>
      <c r="L1487" s="53" t="s">
        <v>33</v>
      </c>
      <c r="M1487" s="54">
        <v>45413</v>
      </c>
      <c r="N1487" s="52" t="s">
        <v>69</v>
      </c>
      <c r="O1487" s="55">
        <v>68.42</v>
      </c>
      <c r="P1487" s="52">
        <v>487</v>
      </c>
      <c r="Q1487" s="56">
        <v>0.22</v>
      </c>
      <c r="R1487" s="55">
        <f>+Table13[[#This Row],[Price per Unit]]*Table13[[#This Row],[Units Sold]]</f>
        <v>33320.54</v>
      </c>
      <c r="S1487" s="52" t="s">
        <v>61</v>
      </c>
      <c r="T1487" s="66">
        <f>+Table13[[#This Row],[Price per Unit]]*Table13[[#This Row],[Units Sold]]-Table13[[#This Row],[Price per Unit]]*Table13[[#This Row],[Units Sold]]*Table13[[#This Row],[Discount %]]</f>
        <v>25990.021200000003</v>
      </c>
      <c r="U1487"/>
    </row>
    <row r="1488" spans="1:21">
      <c r="A1488" s="65">
        <v>2113</v>
      </c>
      <c r="B1488" s="52" t="s">
        <v>48</v>
      </c>
      <c r="C1488" s="52" t="s">
        <v>28</v>
      </c>
      <c r="D1488" s="52" t="s">
        <v>29</v>
      </c>
      <c r="E1488" s="52" t="s">
        <v>62</v>
      </c>
      <c r="F1488" s="52" t="s">
        <v>21</v>
      </c>
      <c r="G1488" s="52">
        <f>+LEN(Table13[[#This Row],[Product Name]])</f>
        <v>16</v>
      </c>
      <c r="H1488" s="52" t="s">
        <v>44</v>
      </c>
      <c r="I1488" s="52" t="s">
        <v>31</v>
      </c>
      <c r="J1488" s="52">
        <v>2023</v>
      </c>
      <c r="K1488" s="52" t="s">
        <v>45</v>
      </c>
      <c r="L1488" s="53" t="s">
        <v>71</v>
      </c>
      <c r="M1488" s="54">
        <v>45200</v>
      </c>
      <c r="N1488" s="52" t="s">
        <v>69</v>
      </c>
      <c r="O1488" s="55">
        <v>13.45</v>
      </c>
      <c r="P1488" s="52">
        <v>441</v>
      </c>
      <c r="Q1488" s="56">
        <v>0.25</v>
      </c>
      <c r="R1488" s="55">
        <f>+Table13[[#This Row],[Price per Unit]]*Table13[[#This Row],[Units Sold]]</f>
        <v>5931.45</v>
      </c>
      <c r="S1488" s="52" t="s">
        <v>47</v>
      </c>
      <c r="T1488" s="66">
        <f>+Table13[[#This Row],[Price per Unit]]*Table13[[#This Row],[Units Sold]]-Table13[[#This Row],[Price per Unit]]*Table13[[#This Row],[Units Sold]]*Table13[[#This Row],[Discount %]]</f>
        <v>4448.5874999999996</v>
      </c>
      <c r="U1488"/>
    </row>
    <row r="1489" spans="1:21">
      <c r="A1489" s="65">
        <v>2117</v>
      </c>
      <c r="B1489" s="52" t="s">
        <v>48</v>
      </c>
      <c r="C1489" s="52" t="s">
        <v>28</v>
      </c>
      <c r="D1489" s="52" t="s">
        <v>50</v>
      </c>
      <c r="E1489" s="52" t="s">
        <v>30</v>
      </c>
      <c r="F1489" s="52" t="s">
        <v>21</v>
      </c>
      <c r="G1489" s="52">
        <f>+LEN(Table13[[#This Row],[Product Name]])</f>
        <v>16</v>
      </c>
      <c r="H1489" s="52" t="s">
        <v>22</v>
      </c>
      <c r="I1489" s="52" t="s">
        <v>31</v>
      </c>
      <c r="J1489" s="52">
        <v>2023</v>
      </c>
      <c r="K1489" s="52" t="s">
        <v>24</v>
      </c>
      <c r="L1489" s="53" t="s">
        <v>73</v>
      </c>
      <c r="M1489" s="54">
        <v>45139</v>
      </c>
      <c r="N1489" s="52" t="s">
        <v>34</v>
      </c>
      <c r="O1489" s="55">
        <v>53.42</v>
      </c>
      <c r="P1489" s="52">
        <v>227</v>
      </c>
      <c r="Q1489" s="56">
        <v>0.21</v>
      </c>
      <c r="R1489" s="55">
        <f>+Table13[[#This Row],[Price per Unit]]*Table13[[#This Row],[Units Sold]]</f>
        <v>12126.34</v>
      </c>
      <c r="S1489" s="52" t="s">
        <v>27</v>
      </c>
      <c r="T1489" s="66">
        <f>+Table13[[#This Row],[Price per Unit]]*Table13[[#This Row],[Units Sold]]-Table13[[#This Row],[Price per Unit]]*Table13[[#This Row],[Units Sold]]*Table13[[#This Row],[Discount %]]</f>
        <v>9579.8086000000003</v>
      </c>
      <c r="U1489"/>
    </row>
    <row r="1490" spans="1:21">
      <c r="A1490" s="65">
        <v>2119</v>
      </c>
      <c r="B1490" s="52" t="s">
        <v>41</v>
      </c>
      <c r="C1490" s="52" t="s">
        <v>28</v>
      </c>
      <c r="D1490" s="52" t="s">
        <v>42</v>
      </c>
      <c r="E1490" s="52" t="s">
        <v>59</v>
      </c>
      <c r="F1490" s="52" t="s">
        <v>21</v>
      </c>
      <c r="G1490" s="52">
        <f>+LEN(Table13[[#This Row],[Product Name]])</f>
        <v>16</v>
      </c>
      <c r="H1490" s="52" t="s">
        <v>22</v>
      </c>
      <c r="I1490" s="52" t="s">
        <v>31</v>
      </c>
      <c r="J1490" s="52">
        <v>2023</v>
      </c>
      <c r="K1490" s="52" t="s">
        <v>63</v>
      </c>
      <c r="L1490" s="53" t="s">
        <v>68</v>
      </c>
      <c r="M1490" s="54">
        <v>45261</v>
      </c>
      <c r="N1490" s="52" t="s">
        <v>39</v>
      </c>
      <c r="O1490" s="55">
        <v>22.14</v>
      </c>
      <c r="P1490" s="52">
        <v>292</v>
      </c>
      <c r="Q1490" s="56">
        <v>0.04</v>
      </c>
      <c r="R1490" s="55">
        <f>+Table13[[#This Row],[Price per Unit]]*Table13[[#This Row],[Units Sold]]</f>
        <v>6464.88</v>
      </c>
      <c r="S1490" s="52" t="s">
        <v>56</v>
      </c>
      <c r="T1490" s="66">
        <f>+Table13[[#This Row],[Price per Unit]]*Table13[[#This Row],[Units Sold]]-Table13[[#This Row],[Price per Unit]]*Table13[[#This Row],[Units Sold]]*Table13[[#This Row],[Discount %]]</f>
        <v>6206.2848000000004</v>
      </c>
      <c r="U1490"/>
    </row>
    <row r="1491" spans="1:21">
      <c r="A1491" s="65">
        <v>2121</v>
      </c>
      <c r="B1491" s="52" t="s">
        <v>17</v>
      </c>
      <c r="C1491" s="52" t="s">
        <v>28</v>
      </c>
      <c r="D1491" s="52" t="s">
        <v>36</v>
      </c>
      <c r="E1491" s="52" t="s">
        <v>20</v>
      </c>
      <c r="F1491" s="52" t="s">
        <v>43</v>
      </c>
      <c r="G1491" s="52">
        <f>+LEN(Table13[[#This Row],[Product Name]])</f>
        <v>20</v>
      </c>
      <c r="H1491" s="52" t="s">
        <v>44</v>
      </c>
      <c r="I1491" s="52" t="s">
        <v>23</v>
      </c>
      <c r="J1491" s="52">
        <v>2024</v>
      </c>
      <c r="K1491" s="52" t="s">
        <v>32</v>
      </c>
      <c r="L1491" s="53" t="s">
        <v>58</v>
      </c>
      <c r="M1491" s="54">
        <v>45566</v>
      </c>
      <c r="N1491" s="52" t="s">
        <v>39</v>
      </c>
      <c r="O1491" s="55">
        <v>34.5</v>
      </c>
      <c r="P1491" s="52">
        <v>368</v>
      </c>
      <c r="Q1491" s="56">
        <v>0.03</v>
      </c>
      <c r="R1491" s="55">
        <f>+Table13[[#This Row],[Price per Unit]]*Table13[[#This Row],[Units Sold]]</f>
        <v>12696</v>
      </c>
      <c r="S1491" s="52" t="s">
        <v>47</v>
      </c>
      <c r="T1491" s="66">
        <f>+Table13[[#This Row],[Price per Unit]]*Table13[[#This Row],[Units Sold]]-Table13[[#This Row],[Price per Unit]]*Table13[[#This Row],[Units Sold]]*Table13[[#This Row],[Discount %]]</f>
        <v>12315.12</v>
      </c>
      <c r="U1491"/>
    </row>
    <row r="1492" spans="1:21">
      <c r="A1492" s="65">
        <v>2131</v>
      </c>
      <c r="B1492" s="52" t="s">
        <v>48</v>
      </c>
      <c r="C1492" s="52" t="s">
        <v>28</v>
      </c>
      <c r="D1492" s="52" t="s">
        <v>29</v>
      </c>
      <c r="E1492" s="52" t="s">
        <v>30</v>
      </c>
      <c r="F1492" s="52" t="s">
        <v>21</v>
      </c>
      <c r="G1492" s="52">
        <f>+LEN(Table13[[#This Row],[Product Name]])</f>
        <v>16</v>
      </c>
      <c r="H1492" s="52" t="s">
        <v>22</v>
      </c>
      <c r="I1492" s="52" t="s">
        <v>23</v>
      </c>
      <c r="J1492" s="52">
        <v>2024</v>
      </c>
      <c r="K1492" s="52" t="s">
        <v>24</v>
      </c>
      <c r="L1492" s="53" t="s">
        <v>25</v>
      </c>
      <c r="M1492" s="54">
        <v>45352</v>
      </c>
      <c r="N1492" s="52" t="s">
        <v>69</v>
      </c>
      <c r="O1492" s="55">
        <v>41.98</v>
      </c>
      <c r="P1492" s="52">
        <v>404</v>
      </c>
      <c r="Q1492" s="56">
        <v>0.05</v>
      </c>
      <c r="R1492" s="55">
        <f>+Table13[[#This Row],[Price per Unit]]*Table13[[#This Row],[Units Sold]]</f>
        <v>16959.919999999998</v>
      </c>
      <c r="S1492" s="52" t="s">
        <v>61</v>
      </c>
      <c r="T1492" s="66">
        <f>+Table13[[#This Row],[Price per Unit]]*Table13[[#This Row],[Units Sold]]-Table13[[#This Row],[Price per Unit]]*Table13[[#This Row],[Units Sold]]*Table13[[#This Row],[Discount %]]</f>
        <v>16111.923999999999</v>
      </c>
      <c r="U1492"/>
    </row>
    <row r="1493" spans="1:21">
      <c r="A1493" s="65">
        <v>2136</v>
      </c>
      <c r="B1493" s="52" t="s">
        <v>48</v>
      </c>
      <c r="C1493" s="52" t="s">
        <v>28</v>
      </c>
      <c r="D1493" s="52" t="s">
        <v>29</v>
      </c>
      <c r="E1493" s="52" t="s">
        <v>37</v>
      </c>
      <c r="F1493" s="52" t="s">
        <v>43</v>
      </c>
      <c r="G1493" s="52">
        <f>+LEN(Table13[[#This Row],[Product Name]])</f>
        <v>20</v>
      </c>
      <c r="H1493" s="52" t="s">
        <v>22</v>
      </c>
      <c r="I1493" s="52" t="s">
        <v>31</v>
      </c>
      <c r="J1493" s="52">
        <v>2024</v>
      </c>
      <c r="K1493" s="52" t="s">
        <v>32</v>
      </c>
      <c r="L1493" s="53" t="s">
        <v>68</v>
      </c>
      <c r="M1493" s="54">
        <v>45627</v>
      </c>
      <c r="N1493" s="52" t="s">
        <v>34</v>
      </c>
      <c r="O1493" s="55">
        <v>87.54</v>
      </c>
      <c r="P1493" s="52">
        <v>80</v>
      </c>
      <c r="Q1493" s="56">
        <v>0.28999999999999998</v>
      </c>
      <c r="R1493" s="55">
        <f>+Table13[[#This Row],[Price per Unit]]*Table13[[#This Row],[Units Sold]]</f>
        <v>7003.2000000000007</v>
      </c>
      <c r="S1493" s="52" t="s">
        <v>56</v>
      </c>
      <c r="T1493" s="66">
        <f>+Table13[[#This Row],[Price per Unit]]*Table13[[#This Row],[Units Sold]]-Table13[[#This Row],[Price per Unit]]*Table13[[#This Row],[Units Sold]]*Table13[[#This Row],[Discount %]]</f>
        <v>4972.2720000000008</v>
      </c>
      <c r="U1493"/>
    </row>
    <row r="1494" spans="1:21">
      <c r="A1494" s="65">
        <v>2137</v>
      </c>
      <c r="B1494" s="52" t="s">
        <v>41</v>
      </c>
      <c r="C1494" s="52" t="s">
        <v>28</v>
      </c>
      <c r="D1494" s="52" t="s">
        <v>52</v>
      </c>
      <c r="E1494" s="52" t="s">
        <v>67</v>
      </c>
      <c r="F1494" s="52" t="s">
        <v>55</v>
      </c>
      <c r="G1494" s="52">
        <f>+LEN(Table13[[#This Row],[Product Name]])</f>
        <v>19</v>
      </c>
      <c r="H1494" s="52" t="s">
        <v>22</v>
      </c>
      <c r="I1494" s="52" t="s">
        <v>23</v>
      </c>
      <c r="J1494" s="52">
        <v>2024</v>
      </c>
      <c r="K1494" s="52" t="s">
        <v>63</v>
      </c>
      <c r="L1494" s="53" t="s">
        <v>64</v>
      </c>
      <c r="M1494" s="54">
        <v>45474</v>
      </c>
      <c r="N1494" s="52" t="s">
        <v>66</v>
      </c>
      <c r="O1494" s="55">
        <v>27.17</v>
      </c>
      <c r="P1494" s="52">
        <v>349</v>
      </c>
      <c r="Q1494" s="56">
        <v>0.28000000000000003</v>
      </c>
      <c r="R1494" s="55">
        <f>+Table13[[#This Row],[Price per Unit]]*Table13[[#This Row],[Units Sold]]</f>
        <v>9482.33</v>
      </c>
      <c r="S1494" s="52" t="s">
        <v>47</v>
      </c>
      <c r="T1494" s="66">
        <f>+Table13[[#This Row],[Price per Unit]]*Table13[[#This Row],[Units Sold]]-Table13[[#This Row],[Price per Unit]]*Table13[[#This Row],[Units Sold]]*Table13[[#This Row],[Discount %]]</f>
        <v>6827.2775999999994</v>
      </c>
      <c r="U1494"/>
    </row>
    <row r="1495" spans="1:21">
      <c r="A1495" s="65">
        <v>2145</v>
      </c>
      <c r="B1495" s="52" t="s">
        <v>41</v>
      </c>
      <c r="C1495" s="52" t="s">
        <v>28</v>
      </c>
      <c r="D1495" s="52" t="s">
        <v>29</v>
      </c>
      <c r="E1495" s="52" t="s">
        <v>70</v>
      </c>
      <c r="F1495" s="52" t="s">
        <v>38</v>
      </c>
      <c r="G1495" s="52">
        <f>+LEN(Table13[[#This Row],[Product Name]])</f>
        <v>15</v>
      </c>
      <c r="H1495" s="52" t="s">
        <v>22</v>
      </c>
      <c r="I1495" s="52" t="s">
        <v>23</v>
      </c>
      <c r="J1495" s="52">
        <v>2024</v>
      </c>
      <c r="K1495" s="52" t="s">
        <v>32</v>
      </c>
      <c r="L1495" s="53" t="s">
        <v>65</v>
      </c>
      <c r="M1495" s="54">
        <v>45292</v>
      </c>
      <c r="N1495" s="52" t="s">
        <v>66</v>
      </c>
      <c r="O1495" s="55">
        <v>63.71</v>
      </c>
      <c r="P1495" s="52">
        <v>307</v>
      </c>
      <c r="Q1495" s="56">
        <v>0.27</v>
      </c>
      <c r="R1495" s="55">
        <f>+Table13[[#This Row],[Price per Unit]]*Table13[[#This Row],[Units Sold]]</f>
        <v>19558.97</v>
      </c>
      <c r="S1495" s="52" t="s">
        <v>47</v>
      </c>
      <c r="T1495" s="66">
        <f>+Table13[[#This Row],[Price per Unit]]*Table13[[#This Row],[Units Sold]]-Table13[[#This Row],[Price per Unit]]*Table13[[#This Row],[Units Sold]]*Table13[[#This Row],[Discount %]]</f>
        <v>14278.0481</v>
      </c>
      <c r="U1495"/>
    </row>
    <row r="1496" spans="1:21">
      <c r="A1496" s="65">
        <v>2150</v>
      </c>
      <c r="B1496" s="52" t="s">
        <v>17</v>
      </c>
      <c r="C1496" s="52" t="s">
        <v>28</v>
      </c>
      <c r="D1496" s="52" t="s">
        <v>52</v>
      </c>
      <c r="E1496" s="52" t="s">
        <v>62</v>
      </c>
      <c r="F1496" s="52" t="s">
        <v>60</v>
      </c>
      <c r="G1496" s="52">
        <f>+LEN(Table13[[#This Row],[Product Name]])</f>
        <v>15</v>
      </c>
      <c r="H1496" s="52" t="s">
        <v>22</v>
      </c>
      <c r="I1496" s="52" t="s">
        <v>31</v>
      </c>
      <c r="J1496" s="52">
        <v>2024</v>
      </c>
      <c r="K1496" s="52" t="s">
        <v>24</v>
      </c>
      <c r="L1496" s="53" t="s">
        <v>72</v>
      </c>
      <c r="M1496" s="54">
        <v>45444</v>
      </c>
      <c r="N1496" s="52" t="s">
        <v>69</v>
      </c>
      <c r="O1496" s="55">
        <v>20.72</v>
      </c>
      <c r="P1496" s="52">
        <v>413</v>
      </c>
      <c r="Q1496" s="56">
        <v>0.23</v>
      </c>
      <c r="R1496" s="55">
        <f>+Table13[[#This Row],[Price per Unit]]*Table13[[#This Row],[Units Sold]]</f>
        <v>8557.3599999999988</v>
      </c>
      <c r="S1496" s="52" t="s">
        <v>56</v>
      </c>
      <c r="T1496" s="66">
        <f>+Table13[[#This Row],[Price per Unit]]*Table13[[#This Row],[Units Sold]]-Table13[[#This Row],[Price per Unit]]*Table13[[#This Row],[Units Sold]]*Table13[[#This Row],[Discount %]]</f>
        <v>6589.167199999999</v>
      </c>
      <c r="U1496"/>
    </row>
    <row r="1497" spans="1:21">
      <c r="A1497" s="65">
        <v>2151</v>
      </c>
      <c r="B1497" s="52" t="s">
        <v>41</v>
      </c>
      <c r="C1497" s="52" t="s">
        <v>28</v>
      </c>
      <c r="D1497" s="52" t="s">
        <v>36</v>
      </c>
      <c r="E1497" s="52" t="s">
        <v>30</v>
      </c>
      <c r="F1497" s="52" t="s">
        <v>43</v>
      </c>
      <c r="G1497" s="52">
        <f>+LEN(Table13[[#This Row],[Product Name]])</f>
        <v>20</v>
      </c>
      <c r="H1497" s="52" t="s">
        <v>57</v>
      </c>
      <c r="I1497" s="52" t="s">
        <v>31</v>
      </c>
      <c r="J1497" s="52">
        <v>2024</v>
      </c>
      <c r="K1497" s="52" t="s">
        <v>24</v>
      </c>
      <c r="L1497" s="53" t="s">
        <v>25</v>
      </c>
      <c r="M1497" s="54">
        <v>45352</v>
      </c>
      <c r="N1497" s="52" t="s">
        <v>26</v>
      </c>
      <c r="O1497" s="55">
        <v>25.08</v>
      </c>
      <c r="P1497" s="52">
        <v>201</v>
      </c>
      <c r="Q1497" s="56">
        <v>0.15</v>
      </c>
      <c r="R1497" s="55">
        <f>+Table13[[#This Row],[Price per Unit]]*Table13[[#This Row],[Units Sold]]</f>
        <v>5041.08</v>
      </c>
      <c r="S1497" s="52" t="s">
        <v>47</v>
      </c>
      <c r="T1497" s="66">
        <f>+Table13[[#This Row],[Price per Unit]]*Table13[[#This Row],[Units Sold]]-Table13[[#This Row],[Price per Unit]]*Table13[[#This Row],[Units Sold]]*Table13[[#This Row],[Discount %]]</f>
        <v>4284.9179999999997</v>
      </c>
      <c r="U1497"/>
    </row>
    <row r="1498" spans="1:21">
      <c r="A1498" s="65">
        <v>2152</v>
      </c>
      <c r="B1498" s="52" t="s">
        <v>41</v>
      </c>
      <c r="C1498" s="52" t="s">
        <v>28</v>
      </c>
      <c r="D1498" s="52" t="s">
        <v>50</v>
      </c>
      <c r="E1498" s="52" t="s">
        <v>70</v>
      </c>
      <c r="F1498" s="52" t="s">
        <v>55</v>
      </c>
      <c r="G1498" s="52">
        <f>+LEN(Table13[[#This Row],[Product Name]])</f>
        <v>19</v>
      </c>
      <c r="H1498" s="52" t="s">
        <v>22</v>
      </c>
      <c r="I1498" s="52" t="s">
        <v>31</v>
      </c>
      <c r="J1498" s="52">
        <v>2023</v>
      </c>
      <c r="K1498" s="52" t="s">
        <v>32</v>
      </c>
      <c r="L1498" s="53" t="s">
        <v>25</v>
      </c>
      <c r="M1498" s="54">
        <v>44986</v>
      </c>
      <c r="N1498" s="52" t="s">
        <v>66</v>
      </c>
      <c r="O1498" s="55">
        <v>12.26</v>
      </c>
      <c r="P1498" s="52">
        <v>213</v>
      </c>
      <c r="Q1498" s="56">
        <v>0.15</v>
      </c>
      <c r="R1498" s="55">
        <f>+Table13[[#This Row],[Price per Unit]]*Table13[[#This Row],[Units Sold]]</f>
        <v>2611.38</v>
      </c>
      <c r="S1498" s="52" t="s">
        <v>47</v>
      </c>
      <c r="T1498" s="66">
        <f>+Table13[[#This Row],[Price per Unit]]*Table13[[#This Row],[Units Sold]]-Table13[[#This Row],[Price per Unit]]*Table13[[#This Row],[Units Sold]]*Table13[[#This Row],[Discount %]]</f>
        <v>2219.6730000000002</v>
      </c>
      <c r="U1498"/>
    </row>
    <row r="1499" spans="1:21">
      <c r="A1499" s="65">
        <v>2153</v>
      </c>
      <c r="B1499" s="52" t="s">
        <v>17</v>
      </c>
      <c r="C1499" s="52" t="s">
        <v>28</v>
      </c>
      <c r="D1499" s="52" t="s">
        <v>19</v>
      </c>
      <c r="E1499" s="52" t="s">
        <v>30</v>
      </c>
      <c r="F1499" s="52" t="s">
        <v>38</v>
      </c>
      <c r="G1499" s="52">
        <f>+LEN(Table13[[#This Row],[Product Name]])</f>
        <v>15</v>
      </c>
      <c r="H1499" s="52" t="s">
        <v>44</v>
      </c>
      <c r="I1499" s="52" t="s">
        <v>23</v>
      </c>
      <c r="J1499" s="52">
        <v>2023</v>
      </c>
      <c r="K1499" s="52" t="s">
        <v>32</v>
      </c>
      <c r="L1499" s="53" t="s">
        <v>53</v>
      </c>
      <c r="M1499" s="54">
        <v>44927</v>
      </c>
      <c r="N1499" s="52" t="s">
        <v>34</v>
      </c>
      <c r="O1499" s="55">
        <v>31.64</v>
      </c>
      <c r="P1499" s="52">
        <v>133</v>
      </c>
      <c r="Q1499" s="56">
        <v>0.17</v>
      </c>
      <c r="R1499" s="55">
        <f>+Table13[[#This Row],[Price per Unit]]*Table13[[#This Row],[Units Sold]]</f>
        <v>4208.12</v>
      </c>
      <c r="S1499" s="52" t="s">
        <v>47</v>
      </c>
      <c r="T1499" s="66">
        <f>+Table13[[#This Row],[Price per Unit]]*Table13[[#This Row],[Units Sold]]-Table13[[#This Row],[Price per Unit]]*Table13[[#This Row],[Units Sold]]*Table13[[#This Row],[Discount %]]</f>
        <v>3492.7395999999999</v>
      </c>
      <c r="U1499"/>
    </row>
    <row r="1500" spans="1:21">
      <c r="A1500" s="65">
        <v>2159</v>
      </c>
      <c r="B1500" s="52" t="s">
        <v>48</v>
      </c>
      <c r="C1500" s="52" t="s">
        <v>28</v>
      </c>
      <c r="D1500" s="52" t="s">
        <v>29</v>
      </c>
      <c r="E1500" s="52" t="s">
        <v>62</v>
      </c>
      <c r="F1500" s="52" t="s">
        <v>21</v>
      </c>
      <c r="G1500" s="52">
        <f>+LEN(Table13[[#This Row],[Product Name]])</f>
        <v>16</v>
      </c>
      <c r="H1500" s="52" t="s">
        <v>44</v>
      </c>
      <c r="I1500" s="52" t="s">
        <v>23</v>
      </c>
      <c r="J1500" s="52">
        <v>2023</v>
      </c>
      <c r="K1500" s="52" t="s">
        <v>24</v>
      </c>
      <c r="L1500" s="53" t="s">
        <v>53</v>
      </c>
      <c r="M1500" s="54">
        <v>44927</v>
      </c>
      <c r="N1500" s="52" t="s">
        <v>69</v>
      </c>
      <c r="O1500" s="55">
        <v>73.19</v>
      </c>
      <c r="P1500" s="52">
        <v>221</v>
      </c>
      <c r="Q1500" s="56">
        <v>0.09</v>
      </c>
      <c r="R1500" s="55">
        <f>+Table13[[#This Row],[Price per Unit]]*Table13[[#This Row],[Units Sold]]</f>
        <v>16174.99</v>
      </c>
      <c r="S1500" s="52" t="s">
        <v>47</v>
      </c>
      <c r="T1500" s="66">
        <f>+Table13[[#This Row],[Price per Unit]]*Table13[[#This Row],[Units Sold]]-Table13[[#This Row],[Price per Unit]]*Table13[[#This Row],[Units Sold]]*Table13[[#This Row],[Discount %]]</f>
        <v>14719.240900000001</v>
      </c>
      <c r="U1500"/>
    </row>
    <row r="1501" spans="1:21">
      <c r="A1501" s="65">
        <v>2168</v>
      </c>
      <c r="B1501" s="52" t="s">
        <v>41</v>
      </c>
      <c r="C1501" s="52" t="s">
        <v>28</v>
      </c>
      <c r="D1501" s="52" t="s">
        <v>52</v>
      </c>
      <c r="E1501" s="52" t="s">
        <v>37</v>
      </c>
      <c r="F1501" s="52" t="s">
        <v>21</v>
      </c>
      <c r="G1501" s="52">
        <f>+LEN(Table13[[#This Row],[Product Name]])</f>
        <v>16</v>
      </c>
      <c r="H1501" s="52" t="s">
        <v>57</v>
      </c>
      <c r="I1501" s="52" t="s">
        <v>31</v>
      </c>
      <c r="J1501" s="52">
        <v>2023</v>
      </c>
      <c r="K1501" s="52" t="s">
        <v>63</v>
      </c>
      <c r="L1501" s="53" t="s">
        <v>71</v>
      </c>
      <c r="M1501" s="54">
        <v>45200</v>
      </c>
      <c r="N1501" s="52" t="s">
        <v>34</v>
      </c>
      <c r="O1501" s="55">
        <v>87.3</v>
      </c>
      <c r="P1501" s="52">
        <v>139</v>
      </c>
      <c r="Q1501" s="56">
        <v>0.24</v>
      </c>
      <c r="R1501" s="55">
        <f>+Table13[[#This Row],[Price per Unit]]*Table13[[#This Row],[Units Sold]]</f>
        <v>12134.699999999999</v>
      </c>
      <c r="S1501" s="52" t="s">
        <v>27</v>
      </c>
      <c r="T1501" s="66">
        <f>+Table13[[#This Row],[Price per Unit]]*Table13[[#This Row],[Units Sold]]-Table13[[#This Row],[Price per Unit]]*Table13[[#This Row],[Units Sold]]*Table13[[#This Row],[Discount %]]</f>
        <v>9222.3719999999994</v>
      </c>
      <c r="U1501"/>
    </row>
    <row r="1502" spans="1:21">
      <c r="A1502" s="65">
        <v>2173</v>
      </c>
      <c r="B1502" s="52" t="s">
        <v>17</v>
      </c>
      <c r="C1502" s="52" t="s">
        <v>28</v>
      </c>
      <c r="D1502" s="52" t="s">
        <v>19</v>
      </c>
      <c r="E1502" s="52" t="s">
        <v>59</v>
      </c>
      <c r="F1502" s="52" t="s">
        <v>21</v>
      </c>
      <c r="G1502" s="52">
        <f>+LEN(Table13[[#This Row],[Product Name]])</f>
        <v>16</v>
      </c>
      <c r="H1502" s="52" t="s">
        <v>57</v>
      </c>
      <c r="I1502" s="52" t="s">
        <v>31</v>
      </c>
      <c r="J1502" s="52">
        <v>2024</v>
      </c>
      <c r="K1502" s="52" t="s">
        <v>63</v>
      </c>
      <c r="L1502" s="53" t="s">
        <v>65</v>
      </c>
      <c r="M1502" s="54">
        <v>45292</v>
      </c>
      <c r="N1502" s="52" t="s">
        <v>34</v>
      </c>
      <c r="O1502" s="55">
        <v>15.95</v>
      </c>
      <c r="P1502" s="52">
        <v>182</v>
      </c>
      <c r="Q1502" s="56">
        <v>0.16</v>
      </c>
      <c r="R1502" s="55">
        <f>+Table13[[#This Row],[Price per Unit]]*Table13[[#This Row],[Units Sold]]</f>
        <v>2902.9</v>
      </c>
      <c r="S1502" s="52" t="s">
        <v>27</v>
      </c>
      <c r="T1502" s="66">
        <f>+Table13[[#This Row],[Price per Unit]]*Table13[[#This Row],[Units Sold]]-Table13[[#This Row],[Price per Unit]]*Table13[[#This Row],[Units Sold]]*Table13[[#This Row],[Discount %]]</f>
        <v>2438.4360000000001</v>
      </c>
      <c r="U1502"/>
    </row>
    <row r="1503" spans="1:21">
      <c r="A1503" s="65">
        <v>2177</v>
      </c>
      <c r="B1503" s="52" t="s">
        <v>17</v>
      </c>
      <c r="C1503" s="52" t="s">
        <v>28</v>
      </c>
      <c r="D1503" s="52" t="s">
        <v>50</v>
      </c>
      <c r="E1503" s="52" t="s">
        <v>70</v>
      </c>
      <c r="F1503" s="52" t="s">
        <v>60</v>
      </c>
      <c r="G1503" s="52">
        <f>+LEN(Table13[[#This Row],[Product Name]])</f>
        <v>15</v>
      </c>
      <c r="H1503" s="52" t="s">
        <v>57</v>
      </c>
      <c r="I1503" s="52" t="s">
        <v>23</v>
      </c>
      <c r="J1503" s="52">
        <v>2024</v>
      </c>
      <c r="K1503" s="52" t="s">
        <v>63</v>
      </c>
      <c r="L1503" s="53" t="s">
        <v>71</v>
      </c>
      <c r="M1503" s="54">
        <v>45566</v>
      </c>
      <c r="N1503" s="52" t="s">
        <v>26</v>
      </c>
      <c r="O1503" s="55">
        <v>95.63</v>
      </c>
      <c r="P1503" s="52">
        <v>441</v>
      </c>
      <c r="Q1503" s="56">
        <v>0.1</v>
      </c>
      <c r="R1503" s="55">
        <f>+Table13[[#This Row],[Price per Unit]]*Table13[[#This Row],[Units Sold]]</f>
        <v>42172.829999999994</v>
      </c>
      <c r="S1503" s="52" t="s">
        <v>56</v>
      </c>
      <c r="T1503" s="66">
        <f>+Table13[[#This Row],[Price per Unit]]*Table13[[#This Row],[Units Sold]]-Table13[[#This Row],[Price per Unit]]*Table13[[#This Row],[Units Sold]]*Table13[[#This Row],[Discount %]]</f>
        <v>37955.546999999991</v>
      </c>
      <c r="U1503"/>
    </row>
    <row r="1504" spans="1:21">
      <c r="A1504" s="65">
        <v>2178</v>
      </c>
      <c r="B1504" s="52" t="s">
        <v>41</v>
      </c>
      <c r="C1504" s="52" t="s">
        <v>28</v>
      </c>
      <c r="D1504" s="52" t="s">
        <v>54</v>
      </c>
      <c r="E1504" s="52" t="s">
        <v>20</v>
      </c>
      <c r="F1504" s="52" t="s">
        <v>38</v>
      </c>
      <c r="G1504" s="52">
        <f>+LEN(Table13[[#This Row],[Product Name]])</f>
        <v>15</v>
      </c>
      <c r="H1504" s="52" t="s">
        <v>57</v>
      </c>
      <c r="I1504" s="52" t="s">
        <v>23</v>
      </c>
      <c r="J1504" s="52">
        <v>2023</v>
      </c>
      <c r="K1504" s="52" t="s">
        <v>32</v>
      </c>
      <c r="L1504" s="53" t="s">
        <v>46</v>
      </c>
      <c r="M1504" s="54">
        <v>45170</v>
      </c>
      <c r="N1504" s="52" t="s">
        <v>39</v>
      </c>
      <c r="O1504" s="55">
        <v>65.739999999999995</v>
      </c>
      <c r="P1504" s="52">
        <v>68</v>
      </c>
      <c r="Q1504" s="56">
        <v>0.18</v>
      </c>
      <c r="R1504" s="55">
        <f>+Table13[[#This Row],[Price per Unit]]*Table13[[#This Row],[Units Sold]]</f>
        <v>4470.32</v>
      </c>
      <c r="S1504" s="52" t="s">
        <v>56</v>
      </c>
      <c r="T1504" s="66">
        <f>+Table13[[#This Row],[Price per Unit]]*Table13[[#This Row],[Units Sold]]-Table13[[#This Row],[Price per Unit]]*Table13[[#This Row],[Units Sold]]*Table13[[#This Row],[Discount %]]</f>
        <v>3665.6623999999997</v>
      </c>
      <c r="U1504"/>
    </row>
    <row r="1505" spans="1:21">
      <c r="A1505" s="65">
        <v>2184</v>
      </c>
      <c r="B1505" s="52" t="s">
        <v>17</v>
      </c>
      <c r="C1505" s="52" t="s">
        <v>28</v>
      </c>
      <c r="D1505" s="52" t="s">
        <v>42</v>
      </c>
      <c r="E1505" s="52" t="s">
        <v>62</v>
      </c>
      <c r="F1505" s="52" t="s">
        <v>55</v>
      </c>
      <c r="G1505" s="52">
        <f>+LEN(Table13[[#This Row],[Product Name]])</f>
        <v>19</v>
      </c>
      <c r="H1505" s="52" t="s">
        <v>22</v>
      </c>
      <c r="I1505" s="52" t="s">
        <v>23</v>
      </c>
      <c r="J1505" s="52">
        <v>2024</v>
      </c>
      <c r="K1505" s="52" t="s">
        <v>45</v>
      </c>
      <c r="L1505" s="53" t="s">
        <v>51</v>
      </c>
      <c r="M1505" s="54">
        <v>45383</v>
      </c>
      <c r="N1505" s="52" t="s">
        <v>34</v>
      </c>
      <c r="O1505" s="55">
        <v>97.86</v>
      </c>
      <c r="P1505" s="52">
        <v>443</v>
      </c>
      <c r="Q1505" s="56">
        <v>7.0000000000000007E-2</v>
      </c>
      <c r="R1505" s="55">
        <f>+Table13[[#This Row],[Price per Unit]]*Table13[[#This Row],[Units Sold]]</f>
        <v>43351.98</v>
      </c>
      <c r="S1505" s="52" t="s">
        <v>40</v>
      </c>
      <c r="T1505" s="66">
        <f>+Table13[[#This Row],[Price per Unit]]*Table13[[#This Row],[Units Sold]]-Table13[[#This Row],[Price per Unit]]*Table13[[#This Row],[Units Sold]]*Table13[[#This Row],[Discount %]]</f>
        <v>40317.341400000005</v>
      </c>
      <c r="U1505"/>
    </row>
    <row r="1506" spans="1:21">
      <c r="A1506" s="65">
        <v>2193</v>
      </c>
      <c r="B1506" s="52" t="s">
        <v>41</v>
      </c>
      <c r="C1506" s="52" t="s">
        <v>28</v>
      </c>
      <c r="D1506" s="52" t="s">
        <v>52</v>
      </c>
      <c r="E1506" s="52" t="s">
        <v>59</v>
      </c>
      <c r="F1506" s="52" t="s">
        <v>55</v>
      </c>
      <c r="G1506" s="52">
        <f>+LEN(Table13[[#This Row],[Product Name]])</f>
        <v>19</v>
      </c>
      <c r="H1506" s="52" t="s">
        <v>22</v>
      </c>
      <c r="I1506" s="52" t="s">
        <v>23</v>
      </c>
      <c r="J1506" s="52">
        <v>2024</v>
      </c>
      <c r="K1506" s="52" t="s">
        <v>63</v>
      </c>
      <c r="L1506" s="53" t="s">
        <v>25</v>
      </c>
      <c r="M1506" s="54">
        <v>45352</v>
      </c>
      <c r="N1506" s="52" t="s">
        <v>66</v>
      </c>
      <c r="O1506" s="55">
        <v>23.72</v>
      </c>
      <c r="P1506" s="52">
        <v>243</v>
      </c>
      <c r="Q1506" s="56">
        <v>0.08</v>
      </c>
      <c r="R1506" s="55">
        <f>+Table13[[#This Row],[Price per Unit]]*Table13[[#This Row],[Units Sold]]</f>
        <v>5763.96</v>
      </c>
      <c r="S1506" s="52" t="s">
        <v>40</v>
      </c>
      <c r="T1506" s="66">
        <f>+Table13[[#This Row],[Price per Unit]]*Table13[[#This Row],[Units Sold]]-Table13[[#This Row],[Price per Unit]]*Table13[[#This Row],[Units Sold]]*Table13[[#This Row],[Discount %]]</f>
        <v>5302.8432000000003</v>
      </c>
      <c r="U1506"/>
    </row>
    <row r="1507" spans="1:21">
      <c r="A1507" s="65">
        <v>2196</v>
      </c>
      <c r="B1507" s="52" t="s">
        <v>41</v>
      </c>
      <c r="C1507" s="52" t="s">
        <v>28</v>
      </c>
      <c r="D1507" s="52" t="s">
        <v>29</v>
      </c>
      <c r="E1507" s="52" t="s">
        <v>20</v>
      </c>
      <c r="F1507" s="52" t="s">
        <v>38</v>
      </c>
      <c r="G1507" s="52">
        <f>+LEN(Table13[[#This Row],[Product Name]])</f>
        <v>15</v>
      </c>
      <c r="H1507" s="52" t="s">
        <v>44</v>
      </c>
      <c r="I1507" s="52" t="s">
        <v>23</v>
      </c>
      <c r="J1507" s="52">
        <v>2024</v>
      </c>
      <c r="K1507" s="52" t="s">
        <v>24</v>
      </c>
      <c r="L1507" s="53" t="s">
        <v>73</v>
      </c>
      <c r="M1507" s="54">
        <v>45505</v>
      </c>
      <c r="N1507" s="52" t="s">
        <v>26</v>
      </c>
      <c r="O1507" s="55">
        <v>59.32</v>
      </c>
      <c r="P1507" s="52">
        <v>488</v>
      </c>
      <c r="Q1507" s="56">
        <v>0.12</v>
      </c>
      <c r="R1507" s="55">
        <f>+Table13[[#This Row],[Price per Unit]]*Table13[[#This Row],[Units Sold]]</f>
        <v>28948.16</v>
      </c>
      <c r="S1507" s="52" t="s">
        <v>27</v>
      </c>
      <c r="T1507" s="66">
        <f>+Table13[[#This Row],[Price per Unit]]*Table13[[#This Row],[Units Sold]]-Table13[[#This Row],[Price per Unit]]*Table13[[#This Row],[Units Sold]]*Table13[[#This Row],[Discount %]]</f>
        <v>25474.380799999999</v>
      </c>
      <c r="U1507"/>
    </row>
    <row r="1508" spans="1:21">
      <c r="A1508" s="65">
        <v>2197</v>
      </c>
      <c r="B1508" s="52" t="s">
        <v>17</v>
      </c>
      <c r="C1508" s="52" t="s">
        <v>28</v>
      </c>
      <c r="D1508" s="52" t="s">
        <v>54</v>
      </c>
      <c r="E1508" s="52" t="s">
        <v>30</v>
      </c>
      <c r="F1508" s="52" t="s">
        <v>38</v>
      </c>
      <c r="G1508" s="52">
        <f>+LEN(Table13[[#This Row],[Product Name]])</f>
        <v>15</v>
      </c>
      <c r="H1508" s="52" t="s">
        <v>44</v>
      </c>
      <c r="I1508" s="52" t="s">
        <v>23</v>
      </c>
      <c r="J1508" s="52">
        <v>2023</v>
      </c>
      <c r="K1508" s="52" t="s">
        <v>32</v>
      </c>
      <c r="L1508" s="53" t="s">
        <v>71</v>
      </c>
      <c r="M1508" s="54">
        <v>45200</v>
      </c>
      <c r="N1508" s="52" t="s">
        <v>66</v>
      </c>
      <c r="O1508" s="55">
        <v>19.100000000000001</v>
      </c>
      <c r="P1508" s="52">
        <v>122</v>
      </c>
      <c r="Q1508" s="56">
        <v>0.06</v>
      </c>
      <c r="R1508" s="55">
        <f>+Table13[[#This Row],[Price per Unit]]*Table13[[#This Row],[Units Sold]]</f>
        <v>2330.2000000000003</v>
      </c>
      <c r="S1508" s="52" t="s">
        <v>47</v>
      </c>
      <c r="T1508" s="66">
        <f>+Table13[[#This Row],[Price per Unit]]*Table13[[#This Row],[Units Sold]]-Table13[[#This Row],[Price per Unit]]*Table13[[#This Row],[Units Sold]]*Table13[[#This Row],[Discount %]]</f>
        <v>2190.3880000000004</v>
      </c>
      <c r="U1508"/>
    </row>
    <row r="1509" spans="1:21">
      <c r="A1509" s="65">
        <v>2199</v>
      </c>
      <c r="B1509" s="52" t="s">
        <v>41</v>
      </c>
      <c r="C1509" s="52" t="s">
        <v>28</v>
      </c>
      <c r="D1509" s="52" t="s">
        <v>36</v>
      </c>
      <c r="E1509" s="52" t="s">
        <v>67</v>
      </c>
      <c r="F1509" s="52" t="s">
        <v>55</v>
      </c>
      <c r="G1509" s="52">
        <f>+LEN(Table13[[#This Row],[Product Name]])</f>
        <v>19</v>
      </c>
      <c r="H1509" s="52" t="s">
        <v>44</v>
      </c>
      <c r="I1509" s="52" t="s">
        <v>23</v>
      </c>
      <c r="J1509" s="52">
        <v>2023</v>
      </c>
      <c r="K1509" s="52" t="s">
        <v>45</v>
      </c>
      <c r="L1509" s="53" t="s">
        <v>53</v>
      </c>
      <c r="M1509" s="54">
        <v>44927</v>
      </c>
      <c r="N1509" s="52" t="s">
        <v>39</v>
      </c>
      <c r="O1509" s="55">
        <v>40.76</v>
      </c>
      <c r="P1509" s="52">
        <v>81</v>
      </c>
      <c r="Q1509" s="56">
        <v>0.28999999999999998</v>
      </c>
      <c r="R1509" s="55">
        <f>+Table13[[#This Row],[Price per Unit]]*Table13[[#This Row],[Units Sold]]</f>
        <v>3301.56</v>
      </c>
      <c r="S1509" s="52" t="s">
        <v>40</v>
      </c>
      <c r="T1509" s="66">
        <f>+Table13[[#This Row],[Price per Unit]]*Table13[[#This Row],[Units Sold]]-Table13[[#This Row],[Price per Unit]]*Table13[[#This Row],[Units Sold]]*Table13[[#This Row],[Discount %]]</f>
        <v>2344.1076000000003</v>
      </c>
      <c r="U1509"/>
    </row>
    <row r="1510" spans="1:21">
      <c r="A1510" s="65">
        <v>2204</v>
      </c>
      <c r="B1510" s="52" t="s">
        <v>48</v>
      </c>
      <c r="C1510" s="52" t="s">
        <v>28</v>
      </c>
      <c r="D1510" s="52" t="s">
        <v>42</v>
      </c>
      <c r="E1510" s="52" t="s">
        <v>67</v>
      </c>
      <c r="F1510" s="52" t="s">
        <v>21</v>
      </c>
      <c r="G1510" s="52">
        <f>+LEN(Table13[[#This Row],[Product Name]])</f>
        <v>16</v>
      </c>
      <c r="H1510" s="52" t="s">
        <v>44</v>
      </c>
      <c r="I1510" s="52" t="s">
        <v>23</v>
      </c>
      <c r="J1510" s="52">
        <v>2024</v>
      </c>
      <c r="K1510" s="52" t="s">
        <v>32</v>
      </c>
      <c r="L1510" s="53" t="s">
        <v>53</v>
      </c>
      <c r="M1510" s="54">
        <v>45292</v>
      </c>
      <c r="N1510" s="52" t="s">
        <v>34</v>
      </c>
      <c r="O1510" s="55">
        <v>50.94</v>
      </c>
      <c r="P1510" s="52">
        <v>202</v>
      </c>
      <c r="Q1510" s="56">
        <v>0.21</v>
      </c>
      <c r="R1510" s="55">
        <f>+Table13[[#This Row],[Price per Unit]]*Table13[[#This Row],[Units Sold]]</f>
        <v>10289.879999999999</v>
      </c>
      <c r="S1510" s="52" t="s">
        <v>47</v>
      </c>
      <c r="T1510" s="66">
        <f>+Table13[[#This Row],[Price per Unit]]*Table13[[#This Row],[Units Sold]]-Table13[[#This Row],[Price per Unit]]*Table13[[#This Row],[Units Sold]]*Table13[[#This Row],[Discount %]]</f>
        <v>8129.0051999999996</v>
      </c>
      <c r="U1510"/>
    </row>
    <row r="1511" spans="1:21">
      <c r="A1511" s="65">
        <v>2206</v>
      </c>
      <c r="B1511" s="52" t="s">
        <v>48</v>
      </c>
      <c r="C1511" s="52" t="s">
        <v>28</v>
      </c>
      <c r="D1511" s="52" t="s">
        <v>54</v>
      </c>
      <c r="E1511" s="52" t="s">
        <v>30</v>
      </c>
      <c r="F1511" s="52" t="s">
        <v>21</v>
      </c>
      <c r="G1511" s="52">
        <f>+LEN(Table13[[#This Row],[Product Name]])</f>
        <v>16</v>
      </c>
      <c r="H1511" s="52" t="s">
        <v>57</v>
      </c>
      <c r="I1511" s="52" t="s">
        <v>23</v>
      </c>
      <c r="J1511" s="52">
        <v>2024</v>
      </c>
      <c r="K1511" s="52" t="s">
        <v>24</v>
      </c>
      <c r="L1511" s="53" t="s">
        <v>64</v>
      </c>
      <c r="M1511" s="54">
        <v>45474</v>
      </c>
      <c r="N1511" s="52" t="s">
        <v>34</v>
      </c>
      <c r="O1511" s="55">
        <v>59.72</v>
      </c>
      <c r="P1511" s="52">
        <v>294</v>
      </c>
      <c r="Q1511" s="56">
        <v>0.23</v>
      </c>
      <c r="R1511" s="55">
        <f>+Table13[[#This Row],[Price per Unit]]*Table13[[#This Row],[Units Sold]]</f>
        <v>17557.68</v>
      </c>
      <c r="S1511" s="52" t="s">
        <v>27</v>
      </c>
      <c r="T1511" s="66">
        <f>+Table13[[#This Row],[Price per Unit]]*Table13[[#This Row],[Units Sold]]-Table13[[#This Row],[Price per Unit]]*Table13[[#This Row],[Units Sold]]*Table13[[#This Row],[Discount %]]</f>
        <v>13519.4136</v>
      </c>
      <c r="U1511"/>
    </row>
    <row r="1512" spans="1:21">
      <c r="A1512" s="65">
        <v>2207</v>
      </c>
      <c r="B1512" s="52" t="s">
        <v>41</v>
      </c>
      <c r="C1512" s="52" t="s">
        <v>28</v>
      </c>
      <c r="D1512" s="52" t="s">
        <v>52</v>
      </c>
      <c r="E1512" s="52" t="s">
        <v>59</v>
      </c>
      <c r="F1512" s="52" t="s">
        <v>55</v>
      </c>
      <c r="G1512" s="52">
        <f>+LEN(Table13[[#This Row],[Product Name]])</f>
        <v>19</v>
      </c>
      <c r="H1512" s="52" t="s">
        <v>44</v>
      </c>
      <c r="I1512" s="52" t="s">
        <v>31</v>
      </c>
      <c r="J1512" s="52">
        <v>2024</v>
      </c>
      <c r="K1512" s="52" t="s">
        <v>24</v>
      </c>
      <c r="L1512" s="53" t="s">
        <v>53</v>
      </c>
      <c r="M1512" s="54">
        <v>45292</v>
      </c>
      <c r="N1512" s="52" t="s">
        <v>69</v>
      </c>
      <c r="O1512" s="55">
        <v>73.75</v>
      </c>
      <c r="P1512" s="52">
        <v>238</v>
      </c>
      <c r="Q1512" s="56">
        <v>0.24</v>
      </c>
      <c r="R1512" s="55">
        <f>+Table13[[#This Row],[Price per Unit]]*Table13[[#This Row],[Units Sold]]</f>
        <v>17552.5</v>
      </c>
      <c r="S1512" s="52" t="s">
        <v>56</v>
      </c>
      <c r="T1512" s="66">
        <f>+Table13[[#This Row],[Price per Unit]]*Table13[[#This Row],[Units Sold]]-Table13[[#This Row],[Price per Unit]]*Table13[[#This Row],[Units Sold]]*Table13[[#This Row],[Discount %]]</f>
        <v>13339.900000000001</v>
      </c>
      <c r="U1512"/>
    </row>
    <row r="1513" spans="1:21">
      <c r="A1513" s="65">
        <v>2213</v>
      </c>
      <c r="B1513" s="52" t="s">
        <v>41</v>
      </c>
      <c r="C1513" s="52" t="s">
        <v>28</v>
      </c>
      <c r="D1513" s="52" t="s">
        <v>29</v>
      </c>
      <c r="E1513" s="52" t="s">
        <v>62</v>
      </c>
      <c r="F1513" s="52" t="s">
        <v>21</v>
      </c>
      <c r="G1513" s="52">
        <f>+LEN(Table13[[#This Row],[Product Name]])</f>
        <v>16</v>
      </c>
      <c r="H1513" s="52" t="s">
        <v>57</v>
      </c>
      <c r="I1513" s="52" t="s">
        <v>23</v>
      </c>
      <c r="J1513" s="52">
        <v>2024</v>
      </c>
      <c r="K1513" s="52" t="s">
        <v>24</v>
      </c>
      <c r="L1513" s="53" t="s">
        <v>25</v>
      </c>
      <c r="M1513" s="54">
        <v>45352</v>
      </c>
      <c r="N1513" s="52" t="s">
        <v>39</v>
      </c>
      <c r="O1513" s="55">
        <v>6.59</v>
      </c>
      <c r="P1513" s="52">
        <v>71</v>
      </c>
      <c r="Q1513" s="56">
        <v>0.01</v>
      </c>
      <c r="R1513" s="55">
        <f>+Table13[[#This Row],[Price per Unit]]*Table13[[#This Row],[Units Sold]]</f>
        <v>467.89</v>
      </c>
      <c r="S1513" s="52" t="s">
        <v>27</v>
      </c>
      <c r="T1513" s="66">
        <f>+Table13[[#This Row],[Price per Unit]]*Table13[[#This Row],[Units Sold]]-Table13[[#This Row],[Price per Unit]]*Table13[[#This Row],[Units Sold]]*Table13[[#This Row],[Discount %]]</f>
        <v>463.21109999999999</v>
      </c>
      <c r="U1513"/>
    </row>
    <row r="1514" spans="1:21">
      <c r="A1514" s="65">
        <v>2218</v>
      </c>
      <c r="B1514" s="52" t="s">
        <v>48</v>
      </c>
      <c r="C1514" s="52" t="s">
        <v>28</v>
      </c>
      <c r="D1514" s="52" t="s">
        <v>54</v>
      </c>
      <c r="E1514" s="52" t="s">
        <v>59</v>
      </c>
      <c r="F1514" s="52" t="s">
        <v>60</v>
      </c>
      <c r="G1514" s="52">
        <f>+LEN(Table13[[#This Row],[Product Name]])</f>
        <v>15</v>
      </c>
      <c r="H1514" s="52" t="s">
        <v>22</v>
      </c>
      <c r="I1514" s="52" t="s">
        <v>31</v>
      </c>
      <c r="J1514" s="52">
        <v>2024</v>
      </c>
      <c r="K1514" s="52" t="s">
        <v>24</v>
      </c>
      <c r="L1514" s="53" t="s">
        <v>68</v>
      </c>
      <c r="M1514" s="54">
        <v>45627</v>
      </c>
      <c r="N1514" s="52" t="s">
        <v>34</v>
      </c>
      <c r="O1514" s="55">
        <v>11.59</v>
      </c>
      <c r="P1514" s="52">
        <v>352</v>
      </c>
      <c r="Q1514" s="56">
        <v>0.17</v>
      </c>
      <c r="R1514" s="55">
        <f>+Table13[[#This Row],[Price per Unit]]*Table13[[#This Row],[Units Sold]]</f>
        <v>4079.68</v>
      </c>
      <c r="S1514" s="52" t="s">
        <v>40</v>
      </c>
      <c r="T1514" s="66">
        <f>+Table13[[#This Row],[Price per Unit]]*Table13[[#This Row],[Units Sold]]-Table13[[#This Row],[Price per Unit]]*Table13[[#This Row],[Units Sold]]*Table13[[#This Row],[Discount %]]</f>
        <v>3386.1343999999999</v>
      </c>
      <c r="U1514"/>
    </row>
    <row r="1515" spans="1:21">
      <c r="A1515" s="65">
        <v>2219</v>
      </c>
      <c r="B1515" s="52" t="s">
        <v>48</v>
      </c>
      <c r="C1515" s="52" t="s">
        <v>28</v>
      </c>
      <c r="D1515" s="52" t="s">
        <v>19</v>
      </c>
      <c r="E1515" s="52" t="s">
        <v>70</v>
      </c>
      <c r="F1515" s="52" t="s">
        <v>43</v>
      </c>
      <c r="G1515" s="52">
        <f>+LEN(Table13[[#This Row],[Product Name]])</f>
        <v>20</v>
      </c>
      <c r="H1515" s="52" t="s">
        <v>44</v>
      </c>
      <c r="I1515" s="52" t="s">
        <v>23</v>
      </c>
      <c r="J1515" s="52">
        <v>2024</v>
      </c>
      <c r="K1515" s="52" t="s">
        <v>63</v>
      </c>
      <c r="L1515" s="53" t="s">
        <v>53</v>
      </c>
      <c r="M1515" s="54">
        <v>45292</v>
      </c>
      <c r="N1515" s="52" t="s">
        <v>39</v>
      </c>
      <c r="O1515" s="55">
        <v>66.13</v>
      </c>
      <c r="P1515" s="52">
        <v>162</v>
      </c>
      <c r="Q1515" s="56">
        <v>0.03</v>
      </c>
      <c r="R1515" s="55">
        <f>+Table13[[#This Row],[Price per Unit]]*Table13[[#This Row],[Units Sold]]</f>
        <v>10713.06</v>
      </c>
      <c r="S1515" s="52" t="s">
        <v>40</v>
      </c>
      <c r="T1515" s="66">
        <f>+Table13[[#This Row],[Price per Unit]]*Table13[[#This Row],[Units Sold]]-Table13[[#This Row],[Price per Unit]]*Table13[[#This Row],[Units Sold]]*Table13[[#This Row],[Discount %]]</f>
        <v>10391.6682</v>
      </c>
      <c r="U1515"/>
    </row>
    <row r="1516" spans="1:21">
      <c r="A1516" s="65">
        <v>2224</v>
      </c>
      <c r="B1516" s="52" t="s">
        <v>48</v>
      </c>
      <c r="C1516" s="52" t="s">
        <v>28</v>
      </c>
      <c r="D1516" s="52" t="s">
        <v>52</v>
      </c>
      <c r="E1516" s="52" t="s">
        <v>20</v>
      </c>
      <c r="F1516" s="52" t="s">
        <v>21</v>
      </c>
      <c r="G1516" s="52">
        <f>+LEN(Table13[[#This Row],[Product Name]])</f>
        <v>16</v>
      </c>
      <c r="H1516" s="52" t="s">
        <v>57</v>
      </c>
      <c r="I1516" s="52" t="s">
        <v>31</v>
      </c>
      <c r="J1516" s="52">
        <v>2023</v>
      </c>
      <c r="K1516" s="52" t="s">
        <v>45</v>
      </c>
      <c r="L1516" s="53" t="s">
        <v>25</v>
      </c>
      <c r="M1516" s="54">
        <v>44986</v>
      </c>
      <c r="N1516" s="52" t="s">
        <v>69</v>
      </c>
      <c r="O1516" s="55">
        <v>39.08</v>
      </c>
      <c r="P1516" s="52">
        <v>181</v>
      </c>
      <c r="Q1516" s="56">
        <v>0.12</v>
      </c>
      <c r="R1516" s="55">
        <f>+Table13[[#This Row],[Price per Unit]]*Table13[[#This Row],[Units Sold]]</f>
        <v>7073.48</v>
      </c>
      <c r="S1516" s="52" t="s">
        <v>27</v>
      </c>
      <c r="T1516" s="66">
        <f>+Table13[[#This Row],[Price per Unit]]*Table13[[#This Row],[Units Sold]]-Table13[[#This Row],[Price per Unit]]*Table13[[#This Row],[Units Sold]]*Table13[[#This Row],[Discount %]]</f>
        <v>6224.6623999999993</v>
      </c>
      <c r="U1516"/>
    </row>
    <row r="1517" spans="1:21">
      <c r="A1517" s="65">
        <v>2226</v>
      </c>
      <c r="B1517" s="52" t="s">
        <v>48</v>
      </c>
      <c r="C1517" s="52" t="s">
        <v>28</v>
      </c>
      <c r="D1517" s="52" t="s">
        <v>54</v>
      </c>
      <c r="E1517" s="52" t="s">
        <v>67</v>
      </c>
      <c r="F1517" s="52" t="s">
        <v>21</v>
      </c>
      <c r="G1517" s="52">
        <f>+LEN(Table13[[#This Row],[Product Name]])</f>
        <v>16</v>
      </c>
      <c r="H1517" s="52" t="s">
        <v>44</v>
      </c>
      <c r="I1517" s="52" t="s">
        <v>31</v>
      </c>
      <c r="J1517" s="52">
        <v>2023</v>
      </c>
      <c r="K1517" s="52" t="s">
        <v>63</v>
      </c>
      <c r="L1517" s="53" t="s">
        <v>58</v>
      </c>
      <c r="M1517" s="54">
        <v>45200</v>
      </c>
      <c r="N1517" s="52" t="s">
        <v>66</v>
      </c>
      <c r="O1517" s="55">
        <v>93.36</v>
      </c>
      <c r="P1517" s="52">
        <v>24</v>
      </c>
      <c r="Q1517" s="56">
        <v>0.01</v>
      </c>
      <c r="R1517" s="55">
        <f>+Table13[[#This Row],[Price per Unit]]*Table13[[#This Row],[Units Sold]]</f>
        <v>2240.64</v>
      </c>
      <c r="S1517" s="52" t="s">
        <v>40</v>
      </c>
      <c r="T1517" s="66">
        <f>+Table13[[#This Row],[Price per Unit]]*Table13[[#This Row],[Units Sold]]-Table13[[#This Row],[Price per Unit]]*Table13[[#This Row],[Units Sold]]*Table13[[#This Row],[Discount %]]</f>
        <v>2218.2336</v>
      </c>
      <c r="U1517"/>
    </row>
    <row r="1518" spans="1:21">
      <c r="A1518" s="65">
        <v>2230</v>
      </c>
      <c r="B1518" s="52" t="s">
        <v>48</v>
      </c>
      <c r="C1518" s="52" t="s">
        <v>28</v>
      </c>
      <c r="D1518" s="52" t="s">
        <v>52</v>
      </c>
      <c r="E1518" s="52" t="s">
        <v>37</v>
      </c>
      <c r="F1518" s="52" t="s">
        <v>55</v>
      </c>
      <c r="G1518" s="52">
        <f>+LEN(Table13[[#This Row],[Product Name]])</f>
        <v>19</v>
      </c>
      <c r="H1518" s="52" t="s">
        <v>44</v>
      </c>
      <c r="I1518" s="52" t="s">
        <v>23</v>
      </c>
      <c r="J1518" s="52">
        <v>2024</v>
      </c>
      <c r="K1518" s="52" t="s">
        <v>45</v>
      </c>
      <c r="L1518" s="53" t="s">
        <v>33</v>
      </c>
      <c r="M1518" s="54">
        <v>45413</v>
      </c>
      <c r="N1518" s="52" t="s">
        <v>39</v>
      </c>
      <c r="O1518" s="55">
        <v>73.989999999999995</v>
      </c>
      <c r="P1518" s="52">
        <v>11</v>
      </c>
      <c r="Q1518" s="56">
        <v>0.09</v>
      </c>
      <c r="R1518" s="55">
        <f>+Table13[[#This Row],[Price per Unit]]*Table13[[#This Row],[Units Sold]]</f>
        <v>813.89</v>
      </c>
      <c r="S1518" s="52" t="s">
        <v>61</v>
      </c>
      <c r="T1518" s="66">
        <f>+Table13[[#This Row],[Price per Unit]]*Table13[[#This Row],[Units Sold]]-Table13[[#This Row],[Price per Unit]]*Table13[[#This Row],[Units Sold]]*Table13[[#This Row],[Discount %]]</f>
        <v>740.63990000000001</v>
      </c>
      <c r="U1518"/>
    </row>
    <row r="1519" spans="1:21">
      <c r="A1519" s="65">
        <v>2233</v>
      </c>
      <c r="B1519" s="52" t="s">
        <v>41</v>
      </c>
      <c r="C1519" s="52" t="s">
        <v>28</v>
      </c>
      <c r="D1519" s="52" t="s">
        <v>19</v>
      </c>
      <c r="E1519" s="52" t="s">
        <v>62</v>
      </c>
      <c r="F1519" s="52" t="s">
        <v>21</v>
      </c>
      <c r="G1519" s="52">
        <f>+LEN(Table13[[#This Row],[Product Name]])</f>
        <v>16</v>
      </c>
      <c r="H1519" s="52" t="s">
        <v>44</v>
      </c>
      <c r="I1519" s="52" t="s">
        <v>31</v>
      </c>
      <c r="J1519" s="52">
        <v>2024</v>
      </c>
      <c r="K1519" s="52" t="s">
        <v>32</v>
      </c>
      <c r="L1519" s="53" t="s">
        <v>64</v>
      </c>
      <c r="M1519" s="54">
        <v>45474</v>
      </c>
      <c r="N1519" s="52" t="s">
        <v>26</v>
      </c>
      <c r="O1519" s="55">
        <v>26.83</v>
      </c>
      <c r="P1519" s="52">
        <v>230</v>
      </c>
      <c r="Q1519" s="56">
        <v>0.27</v>
      </c>
      <c r="R1519" s="55">
        <f>+Table13[[#This Row],[Price per Unit]]*Table13[[#This Row],[Units Sold]]</f>
        <v>6170.9</v>
      </c>
      <c r="S1519" s="52" t="s">
        <v>40</v>
      </c>
      <c r="T1519" s="66">
        <f>+Table13[[#This Row],[Price per Unit]]*Table13[[#This Row],[Units Sold]]-Table13[[#This Row],[Price per Unit]]*Table13[[#This Row],[Units Sold]]*Table13[[#This Row],[Discount %]]</f>
        <v>4504.7569999999996</v>
      </c>
      <c r="U1519"/>
    </row>
    <row r="1520" spans="1:21">
      <c r="A1520" s="65">
        <v>2235</v>
      </c>
      <c r="B1520" s="52" t="s">
        <v>17</v>
      </c>
      <c r="C1520" s="52" t="s">
        <v>28</v>
      </c>
      <c r="D1520" s="52" t="s">
        <v>36</v>
      </c>
      <c r="E1520" s="52" t="s">
        <v>62</v>
      </c>
      <c r="F1520" s="52" t="s">
        <v>43</v>
      </c>
      <c r="G1520" s="52">
        <f>+LEN(Table13[[#This Row],[Product Name]])</f>
        <v>20</v>
      </c>
      <c r="H1520" s="52" t="s">
        <v>22</v>
      </c>
      <c r="I1520" s="52" t="s">
        <v>23</v>
      </c>
      <c r="J1520" s="52">
        <v>2023</v>
      </c>
      <c r="K1520" s="52" t="s">
        <v>32</v>
      </c>
      <c r="L1520" s="53" t="s">
        <v>25</v>
      </c>
      <c r="M1520" s="54">
        <v>44986</v>
      </c>
      <c r="N1520" s="52" t="s">
        <v>34</v>
      </c>
      <c r="O1520" s="55">
        <v>8.5299999999999994</v>
      </c>
      <c r="P1520" s="52">
        <v>99</v>
      </c>
      <c r="Q1520" s="56">
        <v>0.28999999999999998</v>
      </c>
      <c r="R1520" s="55">
        <f>+Table13[[#This Row],[Price per Unit]]*Table13[[#This Row],[Units Sold]]</f>
        <v>844.46999999999991</v>
      </c>
      <c r="S1520" s="52" t="s">
        <v>56</v>
      </c>
      <c r="T1520" s="66">
        <f>+Table13[[#This Row],[Price per Unit]]*Table13[[#This Row],[Units Sold]]-Table13[[#This Row],[Price per Unit]]*Table13[[#This Row],[Units Sold]]*Table13[[#This Row],[Discount %]]</f>
        <v>599.57369999999992</v>
      </c>
      <c r="U1520"/>
    </row>
    <row r="1521" spans="1:21">
      <c r="A1521" s="65">
        <v>2240</v>
      </c>
      <c r="B1521" s="52" t="s">
        <v>41</v>
      </c>
      <c r="C1521" s="52" t="s">
        <v>28</v>
      </c>
      <c r="D1521" s="52" t="s">
        <v>19</v>
      </c>
      <c r="E1521" s="52" t="s">
        <v>37</v>
      </c>
      <c r="F1521" s="52" t="s">
        <v>60</v>
      </c>
      <c r="G1521" s="52">
        <f>+LEN(Table13[[#This Row],[Product Name]])</f>
        <v>15</v>
      </c>
      <c r="H1521" s="52" t="s">
        <v>57</v>
      </c>
      <c r="I1521" s="52" t="s">
        <v>31</v>
      </c>
      <c r="J1521" s="52">
        <v>2023</v>
      </c>
      <c r="K1521" s="52" t="s">
        <v>32</v>
      </c>
      <c r="L1521" s="53" t="s">
        <v>46</v>
      </c>
      <c r="M1521" s="54">
        <v>45170</v>
      </c>
      <c r="N1521" s="52" t="s">
        <v>34</v>
      </c>
      <c r="O1521" s="55">
        <v>22.33</v>
      </c>
      <c r="P1521" s="52">
        <v>126</v>
      </c>
      <c r="Q1521" s="56">
        <v>0.03</v>
      </c>
      <c r="R1521" s="55">
        <f>+Table13[[#This Row],[Price per Unit]]*Table13[[#This Row],[Units Sold]]</f>
        <v>2813.58</v>
      </c>
      <c r="S1521" s="52" t="s">
        <v>27</v>
      </c>
      <c r="T1521" s="66">
        <f>+Table13[[#This Row],[Price per Unit]]*Table13[[#This Row],[Units Sold]]-Table13[[#This Row],[Price per Unit]]*Table13[[#This Row],[Units Sold]]*Table13[[#This Row],[Discount %]]</f>
        <v>2729.1725999999999</v>
      </c>
      <c r="U1521"/>
    </row>
    <row r="1522" spans="1:21">
      <c r="A1522" s="65">
        <v>2242</v>
      </c>
      <c r="B1522" s="52" t="s">
        <v>48</v>
      </c>
      <c r="C1522" s="52" t="s">
        <v>28</v>
      </c>
      <c r="D1522" s="52" t="s">
        <v>52</v>
      </c>
      <c r="E1522" s="52" t="s">
        <v>62</v>
      </c>
      <c r="F1522" s="52" t="s">
        <v>43</v>
      </c>
      <c r="G1522" s="52">
        <f>+LEN(Table13[[#This Row],[Product Name]])</f>
        <v>20</v>
      </c>
      <c r="H1522" s="52" t="s">
        <v>44</v>
      </c>
      <c r="I1522" s="52" t="s">
        <v>23</v>
      </c>
      <c r="J1522" s="52">
        <v>2023</v>
      </c>
      <c r="K1522" s="52" t="s">
        <v>45</v>
      </c>
      <c r="L1522" s="53" t="s">
        <v>46</v>
      </c>
      <c r="M1522" s="54">
        <v>45170</v>
      </c>
      <c r="N1522" s="52" t="s">
        <v>69</v>
      </c>
      <c r="O1522" s="55">
        <v>43.5</v>
      </c>
      <c r="P1522" s="52">
        <v>46</v>
      </c>
      <c r="Q1522" s="56">
        <v>0.27</v>
      </c>
      <c r="R1522" s="55">
        <f>+Table13[[#This Row],[Price per Unit]]*Table13[[#This Row],[Units Sold]]</f>
        <v>2001</v>
      </c>
      <c r="S1522" s="52" t="s">
        <v>40</v>
      </c>
      <c r="T1522" s="66">
        <f>+Table13[[#This Row],[Price per Unit]]*Table13[[#This Row],[Units Sold]]-Table13[[#This Row],[Price per Unit]]*Table13[[#This Row],[Units Sold]]*Table13[[#This Row],[Discount %]]</f>
        <v>1460.73</v>
      </c>
      <c r="U1522"/>
    </row>
    <row r="1523" spans="1:21">
      <c r="A1523" s="65">
        <v>2244</v>
      </c>
      <c r="B1523" s="52" t="s">
        <v>48</v>
      </c>
      <c r="C1523" s="52" t="s">
        <v>28</v>
      </c>
      <c r="D1523" s="52" t="s">
        <v>50</v>
      </c>
      <c r="E1523" s="52" t="s">
        <v>70</v>
      </c>
      <c r="F1523" s="52" t="s">
        <v>55</v>
      </c>
      <c r="G1523" s="52">
        <f>+LEN(Table13[[#This Row],[Product Name]])</f>
        <v>19</v>
      </c>
      <c r="H1523" s="52" t="s">
        <v>57</v>
      </c>
      <c r="I1523" s="52" t="s">
        <v>31</v>
      </c>
      <c r="J1523" s="52">
        <v>2024</v>
      </c>
      <c r="K1523" s="52" t="s">
        <v>45</v>
      </c>
      <c r="L1523" s="53" t="s">
        <v>25</v>
      </c>
      <c r="M1523" s="54">
        <v>45352</v>
      </c>
      <c r="N1523" s="52" t="s">
        <v>34</v>
      </c>
      <c r="O1523" s="55">
        <v>83.79</v>
      </c>
      <c r="P1523" s="52">
        <v>69</v>
      </c>
      <c r="Q1523" s="56">
        <v>0.25</v>
      </c>
      <c r="R1523" s="55">
        <f>+Table13[[#This Row],[Price per Unit]]*Table13[[#This Row],[Units Sold]]</f>
        <v>5781.51</v>
      </c>
      <c r="S1523" s="52" t="s">
        <v>61</v>
      </c>
      <c r="T1523" s="66">
        <f>+Table13[[#This Row],[Price per Unit]]*Table13[[#This Row],[Units Sold]]-Table13[[#This Row],[Price per Unit]]*Table13[[#This Row],[Units Sold]]*Table13[[#This Row],[Discount %]]</f>
        <v>4336.1324999999997</v>
      </c>
      <c r="U1523"/>
    </row>
    <row r="1524" spans="1:21">
      <c r="A1524" s="65">
        <v>2245</v>
      </c>
      <c r="B1524" s="52" t="s">
        <v>17</v>
      </c>
      <c r="C1524" s="52" t="s">
        <v>28</v>
      </c>
      <c r="D1524" s="52" t="s">
        <v>54</v>
      </c>
      <c r="E1524" s="52" t="s">
        <v>30</v>
      </c>
      <c r="F1524" s="52" t="s">
        <v>21</v>
      </c>
      <c r="G1524" s="52">
        <f>+LEN(Table13[[#This Row],[Product Name]])</f>
        <v>16</v>
      </c>
      <c r="H1524" s="52" t="s">
        <v>44</v>
      </c>
      <c r="I1524" s="52" t="s">
        <v>31</v>
      </c>
      <c r="J1524" s="52">
        <v>2024</v>
      </c>
      <c r="K1524" s="52" t="s">
        <v>45</v>
      </c>
      <c r="L1524" s="53" t="s">
        <v>73</v>
      </c>
      <c r="M1524" s="54">
        <v>45505</v>
      </c>
      <c r="N1524" s="52" t="s">
        <v>66</v>
      </c>
      <c r="O1524" s="55">
        <v>42.74</v>
      </c>
      <c r="P1524" s="52">
        <v>398</v>
      </c>
      <c r="Q1524" s="56">
        <v>0.25</v>
      </c>
      <c r="R1524" s="55">
        <f>+Table13[[#This Row],[Price per Unit]]*Table13[[#This Row],[Units Sold]]</f>
        <v>17010.52</v>
      </c>
      <c r="S1524" s="52" t="s">
        <v>56</v>
      </c>
      <c r="T1524" s="66">
        <f>+Table13[[#This Row],[Price per Unit]]*Table13[[#This Row],[Units Sold]]-Table13[[#This Row],[Price per Unit]]*Table13[[#This Row],[Units Sold]]*Table13[[#This Row],[Discount %]]</f>
        <v>12757.89</v>
      </c>
      <c r="U1524"/>
    </row>
    <row r="1525" spans="1:21">
      <c r="A1525" s="65">
        <v>2246</v>
      </c>
      <c r="B1525" s="52" t="s">
        <v>48</v>
      </c>
      <c r="C1525" s="52" t="s">
        <v>28</v>
      </c>
      <c r="D1525" s="52" t="s">
        <v>50</v>
      </c>
      <c r="E1525" s="52" t="s">
        <v>59</v>
      </c>
      <c r="F1525" s="52" t="s">
        <v>60</v>
      </c>
      <c r="G1525" s="52">
        <f>+LEN(Table13[[#This Row],[Product Name]])</f>
        <v>15</v>
      </c>
      <c r="H1525" s="52" t="s">
        <v>57</v>
      </c>
      <c r="I1525" s="52" t="s">
        <v>31</v>
      </c>
      <c r="J1525" s="52">
        <v>2024</v>
      </c>
      <c r="K1525" s="52" t="s">
        <v>32</v>
      </c>
      <c r="L1525" s="53" t="s">
        <v>73</v>
      </c>
      <c r="M1525" s="54">
        <v>45505</v>
      </c>
      <c r="N1525" s="52" t="s">
        <v>69</v>
      </c>
      <c r="O1525" s="55">
        <v>26.64</v>
      </c>
      <c r="P1525" s="52">
        <v>494</v>
      </c>
      <c r="Q1525" s="56">
        <v>0.15</v>
      </c>
      <c r="R1525" s="55">
        <f>+Table13[[#This Row],[Price per Unit]]*Table13[[#This Row],[Units Sold]]</f>
        <v>13160.16</v>
      </c>
      <c r="S1525" s="52" t="s">
        <v>47</v>
      </c>
      <c r="T1525" s="66">
        <f>+Table13[[#This Row],[Price per Unit]]*Table13[[#This Row],[Units Sold]]-Table13[[#This Row],[Price per Unit]]*Table13[[#This Row],[Units Sold]]*Table13[[#This Row],[Discount %]]</f>
        <v>11186.136</v>
      </c>
      <c r="U1525"/>
    </row>
    <row r="1526" spans="1:21">
      <c r="A1526" s="65">
        <v>2252</v>
      </c>
      <c r="B1526" s="52" t="s">
        <v>48</v>
      </c>
      <c r="C1526" s="52" t="s">
        <v>28</v>
      </c>
      <c r="D1526" s="52" t="s">
        <v>52</v>
      </c>
      <c r="E1526" s="52" t="s">
        <v>20</v>
      </c>
      <c r="F1526" s="52" t="s">
        <v>60</v>
      </c>
      <c r="G1526" s="52">
        <f>+LEN(Table13[[#This Row],[Product Name]])</f>
        <v>15</v>
      </c>
      <c r="H1526" s="52" t="s">
        <v>22</v>
      </c>
      <c r="I1526" s="52" t="s">
        <v>23</v>
      </c>
      <c r="J1526" s="52">
        <v>2024</v>
      </c>
      <c r="K1526" s="52" t="s">
        <v>63</v>
      </c>
      <c r="L1526" s="53" t="s">
        <v>51</v>
      </c>
      <c r="M1526" s="54">
        <v>45383</v>
      </c>
      <c r="N1526" s="52" t="s">
        <v>34</v>
      </c>
      <c r="O1526" s="55">
        <v>70.8</v>
      </c>
      <c r="P1526" s="52">
        <v>182</v>
      </c>
      <c r="Q1526" s="56">
        <v>0.09</v>
      </c>
      <c r="R1526" s="55">
        <f>+Table13[[#This Row],[Price per Unit]]*Table13[[#This Row],[Units Sold]]</f>
        <v>12885.6</v>
      </c>
      <c r="S1526" s="52" t="s">
        <v>40</v>
      </c>
      <c r="T1526" s="66">
        <f>+Table13[[#This Row],[Price per Unit]]*Table13[[#This Row],[Units Sold]]-Table13[[#This Row],[Price per Unit]]*Table13[[#This Row],[Units Sold]]*Table13[[#This Row],[Discount %]]</f>
        <v>11725.896000000001</v>
      </c>
      <c r="U1526"/>
    </row>
    <row r="1527" spans="1:21">
      <c r="A1527" s="65">
        <v>2258</v>
      </c>
      <c r="B1527" s="52" t="s">
        <v>17</v>
      </c>
      <c r="C1527" s="52" t="s">
        <v>28</v>
      </c>
      <c r="D1527" s="52" t="s">
        <v>19</v>
      </c>
      <c r="E1527" s="52" t="s">
        <v>59</v>
      </c>
      <c r="F1527" s="52" t="s">
        <v>21</v>
      </c>
      <c r="G1527" s="52">
        <f>+LEN(Table13[[#This Row],[Product Name]])</f>
        <v>16</v>
      </c>
      <c r="H1527" s="52" t="s">
        <v>57</v>
      </c>
      <c r="I1527" s="52" t="s">
        <v>23</v>
      </c>
      <c r="J1527" s="52">
        <v>2024</v>
      </c>
      <c r="K1527" s="52" t="s">
        <v>24</v>
      </c>
      <c r="L1527" s="53" t="s">
        <v>33</v>
      </c>
      <c r="M1527" s="54">
        <v>45413</v>
      </c>
      <c r="N1527" s="52" t="s">
        <v>69</v>
      </c>
      <c r="O1527" s="55">
        <v>90.48</v>
      </c>
      <c r="P1527" s="52">
        <v>253</v>
      </c>
      <c r="Q1527" s="56">
        <v>0.08</v>
      </c>
      <c r="R1527" s="55">
        <f>+Table13[[#This Row],[Price per Unit]]*Table13[[#This Row],[Units Sold]]</f>
        <v>22891.440000000002</v>
      </c>
      <c r="S1527" s="52" t="s">
        <v>27</v>
      </c>
      <c r="T1527" s="66">
        <f>+Table13[[#This Row],[Price per Unit]]*Table13[[#This Row],[Units Sold]]-Table13[[#This Row],[Price per Unit]]*Table13[[#This Row],[Units Sold]]*Table13[[#This Row],[Discount %]]</f>
        <v>21060.124800000001</v>
      </c>
      <c r="U1527"/>
    </row>
    <row r="1528" spans="1:21">
      <c r="A1528" s="65">
        <v>2259</v>
      </c>
      <c r="B1528" s="52" t="s">
        <v>17</v>
      </c>
      <c r="C1528" s="52" t="s">
        <v>28</v>
      </c>
      <c r="D1528" s="52" t="s">
        <v>19</v>
      </c>
      <c r="E1528" s="52" t="s">
        <v>30</v>
      </c>
      <c r="F1528" s="52" t="s">
        <v>38</v>
      </c>
      <c r="G1528" s="52">
        <f>+LEN(Table13[[#This Row],[Product Name]])</f>
        <v>15</v>
      </c>
      <c r="H1528" s="52" t="s">
        <v>44</v>
      </c>
      <c r="I1528" s="52" t="s">
        <v>23</v>
      </c>
      <c r="J1528" s="52">
        <v>2024</v>
      </c>
      <c r="K1528" s="52" t="s">
        <v>45</v>
      </c>
      <c r="L1528" s="53" t="s">
        <v>33</v>
      </c>
      <c r="M1528" s="54">
        <v>45413</v>
      </c>
      <c r="N1528" s="52" t="s">
        <v>39</v>
      </c>
      <c r="O1528" s="55">
        <v>64.56</v>
      </c>
      <c r="P1528" s="52">
        <v>439</v>
      </c>
      <c r="Q1528" s="56">
        <v>0.3</v>
      </c>
      <c r="R1528" s="55">
        <f>+Table13[[#This Row],[Price per Unit]]*Table13[[#This Row],[Units Sold]]</f>
        <v>28341.84</v>
      </c>
      <c r="S1528" s="52" t="s">
        <v>40</v>
      </c>
      <c r="T1528" s="66">
        <f>+Table13[[#This Row],[Price per Unit]]*Table13[[#This Row],[Units Sold]]-Table13[[#This Row],[Price per Unit]]*Table13[[#This Row],[Units Sold]]*Table13[[#This Row],[Discount %]]</f>
        <v>19839.288</v>
      </c>
      <c r="U1528"/>
    </row>
    <row r="1529" spans="1:21">
      <c r="A1529" s="65">
        <v>2260</v>
      </c>
      <c r="B1529" s="52" t="s">
        <v>17</v>
      </c>
      <c r="C1529" s="52" t="s">
        <v>28</v>
      </c>
      <c r="D1529" s="52" t="s">
        <v>36</v>
      </c>
      <c r="E1529" s="52" t="s">
        <v>20</v>
      </c>
      <c r="F1529" s="52" t="s">
        <v>38</v>
      </c>
      <c r="G1529" s="52">
        <f>+LEN(Table13[[#This Row],[Product Name]])</f>
        <v>15</v>
      </c>
      <c r="H1529" s="52" t="s">
        <v>44</v>
      </c>
      <c r="I1529" s="52" t="s">
        <v>23</v>
      </c>
      <c r="J1529" s="52">
        <v>2024</v>
      </c>
      <c r="K1529" s="52" t="s">
        <v>32</v>
      </c>
      <c r="L1529" s="53" t="s">
        <v>46</v>
      </c>
      <c r="M1529" s="54">
        <v>45536</v>
      </c>
      <c r="N1529" s="52" t="s">
        <v>34</v>
      </c>
      <c r="O1529" s="55">
        <v>89.85</v>
      </c>
      <c r="P1529" s="52">
        <v>132</v>
      </c>
      <c r="Q1529" s="56">
        <v>0.25</v>
      </c>
      <c r="R1529" s="55">
        <f>+Table13[[#This Row],[Price per Unit]]*Table13[[#This Row],[Units Sold]]</f>
        <v>11860.199999999999</v>
      </c>
      <c r="S1529" s="52" t="s">
        <v>27</v>
      </c>
      <c r="T1529" s="66">
        <f>+Table13[[#This Row],[Price per Unit]]*Table13[[#This Row],[Units Sold]]-Table13[[#This Row],[Price per Unit]]*Table13[[#This Row],[Units Sold]]*Table13[[#This Row],[Discount %]]</f>
        <v>8895.15</v>
      </c>
      <c r="U1529"/>
    </row>
    <row r="1530" spans="1:21">
      <c r="A1530" s="65">
        <v>2263</v>
      </c>
      <c r="B1530" s="52" t="s">
        <v>48</v>
      </c>
      <c r="C1530" s="52" t="s">
        <v>28</v>
      </c>
      <c r="D1530" s="52" t="s">
        <v>19</v>
      </c>
      <c r="E1530" s="52" t="s">
        <v>30</v>
      </c>
      <c r="F1530" s="52" t="s">
        <v>21</v>
      </c>
      <c r="G1530" s="52">
        <f>+LEN(Table13[[#This Row],[Product Name]])</f>
        <v>16</v>
      </c>
      <c r="H1530" s="52" t="s">
        <v>44</v>
      </c>
      <c r="I1530" s="52" t="s">
        <v>23</v>
      </c>
      <c r="J1530" s="52">
        <v>2023</v>
      </c>
      <c r="K1530" s="52" t="s">
        <v>24</v>
      </c>
      <c r="L1530" s="53" t="s">
        <v>68</v>
      </c>
      <c r="M1530" s="54">
        <v>45261</v>
      </c>
      <c r="N1530" s="52" t="s">
        <v>34</v>
      </c>
      <c r="O1530" s="55">
        <v>96.02</v>
      </c>
      <c r="P1530" s="52">
        <v>65</v>
      </c>
      <c r="Q1530" s="56">
        <v>0.09</v>
      </c>
      <c r="R1530" s="55">
        <f>+Table13[[#This Row],[Price per Unit]]*Table13[[#This Row],[Units Sold]]</f>
        <v>6241.3</v>
      </c>
      <c r="S1530" s="52" t="s">
        <v>56</v>
      </c>
      <c r="T1530" s="66">
        <f>+Table13[[#This Row],[Price per Unit]]*Table13[[#This Row],[Units Sold]]-Table13[[#This Row],[Price per Unit]]*Table13[[#This Row],[Units Sold]]*Table13[[#This Row],[Discount %]]</f>
        <v>5679.5830000000005</v>
      </c>
      <c r="U1530"/>
    </row>
    <row r="1531" spans="1:21">
      <c r="A1531" s="65">
        <v>2268</v>
      </c>
      <c r="B1531" s="52" t="s">
        <v>48</v>
      </c>
      <c r="C1531" s="52" t="s">
        <v>28</v>
      </c>
      <c r="D1531" s="52" t="s">
        <v>42</v>
      </c>
      <c r="E1531" s="52" t="s">
        <v>59</v>
      </c>
      <c r="F1531" s="52" t="s">
        <v>38</v>
      </c>
      <c r="G1531" s="52">
        <f>+LEN(Table13[[#This Row],[Product Name]])</f>
        <v>15</v>
      </c>
      <c r="H1531" s="52" t="s">
        <v>44</v>
      </c>
      <c r="I1531" s="52" t="s">
        <v>31</v>
      </c>
      <c r="J1531" s="52">
        <v>2023</v>
      </c>
      <c r="K1531" s="52" t="s">
        <v>32</v>
      </c>
      <c r="L1531" s="53" t="s">
        <v>64</v>
      </c>
      <c r="M1531" s="54">
        <v>45108</v>
      </c>
      <c r="N1531" s="52" t="s">
        <v>66</v>
      </c>
      <c r="O1531" s="55">
        <v>62.16</v>
      </c>
      <c r="P1531" s="52">
        <v>424</v>
      </c>
      <c r="Q1531" s="56">
        <v>0.25</v>
      </c>
      <c r="R1531" s="55">
        <f>+Table13[[#This Row],[Price per Unit]]*Table13[[#This Row],[Units Sold]]</f>
        <v>26355.84</v>
      </c>
      <c r="S1531" s="52" t="s">
        <v>56</v>
      </c>
      <c r="T1531" s="66">
        <f>+Table13[[#This Row],[Price per Unit]]*Table13[[#This Row],[Units Sold]]-Table13[[#This Row],[Price per Unit]]*Table13[[#This Row],[Units Sold]]*Table13[[#This Row],[Discount %]]</f>
        <v>19766.88</v>
      </c>
      <c r="U1531"/>
    </row>
    <row r="1532" spans="1:21">
      <c r="A1532" s="65">
        <v>2274</v>
      </c>
      <c r="B1532" s="52" t="s">
        <v>17</v>
      </c>
      <c r="C1532" s="52" t="s">
        <v>28</v>
      </c>
      <c r="D1532" s="52" t="s">
        <v>19</v>
      </c>
      <c r="E1532" s="52" t="s">
        <v>20</v>
      </c>
      <c r="F1532" s="52" t="s">
        <v>60</v>
      </c>
      <c r="G1532" s="52">
        <f>+LEN(Table13[[#This Row],[Product Name]])</f>
        <v>15</v>
      </c>
      <c r="H1532" s="52" t="s">
        <v>22</v>
      </c>
      <c r="I1532" s="52" t="s">
        <v>31</v>
      </c>
      <c r="J1532" s="52">
        <v>2024</v>
      </c>
      <c r="K1532" s="52" t="s">
        <v>45</v>
      </c>
      <c r="L1532" s="53" t="s">
        <v>53</v>
      </c>
      <c r="M1532" s="54">
        <v>45292</v>
      </c>
      <c r="N1532" s="52" t="s">
        <v>39</v>
      </c>
      <c r="O1532" s="55">
        <v>20.22</v>
      </c>
      <c r="P1532" s="52">
        <v>16</v>
      </c>
      <c r="Q1532" s="56">
        <v>0.15</v>
      </c>
      <c r="R1532" s="55">
        <f>+Table13[[#This Row],[Price per Unit]]*Table13[[#This Row],[Units Sold]]</f>
        <v>323.52</v>
      </c>
      <c r="S1532" s="52" t="s">
        <v>56</v>
      </c>
      <c r="T1532" s="66">
        <f>+Table13[[#This Row],[Price per Unit]]*Table13[[#This Row],[Units Sold]]-Table13[[#This Row],[Price per Unit]]*Table13[[#This Row],[Units Sold]]*Table13[[#This Row],[Discount %]]</f>
        <v>274.99199999999996</v>
      </c>
      <c r="U1532"/>
    </row>
    <row r="1533" spans="1:21">
      <c r="A1533" s="65">
        <v>2277</v>
      </c>
      <c r="B1533" s="52" t="s">
        <v>48</v>
      </c>
      <c r="C1533" s="52" t="s">
        <v>28</v>
      </c>
      <c r="D1533" s="52" t="s">
        <v>19</v>
      </c>
      <c r="E1533" s="52" t="s">
        <v>30</v>
      </c>
      <c r="F1533" s="52" t="s">
        <v>60</v>
      </c>
      <c r="G1533" s="52">
        <f>+LEN(Table13[[#This Row],[Product Name]])</f>
        <v>15</v>
      </c>
      <c r="H1533" s="52" t="s">
        <v>57</v>
      </c>
      <c r="I1533" s="52" t="s">
        <v>31</v>
      </c>
      <c r="J1533" s="52">
        <v>2024</v>
      </c>
      <c r="K1533" s="52" t="s">
        <v>63</v>
      </c>
      <c r="L1533" s="53" t="s">
        <v>51</v>
      </c>
      <c r="M1533" s="54">
        <v>45383</v>
      </c>
      <c r="N1533" s="52" t="s">
        <v>26</v>
      </c>
      <c r="O1533" s="55">
        <v>14.33</v>
      </c>
      <c r="P1533" s="52">
        <v>62</v>
      </c>
      <c r="Q1533" s="56">
        <v>0.21</v>
      </c>
      <c r="R1533" s="55">
        <f>+Table13[[#This Row],[Price per Unit]]*Table13[[#This Row],[Units Sold]]</f>
        <v>888.46</v>
      </c>
      <c r="S1533" s="52" t="s">
        <v>47</v>
      </c>
      <c r="T1533" s="66">
        <f>+Table13[[#This Row],[Price per Unit]]*Table13[[#This Row],[Units Sold]]-Table13[[#This Row],[Price per Unit]]*Table13[[#This Row],[Units Sold]]*Table13[[#This Row],[Discount %]]</f>
        <v>701.88340000000005</v>
      </c>
      <c r="U1533"/>
    </row>
    <row r="1534" spans="1:21">
      <c r="A1534" s="65">
        <v>2279</v>
      </c>
      <c r="B1534" s="52" t="s">
        <v>17</v>
      </c>
      <c r="C1534" s="52" t="s">
        <v>28</v>
      </c>
      <c r="D1534" s="52" t="s">
        <v>52</v>
      </c>
      <c r="E1534" s="52" t="s">
        <v>67</v>
      </c>
      <c r="F1534" s="52" t="s">
        <v>43</v>
      </c>
      <c r="G1534" s="52">
        <f>+LEN(Table13[[#This Row],[Product Name]])</f>
        <v>20</v>
      </c>
      <c r="H1534" s="52" t="s">
        <v>22</v>
      </c>
      <c r="I1534" s="52" t="s">
        <v>31</v>
      </c>
      <c r="J1534" s="52">
        <v>2024</v>
      </c>
      <c r="K1534" s="52" t="s">
        <v>45</v>
      </c>
      <c r="L1534" s="53" t="s">
        <v>73</v>
      </c>
      <c r="M1534" s="54">
        <v>45505</v>
      </c>
      <c r="N1534" s="52" t="s">
        <v>39</v>
      </c>
      <c r="O1534" s="55">
        <v>9.56</v>
      </c>
      <c r="P1534" s="52">
        <v>493</v>
      </c>
      <c r="Q1534" s="56">
        <v>0.28000000000000003</v>
      </c>
      <c r="R1534" s="55">
        <f>+Table13[[#This Row],[Price per Unit]]*Table13[[#This Row],[Units Sold]]</f>
        <v>4713.08</v>
      </c>
      <c r="S1534" s="52" t="s">
        <v>56</v>
      </c>
      <c r="T1534" s="66">
        <f>+Table13[[#This Row],[Price per Unit]]*Table13[[#This Row],[Units Sold]]-Table13[[#This Row],[Price per Unit]]*Table13[[#This Row],[Units Sold]]*Table13[[#This Row],[Discount %]]</f>
        <v>3393.4175999999998</v>
      </c>
      <c r="U1534"/>
    </row>
    <row r="1535" spans="1:21">
      <c r="A1535" s="65">
        <v>2280</v>
      </c>
      <c r="B1535" s="52" t="s">
        <v>41</v>
      </c>
      <c r="C1535" s="52" t="s">
        <v>28</v>
      </c>
      <c r="D1535" s="52" t="s">
        <v>29</v>
      </c>
      <c r="E1535" s="52" t="s">
        <v>59</v>
      </c>
      <c r="F1535" s="52" t="s">
        <v>38</v>
      </c>
      <c r="G1535" s="52">
        <f>+LEN(Table13[[#This Row],[Product Name]])</f>
        <v>15</v>
      </c>
      <c r="H1535" s="52" t="s">
        <v>57</v>
      </c>
      <c r="I1535" s="52" t="s">
        <v>31</v>
      </c>
      <c r="J1535" s="52">
        <v>2023</v>
      </c>
      <c r="K1535" s="52" t="s">
        <v>24</v>
      </c>
      <c r="L1535" s="53" t="s">
        <v>25</v>
      </c>
      <c r="M1535" s="54">
        <v>44986</v>
      </c>
      <c r="N1535" s="52" t="s">
        <v>69</v>
      </c>
      <c r="O1535" s="55">
        <v>20.32</v>
      </c>
      <c r="P1535" s="52">
        <v>282</v>
      </c>
      <c r="Q1535" s="56">
        <v>0.14000000000000001</v>
      </c>
      <c r="R1535" s="55">
        <f>+Table13[[#This Row],[Price per Unit]]*Table13[[#This Row],[Units Sold]]</f>
        <v>5730.24</v>
      </c>
      <c r="S1535" s="52" t="s">
        <v>40</v>
      </c>
      <c r="T1535" s="66">
        <f>+Table13[[#This Row],[Price per Unit]]*Table13[[#This Row],[Units Sold]]-Table13[[#This Row],[Price per Unit]]*Table13[[#This Row],[Units Sold]]*Table13[[#This Row],[Discount %]]</f>
        <v>4928.0064000000002</v>
      </c>
      <c r="U1535"/>
    </row>
    <row r="1536" spans="1:21">
      <c r="A1536" s="65">
        <v>2282</v>
      </c>
      <c r="B1536" s="52" t="s">
        <v>17</v>
      </c>
      <c r="C1536" s="52" t="s">
        <v>28</v>
      </c>
      <c r="D1536" s="52" t="s">
        <v>29</v>
      </c>
      <c r="E1536" s="52" t="s">
        <v>59</v>
      </c>
      <c r="F1536" s="52" t="s">
        <v>60</v>
      </c>
      <c r="G1536" s="52">
        <f>+LEN(Table13[[#This Row],[Product Name]])</f>
        <v>15</v>
      </c>
      <c r="H1536" s="52" t="s">
        <v>22</v>
      </c>
      <c r="I1536" s="52" t="s">
        <v>31</v>
      </c>
      <c r="J1536" s="52">
        <v>2023</v>
      </c>
      <c r="K1536" s="52" t="s">
        <v>63</v>
      </c>
      <c r="L1536" s="53" t="s">
        <v>72</v>
      </c>
      <c r="M1536" s="54">
        <v>45078</v>
      </c>
      <c r="N1536" s="52" t="s">
        <v>26</v>
      </c>
      <c r="O1536" s="55">
        <v>82.99</v>
      </c>
      <c r="P1536" s="52">
        <v>368</v>
      </c>
      <c r="Q1536" s="56">
        <v>0.26</v>
      </c>
      <c r="R1536" s="55">
        <f>+Table13[[#This Row],[Price per Unit]]*Table13[[#This Row],[Units Sold]]</f>
        <v>30540.32</v>
      </c>
      <c r="S1536" s="52" t="s">
        <v>40</v>
      </c>
      <c r="T1536" s="66">
        <f>+Table13[[#This Row],[Price per Unit]]*Table13[[#This Row],[Units Sold]]-Table13[[#This Row],[Price per Unit]]*Table13[[#This Row],[Units Sold]]*Table13[[#This Row],[Discount %]]</f>
        <v>22599.836799999997</v>
      </c>
      <c r="U1536"/>
    </row>
    <row r="1537" spans="1:21">
      <c r="A1537" s="65">
        <v>2284</v>
      </c>
      <c r="B1537" s="52" t="s">
        <v>48</v>
      </c>
      <c r="C1537" s="52" t="s">
        <v>28</v>
      </c>
      <c r="D1537" s="52" t="s">
        <v>42</v>
      </c>
      <c r="E1537" s="52" t="s">
        <v>70</v>
      </c>
      <c r="F1537" s="52" t="s">
        <v>21</v>
      </c>
      <c r="G1537" s="52">
        <f>+LEN(Table13[[#This Row],[Product Name]])</f>
        <v>16</v>
      </c>
      <c r="H1537" s="52" t="s">
        <v>22</v>
      </c>
      <c r="I1537" s="52" t="s">
        <v>31</v>
      </c>
      <c r="J1537" s="52">
        <v>2024</v>
      </c>
      <c r="K1537" s="52" t="s">
        <v>45</v>
      </c>
      <c r="L1537" s="53" t="s">
        <v>25</v>
      </c>
      <c r="M1537" s="54">
        <v>45352</v>
      </c>
      <c r="N1537" s="52" t="s">
        <v>69</v>
      </c>
      <c r="O1537" s="55">
        <v>41.96</v>
      </c>
      <c r="P1537" s="52">
        <v>262</v>
      </c>
      <c r="Q1537" s="56">
        <v>0.06</v>
      </c>
      <c r="R1537" s="55">
        <f>+Table13[[#This Row],[Price per Unit]]*Table13[[#This Row],[Units Sold]]</f>
        <v>10993.52</v>
      </c>
      <c r="S1537" s="52" t="s">
        <v>61</v>
      </c>
      <c r="T1537" s="66">
        <f>+Table13[[#This Row],[Price per Unit]]*Table13[[#This Row],[Units Sold]]-Table13[[#This Row],[Price per Unit]]*Table13[[#This Row],[Units Sold]]*Table13[[#This Row],[Discount %]]</f>
        <v>10333.908800000001</v>
      </c>
      <c r="U1537"/>
    </row>
    <row r="1538" spans="1:21">
      <c r="A1538" s="65">
        <v>2287</v>
      </c>
      <c r="B1538" s="52" t="s">
        <v>41</v>
      </c>
      <c r="C1538" s="52" t="s">
        <v>28</v>
      </c>
      <c r="D1538" s="52" t="s">
        <v>19</v>
      </c>
      <c r="E1538" s="52" t="s">
        <v>70</v>
      </c>
      <c r="F1538" s="52" t="s">
        <v>21</v>
      </c>
      <c r="G1538" s="52">
        <f>+LEN(Table13[[#This Row],[Product Name]])</f>
        <v>16</v>
      </c>
      <c r="H1538" s="52" t="s">
        <v>44</v>
      </c>
      <c r="I1538" s="52" t="s">
        <v>31</v>
      </c>
      <c r="J1538" s="52">
        <v>2024</v>
      </c>
      <c r="K1538" s="52" t="s">
        <v>45</v>
      </c>
      <c r="L1538" s="53" t="s">
        <v>65</v>
      </c>
      <c r="M1538" s="54">
        <v>45292</v>
      </c>
      <c r="N1538" s="52" t="s">
        <v>39</v>
      </c>
      <c r="O1538" s="55">
        <v>96.7</v>
      </c>
      <c r="P1538" s="52">
        <v>83</v>
      </c>
      <c r="Q1538" s="56">
        <v>0.26</v>
      </c>
      <c r="R1538" s="55">
        <f>+Table13[[#This Row],[Price per Unit]]*Table13[[#This Row],[Units Sold]]</f>
        <v>8026.1</v>
      </c>
      <c r="S1538" s="52" t="s">
        <v>61</v>
      </c>
      <c r="T1538" s="66">
        <f>+Table13[[#This Row],[Price per Unit]]*Table13[[#This Row],[Units Sold]]-Table13[[#This Row],[Price per Unit]]*Table13[[#This Row],[Units Sold]]*Table13[[#This Row],[Discount %]]</f>
        <v>5939.3140000000003</v>
      </c>
      <c r="U1538"/>
    </row>
    <row r="1539" spans="1:21">
      <c r="A1539" s="65">
        <v>2288</v>
      </c>
      <c r="B1539" s="52" t="s">
        <v>48</v>
      </c>
      <c r="C1539" s="52" t="s">
        <v>28</v>
      </c>
      <c r="D1539" s="52" t="s">
        <v>42</v>
      </c>
      <c r="E1539" s="52" t="s">
        <v>62</v>
      </c>
      <c r="F1539" s="52" t="s">
        <v>21</v>
      </c>
      <c r="G1539" s="52">
        <f>+LEN(Table13[[#This Row],[Product Name]])</f>
        <v>16</v>
      </c>
      <c r="H1539" s="52" t="s">
        <v>57</v>
      </c>
      <c r="I1539" s="52" t="s">
        <v>31</v>
      </c>
      <c r="J1539" s="52">
        <v>2023</v>
      </c>
      <c r="K1539" s="52" t="s">
        <v>32</v>
      </c>
      <c r="L1539" s="53" t="s">
        <v>58</v>
      </c>
      <c r="M1539" s="54">
        <v>45200</v>
      </c>
      <c r="N1539" s="52" t="s">
        <v>69</v>
      </c>
      <c r="O1539" s="55">
        <v>86.21</v>
      </c>
      <c r="P1539" s="52">
        <v>39</v>
      </c>
      <c r="Q1539" s="56">
        <v>0.03</v>
      </c>
      <c r="R1539" s="55">
        <f>+Table13[[#This Row],[Price per Unit]]*Table13[[#This Row],[Units Sold]]</f>
        <v>3362.1899999999996</v>
      </c>
      <c r="S1539" s="52" t="s">
        <v>61</v>
      </c>
      <c r="T1539" s="66">
        <f>+Table13[[#This Row],[Price per Unit]]*Table13[[#This Row],[Units Sold]]-Table13[[#This Row],[Price per Unit]]*Table13[[#This Row],[Units Sold]]*Table13[[#This Row],[Discount %]]</f>
        <v>3261.3242999999998</v>
      </c>
      <c r="U1539"/>
    </row>
    <row r="1540" spans="1:21">
      <c r="A1540" s="65">
        <v>2290</v>
      </c>
      <c r="B1540" s="52" t="s">
        <v>41</v>
      </c>
      <c r="C1540" s="52" t="s">
        <v>28</v>
      </c>
      <c r="D1540" s="52" t="s">
        <v>52</v>
      </c>
      <c r="E1540" s="52" t="s">
        <v>62</v>
      </c>
      <c r="F1540" s="52" t="s">
        <v>43</v>
      </c>
      <c r="G1540" s="52">
        <f>+LEN(Table13[[#This Row],[Product Name]])</f>
        <v>20</v>
      </c>
      <c r="H1540" s="52" t="s">
        <v>57</v>
      </c>
      <c r="I1540" s="52" t="s">
        <v>23</v>
      </c>
      <c r="J1540" s="52">
        <v>2023</v>
      </c>
      <c r="K1540" s="52" t="s">
        <v>32</v>
      </c>
      <c r="L1540" s="53" t="s">
        <v>25</v>
      </c>
      <c r="M1540" s="54">
        <v>44986</v>
      </c>
      <c r="N1540" s="52" t="s">
        <v>39</v>
      </c>
      <c r="O1540" s="55">
        <v>64.94</v>
      </c>
      <c r="P1540" s="52">
        <v>291</v>
      </c>
      <c r="Q1540" s="56">
        <v>0.22</v>
      </c>
      <c r="R1540" s="55">
        <f>+Table13[[#This Row],[Price per Unit]]*Table13[[#This Row],[Units Sold]]</f>
        <v>18897.54</v>
      </c>
      <c r="S1540" s="52" t="s">
        <v>27</v>
      </c>
      <c r="T1540" s="66">
        <f>+Table13[[#This Row],[Price per Unit]]*Table13[[#This Row],[Units Sold]]-Table13[[#This Row],[Price per Unit]]*Table13[[#This Row],[Units Sold]]*Table13[[#This Row],[Discount %]]</f>
        <v>14740.081200000001</v>
      </c>
      <c r="U1540"/>
    </row>
    <row r="1541" spans="1:21">
      <c r="A1541" s="65">
        <v>2291</v>
      </c>
      <c r="B1541" s="52" t="s">
        <v>41</v>
      </c>
      <c r="C1541" s="52" t="s">
        <v>28</v>
      </c>
      <c r="D1541" s="52" t="s">
        <v>54</v>
      </c>
      <c r="E1541" s="52" t="s">
        <v>37</v>
      </c>
      <c r="F1541" s="52" t="s">
        <v>55</v>
      </c>
      <c r="G1541" s="52">
        <f>+LEN(Table13[[#This Row],[Product Name]])</f>
        <v>19</v>
      </c>
      <c r="H1541" s="52" t="s">
        <v>44</v>
      </c>
      <c r="I1541" s="52" t="s">
        <v>23</v>
      </c>
      <c r="J1541" s="52">
        <v>2023</v>
      </c>
      <c r="K1541" s="52" t="s">
        <v>63</v>
      </c>
      <c r="L1541" s="53" t="s">
        <v>68</v>
      </c>
      <c r="M1541" s="54">
        <v>45261</v>
      </c>
      <c r="N1541" s="52" t="s">
        <v>39</v>
      </c>
      <c r="O1541" s="55">
        <v>80.06</v>
      </c>
      <c r="P1541" s="52">
        <v>431</v>
      </c>
      <c r="Q1541" s="56">
        <v>0.27</v>
      </c>
      <c r="R1541" s="55">
        <f>+Table13[[#This Row],[Price per Unit]]*Table13[[#This Row],[Units Sold]]</f>
        <v>34505.86</v>
      </c>
      <c r="S1541" s="52" t="s">
        <v>27</v>
      </c>
      <c r="T1541" s="66">
        <f>+Table13[[#This Row],[Price per Unit]]*Table13[[#This Row],[Units Sold]]-Table13[[#This Row],[Price per Unit]]*Table13[[#This Row],[Units Sold]]*Table13[[#This Row],[Discount %]]</f>
        <v>25189.2778</v>
      </c>
      <c r="U1541"/>
    </row>
    <row r="1542" spans="1:21">
      <c r="A1542" s="65">
        <v>2295</v>
      </c>
      <c r="B1542" s="52" t="s">
        <v>41</v>
      </c>
      <c r="C1542" s="52" t="s">
        <v>28</v>
      </c>
      <c r="D1542" s="52" t="s">
        <v>52</v>
      </c>
      <c r="E1542" s="52" t="s">
        <v>37</v>
      </c>
      <c r="F1542" s="52" t="s">
        <v>21</v>
      </c>
      <c r="G1542" s="52">
        <f>+LEN(Table13[[#This Row],[Product Name]])</f>
        <v>16</v>
      </c>
      <c r="H1542" s="52" t="s">
        <v>57</v>
      </c>
      <c r="I1542" s="52" t="s">
        <v>31</v>
      </c>
      <c r="J1542" s="52">
        <v>2024</v>
      </c>
      <c r="K1542" s="52" t="s">
        <v>63</v>
      </c>
      <c r="L1542" s="53" t="s">
        <v>25</v>
      </c>
      <c r="M1542" s="54">
        <v>45352</v>
      </c>
      <c r="N1542" s="52" t="s">
        <v>66</v>
      </c>
      <c r="O1542" s="55">
        <v>87.22</v>
      </c>
      <c r="P1542" s="52">
        <v>371</v>
      </c>
      <c r="Q1542" s="56">
        <v>0.06</v>
      </c>
      <c r="R1542" s="55">
        <f>+Table13[[#This Row],[Price per Unit]]*Table13[[#This Row],[Units Sold]]</f>
        <v>32358.62</v>
      </c>
      <c r="S1542" s="52" t="s">
        <v>56</v>
      </c>
      <c r="T1542" s="66">
        <f>+Table13[[#This Row],[Price per Unit]]*Table13[[#This Row],[Units Sold]]-Table13[[#This Row],[Price per Unit]]*Table13[[#This Row],[Units Sold]]*Table13[[#This Row],[Discount %]]</f>
        <v>30417.102800000001</v>
      </c>
      <c r="U1542"/>
    </row>
    <row r="1543" spans="1:21">
      <c r="A1543" s="65">
        <v>2308</v>
      </c>
      <c r="B1543" s="52" t="s">
        <v>48</v>
      </c>
      <c r="C1543" s="52" t="s">
        <v>28</v>
      </c>
      <c r="D1543" s="52" t="s">
        <v>50</v>
      </c>
      <c r="E1543" s="52" t="s">
        <v>67</v>
      </c>
      <c r="F1543" s="52" t="s">
        <v>60</v>
      </c>
      <c r="G1543" s="52">
        <f>+LEN(Table13[[#This Row],[Product Name]])</f>
        <v>15</v>
      </c>
      <c r="H1543" s="52" t="s">
        <v>44</v>
      </c>
      <c r="I1543" s="52" t="s">
        <v>31</v>
      </c>
      <c r="J1543" s="52">
        <v>2024</v>
      </c>
      <c r="K1543" s="52" t="s">
        <v>32</v>
      </c>
      <c r="L1543" s="53" t="s">
        <v>33</v>
      </c>
      <c r="M1543" s="54">
        <v>45413</v>
      </c>
      <c r="N1543" s="52" t="s">
        <v>69</v>
      </c>
      <c r="O1543" s="55">
        <v>38.89</v>
      </c>
      <c r="P1543" s="52">
        <v>177</v>
      </c>
      <c r="Q1543" s="56">
        <v>0.27</v>
      </c>
      <c r="R1543" s="55">
        <f>+Table13[[#This Row],[Price per Unit]]*Table13[[#This Row],[Units Sold]]</f>
        <v>6883.53</v>
      </c>
      <c r="S1543" s="52" t="s">
        <v>40</v>
      </c>
      <c r="T1543" s="66">
        <f>+Table13[[#This Row],[Price per Unit]]*Table13[[#This Row],[Units Sold]]-Table13[[#This Row],[Price per Unit]]*Table13[[#This Row],[Units Sold]]*Table13[[#This Row],[Discount %]]</f>
        <v>5024.9768999999997</v>
      </c>
      <c r="U1543"/>
    </row>
    <row r="1544" spans="1:21">
      <c r="A1544" s="65">
        <v>2312</v>
      </c>
      <c r="B1544" s="52" t="s">
        <v>17</v>
      </c>
      <c r="C1544" s="52" t="s">
        <v>28</v>
      </c>
      <c r="D1544" s="52" t="s">
        <v>42</v>
      </c>
      <c r="E1544" s="52" t="s">
        <v>30</v>
      </c>
      <c r="F1544" s="52" t="s">
        <v>60</v>
      </c>
      <c r="G1544" s="52">
        <f>+LEN(Table13[[#This Row],[Product Name]])</f>
        <v>15</v>
      </c>
      <c r="H1544" s="52" t="s">
        <v>57</v>
      </c>
      <c r="I1544" s="52" t="s">
        <v>31</v>
      </c>
      <c r="J1544" s="52">
        <v>2024</v>
      </c>
      <c r="K1544" s="52" t="s">
        <v>32</v>
      </c>
      <c r="L1544" s="53" t="s">
        <v>53</v>
      </c>
      <c r="M1544" s="54">
        <v>45292</v>
      </c>
      <c r="N1544" s="52" t="s">
        <v>69</v>
      </c>
      <c r="O1544" s="55">
        <v>96.88</v>
      </c>
      <c r="P1544" s="52">
        <v>56</v>
      </c>
      <c r="Q1544" s="56">
        <v>0.11</v>
      </c>
      <c r="R1544" s="55">
        <f>+Table13[[#This Row],[Price per Unit]]*Table13[[#This Row],[Units Sold]]</f>
        <v>5425.28</v>
      </c>
      <c r="S1544" s="52" t="s">
        <v>61</v>
      </c>
      <c r="T1544" s="66">
        <f>+Table13[[#This Row],[Price per Unit]]*Table13[[#This Row],[Units Sold]]-Table13[[#This Row],[Price per Unit]]*Table13[[#This Row],[Units Sold]]*Table13[[#This Row],[Discount %]]</f>
        <v>4828.4992000000002</v>
      </c>
      <c r="U1544"/>
    </row>
    <row r="1545" spans="1:21">
      <c r="A1545" s="65">
        <v>2316</v>
      </c>
      <c r="B1545" s="52" t="s">
        <v>41</v>
      </c>
      <c r="C1545" s="52" t="s">
        <v>28</v>
      </c>
      <c r="D1545" s="52" t="s">
        <v>29</v>
      </c>
      <c r="E1545" s="52" t="s">
        <v>59</v>
      </c>
      <c r="F1545" s="52" t="s">
        <v>38</v>
      </c>
      <c r="G1545" s="52">
        <f>+LEN(Table13[[#This Row],[Product Name]])</f>
        <v>15</v>
      </c>
      <c r="H1545" s="52" t="s">
        <v>57</v>
      </c>
      <c r="I1545" s="52" t="s">
        <v>31</v>
      </c>
      <c r="J1545" s="52">
        <v>2023</v>
      </c>
      <c r="K1545" s="52" t="s">
        <v>63</v>
      </c>
      <c r="L1545" s="53" t="s">
        <v>65</v>
      </c>
      <c r="M1545" s="54">
        <v>44927</v>
      </c>
      <c r="N1545" s="52" t="s">
        <v>69</v>
      </c>
      <c r="O1545" s="55">
        <v>64.2</v>
      </c>
      <c r="P1545" s="52">
        <v>10</v>
      </c>
      <c r="Q1545" s="56">
        <v>0.19</v>
      </c>
      <c r="R1545" s="55">
        <f>+Table13[[#This Row],[Price per Unit]]*Table13[[#This Row],[Units Sold]]</f>
        <v>642</v>
      </c>
      <c r="S1545" s="52" t="s">
        <v>61</v>
      </c>
      <c r="T1545" s="66">
        <f>+Table13[[#This Row],[Price per Unit]]*Table13[[#This Row],[Units Sold]]-Table13[[#This Row],[Price per Unit]]*Table13[[#This Row],[Units Sold]]*Table13[[#This Row],[Discount %]]</f>
        <v>520.02</v>
      </c>
      <c r="U1545"/>
    </row>
    <row r="1546" spans="1:21">
      <c r="A1546" s="65">
        <v>2318</v>
      </c>
      <c r="B1546" s="52" t="s">
        <v>41</v>
      </c>
      <c r="C1546" s="52" t="s">
        <v>28</v>
      </c>
      <c r="D1546" s="52" t="s">
        <v>54</v>
      </c>
      <c r="E1546" s="52" t="s">
        <v>62</v>
      </c>
      <c r="F1546" s="52" t="s">
        <v>38</v>
      </c>
      <c r="G1546" s="52">
        <f>+LEN(Table13[[#This Row],[Product Name]])</f>
        <v>15</v>
      </c>
      <c r="H1546" s="52" t="s">
        <v>57</v>
      </c>
      <c r="I1546" s="52" t="s">
        <v>31</v>
      </c>
      <c r="J1546" s="52">
        <v>2024</v>
      </c>
      <c r="K1546" s="52" t="s">
        <v>32</v>
      </c>
      <c r="L1546" s="53" t="s">
        <v>58</v>
      </c>
      <c r="M1546" s="54">
        <v>45566</v>
      </c>
      <c r="N1546" s="52" t="s">
        <v>34</v>
      </c>
      <c r="O1546" s="55">
        <v>83.12</v>
      </c>
      <c r="P1546" s="52">
        <v>280</v>
      </c>
      <c r="Q1546" s="56">
        <v>0.17</v>
      </c>
      <c r="R1546" s="55">
        <f>+Table13[[#This Row],[Price per Unit]]*Table13[[#This Row],[Units Sold]]</f>
        <v>23273.600000000002</v>
      </c>
      <c r="S1546" s="52" t="s">
        <v>61</v>
      </c>
      <c r="T1546" s="66">
        <f>+Table13[[#This Row],[Price per Unit]]*Table13[[#This Row],[Units Sold]]-Table13[[#This Row],[Price per Unit]]*Table13[[#This Row],[Units Sold]]*Table13[[#This Row],[Discount %]]</f>
        <v>19317.088000000003</v>
      </c>
      <c r="U1546"/>
    </row>
    <row r="1547" spans="1:21">
      <c r="A1547" s="65">
        <v>2320</v>
      </c>
      <c r="B1547" s="52" t="s">
        <v>41</v>
      </c>
      <c r="C1547" s="52" t="s">
        <v>28</v>
      </c>
      <c r="D1547" s="52" t="s">
        <v>29</v>
      </c>
      <c r="E1547" s="52" t="s">
        <v>59</v>
      </c>
      <c r="F1547" s="52" t="s">
        <v>55</v>
      </c>
      <c r="G1547" s="52">
        <f>+LEN(Table13[[#This Row],[Product Name]])</f>
        <v>19</v>
      </c>
      <c r="H1547" s="52" t="s">
        <v>57</v>
      </c>
      <c r="I1547" s="52" t="s">
        <v>23</v>
      </c>
      <c r="J1547" s="52">
        <v>2024</v>
      </c>
      <c r="K1547" s="52" t="s">
        <v>32</v>
      </c>
      <c r="L1547" s="53" t="s">
        <v>46</v>
      </c>
      <c r="M1547" s="54">
        <v>45536</v>
      </c>
      <c r="N1547" s="52" t="s">
        <v>66</v>
      </c>
      <c r="O1547" s="55">
        <v>7.34</v>
      </c>
      <c r="P1547" s="52">
        <v>451</v>
      </c>
      <c r="Q1547" s="56">
        <v>0.1</v>
      </c>
      <c r="R1547" s="55">
        <f>+Table13[[#This Row],[Price per Unit]]*Table13[[#This Row],[Units Sold]]</f>
        <v>3310.34</v>
      </c>
      <c r="S1547" s="52" t="s">
        <v>56</v>
      </c>
      <c r="T1547" s="66">
        <f>+Table13[[#This Row],[Price per Unit]]*Table13[[#This Row],[Units Sold]]-Table13[[#This Row],[Price per Unit]]*Table13[[#This Row],[Units Sold]]*Table13[[#This Row],[Discount %]]</f>
        <v>2979.306</v>
      </c>
      <c r="U1547"/>
    </row>
    <row r="1548" spans="1:21">
      <c r="A1548" s="65">
        <v>2322</v>
      </c>
      <c r="B1548" s="52" t="s">
        <v>48</v>
      </c>
      <c r="C1548" s="52" t="s">
        <v>28</v>
      </c>
      <c r="D1548" s="52" t="s">
        <v>54</v>
      </c>
      <c r="E1548" s="52" t="s">
        <v>62</v>
      </c>
      <c r="F1548" s="52" t="s">
        <v>55</v>
      </c>
      <c r="G1548" s="52">
        <f>+LEN(Table13[[#This Row],[Product Name]])</f>
        <v>19</v>
      </c>
      <c r="H1548" s="52" t="s">
        <v>44</v>
      </c>
      <c r="I1548" s="52" t="s">
        <v>23</v>
      </c>
      <c r="J1548" s="52">
        <v>2023</v>
      </c>
      <c r="K1548" s="52" t="s">
        <v>32</v>
      </c>
      <c r="L1548" s="53" t="s">
        <v>25</v>
      </c>
      <c r="M1548" s="54">
        <v>44986</v>
      </c>
      <c r="N1548" s="52" t="s">
        <v>66</v>
      </c>
      <c r="O1548" s="55">
        <v>40.25</v>
      </c>
      <c r="P1548" s="52">
        <v>361</v>
      </c>
      <c r="Q1548" s="56">
        <v>0.26</v>
      </c>
      <c r="R1548" s="55">
        <f>+Table13[[#This Row],[Price per Unit]]*Table13[[#This Row],[Units Sold]]</f>
        <v>14530.25</v>
      </c>
      <c r="S1548" s="52" t="s">
        <v>40</v>
      </c>
      <c r="T1548" s="66">
        <f>+Table13[[#This Row],[Price per Unit]]*Table13[[#This Row],[Units Sold]]-Table13[[#This Row],[Price per Unit]]*Table13[[#This Row],[Units Sold]]*Table13[[#This Row],[Discount %]]</f>
        <v>10752.385</v>
      </c>
      <c r="U1548"/>
    </row>
    <row r="1549" spans="1:21">
      <c r="A1549" s="65">
        <v>2326</v>
      </c>
      <c r="B1549" s="52" t="s">
        <v>48</v>
      </c>
      <c r="C1549" s="52" t="s">
        <v>28</v>
      </c>
      <c r="D1549" s="52" t="s">
        <v>36</v>
      </c>
      <c r="E1549" s="52" t="s">
        <v>70</v>
      </c>
      <c r="F1549" s="52" t="s">
        <v>38</v>
      </c>
      <c r="G1549" s="52">
        <f>+LEN(Table13[[#This Row],[Product Name]])</f>
        <v>15</v>
      </c>
      <c r="H1549" s="52" t="s">
        <v>57</v>
      </c>
      <c r="I1549" s="52" t="s">
        <v>23</v>
      </c>
      <c r="J1549" s="52">
        <v>2024</v>
      </c>
      <c r="K1549" s="52" t="s">
        <v>63</v>
      </c>
      <c r="L1549" s="53" t="s">
        <v>72</v>
      </c>
      <c r="M1549" s="54">
        <v>45444</v>
      </c>
      <c r="N1549" s="52" t="s">
        <v>69</v>
      </c>
      <c r="O1549" s="55">
        <v>88.23</v>
      </c>
      <c r="P1549" s="52">
        <v>71</v>
      </c>
      <c r="Q1549" s="56">
        <v>0.14000000000000001</v>
      </c>
      <c r="R1549" s="55">
        <f>+Table13[[#This Row],[Price per Unit]]*Table13[[#This Row],[Units Sold]]</f>
        <v>6264.33</v>
      </c>
      <c r="S1549" s="52" t="s">
        <v>56</v>
      </c>
      <c r="T1549" s="66">
        <f>+Table13[[#This Row],[Price per Unit]]*Table13[[#This Row],[Units Sold]]-Table13[[#This Row],[Price per Unit]]*Table13[[#This Row],[Units Sold]]*Table13[[#This Row],[Discount %]]</f>
        <v>5387.3238000000001</v>
      </c>
      <c r="U1549"/>
    </row>
    <row r="1550" spans="1:21">
      <c r="A1550" s="65">
        <v>2337</v>
      </c>
      <c r="B1550" s="52" t="s">
        <v>41</v>
      </c>
      <c r="C1550" s="52" t="s">
        <v>28</v>
      </c>
      <c r="D1550" s="52" t="s">
        <v>42</v>
      </c>
      <c r="E1550" s="52" t="s">
        <v>67</v>
      </c>
      <c r="F1550" s="52" t="s">
        <v>21</v>
      </c>
      <c r="G1550" s="52">
        <f>+LEN(Table13[[#This Row],[Product Name]])</f>
        <v>16</v>
      </c>
      <c r="H1550" s="52" t="s">
        <v>57</v>
      </c>
      <c r="I1550" s="52" t="s">
        <v>31</v>
      </c>
      <c r="J1550" s="52">
        <v>2024</v>
      </c>
      <c r="K1550" s="52" t="s">
        <v>45</v>
      </c>
      <c r="L1550" s="53" t="s">
        <v>33</v>
      </c>
      <c r="M1550" s="54">
        <v>45413</v>
      </c>
      <c r="N1550" s="52" t="s">
        <v>69</v>
      </c>
      <c r="O1550" s="55">
        <v>30.9</v>
      </c>
      <c r="P1550" s="52">
        <v>176</v>
      </c>
      <c r="Q1550" s="56">
        <v>0.19</v>
      </c>
      <c r="R1550" s="55">
        <f>+Table13[[#This Row],[Price per Unit]]*Table13[[#This Row],[Units Sold]]</f>
        <v>5438.4</v>
      </c>
      <c r="S1550" s="52" t="s">
        <v>47</v>
      </c>
      <c r="T1550" s="66">
        <f>+Table13[[#This Row],[Price per Unit]]*Table13[[#This Row],[Units Sold]]-Table13[[#This Row],[Price per Unit]]*Table13[[#This Row],[Units Sold]]*Table13[[#This Row],[Discount %]]</f>
        <v>4405.1039999999994</v>
      </c>
      <c r="U1550"/>
    </row>
    <row r="1551" spans="1:21">
      <c r="A1551" s="65">
        <v>2339</v>
      </c>
      <c r="B1551" s="52" t="s">
        <v>17</v>
      </c>
      <c r="C1551" s="52" t="s">
        <v>28</v>
      </c>
      <c r="D1551" s="52" t="s">
        <v>52</v>
      </c>
      <c r="E1551" s="52" t="s">
        <v>37</v>
      </c>
      <c r="F1551" s="52" t="s">
        <v>21</v>
      </c>
      <c r="G1551" s="52">
        <f>+LEN(Table13[[#This Row],[Product Name]])</f>
        <v>16</v>
      </c>
      <c r="H1551" s="52" t="s">
        <v>44</v>
      </c>
      <c r="I1551" s="52" t="s">
        <v>23</v>
      </c>
      <c r="J1551" s="52">
        <v>2023</v>
      </c>
      <c r="K1551" s="52" t="s">
        <v>24</v>
      </c>
      <c r="L1551" s="53" t="s">
        <v>53</v>
      </c>
      <c r="M1551" s="54">
        <v>44927</v>
      </c>
      <c r="N1551" s="52" t="s">
        <v>69</v>
      </c>
      <c r="O1551" s="55">
        <v>20.45</v>
      </c>
      <c r="P1551" s="52">
        <v>256</v>
      </c>
      <c r="Q1551" s="56">
        <v>0.24</v>
      </c>
      <c r="R1551" s="55">
        <f>+Table13[[#This Row],[Price per Unit]]*Table13[[#This Row],[Units Sold]]</f>
        <v>5235.2</v>
      </c>
      <c r="S1551" s="52" t="s">
        <v>27</v>
      </c>
      <c r="T1551" s="66">
        <f>+Table13[[#This Row],[Price per Unit]]*Table13[[#This Row],[Units Sold]]-Table13[[#This Row],[Price per Unit]]*Table13[[#This Row],[Units Sold]]*Table13[[#This Row],[Discount %]]</f>
        <v>3978.752</v>
      </c>
      <c r="U1551"/>
    </row>
    <row r="1552" spans="1:21">
      <c r="A1552" s="65">
        <v>2344</v>
      </c>
      <c r="B1552" s="52" t="s">
        <v>41</v>
      </c>
      <c r="C1552" s="52" t="s">
        <v>28</v>
      </c>
      <c r="D1552" s="52" t="s">
        <v>19</v>
      </c>
      <c r="E1552" s="52" t="s">
        <v>70</v>
      </c>
      <c r="F1552" s="52" t="s">
        <v>55</v>
      </c>
      <c r="G1552" s="52">
        <f>+LEN(Table13[[#This Row],[Product Name]])</f>
        <v>19</v>
      </c>
      <c r="H1552" s="52" t="s">
        <v>44</v>
      </c>
      <c r="I1552" s="52" t="s">
        <v>23</v>
      </c>
      <c r="J1552" s="52">
        <v>2024</v>
      </c>
      <c r="K1552" s="52" t="s">
        <v>24</v>
      </c>
      <c r="L1552" s="53" t="s">
        <v>65</v>
      </c>
      <c r="M1552" s="54">
        <v>45292</v>
      </c>
      <c r="N1552" s="52" t="s">
        <v>66</v>
      </c>
      <c r="O1552" s="55">
        <v>94.26</v>
      </c>
      <c r="P1552" s="52">
        <v>37</v>
      </c>
      <c r="Q1552" s="56">
        <v>0.18</v>
      </c>
      <c r="R1552" s="55">
        <f>+Table13[[#This Row],[Price per Unit]]*Table13[[#This Row],[Units Sold]]</f>
        <v>3487.6200000000003</v>
      </c>
      <c r="S1552" s="52" t="s">
        <v>47</v>
      </c>
      <c r="T1552" s="66">
        <f>+Table13[[#This Row],[Price per Unit]]*Table13[[#This Row],[Units Sold]]-Table13[[#This Row],[Price per Unit]]*Table13[[#This Row],[Units Sold]]*Table13[[#This Row],[Discount %]]</f>
        <v>2859.8484000000003</v>
      </c>
      <c r="U1552"/>
    </row>
    <row r="1553" spans="1:21">
      <c r="A1553" s="65">
        <v>2348</v>
      </c>
      <c r="B1553" s="52" t="s">
        <v>41</v>
      </c>
      <c r="C1553" s="52" t="s">
        <v>28</v>
      </c>
      <c r="D1553" s="52" t="s">
        <v>54</v>
      </c>
      <c r="E1553" s="52" t="s">
        <v>37</v>
      </c>
      <c r="F1553" s="52" t="s">
        <v>21</v>
      </c>
      <c r="G1553" s="52">
        <f>+LEN(Table13[[#This Row],[Product Name]])</f>
        <v>16</v>
      </c>
      <c r="H1553" s="52" t="s">
        <v>57</v>
      </c>
      <c r="I1553" s="52" t="s">
        <v>31</v>
      </c>
      <c r="J1553" s="52">
        <v>2024</v>
      </c>
      <c r="K1553" s="52" t="s">
        <v>32</v>
      </c>
      <c r="L1553" s="53" t="s">
        <v>71</v>
      </c>
      <c r="M1553" s="54">
        <v>45566</v>
      </c>
      <c r="N1553" s="52" t="s">
        <v>39</v>
      </c>
      <c r="O1553" s="55">
        <v>19.53</v>
      </c>
      <c r="P1553" s="52">
        <v>318</v>
      </c>
      <c r="Q1553" s="56">
        <v>0.18</v>
      </c>
      <c r="R1553" s="55">
        <f>+Table13[[#This Row],[Price per Unit]]*Table13[[#This Row],[Units Sold]]</f>
        <v>6210.54</v>
      </c>
      <c r="S1553" s="52" t="s">
        <v>61</v>
      </c>
      <c r="T1553" s="66">
        <f>+Table13[[#This Row],[Price per Unit]]*Table13[[#This Row],[Units Sold]]-Table13[[#This Row],[Price per Unit]]*Table13[[#This Row],[Units Sold]]*Table13[[#This Row],[Discount %]]</f>
        <v>5092.6427999999996</v>
      </c>
      <c r="U1553"/>
    </row>
    <row r="1554" spans="1:21">
      <c r="A1554" s="65">
        <v>2350</v>
      </c>
      <c r="B1554" s="52" t="s">
        <v>17</v>
      </c>
      <c r="C1554" s="52" t="s">
        <v>28</v>
      </c>
      <c r="D1554" s="52" t="s">
        <v>19</v>
      </c>
      <c r="E1554" s="52" t="s">
        <v>37</v>
      </c>
      <c r="F1554" s="52" t="s">
        <v>55</v>
      </c>
      <c r="G1554" s="52">
        <f>+LEN(Table13[[#This Row],[Product Name]])</f>
        <v>19</v>
      </c>
      <c r="H1554" s="52" t="s">
        <v>22</v>
      </c>
      <c r="I1554" s="52" t="s">
        <v>31</v>
      </c>
      <c r="J1554" s="52">
        <v>2024</v>
      </c>
      <c r="K1554" s="52" t="s">
        <v>45</v>
      </c>
      <c r="L1554" s="53" t="s">
        <v>33</v>
      </c>
      <c r="M1554" s="54">
        <v>45413</v>
      </c>
      <c r="N1554" s="52" t="s">
        <v>39</v>
      </c>
      <c r="O1554" s="55">
        <v>78.3</v>
      </c>
      <c r="P1554" s="52">
        <v>489</v>
      </c>
      <c r="Q1554" s="56">
        <v>0.28000000000000003</v>
      </c>
      <c r="R1554" s="55">
        <f>+Table13[[#This Row],[Price per Unit]]*Table13[[#This Row],[Units Sold]]</f>
        <v>38288.699999999997</v>
      </c>
      <c r="S1554" s="52" t="s">
        <v>56</v>
      </c>
      <c r="T1554" s="66">
        <f>+Table13[[#This Row],[Price per Unit]]*Table13[[#This Row],[Units Sold]]-Table13[[#This Row],[Price per Unit]]*Table13[[#This Row],[Units Sold]]*Table13[[#This Row],[Discount %]]</f>
        <v>27567.863999999998</v>
      </c>
      <c r="U1554"/>
    </row>
    <row r="1555" spans="1:21">
      <c r="A1555" s="65">
        <v>2351</v>
      </c>
      <c r="B1555" s="52" t="s">
        <v>17</v>
      </c>
      <c r="C1555" s="52" t="s">
        <v>28</v>
      </c>
      <c r="D1555" s="52" t="s">
        <v>36</v>
      </c>
      <c r="E1555" s="52" t="s">
        <v>30</v>
      </c>
      <c r="F1555" s="52" t="s">
        <v>43</v>
      </c>
      <c r="G1555" s="52">
        <f>+LEN(Table13[[#This Row],[Product Name]])</f>
        <v>20</v>
      </c>
      <c r="H1555" s="52" t="s">
        <v>22</v>
      </c>
      <c r="I1555" s="52" t="s">
        <v>23</v>
      </c>
      <c r="J1555" s="52">
        <v>2023</v>
      </c>
      <c r="K1555" s="52" t="s">
        <v>32</v>
      </c>
      <c r="L1555" s="53" t="s">
        <v>65</v>
      </c>
      <c r="M1555" s="54">
        <v>44927</v>
      </c>
      <c r="N1555" s="52" t="s">
        <v>39</v>
      </c>
      <c r="O1555" s="55">
        <v>19.59</v>
      </c>
      <c r="P1555" s="52">
        <v>124</v>
      </c>
      <c r="Q1555" s="56">
        <v>0.17</v>
      </c>
      <c r="R1555" s="55">
        <f>+Table13[[#This Row],[Price per Unit]]*Table13[[#This Row],[Units Sold]]</f>
        <v>2429.16</v>
      </c>
      <c r="S1555" s="52" t="s">
        <v>61</v>
      </c>
      <c r="T1555" s="66">
        <f>+Table13[[#This Row],[Price per Unit]]*Table13[[#This Row],[Units Sold]]-Table13[[#This Row],[Price per Unit]]*Table13[[#This Row],[Units Sold]]*Table13[[#This Row],[Discount %]]</f>
        <v>2016.2027999999998</v>
      </c>
      <c r="U1555"/>
    </row>
    <row r="1556" spans="1:21">
      <c r="A1556" s="65">
        <v>2352</v>
      </c>
      <c r="B1556" s="52" t="s">
        <v>41</v>
      </c>
      <c r="C1556" s="52" t="s">
        <v>28</v>
      </c>
      <c r="D1556" s="52" t="s">
        <v>36</v>
      </c>
      <c r="E1556" s="52" t="s">
        <v>37</v>
      </c>
      <c r="F1556" s="52" t="s">
        <v>55</v>
      </c>
      <c r="G1556" s="52">
        <f>+LEN(Table13[[#This Row],[Product Name]])</f>
        <v>19</v>
      </c>
      <c r="H1556" s="52" t="s">
        <v>57</v>
      </c>
      <c r="I1556" s="52" t="s">
        <v>23</v>
      </c>
      <c r="J1556" s="52">
        <v>2024</v>
      </c>
      <c r="K1556" s="52" t="s">
        <v>63</v>
      </c>
      <c r="L1556" s="53" t="s">
        <v>53</v>
      </c>
      <c r="M1556" s="54">
        <v>45292</v>
      </c>
      <c r="N1556" s="52" t="s">
        <v>66</v>
      </c>
      <c r="O1556" s="55">
        <v>43.51</v>
      </c>
      <c r="P1556" s="52">
        <v>228</v>
      </c>
      <c r="Q1556" s="56">
        <v>0</v>
      </c>
      <c r="R1556" s="55">
        <f>+Table13[[#This Row],[Price per Unit]]*Table13[[#This Row],[Units Sold]]</f>
        <v>9920.2799999999988</v>
      </c>
      <c r="S1556" s="52" t="s">
        <v>61</v>
      </c>
      <c r="T1556" s="66">
        <f>+Table13[[#This Row],[Price per Unit]]*Table13[[#This Row],[Units Sold]]-Table13[[#This Row],[Price per Unit]]*Table13[[#This Row],[Units Sold]]*Table13[[#This Row],[Discount %]]</f>
        <v>9920.2799999999988</v>
      </c>
      <c r="U1556"/>
    </row>
    <row r="1557" spans="1:21">
      <c r="A1557" s="65">
        <v>2357</v>
      </c>
      <c r="B1557" s="52" t="s">
        <v>48</v>
      </c>
      <c r="C1557" s="52" t="s">
        <v>28</v>
      </c>
      <c r="D1557" s="52" t="s">
        <v>50</v>
      </c>
      <c r="E1557" s="52" t="s">
        <v>67</v>
      </c>
      <c r="F1557" s="52" t="s">
        <v>21</v>
      </c>
      <c r="G1557" s="52">
        <f>+LEN(Table13[[#This Row],[Product Name]])</f>
        <v>16</v>
      </c>
      <c r="H1557" s="52" t="s">
        <v>44</v>
      </c>
      <c r="I1557" s="52" t="s">
        <v>23</v>
      </c>
      <c r="J1557" s="52">
        <v>2024</v>
      </c>
      <c r="K1557" s="52" t="s">
        <v>45</v>
      </c>
      <c r="L1557" s="53" t="s">
        <v>33</v>
      </c>
      <c r="M1557" s="54">
        <v>45413</v>
      </c>
      <c r="N1557" s="52" t="s">
        <v>66</v>
      </c>
      <c r="O1557" s="55">
        <v>45.09</v>
      </c>
      <c r="P1557" s="52">
        <v>5</v>
      </c>
      <c r="Q1557" s="56">
        <v>0.19</v>
      </c>
      <c r="R1557" s="55">
        <f>+Table13[[#This Row],[Price per Unit]]*Table13[[#This Row],[Units Sold]]</f>
        <v>225.45000000000002</v>
      </c>
      <c r="S1557" s="52" t="s">
        <v>27</v>
      </c>
      <c r="T1557" s="66">
        <f>+Table13[[#This Row],[Price per Unit]]*Table13[[#This Row],[Units Sold]]-Table13[[#This Row],[Price per Unit]]*Table13[[#This Row],[Units Sold]]*Table13[[#This Row],[Discount %]]</f>
        <v>182.61450000000002</v>
      </c>
      <c r="U1557"/>
    </row>
    <row r="1558" spans="1:21">
      <c r="A1558" s="65">
        <v>2358</v>
      </c>
      <c r="B1558" s="52" t="s">
        <v>17</v>
      </c>
      <c r="C1558" s="52" t="s">
        <v>28</v>
      </c>
      <c r="D1558" s="52" t="s">
        <v>54</v>
      </c>
      <c r="E1558" s="52" t="s">
        <v>62</v>
      </c>
      <c r="F1558" s="52" t="s">
        <v>21</v>
      </c>
      <c r="G1558" s="52">
        <f>+LEN(Table13[[#This Row],[Product Name]])</f>
        <v>16</v>
      </c>
      <c r="H1558" s="52" t="s">
        <v>57</v>
      </c>
      <c r="I1558" s="52" t="s">
        <v>23</v>
      </c>
      <c r="J1558" s="52">
        <v>2023</v>
      </c>
      <c r="K1558" s="52" t="s">
        <v>24</v>
      </c>
      <c r="L1558" s="53" t="s">
        <v>58</v>
      </c>
      <c r="M1558" s="54">
        <v>45200</v>
      </c>
      <c r="N1558" s="52" t="s">
        <v>34</v>
      </c>
      <c r="O1558" s="55">
        <v>87.74</v>
      </c>
      <c r="P1558" s="52">
        <v>499</v>
      </c>
      <c r="Q1558" s="56">
        <v>0.04</v>
      </c>
      <c r="R1558" s="55">
        <f>+Table13[[#This Row],[Price per Unit]]*Table13[[#This Row],[Units Sold]]</f>
        <v>43782.259999999995</v>
      </c>
      <c r="S1558" s="52" t="s">
        <v>56</v>
      </c>
      <c r="T1558" s="66">
        <f>+Table13[[#This Row],[Price per Unit]]*Table13[[#This Row],[Units Sold]]-Table13[[#This Row],[Price per Unit]]*Table13[[#This Row],[Units Sold]]*Table13[[#This Row],[Discount %]]</f>
        <v>42030.969599999997</v>
      </c>
      <c r="U1558"/>
    </row>
    <row r="1559" spans="1:21">
      <c r="A1559" s="65">
        <v>2363</v>
      </c>
      <c r="B1559" s="52" t="s">
        <v>48</v>
      </c>
      <c r="C1559" s="52" t="s">
        <v>28</v>
      </c>
      <c r="D1559" s="52" t="s">
        <v>52</v>
      </c>
      <c r="E1559" s="52" t="s">
        <v>70</v>
      </c>
      <c r="F1559" s="52" t="s">
        <v>55</v>
      </c>
      <c r="G1559" s="52">
        <f>+LEN(Table13[[#This Row],[Product Name]])</f>
        <v>19</v>
      </c>
      <c r="H1559" s="52" t="s">
        <v>22</v>
      </c>
      <c r="I1559" s="52" t="s">
        <v>23</v>
      </c>
      <c r="J1559" s="52">
        <v>2023</v>
      </c>
      <c r="K1559" s="52" t="s">
        <v>63</v>
      </c>
      <c r="L1559" s="53" t="s">
        <v>72</v>
      </c>
      <c r="M1559" s="54">
        <v>45078</v>
      </c>
      <c r="N1559" s="52" t="s">
        <v>26</v>
      </c>
      <c r="O1559" s="55">
        <v>49.01</v>
      </c>
      <c r="P1559" s="52">
        <v>210</v>
      </c>
      <c r="Q1559" s="56">
        <v>0.2</v>
      </c>
      <c r="R1559" s="55">
        <f>+Table13[[#This Row],[Price per Unit]]*Table13[[#This Row],[Units Sold]]</f>
        <v>10292.1</v>
      </c>
      <c r="S1559" s="52" t="s">
        <v>47</v>
      </c>
      <c r="T1559" s="66">
        <f>+Table13[[#This Row],[Price per Unit]]*Table13[[#This Row],[Units Sold]]-Table13[[#This Row],[Price per Unit]]*Table13[[#This Row],[Units Sold]]*Table13[[#This Row],[Discount %]]</f>
        <v>8233.68</v>
      </c>
      <c r="U1559"/>
    </row>
    <row r="1560" spans="1:21">
      <c r="A1560" s="65">
        <v>2367</v>
      </c>
      <c r="B1560" s="52" t="s">
        <v>17</v>
      </c>
      <c r="C1560" s="52" t="s">
        <v>28</v>
      </c>
      <c r="D1560" s="52" t="s">
        <v>50</v>
      </c>
      <c r="E1560" s="52" t="s">
        <v>62</v>
      </c>
      <c r="F1560" s="52" t="s">
        <v>55</v>
      </c>
      <c r="G1560" s="52">
        <f>+LEN(Table13[[#This Row],[Product Name]])</f>
        <v>19</v>
      </c>
      <c r="H1560" s="52" t="s">
        <v>57</v>
      </c>
      <c r="I1560" s="52" t="s">
        <v>23</v>
      </c>
      <c r="J1560" s="52">
        <v>2024</v>
      </c>
      <c r="K1560" s="52" t="s">
        <v>63</v>
      </c>
      <c r="L1560" s="53" t="s">
        <v>71</v>
      </c>
      <c r="M1560" s="54">
        <v>45566</v>
      </c>
      <c r="N1560" s="52" t="s">
        <v>34</v>
      </c>
      <c r="O1560" s="55">
        <v>24.89</v>
      </c>
      <c r="P1560" s="52">
        <v>377</v>
      </c>
      <c r="Q1560" s="56">
        <v>0.05</v>
      </c>
      <c r="R1560" s="55">
        <f>+Table13[[#This Row],[Price per Unit]]*Table13[[#This Row],[Units Sold]]</f>
        <v>9383.5300000000007</v>
      </c>
      <c r="S1560" s="52" t="s">
        <v>47</v>
      </c>
      <c r="T1560" s="66">
        <f>+Table13[[#This Row],[Price per Unit]]*Table13[[#This Row],[Units Sold]]-Table13[[#This Row],[Price per Unit]]*Table13[[#This Row],[Units Sold]]*Table13[[#This Row],[Discount %]]</f>
        <v>8914.3535000000011</v>
      </c>
      <c r="U1560"/>
    </row>
    <row r="1561" spans="1:21">
      <c r="A1561" s="65">
        <v>2370</v>
      </c>
      <c r="B1561" s="52" t="s">
        <v>48</v>
      </c>
      <c r="C1561" s="52" t="s">
        <v>28</v>
      </c>
      <c r="D1561" s="52" t="s">
        <v>42</v>
      </c>
      <c r="E1561" s="52" t="s">
        <v>59</v>
      </c>
      <c r="F1561" s="52" t="s">
        <v>43</v>
      </c>
      <c r="G1561" s="52">
        <f>+LEN(Table13[[#This Row],[Product Name]])</f>
        <v>20</v>
      </c>
      <c r="H1561" s="52" t="s">
        <v>57</v>
      </c>
      <c r="I1561" s="52" t="s">
        <v>23</v>
      </c>
      <c r="J1561" s="52">
        <v>2023</v>
      </c>
      <c r="K1561" s="52" t="s">
        <v>45</v>
      </c>
      <c r="L1561" s="53" t="s">
        <v>25</v>
      </c>
      <c r="M1561" s="54">
        <v>44986</v>
      </c>
      <c r="N1561" s="52" t="s">
        <v>69</v>
      </c>
      <c r="O1561" s="55">
        <v>58.14</v>
      </c>
      <c r="P1561" s="52">
        <v>160</v>
      </c>
      <c r="Q1561" s="56">
        <v>0.08</v>
      </c>
      <c r="R1561" s="55">
        <f>+Table13[[#This Row],[Price per Unit]]*Table13[[#This Row],[Units Sold]]</f>
        <v>9302.4</v>
      </c>
      <c r="S1561" s="52" t="s">
        <v>47</v>
      </c>
      <c r="T1561" s="66">
        <f>+Table13[[#This Row],[Price per Unit]]*Table13[[#This Row],[Units Sold]]-Table13[[#This Row],[Price per Unit]]*Table13[[#This Row],[Units Sold]]*Table13[[#This Row],[Discount %]]</f>
        <v>8558.2079999999987</v>
      </c>
      <c r="U1561"/>
    </row>
    <row r="1562" spans="1:21">
      <c r="A1562" s="65">
        <v>2371</v>
      </c>
      <c r="B1562" s="52" t="s">
        <v>17</v>
      </c>
      <c r="C1562" s="52" t="s">
        <v>28</v>
      </c>
      <c r="D1562" s="52" t="s">
        <v>54</v>
      </c>
      <c r="E1562" s="52" t="s">
        <v>67</v>
      </c>
      <c r="F1562" s="52" t="s">
        <v>21</v>
      </c>
      <c r="G1562" s="52">
        <f>+LEN(Table13[[#This Row],[Product Name]])</f>
        <v>16</v>
      </c>
      <c r="H1562" s="52" t="s">
        <v>22</v>
      </c>
      <c r="I1562" s="52" t="s">
        <v>23</v>
      </c>
      <c r="J1562" s="52">
        <v>2023</v>
      </c>
      <c r="K1562" s="52" t="s">
        <v>45</v>
      </c>
      <c r="L1562" s="53" t="s">
        <v>73</v>
      </c>
      <c r="M1562" s="54">
        <v>45139</v>
      </c>
      <c r="N1562" s="52" t="s">
        <v>66</v>
      </c>
      <c r="O1562" s="55">
        <v>59.89</v>
      </c>
      <c r="P1562" s="52">
        <v>188</v>
      </c>
      <c r="Q1562" s="56">
        <v>7.0000000000000007E-2</v>
      </c>
      <c r="R1562" s="55">
        <f>+Table13[[#This Row],[Price per Unit]]*Table13[[#This Row],[Units Sold]]</f>
        <v>11259.32</v>
      </c>
      <c r="S1562" s="52" t="s">
        <v>47</v>
      </c>
      <c r="T1562" s="66">
        <f>+Table13[[#This Row],[Price per Unit]]*Table13[[#This Row],[Units Sold]]-Table13[[#This Row],[Price per Unit]]*Table13[[#This Row],[Units Sold]]*Table13[[#This Row],[Discount %]]</f>
        <v>10471.167599999999</v>
      </c>
      <c r="U1562"/>
    </row>
    <row r="1563" spans="1:21">
      <c r="A1563" s="65">
        <v>2375</v>
      </c>
      <c r="B1563" s="52" t="s">
        <v>17</v>
      </c>
      <c r="C1563" s="52" t="s">
        <v>28</v>
      </c>
      <c r="D1563" s="52" t="s">
        <v>54</v>
      </c>
      <c r="E1563" s="52" t="s">
        <v>70</v>
      </c>
      <c r="F1563" s="52" t="s">
        <v>55</v>
      </c>
      <c r="G1563" s="52">
        <f>+LEN(Table13[[#This Row],[Product Name]])</f>
        <v>19</v>
      </c>
      <c r="H1563" s="52" t="s">
        <v>44</v>
      </c>
      <c r="I1563" s="52" t="s">
        <v>31</v>
      </c>
      <c r="J1563" s="52">
        <v>2023</v>
      </c>
      <c r="K1563" s="52" t="s">
        <v>24</v>
      </c>
      <c r="L1563" s="53" t="s">
        <v>71</v>
      </c>
      <c r="M1563" s="54">
        <v>45200</v>
      </c>
      <c r="N1563" s="52" t="s">
        <v>69</v>
      </c>
      <c r="O1563" s="55">
        <v>79.36</v>
      </c>
      <c r="P1563" s="52">
        <v>252</v>
      </c>
      <c r="Q1563" s="56">
        <v>0.1</v>
      </c>
      <c r="R1563" s="55">
        <f>+Table13[[#This Row],[Price per Unit]]*Table13[[#This Row],[Units Sold]]</f>
        <v>19998.72</v>
      </c>
      <c r="S1563" s="52" t="s">
        <v>56</v>
      </c>
      <c r="T1563" s="66">
        <f>+Table13[[#This Row],[Price per Unit]]*Table13[[#This Row],[Units Sold]]-Table13[[#This Row],[Price per Unit]]*Table13[[#This Row],[Units Sold]]*Table13[[#This Row],[Discount %]]</f>
        <v>17998.848000000002</v>
      </c>
      <c r="U1563"/>
    </row>
    <row r="1564" spans="1:21">
      <c r="A1564" s="65">
        <v>2376</v>
      </c>
      <c r="B1564" s="52" t="s">
        <v>48</v>
      </c>
      <c r="C1564" s="52" t="s">
        <v>28</v>
      </c>
      <c r="D1564" s="52" t="s">
        <v>50</v>
      </c>
      <c r="E1564" s="52" t="s">
        <v>67</v>
      </c>
      <c r="F1564" s="52" t="s">
        <v>38</v>
      </c>
      <c r="G1564" s="52">
        <f>+LEN(Table13[[#This Row],[Product Name]])</f>
        <v>15</v>
      </c>
      <c r="H1564" s="52" t="s">
        <v>22</v>
      </c>
      <c r="I1564" s="52" t="s">
        <v>23</v>
      </c>
      <c r="J1564" s="52">
        <v>2023</v>
      </c>
      <c r="K1564" s="52" t="s">
        <v>24</v>
      </c>
      <c r="L1564" s="53" t="s">
        <v>71</v>
      </c>
      <c r="M1564" s="54">
        <v>45200</v>
      </c>
      <c r="N1564" s="52" t="s">
        <v>34</v>
      </c>
      <c r="O1564" s="55">
        <v>49.84</v>
      </c>
      <c r="P1564" s="52">
        <v>177</v>
      </c>
      <c r="Q1564" s="56">
        <v>0.13</v>
      </c>
      <c r="R1564" s="55">
        <f>+Table13[[#This Row],[Price per Unit]]*Table13[[#This Row],[Units Sold]]</f>
        <v>8821.68</v>
      </c>
      <c r="S1564" s="52" t="s">
        <v>56</v>
      </c>
      <c r="T1564" s="66">
        <f>+Table13[[#This Row],[Price per Unit]]*Table13[[#This Row],[Units Sold]]-Table13[[#This Row],[Price per Unit]]*Table13[[#This Row],[Units Sold]]*Table13[[#This Row],[Discount %]]</f>
        <v>7674.8616000000002</v>
      </c>
      <c r="U1564"/>
    </row>
    <row r="1565" spans="1:21">
      <c r="A1565" s="65">
        <v>2379</v>
      </c>
      <c r="B1565" s="52" t="s">
        <v>48</v>
      </c>
      <c r="C1565" s="52" t="s">
        <v>28</v>
      </c>
      <c r="D1565" s="52" t="s">
        <v>36</v>
      </c>
      <c r="E1565" s="52" t="s">
        <v>37</v>
      </c>
      <c r="F1565" s="52" t="s">
        <v>43</v>
      </c>
      <c r="G1565" s="52">
        <f>+LEN(Table13[[#This Row],[Product Name]])</f>
        <v>20</v>
      </c>
      <c r="H1565" s="52" t="s">
        <v>57</v>
      </c>
      <c r="I1565" s="52" t="s">
        <v>23</v>
      </c>
      <c r="J1565" s="52">
        <v>2023</v>
      </c>
      <c r="K1565" s="52" t="s">
        <v>45</v>
      </c>
      <c r="L1565" s="53" t="s">
        <v>73</v>
      </c>
      <c r="M1565" s="54">
        <v>45139</v>
      </c>
      <c r="N1565" s="52" t="s">
        <v>26</v>
      </c>
      <c r="O1565" s="55">
        <v>10.68</v>
      </c>
      <c r="P1565" s="52">
        <v>253</v>
      </c>
      <c r="Q1565" s="56">
        <v>0.2</v>
      </c>
      <c r="R1565" s="55">
        <f>+Table13[[#This Row],[Price per Unit]]*Table13[[#This Row],[Units Sold]]</f>
        <v>2702.04</v>
      </c>
      <c r="S1565" s="52" t="s">
        <v>27</v>
      </c>
      <c r="T1565" s="66">
        <f>+Table13[[#This Row],[Price per Unit]]*Table13[[#This Row],[Units Sold]]-Table13[[#This Row],[Price per Unit]]*Table13[[#This Row],[Units Sold]]*Table13[[#This Row],[Discount %]]</f>
        <v>2161.6320000000001</v>
      </c>
      <c r="U1565"/>
    </row>
    <row r="1566" spans="1:21">
      <c r="A1566" s="65">
        <v>2380</v>
      </c>
      <c r="B1566" s="52" t="s">
        <v>17</v>
      </c>
      <c r="C1566" s="52" t="s">
        <v>28</v>
      </c>
      <c r="D1566" s="52" t="s">
        <v>52</v>
      </c>
      <c r="E1566" s="52" t="s">
        <v>70</v>
      </c>
      <c r="F1566" s="52" t="s">
        <v>60</v>
      </c>
      <c r="G1566" s="52">
        <f>+LEN(Table13[[#This Row],[Product Name]])</f>
        <v>15</v>
      </c>
      <c r="H1566" s="52" t="s">
        <v>57</v>
      </c>
      <c r="I1566" s="52" t="s">
        <v>23</v>
      </c>
      <c r="J1566" s="52">
        <v>2023</v>
      </c>
      <c r="K1566" s="52" t="s">
        <v>24</v>
      </c>
      <c r="L1566" s="53" t="s">
        <v>46</v>
      </c>
      <c r="M1566" s="54">
        <v>45170</v>
      </c>
      <c r="N1566" s="52" t="s">
        <v>66</v>
      </c>
      <c r="O1566" s="55">
        <v>65.599999999999994</v>
      </c>
      <c r="P1566" s="52">
        <v>98</v>
      </c>
      <c r="Q1566" s="56">
        <v>0.14000000000000001</v>
      </c>
      <c r="R1566" s="55">
        <f>+Table13[[#This Row],[Price per Unit]]*Table13[[#This Row],[Units Sold]]</f>
        <v>6428.7999999999993</v>
      </c>
      <c r="S1566" s="52" t="s">
        <v>47</v>
      </c>
      <c r="T1566" s="66">
        <f>+Table13[[#This Row],[Price per Unit]]*Table13[[#This Row],[Units Sold]]-Table13[[#This Row],[Price per Unit]]*Table13[[#This Row],[Units Sold]]*Table13[[#This Row],[Discount %]]</f>
        <v>5528.7679999999991</v>
      </c>
      <c r="U1566"/>
    </row>
    <row r="1567" spans="1:21">
      <c r="A1567" s="65">
        <v>2382</v>
      </c>
      <c r="B1567" s="52" t="s">
        <v>48</v>
      </c>
      <c r="C1567" s="52" t="s">
        <v>28</v>
      </c>
      <c r="D1567" s="52" t="s">
        <v>36</v>
      </c>
      <c r="E1567" s="52" t="s">
        <v>30</v>
      </c>
      <c r="F1567" s="52" t="s">
        <v>38</v>
      </c>
      <c r="G1567" s="52">
        <f>+LEN(Table13[[#This Row],[Product Name]])</f>
        <v>15</v>
      </c>
      <c r="H1567" s="52" t="s">
        <v>57</v>
      </c>
      <c r="I1567" s="52" t="s">
        <v>31</v>
      </c>
      <c r="J1567" s="52">
        <v>2023</v>
      </c>
      <c r="K1567" s="52" t="s">
        <v>45</v>
      </c>
      <c r="L1567" s="53" t="s">
        <v>58</v>
      </c>
      <c r="M1567" s="54">
        <v>45200</v>
      </c>
      <c r="N1567" s="52" t="s">
        <v>34</v>
      </c>
      <c r="O1567" s="55">
        <v>47.54</v>
      </c>
      <c r="P1567" s="52">
        <v>218</v>
      </c>
      <c r="Q1567" s="56">
        <v>0.28999999999999998</v>
      </c>
      <c r="R1567" s="55">
        <f>+Table13[[#This Row],[Price per Unit]]*Table13[[#This Row],[Units Sold]]</f>
        <v>10363.719999999999</v>
      </c>
      <c r="S1567" s="52" t="s">
        <v>40</v>
      </c>
      <c r="T1567" s="66">
        <f>+Table13[[#This Row],[Price per Unit]]*Table13[[#This Row],[Units Sold]]-Table13[[#This Row],[Price per Unit]]*Table13[[#This Row],[Units Sold]]*Table13[[#This Row],[Discount %]]</f>
        <v>7358.2412000000004</v>
      </c>
      <c r="U1567"/>
    </row>
    <row r="1568" spans="1:21">
      <c r="A1568" s="65">
        <v>2385</v>
      </c>
      <c r="B1568" s="52" t="s">
        <v>48</v>
      </c>
      <c r="C1568" s="52" t="s">
        <v>28</v>
      </c>
      <c r="D1568" s="52" t="s">
        <v>54</v>
      </c>
      <c r="E1568" s="52" t="s">
        <v>59</v>
      </c>
      <c r="F1568" s="52" t="s">
        <v>21</v>
      </c>
      <c r="G1568" s="52">
        <f>+LEN(Table13[[#This Row],[Product Name]])</f>
        <v>16</v>
      </c>
      <c r="H1568" s="52" t="s">
        <v>44</v>
      </c>
      <c r="I1568" s="52" t="s">
        <v>23</v>
      </c>
      <c r="J1568" s="52">
        <v>2023</v>
      </c>
      <c r="K1568" s="52" t="s">
        <v>24</v>
      </c>
      <c r="L1568" s="53" t="s">
        <v>68</v>
      </c>
      <c r="M1568" s="54">
        <v>45261</v>
      </c>
      <c r="N1568" s="52" t="s">
        <v>66</v>
      </c>
      <c r="O1568" s="55">
        <v>48.7</v>
      </c>
      <c r="P1568" s="52">
        <v>110</v>
      </c>
      <c r="Q1568" s="56">
        <v>0.19</v>
      </c>
      <c r="R1568" s="55">
        <f>+Table13[[#This Row],[Price per Unit]]*Table13[[#This Row],[Units Sold]]</f>
        <v>5357</v>
      </c>
      <c r="S1568" s="52" t="s">
        <v>27</v>
      </c>
      <c r="T1568" s="66">
        <f>+Table13[[#This Row],[Price per Unit]]*Table13[[#This Row],[Units Sold]]-Table13[[#This Row],[Price per Unit]]*Table13[[#This Row],[Units Sold]]*Table13[[#This Row],[Discount %]]</f>
        <v>4339.17</v>
      </c>
      <c r="U1568"/>
    </row>
    <row r="1569" spans="1:21">
      <c r="A1569" s="65">
        <v>2386</v>
      </c>
      <c r="B1569" s="52" t="s">
        <v>17</v>
      </c>
      <c r="C1569" s="52" t="s">
        <v>28</v>
      </c>
      <c r="D1569" s="52" t="s">
        <v>36</v>
      </c>
      <c r="E1569" s="52" t="s">
        <v>37</v>
      </c>
      <c r="F1569" s="52" t="s">
        <v>60</v>
      </c>
      <c r="G1569" s="52">
        <f>+LEN(Table13[[#This Row],[Product Name]])</f>
        <v>15</v>
      </c>
      <c r="H1569" s="52" t="s">
        <v>44</v>
      </c>
      <c r="I1569" s="52" t="s">
        <v>31</v>
      </c>
      <c r="J1569" s="52">
        <v>2023</v>
      </c>
      <c r="K1569" s="52" t="s">
        <v>24</v>
      </c>
      <c r="L1569" s="53" t="s">
        <v>71</v>
      </c>
      <c r="M1569" s="54">
        <v>45200</v>
      </c>
      <c r="N1569" s="52" t="s">
        <v>69</v>
      </c>
      <c r="O1569" s="55">
        <v>37.4</v>
      </c>
      <c r="P1569" s="52">
        <v>385</v>
      </c>
      <c r="Q1569" s="56">
        <v>0.13</v>
      </c>
      <c r="R1569" s="55">
        <f>+Table13[[#This Row],[Price per Unit]]*Table13[[#This Row],[Units Sold]]</f>
        <v>14399</v>
      </c>
      <c r="S1569" s="52" t="s">
        <v>47</v>
      </c>
      <c r="T1569" s="66">
        <f>+Table13[[#This Row],[Price per Unit]]*Table13[[#This Row],[Units Sold]]-Table13[[#This Row],[Price per Unit]]*Table13[[#This Row],[Units Sold]]*Table13[[#This Row],[Discount %]]</f>
        <v>12527.13</v>
      </c>
      <c r="U1569"/>
    </row>
    <row r="1570" spans="1:21">
      <c r="A1570" s="65">
        <v>2391</v>
      </c>
      <c r="B1570" s="52" t="s">
        <v>41</v>
      </c>
      <c r="C1570" s="52" t="s">
        <v>28</v>
      </c>
      <c r="D1570" s="52" t="s">
        <v>29</v>
      </c>
      <c r="E1570" s="52" t="s">
        <v>30</v>
      </c>
      <c r="F1570" s="52" t="s">
        <v>43</v>
      </c>
      <c r="G1570" s="52">
        <f>+LEN(Table13[[#This Row],[Product Name]])</f>
        <v>20</v>
      </c>
      <c r="H1570" s="52" t="s">
        <v>22</v>
      </c>
      <c r="I1570" s="52" t="s">
        <v>31</v>
      </c>
      <c r="J1570" s="52">
        <v>2023</v>
      </c>
      <c r="K1570" s="52" t="s">
        <v>63</v>
      </c>
      <c r="L1570" s="53" t="s">
        <v>65</v>
      </c>
      <c r="M1570" s="54">
        <v>44927</v>
      </c>
      <c r="N1570" s="52" t="s">
        <v>39</v>
      </c>
      <c r="O1570" s="55">
        <v>55.03</v>
      </c>
      <c r="P1570" s="52">
        <v>381</v>
      </c>
      <c r="Q1570" s="56">
        <v>0.15</v>
      </c>
      <c r="R1570" s="55">
        <f>+Table13[[#This Row],[Price per Unit]]*Table13[[#This Row],[Units Sold]]</f>
        <v>20966.43</v>
      </c>
      <c r="S1570" s="52" t="s">
        <v>47</v>
      </c>
      <c r="T1570" s="66">
        <f>+Table13[[#This Row],[Price per Unit]]*Table13[[#This Row],[Units Sold]]-Table13[[#This Row],[Price per Unit]]*Table13[[#This Row],[Units Sold]]*Table13[[#This Row],[Discount %]]</f>
        <v>17821.465499999998</v>
      </c>
      <c r="U1570"/>
    </row>
    <row r="1571" spans="1:21">
      <c r="A1571" s="65">
        <v>2393</v>
      </c>
      <c r="B1571" s="52" t="s">
        <v>17</v>
      </c>
      <c r="C1571" s="52" t="s">
        <v>28</v>
      </c>
      <c r="D1571" s="52" t="s">
        <v>42</v>
      </c>
      <c r="E1571" s="52" t="s">
        <v>37</v>
      </c>
      <c r="F1571" s="52" t="s">
        <v>21</v>
      </c>
      <c r="G1571" s="52">
        <f>+LEN(Table13[[#This Row],[Product Name]])</f>
        <v>16</v>
      </c>
      <c r="H1571" s="52" t="s">
        <v>22</v>
      </c>
      <c r="I1571" s="52" t="s">
        <v>23</v>
      </c>
      <c r="J1571" s="52">
        <v>2023</v>
      </c>
      <c r="K1571" s="52" t="s">
        <v>63</v>
      </c>
      <c r="L1571" s="53" t="s">
        <v>71</v>
      </c>
      <c r="M1571" s="54">
        <v>45200</v>
      </c>
      <c r="N1571" s="52" t="s">
        <v>66</v>
      </c>
      <c r="O1571" s="55">
        <v>15.73</v>
      </c>
      <c r="P1571" s="52">
        <v>390</v>
      </c>
      <c r="Q1571" s="56">
        <v>0</v>
      </c>
      <c r="R1571" s="55">
        <f>+Table13[[#This Row],[Price per Unit]]*Table13[[#This Row],[Units Sold]]</f>
        <v>6134.7</v>
      </c>
      <c r="S1571" s="52" t="s">
        <v>40</v>
      </c>
      <c r="T1571" s="66">
        <f>+Table13[[#This Row],[Price per Unit]]*Table13[[#This Row],[Units Sold]]-Table13[[#This Row],[Price per Unit]]*Table13[[#This Row],[Units Sold]]*Table13[[#This Row],[Discount %]]</f>
        <v>6134.7</v>
      </c>
      <c r="U1571"/>
    </row>
    <row r="1572" spans="1:21">
      <c r="A1572" s="65">
        <v>2395</v>
      </c>
      <c r="B1572" s="52" t="s">
        <v>48</v>
      </c>
      <c r="C1572" s="52" t="s">
        <v>28</v>
      </c>
      <c r="D1572" s="52" t="s">
        <v>50</v>
      </c>
      <c r="E1572" s="52" t="s">
        <v>70</v>
      </c>
      <c r="F1572" s="52" t="s">
        <v>38</v>
      </c>
      <c r="G1572" s="52">
        <f>+LEN(Table13[[#This Row],[Product Name]])</f>
        <v>15</v>
      </c>
      <c r="H1572" s="52" t="s">
        <v>22</v>
      </c>
      <c r="I1572" s="52" t="s">
        <v>23</v>
      </c>
      <c r="J1572" s="52">
        <v>2024</v>
      </c>
      <c r="K1572" s="52" t="s">
        <v>45</v>
      </c>
      <c r="L1572" s="53" t="s">
        <v>33</v>
      </c>
      <c r="M1572" s="54">
        <v>45413</v>
      </c>
      <c r="N1572" s="52" t="s">
        <v>26</v>
      </c>
      <c r="O1572" s="55">
        <v>45.47</v>
      </c>
      <c r="P1572" s="52">
        <v>227</v>
      </c>
      <c r="Q1572" s="56">
        <v>0.12</v>
      </c>
      <c r="R1572" s="55">
        <f>+Table13[[#This Row],[Price per Unit]]*Table13[[#This Row],[Units Sold]]</f>
        <v>10321.69</v>
      </c>
      <c r="S1572" s="52" t="s">
        <v>40</v>
      </c>
      <c r="T1572" s="66">
        <f>+Table13[[#This Row],[Price per Unit]]*Table13[[#This Row],[Units Sold]]-Table13[[#This Row],[Price per Unit]]*Table13[[#This Row],[Units Sold]]*Table13[[#This Row],[Discount %]]</f>
        <v>9083.0871999999999</v>
      </c>
      <c r="U1572"/>
    </row>
    <row r="1573" spans="1:21">
      <c r="A1573" s="65">
        <v>2397</v>
      </c>
      <c r="B1573" s="52" t="s">
        <v>48</v>
      </c>
      <c r="C1573" s="52" t="s">
        <v>28</v>
      </c>
      <c r="D1573" s="52" t="s">
        <v>29</v>
      </c>
      <c r="E1573" s="52" t="s">
        <v>70</v>
      </c>
      <c r="F1573" s="52" t="s">
        <v>21</v>
      </c>
      <c r="G1573" s="52">
        <f>+LEN(Table13[[#This Row],[Product Name]])</f>
        <v>16</v>
      </c>
      <c r="H1573" s="52" t="s">
        <v>22</v>
      </c>
      <c r="I1573" s="52" t="s">
        <v>23</v>
      </c>
      <c r="J1573" s="52">
        <v>2023</v>
      </c>
      <c r="K1573" s="52" t="s">
        <v>45</v>
      </c>
      <c r="L1573" s="53" t="s">
        <v>58</v>
      </c>
      <c r="M1573" s="54">
        <v>45200</v>
      </c>
      <c r="N1573" s="52" t="s">
        <v>39</v>
      </c>
      <c r="O1573" s="55">
        <v>11.33</v>
      </c>
      <c r="P1573" s="52">
        <v>214</v>
      </c>
      <c r="Q1573" s="56">
        <v>0.22</v>
      </c>
      <c r="R1573" s="55">
        <f>+Table13[[#This Row],[Price per Unit]]*Table13[[#This Row],[Units Sold]]</f>
        <v>2424.62</v>
      </c>
      <c r="S1573" s="52" t="s">
        <v>56</v>
      </c>
      <c r="T1573" s="66">
        <f>+Table13[[#This Row],[Price per Unit]]*Table13[[#This Row],[Units Sold]]-Table13[[#This Row],[Price per Unit]]*Table13[[#This Row],[Units Sold]]*Table13[[#This Row],[Discount %]]</f>
        <v>1891.2035999999998</v>
      </c>
      <c r="U1573"/>
    </row>
    <row r="1574" spans="1:21">
      <c r="A1574" s="65">
        <v>2403</v>
      </c>
      <c r="B1574" s="52" t="s">
        <v>41</v>
      </c>
      <c r="C1574" s="52" t="s">
        <v>28</v>
      </c>
      <c r="D1574" s="52" t="s">
        <v>52</v>
      </c>
      <c r="E1574" s="52" t="s">
        <v>70</v>
      </c>
      <c r="F1574" s="52" t="s">
        <v>21</v>
      </c>
      <c r="G1574" s="52">
        <f>+LEN(Table13[[#This Row],[Product Name]])</f>
        <v>16</v>
      </c>
      <c r="H1574" s="52" t="s">
        <v>22</v>
      </c>
      <c r="I1574" s="52" t="s">
        <v>23</v>
      </c>
      <c r="J1574" s="52">
        <v>2024</v>
      </c>
      <c r="K1574" s="52" t="s">
        <v>45</v>
      </c>
      <c r="L1574" s="53" t="s">
        <v>73</v>
      </c>
      <c r="M1574" s="54">
        <v>45505</v>
      </c>
      <c r="N1574" s="52" t="s">
        <v>69</v>
      </c>
      <c r="O1574" s="55">
        <v>30.12</v>
      </c>
      <c r="P1574" s="52">
        <v>106</v>
      </c>
      <c r="Q1574" s="56">
        <v>0.22</v>
      </c>
      <c r="R1574" s="55">
        <f>+Table13[[#This Row],[Price per Unit]]*Table13[[#This Row],[Units Sold]]</f>
        <v>3192.7200000000003</v>
      </c>
      <c r="S1574" s="52" t="s">
        <v>27</v>
      </c>
      <c r="T1574" s="66">
        <f>+Table13[[#This Row],[Price per Unit]]*Table13[[#This Row],[Units Sold]]-Table13[[#This Row],[Price per Unit]]*Table13[[#This Row],[Units Sold]]*Table13[[#This Row],[Discount %]]</f>
        <v>2490.3216000000002</v>
      </c>
      <c r="U1574"/>
    </row>
    <row r="1575" spans="1:21">
      <c r="A1575" s="65">
        <v>2408</v>
      </c>
      <c r="B1575" s="52" t="s">
        <v>17</v>
      </c>
      <c r="C1575" s="52" t="s">
        <v>28</v>
      </c>
      <c r="D1575" s="52" t="s">
        <v>42</v>
      </c>
      <c r="E1575" s="52" t="s">
        <v>30</v>
      </c>
      <c r="F1575" s="52" t="s">
        <v>43</v>
      </c>
      <c r="G1575" s="52">
        <f>+LEN(Table13[[#This Row],[Product Name]])</f>
        <v>20</v>
      </c>
      <c r="H1575" s="52" t="s">
        <v>57</v>
      </c>
      <c r="I1575" s="52" t="s">
        <v>31</v>
      </c>
      <c r="J1575" s="52">
        <v>2023</v>
      </c>
      <c r="K1575" s="52" t="s">
        <v>24</v>
      </c>
      <c r="L1575" s="53" t="s">
        <v>68</v>
      </c>
      <c r="M1575" s="54">
        <v>45261</v>
      </c>
      <c r="N1575" s="52" t="s">
        <v>34</v>
      </c>
      <c r="O1575" s="55">
        <v>51.53</v>
      </c>
      <c r="P1575" s="52">
        <v>51</v>
      </c>
      <c r="Q1575" s="56">
        <v>0.28000000000000003</v>
      </c>
      <c r="R1575" s="55">
        <f>+Table13[[#This Row],[Price per Unit]]*Table13[[#This Row],[Units Sold]]</f>
        <v>2628.03</v>
      </c>
      <c r="S1575" s="52" t="s">
        <v>40</v>
      </c>
      <c r="T1575" s="66">
        <f>+Table13[[#This Row],[Price per Unit]]*Table13[[#This Row],[Units Sold]]-Table13[[#This Row],[Price per Unit]]*Table13[[#This Row],[Units Sold]]*Table13[[#This Row],[Discount %]]</f>
        <v>1892.1816000000001</v>
      </c>
      <c r="U1575"/>
    </row>
    <row r="1576" spans="1:21">
      <c r="A1576" s="65">
        <v>2411</v>
      </c>
      <c r="B1576" s="52" t="s">
        <v>17</v>
      </c>
      <c r="C1576" s="52" t="s">
        <v>28</v>
      </c>
      <c r="D1576" s="52" t="s">
        <v>52</v>
      </c>
      <c r="E1576" s="52" t="s">
        <v>20</v>
      </c>
      <c r="F1576" s="52" t="s">
        <v>38</v>
      </c>
      <c r="G1576" s="52">
        <f>+LEN(Table13[[#This Row],[Product Name]])</f>
        <v>15</v>
      </c>
      <c r="H1576" s="52" t="s">
        <v>22</v>
      </c>
      <c r="I1576" s="52" t="s">
        <v>23</v>
      </c>
      <c r="J1576" s="52">
        <v>2024</v>
      </c>
      <c r="K1576" s="52" t="s">
        <v>24</v>
      </c>
      <c r="L1576" s="53" t="s">
        <v>58</v>
      </c>
      <c r="M1576" s="54">
        <v>45566</v>
      </c>
      <c r="N1576" s="52" t="s">
        <v>66</v>
      </c>
      <c r="O1576" s="55">
        <v>43.94</v>
      </c>
      <c r="P1576" s="52">
        <v>380</v>
      </c>
      <c r="Q1576" s="56">
        <v>0.11</v>
      </c>
      <c r="R1576" s="55">
        <f>+Table13[[#This Row],[Price per Unit]]*Table13[[#This Row],[Units Sold]]</f>
        <v>16697.2</v>
      </c>
      <c r="S1576" s="52" t="s">
        <v>40</v>
      </c>
      <c r="T1576" s="66">
        <f>+Table13[[#This Row],[Price per Unit]]*Table13[[#This Row],[Units Sold]]-Table13[[#This Row],[Price per Unit]]*Table13[[#This Row],[Units Sold]]*Table13[[#This Row],[Discount %]]</f>
        <v>14860.508000000002</v>
      </c>
      <c r="U1576"/>
    </row>
    <row r="1577" spans="1:21">
      <c r="A1577" s="65">
        <v>2412</v>
      </c>
      <c r="B1577" s="52" t="s">
        <v>41</v>
      </c>
      <c r="C1577" s="52" t="s">
        <v>28</v>
      </c>
      <c r="D1577" s="52" t="s">
        <v>50</v>
      </c>
      <c r="E1577" s="52" t="s">
        <v>62</v>
      </c>
      <c r="F1577" s="52" t="s">
        <v>38</v>
      </c>
      <c r="G1577" s="52">
        <f>+LEN(Table13[[#This Row],[Product Name]])</f>
        <v>15</v>
      </c>
      <c r="H1577" s="52" t="s">
        <v>44</v>
      </c>
      <c r="I1577" s="52" t="s">
        <v>31</v>
      </c>
      <c r="J1577" s="52">
        <v>2024</v>
      </c>
      <c r="K1577" s="52" t="s">
        <v>32</v>
      </c>
      <c r="L1577" s="53" t="s">
        <v>25</v>
      </c>
      <c r="M1577" s="54">
        <v>45352</v>
      </c>
      <c r="N1577" s="52" t="s">
        <v>69</v>
      </c>
      <c r="O1577" s="55">
        <v>80.06</v>
      </c>
      <c r="P1577" s="52">
        <v>355</v>
      </c>
      <c r="Q1577" s="56">
        <v>0.03</v>
      </c>
      <c r="R1577" s="55">
        <f>+Table13[[#This Row],[Price per Unit]]*Table13[[#This Row],[Units Sold]]</f>
        <v>28421.3</v>
      </c>
      <c r="S1577" s="52" t="s">
        <v>47</v>
      </c>
      <c r="T1577" s="66">
        <f>+Table13[[#This Row],[Price per Unit]]*Table13[[#This Row],[Units Sold]]-Table13[[#This Row],[Price per Unit]]*Table13[[#This Row],[Units Sold]]*Table13[[#This Row],[Discount %]]</f>
        <v>27568.661</v>
      </c>
      <c r="U1577"/>
    </row>
    <row r="1578" spans="1:21">
      <c r="A1578" s="65">
        <v>2417</v>
      </c>
      <c r="B1578" s="52" t="s">
        <v>48</v>
      </c>
      <c r="C1578" s="52" t="s">
        <v>28</v>
      </c>
      <c r="D1578" s="52" t="s">
        <v>42</v>
      </c>
      <c r="E1578" s="52" t="s">
        <v>62</v>
      </c>
      <c r="F1578" s="52" t="s">
        <v>55</v>
      </c>
      <c r="G1578" s="52">
        <f>+LEN(Table13[[#This Row],[Product Name]])</f>
        <v>19</v>
      </c>
      <c r="H1578" s="52" t="s">
        <v>44</v>
      </c>
      <c r="I1578" s="52" t="s">
        <v>23</v>
      </c>
      <c r="J1578" s="52">
        <v>2024</v>
      </c>
      <c r="K1578" s="52" t="s">
        <v>32</v>
      </c>
      <c r="L1578" s="53" t="s">
        <v>33</v>
      </c>
      <c r="M1578" s="54">
        <v>45413</v>
      </c>
      <c r="N1578" s="52" t="s">
        <v>39</v>
      </c>
      <c r="O1578" s="55">
        <v>47.3</v>
      </c>
      <c r="P1578" s="52">
        <v>348</v>
      </c>
      <c r="Q1578" s="56">
        <v>0.2</v>
      </c>
      <c r="R1578" s="55">
        <f>+Table13[[#This Row],[Price per Unit]]*Table13[[#This Row],[Units Sold]]</f>
        <v>16460.399999999998</v>
      </c>
      <c r="S1578" s="52" t="s">
        <v>47</v>
      </c>
      <c r="T1578" s="66">
        <f>+Table13[[#This Row],[Price per Unit]]*Table13[[#This Row],[Units Sold]]-Table13[[#This Row],[Price per Unit]]*Table13[[#This Row],[Units Sold]]*Table13[[#This Row],[Discount %]]</f>
        <v>13168.319999999998</v>
      </c>
      <c r="U1578"/>
    </row>
    <row r="1579" spans="1:21">
      <c r="A1579" s="65">
        <v>2418</v>
      </c>
      <c r="B1579" s="52" t="s">
        <v>17</v>
      </c>
      <c r="C1579" s="52" t="s">
        <v>28</v>
      </c>
      <c r="D1579" s="52" t="s">
        <v>29</v>
      </c>
      <c r="E1579" s="52" t="s">
        <v>59</v>
      </c>
      <c r="F1579" s="52" t="s">
        <v>60</v>
      </c>
      <c r="G1579" s="52">
        <f>+LEN(Table13[[#This Row],[Product Name]])</f>
        <v>15</v>
      </c>
      <c r="H1579" s="52" t="s">
        <v>22</v>
      </c>
      <c r="I1579" s="52" t="s">
        <v>23</v>
      </c>
      <c r="J1579" s="52">
        <v>2024</v>
      </c>
      <c r="K1579" s="52" t="s">
        <v>24</v>
      </c>
      <c r="L1579" s="53" t="s">
        <v>72</v>
      </c>
      <c r="M1579" s="54">
        <v>45444</v>
      </c>
      <c r="N1579" s="52" t="s">
        <v>34</v>
      </c>
      <c r="O1579" s="55">
        <v>88.7</v>
      </c>
      <c r="P1579" s="52">
        <v>426</v>
      </c>
      <c r="Q1579" s="56">
        <v>0.02</v>
      </c>
      <c r="R1579" s="55">
        <f>+Table13[[#This Row],[Price per Unit]]*Table13[[#This Row],[Units Sold]]</f>
        <v>37786.200000000004</v>
      </c>
      <c r="S1579" s="52" t="s">
        <v>47</v>
      </c>
      <c r="T1579" s="66">
        <f>+Table13[[#This Row],[Price per Unit]]*Table13[[#This Row],[Units Sold]]-Table13[[#This Row],[Price per Unit]]*Table13[[#This Row],[Units Sold]]*Table13[[#This Row],[Discount %]]</f>
        <v>37030.476000000002</v>
      </c>
      <c r="U1579"/>
    </row>
    <row r="1580" spans="1:21">
      <c r="A1580" s="65">
        <v>2419</v>
      </c>
      <c r="B1580" s="52" t="s">
        <v>41</v>
      </c>
      <c r="C1580" s="52" t="s">
        <v>28</v>
      </c>
      <c r="D1580" s="52" t="s">
        <v>54</v>
      </c>
      <c r="E1580" s="52" t="s">
        <v>20</v>
      </c>
      <c r="F1580" s="52" t="s">
        <v>60</v>
      </c>
      <c r="G1580" s="52">
        <f>+LEN(Table13[[#This Row],[Product Name]])</f>
        <v>15</v>
      </c>
      <c r="H1580" s="52" t="s">
        <v>22</v>
      </c>
      <c r="I1580" s="52" t="s">
        <v>23</v>
      </c>
      <c r="J1580" s="52">
        <v>2024</v>
      </c>
      <c r="K1580" s="52" t="s">
        <v>32</v>
      </c>
      <c r="L1580" s="53" t="s">
        <v>68</v>
      </c>
      <c r="M1580" s="54">
        <v>45627</v>
      </c>
      <c r="N1580" s="52" t="s">
        <v>34</v>
      </c>
      <c r="O1580" s="55">
        <v>76.86</v>
      </c>
      <c r="P1580" s="52">
        <v>255</v>
      </c>
      <c r="Q1580" s="56">
        <v>0.09</v>
      </c>
      <c r="R1580" s="55">
        <f>+Table13[[#This Row],[Price per Unit]]*Table13[[#This Row],[Units Sold]]</f>
        <v>19599.3</v>
      </c>
      <c r="S1580" s="52" t="s">
        <v>56</v>
      </c>
      <c r="T1580" s="66">
        <f>+Table13[[#This Row],[Price per Unit]]*Table13[[#This Row],[Units Sold]]-Table13[[#This Row],[Price per Unit]]*Table13[[#This Row],[Units Sold]]*Table13[[#This Row],[Discount %]]</f>
        <v>17835.362999999998</v>
      </c>
      <c r="U1580"/>
    </row>
    <row r="1581" spans="1:21">
      <c r="A1581" s="65">
        <v>2423</v>
      </c>
      <c r="B1581" s="52" t="s">
        <v>17</v>
      </c>
      <c r="C1581" s="52" t="s">
        <v>28</v>
      </c>
      <c r="D1581" s="52" t="s">
        <v>36</v>
      </c>
      <c r="E1581" s="52" t="s">
        <v>30</v>
      </c>
      <c r="F1581" s="52" t="s">
        <v>60</v>
      </c>
      <c r="G1581" s="52">
        <f>+LEN(Table13[[#This Row],[Product Name]])</f>
        <v>15</v>
      </c>
      <c r="H1581" s="52" t="s">
        <v>57</v>
      </c>
      <c r="I1581" s="52" t="s">
        <v>23</v>
      </c>
      <c r="J1581" s="52">
        <v>2023</v>
      </c>
      <c r="K1581" s="52" t="s">
        <v>32</v>
      </c>
      <c r="L1581" s="53" t="s">
        <v>68</v>
      </c>
      <c r="M1581" s="54">
        <v>45261</v>
      </c>
      <c r="N1581" s="52" t="s">
        <v>66</v>
      </c>
      <c r="O1581" s="55">
        <v>62.47</v>
      </c>
      <c r="P1581" s="52">
        <v>125</v>
      </c>
      <c r="Q1581" s="56">
        <v>0.02</v>
      </c>
      <c r="R1581" s="55">
        <f>+Table13[[#This Row],[Price per Unit]]*Table13[[#This Row],[Units Sold]]</f>
        <v>7808.75</v>
      </c>
      <c r="S1581" s="52" t="s">
        <v>56</v>
      </c>
      <c r="T1581" s="66">
        <f>+Table13[[#This Row],[Price per Unit]]*Table13[[#This Row],[Units Sold]]-Table13[[#This Row],[Price per Unit]]*Table13[[#This Row],[Units Sold]]*Table13[[#This Row],[Discount %]]</f>
        <v>7652.5749999999998</v>
      </c>
      <c r="U1581"/>
    </row>
    <row r="1582" spans="1:21">
      <c r="A1582" s="65">
        <v>2428</v>
      </c>
      <c r="B1582" s="52" t="s">
        <v>48</v>
      </c>
      <c r="C1582" s="52" t="s">
        <v>28</v>
      </c>
      <c r="D1582" s="52" t="s">
        <v>19</v>
      </c>
      <c r="E1582" s="52" t="s">
        <v>30</v>
      </c>
      <c r="F1582" s="52" t="s">
        <v>38</v>
      </c>
      <c r="G1582" s="52">
        <f>+LEN(Table13[[#This Row],[Product Name]])</f>
        <v>15</v>
      </c>
      <c r="H1582" s="52" t="s">
        <v>22</v>
      </c>
      <c r="I1582" s="52" t="s">
        <v>31</v>
      </c>
      <c r="J1582" s="52">
        <v>2024</v>
      </c>
      <c r="K1582" s="52" t="s">
        <v>24</v>
      </c>
      <c r="L1582" s="53" t="s">
        <v>53</v>
      </c>
      <c r="M1582" s="54">
        <v>45292</v>
      </c>
      <c r="N1582" s="52" t="s">
        <v>66</v>
      </c>
      <c r="O1582" s="55">
        <v>92.97</v>
      </c>
      <c r="P1582" s="52">
        <v>231</v>
      </c>
      <c r="Q1582" s="56">
        <v>0.16</v>
      </c>
      <c r="R1582" s="55">
        <f>+Table13[[#This Row],[Price per Unit]]*Table13[[#This Row],[Units Sold]]</f>
        <v>21476.07</v>
      </c>
      <c r="S1582" s="52" t="s">
        <v>27</v>
      </c>
      <c r="T1582" s="66">
        <f>+Table13[[#This Row],[Price per Unit]]*Table13[[#This Row],[Units Sold]]-Table13[[#This Row],[Price per Unit]]*Table13[[#This Row],[Units Sold]]*Table13[[#This Row],[Discount %]]</f>
        <v>18039.898799999999</v>
      </c>
      <c r="U1582"/>
    </row>
    <row r="1583" spans="1:21">
      <c r="A1583" s="65">
        <v>2433</v>
      </c>
      <c r="B1583" s="52" t="s">
        <v>48</v>
      </c>
      <c r="C1583" s="52" t="s">
        <v>28</v>
      </c>
      <c r="D1583" s="52" t="s">
        <v>54</v>
      </c>
      <c r="E1583" s="52" t="s">
        <v>67</v>
      </c>
      <c r="F1583" s="52" t="s">
        <v>43</v>
      </c>
      <c r="G1583" s="52">
        <f>+LEN(Table13[[#This Row],[Product Name]])</f>
        <v>20</v>
      </c>
      <c r="H1583" s="52" t="s">
        <v>57</v>
      </c>
      <c r="I1583" s="52" t="s">
        <v>31</v>
      </c>
      <c r="J1583" s="52">
        <v>2024</v>
      </c>
      <c r="K1583" s="52" t="s">
        <v>63</v>
      </c>
      <c r="L1583" s="53" t="s">
        <v>68</v>
      </c>
      <c r="M1583" s="54">
        <v>45627</v>
      </c>
      <c r="N1583" s="52" t="s">
        <v>39</v>
      </c>
      <c r="O1583" s="55">
        <v>41.37</v>
      </c>
      <c r="P1583" s="52">
        <v>25</v>
      </c>
      <c r="Q1583" s="56">
        <v>0.03</v>
      </c>
      <c r="R1583" s="55">
        <f>+Table13[[#This Row],[Price per Unit]]*Table13[[#This Row],[Units Sold]]</f>
        <v>1034.25</v>
      </c>
      <c r="S1583" s="52" t="s">
        <v>61</v>
      </c>
      <c r="T1583" s="66">
        <f>+Table13[[#This Row],[Price per Unit]]*Table13[[#This Row],[Units Sold]]-Table13[[#This Row],[Price per Unit]]*Table13[[#This Row],[Units Sold]]*Table13[[#This Row],[Discount %]]</f>
        <v>1003.2225</v>
      </c>
      <c r="U1583"/>
    </row>
    <row r="1584" spans="1:21">
      <c r="A1584" s="65">
        <v>2434</v>
      </c>
      <c r="B1584" s="52" t="s">
        <v>41</v>
      </c>
      <c r="C1584" s="52" t="s">
        <v>28</v>
      </c>
      <c r="D1584" s="52" t="s">
        <v>36</v>
      </c>
      <c r="E1584" s="52" t="s">
        <v>20</v>
      </c>
      <c r="F1584" s="52" t="s">
        <v>43</v>
      </c>
      <c r="G1584" s="52">
        <f>+LEN(Table13[[#This Row],[Product Name]])</f>
        <v>20</v>
      </c>
      <c r="H1584" s="52" t="s">
        <v>57</v>
      </c>
      <c r="I1584" s="52" t="s">
        <v>23</v>
      </c>
      <c r="J1584" s="52">
        <v>2024</v>
      </c>
      <c r="K1584" s="52" t="s">
        <v>32</v>
      </c>
      <c r="L1584" s="53" t="s">
        <v>64</v>
      </c>
      <c r="M1584" s="54">
        <v>45474</v>
      </c>
      <c r="N1584" s="52" t="s">
        <v>69</v>
      </c>
      <c r="O1584" s="55">
        <v>8.5299999999999994</v>
      </c>
      <c r="P1584" s="52">
        <v>130</v>
      </c>
      <c r="Q1584" s="56">
        <v>0.05</v>
      </c>
      <c r="R1584" s="55">
        <f>+Table13[[#This Row],[Price per Unit]]*Table13[[#This Row],[Units Sold]]</f>
        <v>1108.8999999999999</v>
      </c>
      <c r="S1584" s="52" t="s">
        <v>27</v>
      </c>
      <c r="T1584" s="66">
        <f>+Table13[[#This Row],[Price per Unit]]*Table13[[#This Row],[Units Sold]]-Table13[[#This Row],[Price per Unit]]*Table13[[#This Row],[Units Sold]]*Table13[[#This Row],[Discount %]]</f>
        <v>1053.4549999999999</v>
      </c>
      <c r="U1584"/>
    </row>
    <row r="1585" spans="1:21">
      <c r="A1585" s="65">
        <v>2436</v>
      </c>
      <c r="B1585" s="52" t="s">
        <v>41</v>
      </c>
      <c r="C1585" s="52" t="s">
        <v>28</v>
      </c>
      <c r="D1585" s="52" t="s">
        <v>42</v>
      </c>
      <c r="E1585" s="52" t="s">
        <v>30</v>
      </c>
      <c r="F1585" s="52" t="s">
        <v>21</v>
      </c>
      <c r="G1585" s="52">
        <f>+LEN(Table13[[#This Row],[Product Name]])</f>
        <v>16</v>
      </c>
      <c r="H1585" s="52" t="s">
        <v>22</v>
      </c>
      <c r="I1585" s="52" t="s">
        <v>31</v>
      </c>
      <c r="J1585" s="52">
        <v>2024</v>
      </c>
      <c r="K1585" s="52" t="s">
        <v>45</v>
      </c>
      <c r="L1585" s="53" t="s">
        <v>33</v>
      </c>
      <c r="M1585" s="54">
        <v>45413</v>
      </c>
      <c r="N1585" s="52" t="s">
        <v>26</v>
      </c>
      <c r="O1585" s="55">
        <v>63.95</v>
      </c>
      <c r="P1585" s="52">
        <v>213</v>
      </c>
      <c r="Q1585" s="56">
        <v>0.19</v>
      </c>
      <c r="R1585" s="55">
        <f>+Table13[[#This Row],[Price per Unit]]*Table13[[#This Row],[Units Sold]]</f>
        <v>13621.35</v>
      </c>
      <c r="S1585" s="52" t="s">
        <v>27</v>
      </c>
      <c r="T1585" s="66">
        <f>+Table13[[#This Row],[Price per Unit]]*Table13[[#This Row],[Units Sold]]-Table13[[#This Row],[Price per Unit]]*Table13[[#This Row],[Units Sold]]*Table13[[#This Row],[Discount %]]</f>
        <v>11033.2935</v>
      </c>
      <c r="U1585"/>
    </row>
    <row r="1586" spans="1:21">
      <c r="A1586" s="65">
        <v>2437</v>
      </c>
      <c r="B1586" s="52" t="s">
        <v>41</v>
      </c>
      <c r="C1586" s="52" t="s">
        <v>28</v>
      </c>
      <c r="D1586" s="52" t="s">
        <v>50</v>
      </c>
      <c r="E1586" s="52" t="s">
        <v>59</v>
      </c>
      <c r="F1586" s="52" t="s">
        <v>55</v>
      </c>
      <c r="G1586" s="52">
        <f>+LEN(Table13[[#This Row],[Product Name]])</f>
        <v>19</v>
      </c>
      <c r="H1586" s="52" t="s">
        <v>44</v>
      </c>
      <c r="I1586" s="52" t="s">
        <v>31</v>
      </c>
      <c r="J1586" s="52">
        <v>2023</v>
      </c>
      <c r="K1586" s="52" t="s">
        <v>63</v>
      </c>
      <c r="L1586" s="53" t="s">
        <v>71</v>
      </c>
      <c r="M1586" s="54">
        <v>45200</v>
      </c>
      <c r="N1586" s="52" t="s">
        <v>34</v>
      </c>
      <c r="O1586" s="55">
        <v>61.25</v>
      </c>
      <c r="P1586" s="52">
        <v>164</v>
      </c>
      <c r="Q1586" s="56">
        <v>0.09</v>
      </c>
      <c r="R1586" s="55">
        <f>+Table13[[#This Row],[Price per Unit]]*Table13[[#This Row],[Units Sold]]</f>
        <v>10045</v>
      </c>
      <c r="S1586" s="52" t="s">
        <v>47</v>
      </c>
      <c r="T1586" s="66">
        <f>+Table13[[#This Row],[Price per Unit]]*Table13[[#This Row],[Units Sold]]-Table13[[#This Row],[Price per Unit]]*Table13[[#This Row],[Units Sold]]*Table13[[#This Row],[Discount %]]</f>
        <v>9140.9500000000007</v>
      </c>
      <c r="U1586"/>
    </row>
    <row r="1587" spans="1:21">
      <c r="A1587" s="65">
        <v>2439</v>
      </c>
      <c r="B1587" s="52" t="s">
        <v>48</v>
      </c>
      <c r="C1587" s="52" t="s">
        <v>28</v>
      </c>
      <c r="D1587" s="52" t="s">
        <v>19</v>
      </c>
      <c r="E1587" s="52" t="s">
        <v>37</v>
      </c>
      <c r="F1587" s="52" t="s">
        <v>55</v>
      </c>
      <c r="G1587" s="52">
        <f>+LEN(Table13[[#This Row],[Product Name]])</f>
        <v>19</v>
      </c>
      <c r="H1587" s="52" t="s">
        <v>22</v>
      </c>
      <c r="I1587" s="52" t="s">
        <v>23</v>
      </c>
      <c r="J1587" s="52">
        <v>2023</v>
      </c>
      <c r="K1587" s="52" t="s">
        <v>32</v>
      </c>
      <c r="L1587" s="53" t="s">
        <v>25</v>
      </c>
      <c r="M1587" s="54">
        <v>44986</v>
      </c>
      <c r="N1587" s="52" t="s">
        <v>69</v>
      </c>
      <c r="O1587" s="55">
        <v>37.340000000000003</v>
      </c>
      <c r="P1587" s="52">
        <v>323</v>
      </c>
      <c r="Q1587" s="56">
        <v>0.24</v>
      </c>
      <c r="R1587" s="55">
        <f>+Table13[[#This Row],[Price per Unit]]*Table13[[#This Row],[Units Sold]]</f>
        <v>12060.820000000002</v>
      </c>
      <c r="S1587" s="52" t="s">
        <v>27</v>
      </c>
      <c r="T1587" s="66">
        <f>+Table13[[#This Row],[Price per Unit]]*Table13[[#This Row],[Units Sold]]-Table13[[#This Row],[Price per Unit]]*Table13[[#This Row],[Units Sold]]*Table13[[#This Row],[Discount %]]</f>
        <v>9166.2232000000004</v>
      </c>
      <c r="U1587"/>
    </row>
    <row r="1588" spans="1:21">
      <c r="A1588" s="65">
        <v>2446</v>
      </c>
      <c r="B1588" s="52" t="s">
        <v>48</v>
      </c>
      <c r="C1588" s="52" t="s">
        <v>28</v>
      </c>
      <c r="D1588" s="52" t="s">
        <v>19</v>
      </c>
      <c r="E1588" s="52" t="s">
        <v>59</v>
      </c>
      <c r="F1588" s="52" t="s">
        <v>55</v>
      </c>
      <c r="G1588" s="52">
        <f>+LEN(Table13[[#This Row],[Product Name]])</f>
        <v>19</v>
      </c>
      <c r="H1588" s="52" t="s">
        <v>44</v>
      </c>
      <c r="I1588" s="52" t="s">
        <v>23</v>
      </c>
      <c r="J1588" s="52">
        <v>2023</v>
      </c>
      <c r="K1588" s="52" t="s">
        <v>32</v>
      </c>
      <c r="L1588" s="53" t="s">
        <v>46</v>
      </c>
      <c r="M1588" s="54">
        <v>45170</v>
      </c>
      <c r="N1588" s="52" t="s">
        <v>34</v>
      </c>
      <c r="O1588" s="55">
        <v>79.83</v>
      </c>
      <c r="P1588" s="52">
        <v>273</v>
      </c>
      <c r="Q1588" s="56">
        <v>0.2</v>
      </c>
      <c r="R1588" s="55">
        <f>+Table13[[#This Row],[Price per Unit]]*Table13[[#This Row],[Units Sold]]</f>
        <v>21793.59</v>
      </c>
      <c r="S1588" s="52" t="s">
        <v>40</v>
      </c>
      <c r="T1588" s="66">
        <f>+Table13[[#This Row],[Price per Unit]]*Table13[[#This Row],[Units Sold]]-Table13[[#This Row],[Price per Unit]]*Table13[[#This Row],[Units Sold]]*Table13[[#This Row],[Discount %]]</f>
        <v>17434.871999999999</v>
      </c>
      <c r="U1588"/>
    </row>
    <row r="1589" spans="1:21">
      <c r="A1589" s="65">
        <v>2447</v>
      </c>
      <c r="B1589" s="52" t="s">
        <v>17</v>
      </c>
      <c r="C1589" s="52" t="s">
        <v>28</v>
      </c>
      <c r="D1589" s="52" t="s">
        <v>42</v>
      </c>
      <c r="E1589" s="52" t="s">
        <v>62</v>
      </c>
      <c r="F1589" s="52" t="s">
        <v>43</v>
      </c>
      <c r="G1589" s="52">
        <f>+LEN(Table13[[#This Row],[Product Name]])</f>
        <v>20</v>
      </c>
      <c r="H1589" s="52" t="s">
        <v>22</v>
      </c>
      <c r="I1589" s="52" t="s">
        <v>31</v>
      </c>
      <c r="J1589" s="52">
        <v>2024</v>
      </c>
      <c r="K1589" s="52" t="s">
        <v>32</v>
      </c>
      <c r="L1589" s="53" t="s">
        <v>64</v>
      </c>
      <c r="M1589" s="54">
        <v>45474</v>
      </c>
      <c r="N1589" s="52" t="s">
        <v>69</v>
      </c>
      <c r="O1589" s="55">
        <v>51.71</v>
      </c>
      <c r="P1589" s="52">
        <v>96</v>
      </c>
      <c r="Q1589" s="56">
        <v>0.09</v>
      </c>
      <c r="R1589" s="55">
        <f>+Table13[[#This Row],[Price per Unit]]*Table13[[#This Row],[Units Sold]]</f>
        <v>4964.16</v>
      </c>
      <c r="S1589" s="52" t="s">
        <v>40</v>
      </c>
      <c r="T1589" s="66">
        <f>+Table13[[#This Row],[Price per Unit]]*Table13[[#This Row],[Units Sold]]-Table13[[#This Row],[Price per Unit]]*Table13[[#This Row],[Units Sold]]*Table13[[#This Row],[Discount %]]</f>
        <v>4517.3855999999996</v>
      </c>
      <c r="U1589"/>
    </row>
    <row r="1590" spans="1:21">
      <c r="A1590" s="65">
        <v>2448</v>
      </c>
      <c r="B1590" s="52" t="s">
        <v>48</v>
      </c>
      <c r="C1590" s="52" t="s">
        <v>28</v>
      </c>
      <c r="D1590" s="52" t="s">
        <v>36</v>
      </c>
      <c r="E1590" s="52" t="s">
        <v>20</v>
      </c>
      <c r="F1590" s="52" t="s">
        <v>55</v>
      </c>
      <c r="G1590" s="52">
        <f>+LEN(Table13[[#This Row],[Product Name]])</f>
        <v>19</v>
      </c>
      <c r="H1590" s="52" t="s">
        <v>22</v>
      </c>
      <c r="I1590" s="52" t="s">
        <v>31</v>
      </c>
      <c r="J1590" s="52">
        <v>2023</v>
      </c>
      <c r="K1590" s="52" t="s">
        <v>63</v>
      </c>
      <c r="L1590" s="53" t="s">
        <v>25</v>
      </c>
      <c r="M1590" s="54">
        <v>44986</v>
      </c>
      <c r="N1590" s="52" t="s">
        <v>69</v>
      </c>
      <c r="O1590" s="55">
        <v>67.069999999999993</v>
      </c>
      <c r="P1590" s="52">
        <v>180</v>
      </c>
      <c r="Q1590" s="56">
        <v>0.24</v>
      </c>
      <c r="R1590" s="55">
        <f>+Table13[[#This Row],[Price per Unit]]*Table13[[#This Row],[Units Sold]]</f>
        <v>12072.599999999999</v>
      </c>
      <c r="S1590" s="52" t="s">
        <v>56</v>
      </c>
      <c r="T1590" s="66">
        <f>+Table13[[#This Row],[Price per Unit]]*Table13[[#This Row],[Units Sold]]-Table13[[#This Row],[Price per Unit]]*Table13[[#This Row],[Units Sold]]*Table13[[#This Row],[Discount %]]</f>
        <v>9175.1759999999995</v>
      </c>
      <c r="U1590"/>
    </row>
    <row r="1591" spans="1:21">
      <c r="A1591" s="65">
        <v>2449</v>
      </c>
      <c r="B1591" s="52" t="s">
        <v>48</v>
      </c>
      <c r="C1591" s="52" t="s">
        <v>28</v>
      </c>
      <c r="D1591" s="52" t="s">
        <v>52</v>
      </c>
      <c r="E1591" s="52" t="s">
        <v>67</v>
      </c>
      <c r="F1591" s="52" t="s">
        <v>38</v>
      </c>
      <c r="G1591" s="52">
        <f>+LEN(Table13[[#This Row],[Product Name]])</f>
        <v>15</v>
      </c>
      <c r="H1591" s="52" t="s">
        <v>22</v>
      </c>
      <c r="I1591" s="52" t="s">
        <v>31</v>
      </c>
      <c r="J1591" s="52">
        <v>2023</v>
      </c>
      <c r="K1591" s="52" t="s">
        <v>45</v>
      </c>
      <c r="L1591" s="53" t="s">
        <v>46</v>
      </c>
      <c r="M1591" s="54">
        <v>45170</v>
      </c>
      <c r="N1591" s="52" t="s">
        <v>69</v>
      </c>
      <c r="O1591" s="55">
        <v>56.26</v>
      </c>
      <c r="P1591" s="52">
        <v>11</v>
      </c>
      <c r="Q1591" s="56">
        <v>0</v>
      </c>
      <c r="R1591" s="55">
        <f>+Table13[[#This Row],[Price per Unit]]*Table13[[#This Row],[Units Sold]]</f>
        <v>618.86</v>
      </c>
      <c r="S1591" s="52" t="s">
        <v>56</v>
      </c>
      <c r="T1591" s="66">
        <f>+Table13[[#This Row],[Price per Unit]]*Table13[[#This Row],[Units Sold]]-Table13[[#This Row],[Price per Unit]]*Table13[[#This Row],[Units Sold]]*Table13[[#This Row],[Discount %]]</f>
        <v>618.86</v>
      </c>
      <c r="U1591"/>
    </row>
    <row r="1592" spans="1:21">
      <c r="A1592" s="65">
        <v>2453</v>
      </c>
      <c r="B1592" s="52" t="s">
        <v>48</v>
      </c>
      <c r="C1592" s="52" t="s">
        <v>28</v>
      </c>
      <c r="D1592" s="52" t="s">
        <v>29</v>
      </c>
      <c r="E1592" s="52" t="s">
        <v>37</v>
      </c>
      <c r="F1592" s="52" t="s">
        <v>43</v>
      </c>
      <c r="G1592" s="52">
        <f>+LEN(Table13[[#This Row],[Product Name]])</f>
        <v>20</v>
      </c>
      <c r="H1592" s="52" t="s">
        <v>22</v>
      </c>
      <c r="I1592" s="52" t="s">
        <v>23</v>
      </c>
      <c r="J1592" s="52">
        <v>2023</v>
      </c>
      <c r="K1592" s="52" t="s">
        <v>32</v>
      </c>
      <c r="L1592" s="53" t="s">
        <v>53</v>
      </c>
      <c r="M1592" s="54">
        <v>44927</v>
      </c>
      <c r="N1592" s="52" t="s">
        <v>39</v>
      </c>
      <c r="O1592" s="55">
        <v>28.71</v>
      </c>
      <c r="P1592" s="52">
        <v>49</v>
      </c>
      <c r="Q1592" s="56">
        <v>0.13</v>
      </c>
      <c r="R1592" s="55">
        <f>+Table13[[#This Row],[Price per Unit]]*Table13[[#This Row],[Units Sold]]</f>
        <v>1406.79</v>
      </c>
      <c r="S1592" s="52" t="s">
        <v>56</v>
      </c>
      <c r="T1592" s="66">
        <f>+Table13[[#This Row],[Price per Unit]]*Table13[[#This Row],[Units Sold]]-Table13[[#This Row],[Price per Unit]]*Table13[[#This Row],[Units Sold]]*Table13[[#This Row],[Discount %]]</f>
        <v>1223.9072999999999</v>
      </c>
      <c r="U1592"/>
    </row>
    <row r="1593" spans="1:21">
      <c r="A1593" s="65">
        <v>2454</v>
      </c>
      <c r="B1593" s="52" t="s">
        <v>48</v>
      </c>
      <c r="C1593" s="52" t="s">
        <v>28</v>
      </c>
      <c r="D1593" s="52" t="s">
        <v>50</v>
      </c>
      <c r="E1593" s="52" t="s">
        <v>30</v>
      </c>
      <c r="F1593" s="52" t="s">
        <v>60</v>
      </c>
      <c r="G1593" s="52">
        <f>+LEN(Table13[[#This Row],[Product Name]])</f>
        <v>15</v>
      </c>
      <c r="H1593" s="52" t="s">
        <v>22</v>
      </c>
      <c r="I1593" s="52" t="s">
        <v>23</v>
      </c>
      <c r="J1593" s="52">
        <v>2023</v>
      </c>
      <c r="K1593" s="52" t="s">
        <v>24</v>
      </c>
      <c r="L1593" s="53" t="s">
        <v>51</v>
      </c>
      <c r="M1593" s="54">
        <v>45017</v>
      </c>
      <c r="N1593" s="52" t="s">
        <v>39</v>
      </c>
      <c r="O1593" s="55">
        <v>38.57</v>
      </c>
      <c r="P1593" s="52">
        <v>482</v>
      </c>
      <c r="Q1593" s="56">
        <v>0.01</v>
      </c>
      <c r="R1593" s="55">
        <f>+Table13[[#This Row],[Price per Unit]]*Table13[[#This Row],[Units Sold]]</f>
        <v>18590.740000000002</v>
      </c>
      <c r="S1593" s="52" t="s">
        <v>40</v>
      </c>
      <c r="T1593" s="66">
        <f>+Table13[[#This Row],[Price per Unit]]*Table13[[#This Row],[Units Sold]]-Table13[[#This Row],[Price per Unit]]*Table13[[#This Row],[Units Sold]]*Table13[[#This Row],[Discount %]]</f>
        <v>18404.832600000002</v>
      </c>
      <c r="U1593"/>
    </row>
    <row r="1594" spans="1:21">
      <c r="A1594" s="65">
        <v>2455</v>
      </c>
      <c r="B1594" s="52" t="s">
        <v>17</v>
      </c>
      <c r="C1594" s="52" t="s">
        <v>28</v>
      </c>
      <c r="D1594" s="52" t="s">
        <v>54</v>
      </c>
      <c r="E1594" s="52" t="s">
        <v>30</v>
      </c>
      <c r="F1594" s="52" t="s">
        <v>38</v>
      </c>
      <c r="G1594" s="52">
        <f>+LEN(Table13[[#This Row],[Product Name]])</f>
        <v>15</v>
      </c>
      <c r="H1594" s="52" t="s">
        <v>44</v>
      </c>
      <c r="I1594" s="52" t="s">
        <v>23</v>
      </c>
      <c r="J1594" s="52">
        <v>2024</v>
      </c>
      <c r="K1594" s="52" t="s">
        <v>32</v>
      </c>
      <c r="L1594" s="53" t="s">
        <v>68</v>
      </c>
      <c r="M1594" s="54">
        <v>45627</v>
      </c>
      <c r="N1594" s="52" t="s">
        <v>66</v>
      </c>
      <c r="O1594" s="55">
        <v>26.45</v>
      </c>
      <c r="P1594" s="52">
        <v>156</v>
      </c>
      <c r="Q1594" s="56">
        <v>0.1</v>
      </c>
      <c r="R1594" s="55">
        <f>+Table13[[#This Row],[Price per Unit]]*Table13[[#This Row],[Units Sold]]</f>
        <v>4126.2</v>
      </c>
      <c r="S1594" s="52" t="s">
        <v>61</v>
      </c>
      <c r="T1594" s="66">
        <f>+Table13[[#This Row],[Price per Unit]]*Table13[[#This Row],[Units Sold]]-Table13[[#This Row],[Price per Unit]]*Table13[[#This Row],[Units Sold]]*Table13[[#This Row],[Discount %]]</f>
        <v>3713.58</v>
      </c>
      <c r="U1594"/>
    </row>
    <row r="1595" spans="1:21">
      <c r="A1595" s="65">
        <v>2458</v>
      </c>
      <c r="B1595" s="52" t="s">
        <v>17</v>
      </c>
      <c r="C1595" s="52" t="s">
        <v>28</v>
      </c>
      <c r="D1595" s="52" t="s">
        <v>29</v>
      </c>
      <c r="E1595" s="52" t="s">
        <v>62</v>
      </c>
      <c r="F1595" s="52" t="s">
        <v>55</v>
      </c>
      <c r="G1595" s="52">
        <f>+LEN(Table13[[#This Row],[Product Name]])</f>
        <v>19</v>
      </c>
      <c r="H1595" s="52" t="s">
        <v>44</v>
      </c>
      <c r="I1595" s="52" t="s">
        <v>31</v>
      </c>
      <c r="J1595" s="52">
        <v>2024</v>
      </c>
      <c r="K1595" s="52" t="s">
        <v>24</v>
      </c>
      <c r="L1595" s="53" t="s">
        <v>64</v>
      </c>
      <c r="M1595" s="54">
        <v>45474</v>
      </c>
      <c r="N1595" s="52" t="s">
        <v>69</v>
      </c>
      <c r="O1595" s="55">
        <v>58.31</v>
      </c>
      <c r="P1595" s="52">
        <v>453</v>
      </c>
      <c r="Q1595" s="56">
        <v>0.16</v>
      </c>
      <c r="R1595" s="55">
        <f>+Table13[[#This Row],[Price per Unit]]*Table13[[#This Row],[Units Sold]]</f>
        <v>26414.43</v>
      </c>
      <c r="S1595" s="52" t="s">
        <v>40</v>
      </c>
      <c r="T1595" s="66">
        <f>+Table13[[#This Row],[Price per Unit]]*Table13[[#This Row],[Units Sold]]-Table13[[#This Row],[Price per Unit]]*Table13[[#This Row],[Units Sold]]*Table13[[#This Row],[Discount %]]</f>
        <v>22188.121200000001</v>
      </c>
      <c r="U1595"/>
    </row>
    <row r="1596" spans="1:21">
      <c r="A1596" s="65">
        <v>2459</v>
      </c>
      <c r="B1596" s="52" t="s">
        <v>17</v>
      </c>
      <c r="C1596" s="52" t="s">
        <v>28</v>
      </c>
      <c r="D1596" s="52" t="s">
        <v>50</v>
      </c>
      <c r="E1596" s="52" t="s">
        <v>30</v>
      </c>
      <c r="F1596" s="52" t="s">
        <v>60</v>
      </c>
      <c r="G1596" s="52">
        <f>+LEN(Table13[[#This Row],[Product Name]])</f>
        <v>15</v>
      </c>
      <c r="H1596" s="52" t="s">
        <v>22</v>
      </c>
      <c r="I1596" s="52" t="s">
        <v>23</v>
      </c>
      <c r="J1596" s="52">
        <v>2024</v>
      </c>
      <c r="K1596" s="52" t="s">
        <v>24</v>
      </c>
      <c r="L1596" s="53" t="s">
        <v>58</v>
      </c>
      <c r="M1596" s="54">
        <v>45566</v>
      </c>
      <c r="N1596" s="52" t="s">
        <v>39</v>
      </c>
      <c r="O1596" s="55">
        <v>18.260000000000002</v>
      </c>
      <c r="P1596" s="52">
        <v>46</v>
      </c>
      <c r="Q1596" s="56">
        <v>0.23</v>
      </c>
      <c r="R1596" s="55">
        <f>+Table13[[#This Row],[Price per Unit]]*Table13[[#This Row],[Units Sold]]</f>
        <v>839.96</v>
      </c>
      <c r="S1596" s="52" t="s">
        <v>56</v>
      </c>
      <c r="T1596" s="66">
        <f>+Table13[[#This Row],[Price per Unit]]*Table13[[#This Row],[Units Sold]]-Table13[[#This Row],[Price per Unit]]*Table13[[#This Row],[Units Sold]]*Table13[[#This Row],[Discount %]]</f>
        <v>646.76919999999996</v>
      </c>
      <c r="U1596"/>
    </row>
    <row r="1597" spans="1:21">
      <c r="A1597" s="65">
        <v>2461</v>
      </c>
      <c r="B1597" s="52" t="s">
        <v>17</v>
      </c>
      <c r="C1597" s="52" t="s">
        <v>28</v>
      </c>
      <c r="D1597" s="52" t="s">
        <v>52</v>
      </c>
      <c r="E1597" s="52" t="s">
        <v>37</v>
      </c>
      <c r="F1597" s="52" t="s">
        <v>55</v>
      </c>
      <c r="G1597" s="52">
        <f>+LEN(Table13[[#This Row],[Product Name]])</f>
        <v>19</v>
      </c>
      <c r="H1597" s="52" t="s">
        <v>22</v>
      </c>
      <c r="I1597" s="52" t="s">
        <v>23</v>
      </c>
      <c r="J1597" s="52">
        <v>2024</v>
      </c>
      <c r="K1597" s="52" t="s">
        <v>24</v>
      </c>
      <c r="L1597" s="53" t="s">
        <v>73</v>
      </c>
      <c r="M1597" s="54">
        <v>45505</v>
      </c>
      <c r="N1597" s="52" t="s">
        <v>66</v>
      </c>
      <c r="O1597" s="55">
        <v>12.09</v>
      </c>
      <c r="P1597" s="52">
        <v>105</v>
      </c>
      <c r="Q1597" s="56">
        <v>0.06</v>
      </c>
      <c r="R1597" s="55">
        <f>+Table13[[#This Row],[Price per Unit]]*Table13[[#This Row],[Units Sold]]</f>
        <v>1269.45</v>
      </c>
      <c r="S1597" s="52" t="s">
        <v>56</v>
      </c>
      <c r="T1597" s="66">
        <f>+Table13[[#This Row],[Price per Unit]]*Table13[[#This Row],[Units Sold]]-Table13[[#This Row],[Price per Unit]]*Table13[[#This Row],[Units Sold]]*Table13[[#This Row],[Discount %]]</f>
        <v>1193.2830000000001</v>
      </c>
      <c r="U1597"/>
    </row>
    <row r="1598" spans="1:21">
      <c r="A1598" s="65">
        <v>2466</v>
      </c>
      <c r="B1598" s="52" t="s">
        <v>17</v>
      </c>
      <c r="C1598" s="52" t="s">
        <v>28</v>
      </c>
      <c r="D1598" s="52" t="s">
        <v>42</v>
      </c>
      <c r="E1598" s="52" t="s">
        <v>30</v>
      </c>
      <c r="F1598" s="52" t="s">
        <v>55</v>
      </c>
      <c r="G1598" s="52">
        <f>+LEN(Table13[[#This Row],[Product Name]])</f>
        <v>19</v>
      </c>
      <c r="H1598" s="52" t="s">
        <v>57</v>
      </c>
      <c r="I1598" s="52" t="s">
        <v>23</v>
      </c>
      <c r="J1598" s="52">
        <v>2023</v>
      </c>
      <c r="K1598" s="52" t="s">
        <v>24</v>
      </c>
      <c r="L1598" s="53" t="s">
        <v>53</v>
      </c>
      <c r="M1598" s="54">
        <v>44927</v>
      </c>
      <c r="N1598" s="52" t="s">
        <v>34</v>
      </c>
      <c r="O1598" s="55">
        <v>59.21</v>
      </c>
      <c r="P1598" s="52">
        <v>340</v>
      </c>
      <c r="Q1598" s="56">
        <v>0.13</v>
      </c>
      <c r="R1598" s="55">
        <f>+Table13[[#This Row],[Price per Unit]]*Table13[[#This Row],[Units Sold]]</f>
        <v>20131.400000000001</v>
      </c>
      <c r="S1598" s="52" t="s">
        <v>61</v>
      </c>
      <c r="T1598" s="66">
        <f>+Table13[[#This Row],[Price per Unit]]*Table13[[#This Row],[Units Sold]]-Table13[[#This Row],[Price per Unit]]*Table13[[#This Row],[Units Sold]]*Table13[[#This Row],[Discount %]]</f>
        <v>17514.317999999999</v>
      </c>
      <c r="U1598"/>
    </row>
    <row r="1599" spans="1:21">
      <c r="A1599" s="65">
        <v>2467</v>
      </c>
      <c r="B1599" s="52" t="s">
        <v>17</v>
      </c>
      <c r="C1599" s="52" t="s">
        <v>28</v>
      </c>
      <c r="D1599" s="52" t="s">
        <v>54</v>
      </c>
      <c r="E1599" s="52" t="s">
        <v>62</v>
      </c>
      <c r="F1599" s="52" t="s">
        <v>55</v>
      </c>
      <c r="G1599" s="52">
        <f>+LEN(Table13[[#This Row],[Product Name]])</f>
        <v>19</v>
      </c>
      <c r="H1599" s="52" t="s">
        <v>44</v>
      </c>
      <c r="I1599" s="52" t="s">
        <v>23</v>
      </c>
      <c r="J1599" s="52">
        <v>2023</v>
      </c>
      <c r="K1599" s="52" t="s">
        <v>24</v>
      </c>
      <c r="L1599" s="53" t="s">
        <v>25</v>
      </c>
      <c r="M1599" s="54">
        <v>44986</v>
      </c>
      <c r="N1599" s="52" t="s">
        <v>39</v>
      </c>
      <c r="O1599" s="55">
        <v>61.41</v>
      </c>
      <c r="P1599" s="52">
        <v>125</v>
      </c>
      <c r="Q1599" s="56">
        <v>0.08</v>
      </c>
      <c r="R1599" s="55">
        <f>+Table13[[#This Row],[Price per Unit]]*Table13[[#This Row],[Units Sold]]</f>
        <v>7676.25</v>
      </c>
      <c r="S1599" s="52" t="s">
        <v>40</v>
      </c>
      <c r="T1599" s="66">
        <f>+Table13[[#This Row],[Price per Unit]]*Table13[[#This Row],[Units Sold]]-Table13[[#This Row],[Price per Unit]]*Table13[[#This Row],[Units Sold]]*Table13[[#This Row],[Discount %]]</f>
        <v>7062.15</v>
      </c>
      <c r="U1599"/>
    </row>
    <row r="1600" spans="1:21">
      <c r="A1600" s="65">
        <v>2470</v>
      </c>
      <c r="B1600" s="52" t="s">
        <v>17</v>
      </c>
      <c r="C1600" s="52" t="s">
        <v>28</v>
      </c>
      <c r="D1600" s="52" t="s">
        <v>29</v>
      </c>
      <c r="E1600" s="52" t="s">
        <v>67</v>
      </c>
      <c r="F1600" s="52" t="s">
        <v>43</v>
      </c>
      <c r="G1600" s="52">
        <f>+LEN(Table13[[#This Row],[Product Name]])</f>
        <v>20</v>
      </c>
      <c r="H1600" s="52" t="s">
        <v>44</v>
      </c>
      <c r="I1600" s="52" t="s">
        <v>31</v>
      </c>
      <c r="J1600" s="52">
        <v>2023</v>
      </c>
      <c r="K1600" s="52" t="s">
        <v>32</v>
      </c>
      <c r="L1600" s="53" t="s">
        <v>53</v>
      </c>
      <c r="M1600" s="54">
        <v>44927</v>
      </c>
      <c r="N1600" s="52" t="s">
        <v>69</v>
      </c>
      <c r="O1600" s="55">
        <v>82.51</v>
      </c>
      <c r="P1600" s="52">
        <v>217</v>
      </c>
      <c r="Q1600" s="56">
        <v>0</v>
      </c>
      <c r="R1600" s="55">
        <f>+Table13[[#This Row],[Price per Unit]]*Table13[[#This Row],[Units Sold]]</f>
        <v>17904.670000000002</v>
      </c>
      <c r="S1600" s="52" t="s">
        <v>56</v>
      </c>
      <c r="T1600" s="66">
        <f>+Table13[[#This Row],[Price per Unit]]*Table13[[#This Row],[Units Sold]]-Table13[[#This Row],[Price per Unit]]*Table13[[#This Row],[Units Sold]]*Table13[[#This Row],[Discount %]]</f>
        <v>17904.670000000002</v>
      </c>
      <c r="U1600"/>
    </row>
    <row r="1601" spans="1:21">
      <c r="A1601" s="65">
        <v>2475</v>
      </c>
      <c r="B1601" s="52" t="s">
        <v>48</v>
      </c>
      <c r="C1601" s="52" t="s">
        <v>28</v>
      </c>
      <c r="D1601" s="52" t="s">
        <v>42</v>
      </c>
      <c r="E1601" s="52" t="s">
        <v>67</v>
      </c>
      <c r="F1601" s="52" t="s">
        <v>38</v>
      </c>
      <c r="G1601" s="52">
        <f>+LEN(Table13[[#This Row],[Product Name]])</f>
        <v>15</v>
      </c>
      <c r="H1601" s="52" t="s">
        <v>44</v>
      </c>
      <c r="I1601" s="52" t="s">
        <v>31</v>
      </c>
      <c r="J1601" s="52">
        <v>2024</v>
      </c>
      <c r="K1601" s="52" t="s">
        <v>24</v>
      </c>
      <c r="L1601" s="53" t="s">
        <v>46</v>
      </c>
      <c r="M1601" s="54">
        <v>45536</v>
      </c>
      <c r="N1601" s="52" t="s">
        <v>39</v>
      </c>
      <c r="O1601" s="55">
        <v>15.71</v>
      </c>
      <c r="P1601" s="52">
        <v>141</v>
      </c>
      <c r="Q1601" s="56">
        <v>0.27</v>
      </c>
      <c r="R1601" s="55">
        <f>+Table13[[#This Row],[Price per Unit]]*Table13[[#This Row],[Units Sold]]</f>
        <v>2215.11</v>
      </c>
      <c r="S1601" s="52" t="s">
        <v>40</v>
      </c>
      <c r="T1601" s="66">
        <f>+Table13[[#This Row],[Price per Unit]]*Table13[[#This Row],[Units Sold]]-Table13[[#This Row],[Price per Unit]]*Table13[[#This Row],[Units Sold]]*Table13[[#This Row],[Discount %]]</f>
        <v>1617.0302999999999</v>
      </c>
      <c r="U1601"/>
    </row>
    <row r="1602" spans="1:21">
      <c r="A1602" s="65">
        <v>2478</v>
      </c>
      <c r="B1602" s="52" t="s">
        <v>41</v>
      </c>
      <c r="C1602" s="52" t="s">
        <v>28</v>
      </c>
      <c r="D1602" s="52" t="s">
        <v>50</v>
      </c>
      <c r="E1602" s="52" t="s">
        <v>59</v>
      </c>
      <c r="F1602" s="52" t="s">
        <v>43</v>
      </c>
      <c r="G1602" s="52">
        <f>+LEN(Table13[[#This Row],[Product Name]])</f>
        <v>20</v>
      </c>
      <c r="H1602" s="52" t="s">
        <v>44</v>
      </c>
      <c r="I1602" s="52" t="s">
        <v>23</v>
      </c>
      <c r="J1602" s="52">
        <v>2023</v>
      </c>
      <c r="K1602" s="52" t="s">
        <v>63</v>
      </c>
      <c r="L1602" s="53" t="s">
        <v>72</v>
      </c>
      <c r="M1602" s="54">
        <v>45078</v>
      </c>
      <c r="N1602" s="52" t="s">
        <v>69</v>
      </c>
      <c r="O1602" s="55">
        <v>60.31</v>
      </c>
      <c r="P1602" s="52">
        <v>311</v>
      </c>
      <c r="Q1602" s="56">
        <v>0.17</v>
      </c>
      <c r="R1602" s="55">
        <f>+Table13[[#This Row],[Price per Unit]]*Table13[[#This Row],[Units Sold]]</f>
        <v>18756.41</v>
      </c>
      <c r="S1602" s="52" t="s">
        <v>27</v>
      </c>
      <c r="T1602" s="66">
        <f>+Table13[[#This Row],[Price per Unit]]*Table13[[#This Row],[Units Sold]]-Table13[[#This Row],[Price per Unit]]*Table13[[#This Row],[Units Sold]]*Table13[[#This Row],[Discount %]]</f>
        <v>15567.820299999999</v>
      </c>
      <c r="U1602"/>
    </row>
    <row r="1603" spans="1:21">
      <c r="A1603" s="65">
        <v>2484</v>
      </c>
      <c r="B1603" s="52" t="s">
        <v>17</v>
      </c>
      <c r="C1603" s="52" t="s">
        <v>28</v>
      </c>
      <c r="D1603" s="52" t="s">
        <v>50</v>
      </c>
      <c r="E1603" s="52" t="s">
        <v>59</v>
      </c>
      <c r="F1603" s="52" t="s">
        <v>21</v>
      </c>
      <c r="G1603" s="52">
        <f>+LEN(Table13[[#This Row],[Product Name]])</f>
        <v>16</v>
      </c>
      <c r="H1603" s="52" t="s">
        <v>44</v>
      </c>
      <c r="I1603" s="52" t="s">
        <v>31</v>
      </c>
      <c r="J1603" s="52">
        <v>2024</v>
      </c>
      <c r="K1603" s="52" t="s">
        <v>24</v>
      </c>
      <c r="L1603" s="53" t="s">
        <v>72</v>
      </c>
      <c r="M1603" s="54">
        <v>45444</v>
      </c>
      <c r="N1603" s="52" t="s">
        <v>39</v>
      </c>
      <c r="O1603" s="55">
        <v>12.26</v>
      </c>
      <c r="P1603" s="52">
        <v>486</v>
      </c>
      <c r="Q1603" s="56">
        <v>0.03</v>
      </c>
      <c r="R1603" s="55">
        <f>+Table13[[#This Row],[Price per Unit]]*Table13[[#This Row],[Units Sold]]</f>
        <v>5958.36</v>
      </c>
      <c r="S1603" s="52" t="s">
        <v>61</v>
      </c>
      <c r="T1603" s="66">
        <f>+Table13[[#This Row],[Price per Unit]]*Table13[[#This Row],[Units Sold]]-Table13[[#This Row],[Price per Unit]]*Table13[[#This Row],[Units Sold]]*Table13[[#This Row],[Discount %]]</f>
        <v>5779.6091999999999</v>
      </c>
      <c r="U1603"/>
    </row>
    <row r="1604" spans="1:21">
      <c r="A1604" s="65">
        <v>2485</v>
      </c>
      <c r="B1604" s="52" t="s">
        <v>41</v>
      </c>
      <c r="C1604" s="52" t="s">
        <v>28</v>
      </c>
      <c r="D1604" s="52" t="s">
        <v>50</v>
      </c>
      <c r="E1604" s="52" t="s">
        <v>20</v>
      </c>
      <c r="F1604" s="52" t="s">
        <v>38</v>
      </c>
      <c r="G1604" s="52">
        <f>+LEN(Table13[[#This Row],[Product Name]])</f>
        <v>15</v>
      </c>
      <c r="H1604" s="52" t="s">
        <v>44</v>
      </c>
      <c r="I1604" s="52" t="s">
        <v>23</v>
      </c>
      <c r="J1604" s="52">
        <v>2024</v>
      </c>
      <c r="K1604" s="52" t="s">
        <v>32</v>
      </c>
      <c r="L1604" s="53" t="s">
        <v>65</v>
      </c>
      <c r="M1604" s="54">
        <v>45292</v>
      </c>
      <c r="N1604" s="52" t="s">
        <v>69</v>
      </c>
      <c r="O1604" s="55">
        <v>21.1</v>
      </c>
      <c r="P1604" s="52">
        <v>247</v>
      </c>
      <c r="Q1604" s="56">
        <v>0.03</v>
      </c>
      <c r="R1604" s="55">
        <f>+Table13[[#This Row],[Price per Unit]]*Table13[[#This Row],[Units Sold]]</f>
        <v>5211.7000000000007</v>
      </c>
      <c r="S1604" s="52" t="s">
        <v>40</v>
      </c>
      <c r="T1604" s="66">
        <f>+Table13[[#This Row],[Price per Unit]]*Table13[[#This Row],[Units Sold]]-Table13[[#This Row],[Price per Unit]]*Table13[[#This Row],[Units Sold]]*Table13[[#This Row],[Discount %]]</f>
        <v>5055.3490000000011</v>
      </c>
      <c r="U1604"/>
    </row>
    <row r="1605" spans="1:21">
      <c r="A1605" s="65">
        <v>2488</v>
      </c>
      <c r="B1605" s="52" t="s">
        <v>17</v>
      </c>
      <c r="C1605" s="52" t="s">
        <v>28</v>
      </c>
      <c r="D1605" s="52" t="s">
        <v>42</v>
      </c>
      <c r="E1605" s="52" t="s">
        <v>59</v>
      </c>
      <c r="F1605" s="52" t="s">
        <v>38</v>
      </c>
      <c r="G1605" s="52">
        <f>+LEN(Table13[[#This Row],[Product Name]])</f>
        <v>15</v>
      </c>
      <c r="H1605" s="52" t="s">
        <v>44</v>
      </c>
      <c r="I1605" s="52" t="s">
        <v>31</v>
      </c>
      <c r="J1605" s="52">
        <v>2024</v>
      </c>
      <c r="K1605" s="52" t="s">
        <v>45</v>
      </c>
      <c r="L1605" s="53" t="s">
        <v>51</v>
      </c>
      <c r="M1605" s="54">
        <v>45383</v>
      </c>
      <c r="N1605" s="52" t="s">
        <v>69</v>
      </c>
      <c r="O1605" s="55">
        <v>62.51</v>
      </c>
      <c r="P1605" s="52">
        <v>315</v>
      </c>
      <c r="Q1605" s="56">
        <v>7.0000000000000007E-2</v>
      </c>
      <c r="R1605" s="55">
        <f>+Table13[[#This Row],[Price per Unit]]*Table13[[#This Row],[Units Sold]]</f>
        <v>19690.649999999998</v>
      </c>
      <c r="S1605" s="52" t="s">
        <v>40</v>
      </c>
      <c r="T1605" s="66">
        <f>+Table13[[#This Row],[Price per Unit]]*Table13[[#This Row],[Units Sold]]-Table13[[#This Row],[Price per Unit]]*Table13[[#This Row],[Units Sold]]*Table13[[#This Row],[Discount %]]</f>
        <v>18312.304499999998</v>
      </c>
      <c r="U1605"/>
    </row>
    <row r="1606" spans="1:21">
      <c r="A1606" s="65">
        <v>2489</v>
      </c>
      <c r="B1606" s="52" t="s">
        <v>41</v>
      </c>
      <c r="C1606" s="52" t="s">
        <v>28</v>
      </c>
      <c r="D1606" s="52" t="s">
        <v>36</v>
      </c>
      <c r="E1606" s="52" t="s">
        <v>62</v>
      </c>
      <c r="F1606" s="52" t="s">
        <v>43</v>
      </c>
      <c r="G1606" s="52">
        <f>+LEN(Table13[[#This Row],[Product Name]])</f>
        <v>20</v>
      </c>
      <c r="H1606" s="52" t="s">
        <v>22</v>
      </c>
      <c r="I1606" s="52" t="s">
        <v>31</v>
      </c>
      <c r="J1606" s="52">
        <v>2023</v>
      </c>
      <c r="K1606" s="52" t="s">
        <v>24</v>
      </c>
      <c r="L1606" s="53" t="s">
        <v>64</v>
      </c>
      <c r="M1606" s="54">
        <v>45108</v>
      </c>
      <c r="N1606" s="52" t="s">
        <v>39</v>
      </c>
      <c r="O1606" s="55">
        <v>27.61</v>
      </c>
      <c r="P1606" s="52">
        <v>10</v>
      </c>
      <c r="Q1606" s="56">
        <v>0.17</v>
      </c>
      <c r="R1606" s="55">
        <f>+Table13[[#This Row],[Price per Unit]]*Table13[[#This Row],[Units Sold]]</f>
        <v>276.10000000000002</v>
      </c>
      <c r="S1606" s="52" t="s">
        <v>27</v>
      </c>
      <c r="T1606" s="66">
        <f>+Table13[[#This Row],[Price per Unit]]*Table13[[#This Row],[Units Sold]]-Table13[[#This Row],[Price per Unit]]*Table13[[#This Row],[Units Sold]]*Table13[[#This Row],[Discount %]]</f>
        <v>229.16300000000001</v>
      </c>
      <c r="U1606"/>
    </row>
    <row r="1607" spans="1:21">
      <c r="A1607" s="65">
        <v>2490</v>
      </c>
      <c r="B1607" s="52" t="s">
        <v>17</v>
      </c>
      <c r="C1607" s="52" t="s">
        <v>28</v>
      </c>
      <c r="D1607" s="52" t="s">
        <v>54</v>
      </c>
      <c r="E1607" s="52" t="s">
        <v>30</v>
      </c>
      <c r="F1607" s="52" t="s">
        <v>55</v>
      </c>
      <c r="G1607" s="52">
        <f>+LEN(Table13[[#This Row],[Product Name]])</f>
        <v>19</v>
      </c>
      <c r="H1607" s="52" t="s">
        <v>22</v>
      </c>
      <c r="I1607" s="52" t="s">
        <v>23</v>
      </c>
      <c r="J1607" s="52">
        <v>2024</v>
      </c>
      <c r="K1607" s="52" t="s">
        <v>24</v>
      </c>
      <c r="L1607" s="53" t="s">
        <v>25</v>
      </c>
      <c r="M1607" s="54">
        <v>45352</v>
      </c>
      <c r="N1607" s="52" t="s">
        <v>39</v>
      </c>
      <c r="O1607" s="55">
        <v>92.34</v>
      </c>
      <c r="P1607" s="52">
        <v>272</v>
      </c>
      <c r="Q1607" s="56">
        <v>0.23</v>
      </c>
      <c r="R1607" s="55">
        <f>+Table13[[#This Row],[Price per Unit]]*Table13[[#This Row],[Units Sold]]</f>
        <v>25116.48</v>
      </c>
      <c r="S1607" s="52" t="s">
        <v>27</v>
      </c>
      <c r="T1607" s="66">
        <f>+Table13[[#This Row],[Price per Unit]]*Table13[[#This Row],[Units Sold]]-Table13[[#This Row],[Price per Unit]]*Table13[[#This Row],[Units Sold]]*Table13[[#This Row],[Discount %]]</f>
        <v>19339.689599999998</v>
      </c>
      <c r="U1607"/>
    </row>
    <row r="1608" spans="1:21">
      <c r="A1608" s="65">
        <v>2492</v>
      </c>
      <c r="B1608" s="52" t="s">
        <v>41</v>
      </c>
      <c r="C1608" s="52" t="s">
        <v>28</v>
      </c>
      <c r="D1608" s="52" t="s">
        <v>52</v>
      </c>
      <c r="E1608" s="52" t="s">
        <v>59</v>
      </c>
      <c r="F1608" s="52" t="s">
        <v>38</v>
      </c>
      <c r="G1608" s="52">
        <f>+LEN(Table13[[#This Row],[Product Name]])</f>
        <v>15</v>
      </c>
      <c r="H1608" s="52" t="s">
        <v>22</v>
      </c>
      <c r="I1608" s="52" t="s">
        <v>23</v>
      </c>
      <c r="J1608" s="52">
        <v>2024</v>
      </c>
      <c r="K1608" s="52" t="s">
        <v>45</v>
      </c>
      <c r="L1608" s="53" t="s">
        <v>65</v>
      </c>
      <c r="M1608" s="54">
        <v>45292</v>
      </c>
      <c r="N1608" s="52" t="s">
        <v>26</v>
      </c>
      <c r="O1608" s="55">
        <v>57.4</v>
      </c>
      <c r="P1608" s="52">
        <v>192</v>
      </c>
      <c r="Q1608" s="56">
        <v>0.06</v>
      </c>
      <c r="R1608" s="55">
        <f>+Table13[[#This Row],[Price per Unit]]*Table13[[#This Row],[Units Sold]]</f>
        <v>11020.8</v>
      </c>
      <c r="S1608" s="52" t="s">
        <v>40</v>
      </c>
      <c r="T1608" s="66">
        <f>+Table13[[#This Row],[Price per Unit]]*Table13[[#This Row],[Units Sold]]-Table13[[#This Row],[Price per Unit]]*Table13[[#This Row],[Units Sold]]*Table13[[#This Row],[Discount %]]</f>
        <v>10359.552</v>
      </c>
      <c r="U1608"/>
    </row>
    <row r="1609" spans="1:21">
      <c r="A1609" s="65">
        <v>2500</v>
      </c>
      <c r="B1609" s="52" t="s">
        <v>17</v>
      </c>
      <c r="C1609" s="52" t="s">
        <v>28</v>
      </c>
      <c r="D1609" s="52" t="s">
        <v>42</v>
      </c>
      <c r="E1609" s="52" t="s">
        <v>62</v>
      </c>
      <c r="F1609" s="52" t="s">
        <v>60</v>
      </c>
      <c r="G1609" s="52">
        <f>+LEN(Table13[[#This Row],[Product Name]])</f>
        <v>15</v>
      </c>
      <c r="H1609" s="52" t="s">
        <v>22</v>
      </c>
      <c r="I1609" s="52" t="s">
        <v>31</v>
      </c>
      <c r="J1609" s="52">
        <v>2023</v>
      </c>
      <c r="K1609" s="52" t="s">
        <v>24</v>
      </c>
      <c r="L1609" s="53" t="s">
        <v>68</v>
      </c>
      <c r="M1609" s="54">
        <v>45261</v>
      </c>
      <c r="N1609" s="52" t="s">
        <v>69</v>
      </c>
      <c r="O1609" s="55">
        <v>89.74</v>
      </c>
      <c r="P1609" s="52">
        <v>131</v>
      </c>
      <c r="Q1609" s="56">
        <v>0.04</v>
      </c>
      <c r="R1609" s="55">
        <f>+Table13[[#This Row],[Price per Unit]]*Table13[[#This Row],[Units Sold]]</f>
        <v>11755.939999999999</v>
      </c>
      <c r="S1609" s="52" t="s">
        <v>40</v>
      </c>
      <c r="T1609" s="66">
        <f>+Table13[[#This Row],[Price per Unit]]*Table13[[#This Row],[Units Sold]]-Table13[[#This Row],[Price per Unit]]*Table13[[#This Row],[Units Sold]]*Table13[[#This Row],[Discount %]]</f>
        <v>11285.702399999998</v>
      </c>
      <c r="U1609"/>
    </row>
    <row r="1610" spans="1:21">
      <c r="A1610" s="65">
        <v>2503</v>
      </c>
      <c r="B1610" s="52" t="s">
        <v>17</v>
      </c>
      <c r="C1610" s="52" t="s">
        <v>28</v>
      </c>
      <c r="D1610" s="52" t="s">
        <v>19</v>
      </c>
      <c r="E1610" s="52" t="s">
        <v>30</v>
      </c>
      <c r="F1610" s="52" t="s">
        <v>21</v>
      </c>
      <c r="G1610" s="52">
        <f>+LEN(Table13[[#This Row],[Product Name]])</f>
        <v>16</v>
      </c>
      <c r="H1610" s="52" t="s">
        <v>22</v>
      </c>
      <c r="I1610" s="52" t="s">
        <v>31</v>
      </c>
      <c r="J1610" s="52">
        <v>2023</v>
      </c>
      <c r="K1610" s="52" t="s">
        <v>63</v>
      </c>
      <c r="L1610" s="53" t="s">
        <v>51</v>
      </c>
      <c r="M1610" s="54">
        <v>45017</v>
      </c>
      <c r="N1610" s="52" t="s">
        <v>26</v>
      </c>
      <c r="O1610" s="55">
        <v>12.08</v>
      </c>
      <c r="P1610" s="52">
        <v>348</v>
      </c>
      <c r="Q1610" s="56">
        <v>0.06</v>
      </c>
      <c r="R1610" s="55">
        <f>+Table13[[#This Row],[Price per Unit]]*Table13[[#This Row],[Units Sold]]</f>
        <v>4203.84</v>
      </c>
      <c r="S1610" s="52" t="s">
        <v>40</v>
      </c>
      <c r="T1610" s="66">
        <f>+Table13[[#This Row],[Price per Unit]]*Table13[[#This Row],[Units Sold]]-Table13[[#This Row],[Price per Unit]]*Table13[[#This Row],[Units Sold]]*Table13[[#This Row],[Discount %]]</f>
        <v>3951.6096000000002</v>
      </c>
      <c r="U1610"/>
    </row>
    <row r="1611" spans="1:21">
      <c r="A1611" s="65">
        <v>2506</v>
      </c>
      <c r="B1611" s="52" t="s">
        <v>41</v>
      </c>
      <c r="C1611" s="52" t="s">
        <v>28</v>
      </c>
      <c r="D1611" s="52" t="s">
        <v>52</v>
      </c>
      <c r="E1611" s="52" t="s">
        <v>59</v>
      </c>
      <c r="F1611" s="52" t="s">
        <v>43</v>
      </c>
      <c r="G1611" s="52">
        <f>+LEN(Table13[[#This Row],[Product Name]])</f>
        <v>20</v>
      </c>
      <c r="H1611" s="52" t="s">
        <v>57</v>
      </c>
      <c r="I1611" s="52" t="s">
        <v>23</v>
      </c>
      <c r="J1611" s="52">
        <v>2023</v>
      </c>
      <c r="K1611" s="52" t="s">
        <v>32</v>
      </c>
      <c r="L1611" s="53" t="s">
        <v>65</v>
      </c>
      <c r="M1611" s="54">
        <v>44927</v>
      </c>
      <c r="N1611" s="52" t="s">
        <v>66</v>
      </c>
      <c r="O1611" s="55">
        <v>38.51</v>
      </c>
      <c r="P1611" s="52">
        <v>111</v>
      </c>
      <c r="Q1611" s="56">
        <v>0.22</v>
      </c>
      <c r="R1611" s="55">
        <f>+Table13[[#This Row],[Price per Unit]]*Table13[[#This Row],[Units Sold]]</f>
        <v>4274.6099999999997</v>
      </c>
      <c r="S1611" s="52" t="s">
        <v>61</v>
      </c>
      <c r="T1611" s="66">
        <f>+Table13[[#This Row],[Price per Unit]]*Table13[[#This Row],[Units Sold]]-Table13[[#This Row],[Price per Unit]]*Table13[[#This Row],[Units Sold]]*Table13[[#This Row],[Discount %]]</f>
        <v>3334.1957999999995</v>
      </c>
      <c r="U1611"/>
    </row>
    <row r="1612" spans="1:21">
      <c r="A1612" s="65">
        <v>2510</v>
      </c>
      <c r="B1612" s="52" t="s">
        <v>41</v>
      </c>
      <c r="C1612" s="52" t="s">
        <v>28</v>
      </c>
      <c r="D1612" s="52" t="s">
        <v>42</v>
      </c>
      <c r="E1612" s="52" t="s">
        <v>62</v>
      </c>
      <c r="F1612" s="52" t="s">
        <v>60</v>
      </c>
      <c r="G1612" s="52">
        <f>+LEN(Table13[[#This Row],[Product Name]])</f>
        <v>15</v>
      </c>
      <c r="H1612" s="52" t="s">
        <v>22</v>
      </c>
      <c r="I1612" s="52" t="s">
        <v>31</v>
      </c>
      <c r="J1612" s="52">
        <v>2023</v>
      </c>
      <c r="K1612" s="52" t="s">
        <v>45</v>
      </c>
      <c r="L1612" s="53" t="s">
        <v>51</v>
      </c>
      <c r="M1612" s="54">
        <v>45017</v>
      </c>
      <c r="N1612" s="52" t="s">
        <v>26</v>
      </c>
      <c r="O1612" s="55">
        <v>92.71</v>
      </c>
      <c r="P1612" s="52">
        <v>208</v>
      </c>
      <c r="Q1612" s="56">
        <v>0.21</v>
      </c>
      <c r="R1612" s="55">
        <f>+Table13[[#This Row],[Price per Unit]]*Table13[[#This Row],[Units Sold]]</f>
        <v>19283.68</v>
      </c>
      <c r="S1612" s="52" t="s">
        <v>40</v>
      </c>
      <c r="T1612" s="66">
        <f>+Table13[[#This Row],[Price per Unit]]*Table13[[#This Row],[Units Sold]]-Table13[[#This Row],[Price per Unit]]*Table13[[#This Row],[Units Sold]]*Table13[[#This Row],[Discount %]]</f>
        <v>15234.1072</v>
      </c>
      <c r="U1612"/>
    </row>
    <row r="1613" spans="1:21">
      <c r="A1613" s="65">
        <v>2513</v>
      </c>
      <c r="B1613" s="52" t="s">
        <v>41</v>
      </c>
      <c r="C1613" s="52" t="s">
        <v>28</v>
      </c>
      <c r="D1613" s="52" t="s">
        <v>36</v>
      </c>
      <c r="E1613" s="52" t="s">
        <v>37</v>
      </c>
      <c r="F1613" s="52" t="s">
        <v>21</v>
      </c>
      <c r="G1613" s="52">
        <f>+LEN(Table13[[#This Row],[Product Name]])</f>
        <v>16</v>
      </c>
      <c r="H1613" s="52" t="s">
        <v>44</v>
      </c>
      <c r="I1613" s="52" t="s">
        <v>23</v>
      </c>
      <c r="J1613" s="52">
        <v>2024</v>
      </c>
      <c r="K1613" s="52" t="s">
        <v>24</v>
      </c>
      <c r="L1613" s="53" t="s">
        <v>64</v>
      </c>
      <c r="M1613" s="54">
        <v>45474</v>
      </c>
      <c r="N1613" s="52" t="s">
        <v>34</v>
      </c>
      <c r="O1613" s="55">
        <v>92.84</v>
      </c>
      <c r="P1613" s="52">
        <v>327</v>
      </c>
      <c r="Q1613" s="56">
        <v>0.27</v>
      </c>
      <c r="R1613" s="55">
        <f>+Table13[[#This Row],[Price per Unit]]*Table13[[#This Row],[Units Sold]]</f>
        <v>30358.68</v>
      </c>
      <c r="S1613" s="52" t="s">
        <v>27</v>
      </c>
      <c r="T1613" s="66">
        <f>+Table13[[#This Row],[Price per Unit]]*Table13[[#This Row],[Units Sold]]-Table13[[#This Row],[Price per Unit]]*Table13[[#This Row],[Units Sold]]*Table13[[#This Row],[Discount %]]</f>
        <v>22161.8364</v>
      </c>
      <c r="U1613"/>
    </row>
    <row r="1614" spans="1:21">
      <c r="A1614" s="65">
        <v>2518</v>
      </c>
      <c r="B1614" s="52" t="s">
        <v>41</v>
      </c>
      <c r="C1614" s="52" t="s">
        <v>28</v>
      </c>
      <c r="D1614" s="52" t="s">
        <v>42</v>
      </c>
      <c r="E1614" s="52" t="s">
        <v>20</v>
      </c>
      <c r="F1614" s="52" t="s">
        <v>38</v>
      </c>
      <c r="G1614" s="52">
        <f>+LEN(Table13[[#This Row],[Product Name]])</f>
        <v>15</v>
      </c>
      <c r="H1614" s="52" t="s">
        <v>44</v>
      </c>
      <c r="I1614" s="52" t="s">
        <v>23</v>
      </c>
      <c r="J1614" s="52">
        <v>2024</v>
      </c>
      <c r="K1614" s="52" t="s">
        <v>45</v>
      </c>
      <c r="L1614" s="53" t="s">
        <v>68</v>
      </c>
      <c r="M1614" s="54">
        <v>45627</v>
      </c>
      <c r="N1614" s="52" t="s">
        <v>34</v>
      </c>
      <c r="O1614" s="55">
        <v>42.35</v>
      </c>
      <c r="P1614" s="52">
        <v>276</v>
      </c>
      <c r="Q1614" s="56">
        <v>0.13</v>
      </c>
      <c r="R1614" s="55">
        <f>+Table13[[#This Row],[Price per Unit]]*Table13[[#This Row],[Units Sold]]</f>
        <v>11688.6</v>
      </c>
      <c r="S1614" s="52" t="s">
        <v>56</v>
      </c>
      <c r="T1614" s="66">
        <f>+Table13[[#This Row],[Price per Unit]]*Table13[[#This Row],[Units Sold]]-Table13[[#This Row],[Price per Unit]]*Table13[[#This Row],[Units Sold]]*Table13[[#This Row],[Discount %]]</f>
        <v>10169.082</v>
      </c>
      <c r="U1614"/>
    </row>
    <row r="1615" spans="1:21">
      <c r="A1615" s="65">
        <v>2528</v>
      </c>
      <c r="B1615" s="52" t="s">
        <v>48</v>
      </c>
      <c r="C1615" s="52" t="s">
        <v>28</v>
      </c>
      <c r="D1615" s="52" t="s">
        <v>52</v>
      </c>
      <c r="E1615" s="52" t="s">
        <v>70</v>
      </c>
      <c r="F1615" s="52" t="s">
        <v>60</v>
      </c>
      <c r="G1615" s="52">
        <f>+LEN(Table13[[#This Row],[Product Name]])</f>
        <v>15</v>
      </c>
      <c r="H1615" s="52" t="s">
        <v>44</v>
      </c>
      <c r="I1615" s="52" t="s">
        <v>31</v>
      </c>
      <c r="J1615" s="52">
        <v>2024</v>
      </c>
      <c r="K1615" s="52" t="s">
        <v>45</v>
      </c>
      <c r="L1615" s="53" t="s">
        <v>73</v>
      </c>
      <c r="M1615" s="54">
        <v>45505</v>
      </c>
      <c r="N1615" s="52" t="s">
        <v>69</v>
      </c>
      <c r="O1615" s="55">
        <v>10.19</v>
      </c>
      <c r="P1615" s="52">
        <v>12</v>
      </c>
      <c r="Q1615" s="56">
        <v>0.2</v>
      </c>
      <c r="R1615" s="55">
        <f>+Table13[[#This Row],[Price per Unit]]*Table13[[#This Row],[Units Sold]]</f>
        <v>122.28</v>
      </c>
      <c r="S1615" s="52" t="s">
        <v>61</v>
      </c>
      <c r="T1615" s="66">
        <f>+Table13[[#This Row],[Price per Unit]]*Table13[[#This Row],[Units Sold]]-Table13[[#This Row],[Price per Unit]]*Table13[[#This Row],[Units Sold]]*Table13[[#This Row],[Discount %]]</f>
        <v>97.823999999999998</v>
      </c>
      <c r="U1615"/>
    </row>
    <row r="1616" spans="1:21">
      <c r="A1616" s="65">
        <v>2531</v>
      </c>
      <c r="B1616" s="52" t="s">
        <v>17</v>
      </c>
      <c r="C1616" s="52" t="s">
        <v>28</v>
      </c>
      <c r="D1616" s="52" t="s">
        <v>36</v>
      </c>
      <c r="E1616" s="52" t="s">
        <v>20</v>
      </c>
      <c r="F1616" s="52" t="s">
        <v>60</v>
      </c>
      <c r="G1616" s="52">
        <f>+LEN(Table13[[#This Row],[Product Name]])</f>
        <v>15</v>
      </c>
      <c r="H1616" s="52" t="s">
        <v>44</v>
      </c>
      <c r="I1616" s="52" t="s">
        <v>31</v>
      </c>
      <c r="J1616" s="52">
        <v>2023</v>
      </c>
      <c r="K1616" s="52" t="s">
        <v>24</v>
      </c>
      <c r="L1616" s="53" t="s">
        <v>33</v>
      </c>
      <c r="M1616" s="54">
        <v>45047</v>
      </c>
      <c r="N1616" s="52" t="s">
        <v>26</v>
      </c>
      <c r="O1616" s="55">
        <v>97.55</v>
      </c>
      <c r="P1616" s="52">
        <v>346</v>
      </c>
      <c r="Q1616" s="56">
        <v>0.13</v>
      </c>
      <c r="R1616" s="55">
        <f>+Table13[[#This Row],[Price per Unit]]*Table13[[#This Row],[Units Sold]]</f>
        <v>33752.299999999996</v>
      </c>
      <c r="S1616" s="52" t="s">
        <v>27</v>
      </c>
      <c r="T1616" s="66">
        <f>+Table13[[#This Row],[Price per Unit]]*Table13[[#This Row],[Units Sold]]-Table13[[#This Row],[Price per Unit]]*Table13[[#This Row],[Units Sold]]*Table13[[#This Row],[Discount %]]</f>
        <v>29364.500999999997</v>
      </c>
      <c r="U1616"/>
    </row>
    <row r="1617" spans="1:21">
      <c r="A1617" s="65">
        <v>2532</v>
      </c>
      <c r="B1617" s="52" t="s">
        <v>48</v>
      </c>
      <c r="C1617" s="52" t="s">
        <v>28</v>
      </c>
      <c r="D1617" s="52" t="s">
        <v>36</v>
      </c>
      <c r="E1617" s="52" t="s">
        <v>30</v>
      </c>
      <c r="F1617" s="52" t="s">
        <v>43</v>
      </c>
      <c r="G1617" s="52">
        <f>+LEN(Table13[[#This Row],[Product Name]])</f>
        <v>20</v>
      </c>
      <c r="H1617" s="52" t="s">
        <v>22</v>
      </c>
      <c r="I1617" s="52" t="s">
        <v>23</v>
      </c>
      <c r="J1617" s="52">
        <v>2023</v>
      </c>
      <c r="K1617" s="52" t="s">
        <v>32</v>
      </c>
      <c r="L1617" s="53" t="s">
        <v>58</v>
      </c>
      <c r="M1617" s="54">
        <v>45200</v>
      </c>
      <c r="N1617" s="52" t="s">
        <v>39</v>
      </c>
      <c r="O1617" s="55">
        <v>90.33</v>
      </c>
      <c r="P1617" s="52">
        <v>19</v>
      </c>
      <c r="Q1617" s="56">
        <v>0.06</v>
      </c>
      <c r="R1617" s="55">
        <f>+Table13[[#This Row],[Price per Unit]]*Table13[[#This Row],[Units Sold]]</f>
        <v>1716.27</v>
      </c>
      <c r="S1617" s="52" t="s">
        <v>40</v>
      </c>
      <c r="T1617" s="66">
        <f>+Table13[[#This Row],[Price per Unit]]*Table13[[#This Row],[Units Sold]]-Table13[[#This Row],[Price per Unit]]*Table13[[#This Row],[Units Sold]]*Table13[[#This Row],[Discount %]]</f>
        <v>1613.2937999999999</v>
      </c>
      <c r="U1617"/>
    </row>
    <row r="1618" spans="1:21">
      <c r="A1618" s="65">
        <v>2539</v>
      </c>
      <c r="B1618" s="52" t="s">
        <v>41</v>
      </c>
      <c r="C1618" s="52" t="s">
        <v>28</v>
      </c>
      <c r="D1618" s="52" t="s">
        <v>52</v>
      </c>
      <c r="E1618" s="52" t="s">
        <v>59</v>
      </c>
      <c r="F1618" s="52" t="s">
        <v>38</v>
      </c>
      <c r="G1618" s="52">
        <f>+LEN(Table13[[#This Row],[Product Name]])</f>
        <v>15</v>
      </c>
      <c r="H1618" s="52" t="s">
        <v>22</v>
      </c>
      <c r="I1618" s="52" t="s">
        <v>31</v>
      </c>
      <c r="J1618" s="52">
        <v>2023</v>
      </c>
      <c r="K1618" s="52" t="s">
        <v>32</v>
      </c>
      <c r="L1618" s="53" t="s">
        <v>33</v>
      </c>
      <c r="M1618" s="54">
        <v>45047</v>
      </c>
      <c r="N1618" s="52" t="s">
        <v>26</v>
      </c>
      <c r="O1618" s="55">
        <v>29.99</v>
      </c>
      <c r="P1618" s="52">
        <v>389</v>
      </c>
      <c r="Q1618" s="56">
        <v>0.15</v>
      </c>
      <c r="R1618" s="55">
        <f>+Table13[[#This Row],[Price per Unit]]*Table13[[#This Row],[Units Sold]]</f>
        <v>11666.109999999999</v>
      </c>
      <c r="S1618" s="52" t="s">
        <v>56</v>
      </c>
      <c r="T1618" s="66">
        <f>+Table13[[#This Row],[Price per Unit]]*Table13[[#This Row],[Units Sold]]-Table13[[#This Row],[Price per Unit]]*Table13[[#This Row],[Units Sold]]*Table13[[#This Row],[Discount %]]</f>
        <v>9916.1934999999994</v>
      </c>
      <c r="U1618"/>
    </row>
    <row r="1619" spans="1:21">
      <c r="A1619" s="65">
        <v>2540</v>
      </c>
      <c r="B1619" s="52" t="s">
        <v>48</v>
      </c>
      <c r="C1619" s="52" t="s">
        <v>28</v>
      </c>
      <c r="D1619" s="52" t="s">
        <v>19</v>
      </c>
      <c r="E1619" s="52" t="s">
        <v>70</v>
      </c>
      <c r="F1619" s="52" t="s">
        <v>43</v>
      </c>
      <c r="G1619" s="52">
        <f>+LEN(Table13[[#This Row],[Product Name]])</f>
        <v>20</v>
      </c>
      <c r="H1619" s="52" t="s">
        <v>57</v>
      </c>
      <c r="I1619" s="52" t="s">
        <v>23</v>
      </c>
      <c r="J1619" s="52">
        <v>2024</v>
      </c>
      <c r="K1619" s="52" t="s">
        <v>63</v>
      </c>
      <c r="L1619" s="53" t="s">
        <v>65</v>
      </c>
      <c r="M1619" s="54">
        <v>45292</v>
      </c>
      <c r="N1619" s="52" t="s">
        <v>39</v>
      </c>
      <c r="O1619" s="55">
        <v>33.630000000000003</v>
      </c>
      <c r="P1619" s="52">
        <v>241</v>
      </c>
      <c r="Q1619" s="56">
        <v>0.03</v>
      </c>
      <c r="R1619" s="55">
        <f>+Table13[[#This Row],[Price per Unit]]*Table13[[#This Row],[Units Sold]]</f>
        <v>8104.8300000000008</v>
      </c>
      <c r="S1619" s="52" t="s">
        <v>40</v>
      </c>
      <c r="T1619" s="66">
        <f>+Table13[[#This Row],[Price per Unit]]*Table13[[#This Row],[Units Sold]]-Table13[[#This Row],[Price per Unit]]*Table13[[#This Row],[Units Sold]]*Table13[[#This Row],[Discount %]]</f>
        <v>7861.6851000000006</v>
      </c>
      <c r="U1619"/>
    </row>
    <row r="1620" spans="1:21">
      <c r="A1620" s="65">
        <v>2542</v>
      </c>
      <c r="B1620" s="52" t="s">
        <v>48</v>
      </c>
      <c r="C1620" s="52" t="s">
        <v>28</v>
      </c>
      <c r="D1620" s="52" t="s">
        <v>19</v>
      </c>
      <c r="E1620" s="52" t="s">
        <v>30</v>
      </c>
      <c r="F1620" s="52" t="s">
        <v>55</v>
      </c>
      <c r="G1620" s="52">
        <f>+LEN(Table13[[#This Row],[Product Name]])</f>
        <v>19</v>
      </c>
      <c r="H1620" s="52" t="s">
        <v>22</v>
      </c>
      <c r="I1620" s="52" t="s">
        <v>23</v>
      </c>
      <c r="J1620" s="52">
        <v>2024</v>
      </c>
      <c r="K1620" s="52" t="s">
        <v>24</v>
      </c>
      <c r="L1620" s="53" t="s">
        <v>65</v>
      </c>
      <c r="M1620" s="54">
        <v>45292</v>
      </c>
      <c r="N1620" s="52" t="s">
        <v>66</v>
      </c>
      <c r="O1620" s="55">
        <v>46.54</v>
      </c>
      <c r="P1620" s="52">
        <v>379</v>
      </c>
      <c r="Q1620" s="56">
        <v>0.03</v>
      </c>
      <c r="R1620" s="55">
        <f>+Table13[[#This Row],[Price per Unit]]*Table13[[#This Row],[Units Sold]]</f>
        <v>17638.66</v>
      </c>
      <c r="S1620" s="52" t="s">
        <v>61</v>
      </c>
      <c r="T1620" s="66">
        <f>+Table13[[#This Row],[Price per Unit]]*Table13[[#This Row],[Units Sold]]-Table13[[#This Row],[Price per Unit]]*Table13[[#This Row],[Units Sold]]*Table13[[#This Row],[Discount %]]</f>
        <v>17109.500199999999</v>
      </c>
      <c r="U1620"/>
    </row>
    <row r="1621" spans="1:21">
      <c r="A1621" s="65">
        <v>2547</v>
      </c>
      <c r="B1621" s="52" t="s">
        <v>41</v>
      </c>
      <c r="C1621" s="52" t="s">
        <v>28</v>
      </c>
      <c r="D1621" s="52" t="s">
        <v>54</v>
      </c>
      <c r="E1621" s="52" t="s">
        <v>59</v>
      </c>
      <c r="F1621" s="52" t="s">
        <v>55</v>
      </c>
      <c r="G1621" s="52">
        <f>+LEN(Table13[[#This Row],[Product Name]])</f>
        <v>19</v>
      </c>
      <c r="H1621" s="52" t="s">
        <v>22</v>
      </c>
      <c r="I1621" s="52" t="s">
        <v>31</v>
      </c>
      <c r="J1621" s="52">
        <v>2023</v>
      </c>
      <c r="K1621" s="52" t="s">
        <v>24</v>
      </c>
      <c r="L1621" s="53" t="s">
        <v>72</v>
      </c>
      <c r="M1621" s="54">
        <v>45078</v>
      </c>
      <c r="N1621" s="52" t="s">
        <v>69</v>
      </c>
      <c r="O1621" s="55">
        <v>80.66</v>
      </c>
      <c r="P1621" s="52">
        <v>332</v>
      </c>
      <c r="Q1621" s="56">
        <v>7.0000000000000007E-2</v>
      </c>
      <c r="R1621" s="55">
        <f>+Table13[[#This Row],[Price per Unit]]*Table13[[#This Row],[Units Sold]]</f>
        <v>26779.119999999999</v>
      </c>
      <c r="S1621" s="52" t="s">
        <v>61</v>
      </c>
      <c r="T1621" s="66">
        <f>+Table13[[#This Row],[Price per Unit]]*Table13[[#This Row],[Units Sold]]-Table13[[#This Row],[Price per Unit]]*Table13[[#This Row],[Units Sold]]*Table13[[#This Row],[Discount %]]</f>
        <v>24904.581599999998</v>
      </c>
      <c r="U1621"/>
    </row>
    <row r="1622" spans="1:21">
      <c r="A1622" s="65">
        <v>2559</v>
      </c>
      <c r="B1622" s="52" t="s">
        <v>41</v>
      </c>
      <c r="C1622" s="52" t="s">
        <v>28</v>
      </c>
      <c r="D1622" s="52" t="s">
        <v>36</v>
      </c>
      <c r="E1622" s="52" t="s">
        <v>67</v>
      </c>
      <c r="F1622" s="52" t="s">
        <v>21</v>
      </c>
      <c r="G1622" s="52">
        <f>+LEN(Table13[[#This Row],[Product Name]])</f>
        <v>16</v>
      </c>
      <c r="H1622" s="52" t="s">
        <v>57</v>
      </c>
      <c r="I1622" s="52" t="s">
        <v>31</v>
      </c>
      <c r="J1622" s="52">
        <v>2024</v>
      </c>
      <c r="K1622" s="52" t="s">
        <v>24</v>
      </c>
      <c r="L1622" s="53" t="s">
        <v>46</v>
      </c>
      <c r="M1622" s="54">
        <v>45536</v>
      </c>
      <c r="N1622" s="52" t="s">
        <v>66</v>
      </c>
      <c r="O1622" s="55">
        <v>49.59</v>
      </c>
      <c r="P1622" s="52">
        <v>214</v>
      </c>
      <c r="Q1622" s="56">
        <v>0.01</v>
      </c>
      <c r="R1622" s="55">
        <f>+Table13[[#This Row],[Price per Unit]]*Table13[[#This Row],[Units Sold]]</f>
        <v>10612.26</v>
      </c>
      <c r="S1622" s="52" t="s">
        <v>56</v>
      </c>
      <c r="T1622" s="66">
        <f>+Table13[[#This Row],[Price per Unit]]*Table13[[#This Row],[Units Sold]]-Table13[[#This Row],[Price per Unit]]*Table13[[#This Row],[Units Sold]]*Table13[[#This Row],[Discount %]]</f>
        <v>10506.1374</v>
      </c>
      <c r="U1622"/>
    </row>
    <row r="1623" spans="1:21">
      <c r="A1623" s="65">
        <v>2563</v>
      </c>
      <c r="B1623" s="52" t="s">
        <v>41</v>
      </c>
      <c r="C1623" s="52" t="s">
        <v>28</v>
      </c>
      <c r="D1623" s="52" t="s">
        <v>54</v>
      </c>
      <c r="E1623" s="52" t="s">
        <v>67</v>
      </c>
      <c r="F1623" s="52" t="s">
        <v>55</v>
      </c>
      <c r="G1623" s="52">
        <f>+LEN(Table13[[#This Row],[Product Name]])</f>
        <v>19</v>
      </c>
      <c r="H1623" s="52" t="s">
        <v>44</v>
      </c>
      <c r="I1623" s="52" t="s">
        <v>31</v>
      </c>
      <c r="J1623" s="52">
        <v>2023</v>
      </c>
      <c r="K1623" s="52" t="s">
        <v>63</v>
      </c>
      <c r="L1623" s="53" t="s">
        <v>46</v>
      </c>
      <c r="M1623" s="54">
        <v>45170</v>
      </c>
      <c r="N1623" s="52" t="s">
        <v>66</v>
      </c>
      <c r="O1623" s="55">
        <v>6.98</v>
      </c>
      <c r="P1623" s="52">
        <v>363</v>
      </c>
      <c r="Q1623" s="56">
        <v>0.26</v>
      </c>
      <c r="R1623" s="55">
        <f>+Table13[[#This Row],[Price per Unit]]*Table13[[#This Row],[Units Sold]]</f>
        <v>2533.7400000000002</v>
      </c>
      <c r="S1623" s="52" t="s">
        <v>27</v>
      </c>
      <c r="T1623" s="66">
        <f>+Table13[[#This Row],[Price per Unit]]*Table13[[#This Row],[Units Sold]]-Table13[[#This Row],[Price per Unit]]*Table13[[#This Row],[Units Sold]]*Table13[[#This Row],[Discount %]]</f>
        <v>1874.9676000000002</v>
      </c>
      <c r="U1623"/>
    </row>
    <row r="1624" spans="1:21">
      <c r="A1624" s="65">
        <v>2569</v>
      </c>
      <c r="B1624" s="52" t="s">
        <v>17</v>
      </c>
      <c r="C1624" s="52" t="s">
        <v>28</v>
      </c>
      <c r="D1624" s="52" t="s">
        <v>19</v>
      </c>
      <c r="E1624" s="52" t="s">
        <v>59</v>
      </c>
      <c r="F1624" s="52" t="s">
        <v>60</v>
      </c>
      <c r="G1624" s="52">
        <f>+LEN(Table13[[#This Row],[Product Name]])</f>
        <v>15</v>
      </c>
      <c r="H1624" s="52" t="s">
        <v>57</v>
      </c>
      <c r="I1624" s="52" t="s">
        <v>31</v>
      </c>
      <c r="J1624" s="52">
        <v>2023</v>
      </c>
      <c r="K1624" s="52" t="s">
        <v>24</v>
      </c>
      <c r="L1624" s="53" t="s">
        <v>58</v>
      </c>
      <c r="M1624" s="54">
        <v>45200</v>
      </c>
      <c r="N1624" s="52" t="s">
        <v>34</v>
      </c>
      <c r="O1624" s="55">
        <v>33.28</v>
      </c>
      <c r="P1624" s="52">
        <v>479</v>
      </c>
      <c r="Q1624" s="56">
        <v>0.14000000000000001</v>
      </c>
      <c r="R1624" s="55">
        <f>+Table13[[#This Row],[Price per Unit]]*Table13[[#This Row],[Units Sold]]</f>
        <v>15941.12</v>
      </c>
      <c r="S1624" s="52" t="s">
        <v>40</v>
      </c>
      <c r="T1624" s="66">
        <f>+Table13[[#This Row],[Price per Unit]]*Table13[[#This Row],[Units Sold]]-Table13[[#This Row],[Price per Unit]]*Table13[[#This Row],[Units Sold]]*Table13[[#This Row],[Discount %]]</f>
        <v>13709.3632</v>
      </c>
      <c r="U1624"/>
    </row>
    <row r="1625" spans="1:21">
      <c r="A1625" s="65">
        <v>2571</v>
      </c>
      <c r="B1625" s="52" t="s">
        <v>48</v>
      </c>
      <c r="C1625" s="52" t="s">
        <v>28</v>
      </c>
      <c r="D1625" s="52" t="s">
        <v>42</v>
      </c>
      <c r="E1625" s="52" t="s">
        <v>59</v>
      </c>
      <c r="F1625" s="52" t="s">
        <v>55</v>
      </c>
      <c r="G1625" s="52">
        <f>+LEN(Table13[[#This Row],[Product Name]])</f>
        <v>19</v>
      </c>
      <c r="H1625" s="52" t="s">
        <v>57</v>
      </c>
      <c r="I1625" s="52" t="s">
        <v>31</v>
      </c>
      <c r="J1625" s="52">
        <v>2024</v>
      </c>
      <c r="K1625" s="52" t="s">
        <v>32</v>
      </c>
      <c r="L1625" s="53" t="s">
        <v>46</v>
      </c>
      <c r="M1625" s="54">
        <v>45536</v>
      </c>
      <c r="N1625" s="52" t="s">
        <v>66</v>
      </c>
      <c r="O1625" s="55">
        <v>87.29</v>
      </c>
      <c r="P1625" s="52">
        <v>5</v>
      </c>
      <c r="Q1625" s="56">
        <v>0.08</v>
      </c>
      <c r="R1625" s="55">
        <f>+Table13[[#This Row],[Price per Unit]]*Table13[[#This Row],[Units Sold]]</f>
        <v>436.45000000000005</v>
      </c>
      <c r="S1625" s="52" t="s">
        <v>47</v>
      </c>
      <c r="T1625" s="66">
        <f>+Table13[[#This Row],[Price per Unit]]*Table13[[#This Row],[Units Sold]]-Table13[[#This Row],[Price per Unit]]*Table13[[#This Row],[Units Sold]]*Table13[[#This Row],[Discount %]]</f>
        <v>401.53400000000005</v>
      </c>
      <c r="U1625"/>
    </row>
    <row r="1626" spans="1:21">
      <c r="A1626" s="65">
        <v>2573</v>
      </c>
      <c r="B1626" s="52" t="s">
        <v>41</v>
      </c>
      <c r="C1626" s="52" t="s">
        <v>28</v>
      </c>
      <c r="D1626" s="52" t="s">
        <v>42</v>
      </c>
      <c r="E1626" s="52" t="s">
        <v>70</v>
      </c>
      <c r="F1626" s="52" t="s">
        <v>21</v>
      </c>
      <c r="G1626" s="52">
        <f>+LEN(Table13[[#This Row],[Product Name]])</f>
        <v>16</v>
      </c>
      <c r="H1626" s="52" t="s">
        <v>22</v>
      </c>
      <c r="I1626" s="52" t="s">
        <v>23</v>
      </c>
      <c r="J1626" s="52">
        <v>2023</v>
      </c>
      <c r="K1626" s="52" t="s">
        <v>32</v>
      </c>
      <c r="L1626" s="53" t="s">
        <v>25</v>
      </c>
      <c r="M1626" s="54">
        <v>44986</v>
      </c>
      <c r="N1626" s="52" t="s">
        <v>66</v>
      </c>
      <c r="O1626" s="55">
        <v>89.12</v>
      </c>
      <c r="P1626" s="52">
        <v>309</v>
      </c>
      <c r="Q1626" s="56">
        <v>0.04</v>
      </c>
      <c r="R1626" s="55">
        <f>+Table13[[#This Row],[Price per Unit]]*Table13[[#This Row],[Units Sold]]</f>
        <v>27538.080000000002</v>
      </c>
      <c r="S1626" s="52" t="s">
        <v>40</v>
      </c>
      <c r="T1626" s="66">
        <f>+Table13[[#This Row],[Price per Unit]]*Table13[[#This Row],[Units Sold]]-Table13[[#This Row],[Price per Unit]]*Table13[[#This Row],[Units Sold]]*Table13[[#This Row],[Discount %]]</f>
        <v>26436.556800000002</v>
      </c>
      <c r="U1626"/>
    </row>
    <row r="1627" spans="1:21">
      <c r="A1627" s="65">
        <v>2574</v>
      </c>
      <c r="B1627" s="52" t="s">
        <v>41</v>
      </c>
      <c r="C1627" s="52" t="s">
        <v>28</v>
      </c>
      <c r="D1627" s="52" t="s">
        <v>36</v>
      </c>
      <c r="E1627" s="52" t="s">
        <v>59</v>
      </c>
      <c r="F1627" s="52" t="s">
        <v>55</v>
      </c>
      <c r="G1627" s="52">
        <f>+LEN(Table13[[#This Row],[Product Name]])</f>
        <v>19</v>
      </c>
      <c r="H1627" s="52" t="s">
        <v>22</v>
      </c>
      <c r="I1627" s="52" t="s">
        <v>23</v>
      </c>
      <c r="J1627" s="52">
        <v>2023</v>
      </c>
      <c r="K1627" s="52" t="s">
        <v>45</v>
      </c>
      <c r="L1627" s="53" t="s">
        <v>58</v>
      </c>
      <c r="M1627" s="54">
        <v>45200</v>
      </c>
      <c r="N1627" s="52" t="s">
        <v>39</v>
      </c>
      <c r="O1627" s="55">
        <v>71.98</v>
      </c>
      <c r="P1627" s="52">
        <v>149</v>
      </c>
      <c r="Q1627" s="56">
        <v>0.17</v>
      </c>
      <c r="R1627" s="55">
        <f>+Table13[[#This Row],[Price per Unit]]*Table13[[#This Row],[Units Sold]]</f>
        <v>10725.02</v>
      </c>
      <c r="S1627" s="52" t="s">
        <v>56</v>
      </c>
      <c r="T1627" s="66">
        <f>+Table13[[#This Row],[Price per Unit]]*Table13[[#This Row],[Units Sold]]-Table13[[#This Row],[Price per Unit]]*Table13[[#This Row],[Units Sold]]*Table13[[#This Row],[Discount %]]</f>
        <v>8901.7666000000008</v>
      </c>
      <c r="U1627"/>
    </row>
    <row r="1628" spans="1:21">
      <c r="A1628" s="65">
        <v>2575</v>
      </c>
      <c r="B1628" s="52" t="s">
        <v>17</v>
      </c>
      <c r="C1628" s="52" t="s">
        <v>28</v>
      </c>
      <c r="D1628" s="52" t="s">
        <v>50</v>
      </c>
      <c r="E1628" s="52" t="s">
        <v>20</v>
      </c>
      <c r="F1628" s="52" t="s">
        <v>55</v>
      </c>
      <c r="G1628" s="52">
        <f>+LEN(Table13[[#This Row],[Product Name]])</f>
        <v>19</v>
      </c>
      <c r="H1628" s="52" t="s">
        <v>22</v>
      </c>
      <c r="I1628" s="52" t="s">
        <v>23</v>
      </c>
      <c r="J1628" s="52">
        <v>2024</v>
      </c>
      <c r="K1628" s="52" t="s">
        <v>24</v>
      </c>
      <c r="L1628" s="53" t="s">
        <v>25</v>
      </c>
      <c r="M1628" s="54">
        <v>45352</v>
      </c>
      <c r="N1628" s="52" t="s">
        <v>26</v>
      </c>
      <c r="O1628" s="55">
        <v>73.7</v>
      </c>
      <c r="P1628" s="52">
        <v>438</v>
      </c>
      <c r="Q1628" s="56">
        <v>0.04</v>
      </c>
      <c r="R1628" s="55">
        <f>+Table13[[#This Row],[Price per Unit]]*Table13[[#This Row],[Units Sold]]</f>
        <v>32280.600000000002</v>
      </c>
      <c r="S1628" s="52" t="s">
        <v>56</v>
      </c>
      <c r="T1628" s="66">
        <f>+Table13[[#This Row],[Price per Unit]]*Table13[[#This Row],[Units Sold]]-Table13[[#This Row],[Price per Unit]]*Table13[[#This Row],[Units Sold]]*Table13[[#This Row],[Discount %]]</f>
        <v>30989.376000000004</v>
      </c>
      <c r="U1628"/>
    </row>
    <row r="1629" spans="1:21">
      <c r="A1629" s="65">
        <v>2582</v>
      </c>
      <c r="B1629" s="52" t="s">
        <v>41</v>
      </c>
      <c r="C1629" s="52" t="s">
        <v>28</v>
      </c>
      <c r="D1629" s="52" t="s">
        <v>19</v>
      </c>
      <c r="E1629" s="52" t="s">
        <v>20</v>
      </c>
      <c r="F1629" s="52" t="s">
        <v>55</v>
      </c>
      <c r="G1629" s="52">
        <f>+LEN(Table13[[#This Row],[Product Name]])</f>
        <v>19</v>
      </c>
      <c r="H1629" s="52" t="s">
        <v>44</v>
      </c>
      <c r="I1629" s="52" t="s">
        <v>23</v>
      </c>
      <c r="J1629" s="52">
        <v>2024</v>
      </c>
      <c r="K1629" s="52" t="s">
        <v>63</v>
      </c>
      <c r="L1629" s="53" t="s">
        <v>25</v>
      </c>
      <c r="M1629" s="54">
        <v>45352</v>
      </c>
      <c r="N1629" s="52" t="s">
        <v>69</v>
      </c>
      <c r="O1629" s="55">
        <v>52</v>
      </c>
      <c r="P1629" s="52">
        <v>149</v>
      </c>
      <c r="Q1629" s="56">
        <v>0.06</v>
      </c>
      <c r="R1629" s="55">
        <f>+Table13[[#This Row],[Price per Unit]]*Table13[[#This Row],[Units Sold]]</f>
        <v>7748</v>
      </c>
      <c r="S1629" s="52" t="s">
        <v>27</v>
      </c>
      <c r="T1629" s="66">
        <f>+Table13[[#This Row],[Price per Unit]]*Table13[[#This Row],[Units Sold]]-Table13[[#This Row],[Price per Unit]]*Table13[[#This Row],[Units Sold]]*Table13[[#This Row],[Discount %]]</f>
        <v>7283.12</v>
      </c>
      <c r="U1629"/>
    </row>
    <row r="1630" spans="1:21">
      <c r="A1630" s="65">
        <v>2584</v>
      </c>
      <c r="B1630" s="52" t="s">
        <v>41</v>
      </c>
      <c r="C1630" s="52" t="s">
        <v>28</v>
      </c>
      <c r="D1630" s="52" t="s">
        <v>19</v>
      </c>
      <c r="E1630" s="52" t="s">
        <v>70</v>
      </c>
      <c r="F1630" s="52" t="s">
        <v>43</v>
      </c>
      <c r="G1630" s="52">
        <f>+LEN(Table13[[#This Row],[Product Name]])</f>
        <v>20</v>
      </c>
      <c r="H1630" s="52" t="s">
        <v>44</v>
      </c>
      <c r="I1630" s="52" t="s">
        <v>23</v>
      </c>
      <c r="J1630" s="52">
        <v>2023</v>
      </c>
      <c r="K1630" s="52" t="s">
        <v>32</v>
      </c>
      <c r="L1630" s="53" t="s">
        <v>51</v>
      </c>
      <c r="M1630" s="54">
        <v>45017</v>
      </c>
      <c r="N1630" s="52" t="s">
        <v>34</v>
      </c>
      <c r="O1630" s="55">
        <v>50</v>
      </c>
      <c r="P1630" s="52">
        <v>299</v>
      </c>
      <c r="Q1630" s="56">
        <v>0.1</v>
      </c>
      <c r="R1630" s="55">
        <f>+Table13[[#This Row],[Price per Unit]]*Table13[[#This Row],[Units Sold]]</f>
        <v>14950</v>
      </c>
      <c r="S1630" s="52" t="s">
        <v>40</v>
      </c>
      <c r="T1630" s="66">
        <f>+Table13[[#This Row],[Price per Unit]]*Table13[[#This Row],[Units Sold]]-Table13[[#This Row],[Price per Unit]]*Table13[[#This Row],[Units Sold]]*Table13[[#This Row],[Discount %]]</f>
        <v>13455</v>
      </c>
      <c r="U1630"/>
    </row>
    <row r="1631" spans="1:21">
      <c r="A1631" s="65">
        <v>2586</v>
      </c>
      <c r="B1631" s="52" t="s">
        <v>41</v>
      </c>
      <c r="C1631" s="52" t="s">
        <v>28</v>
      </c>
      <c r="D1631" s="52" t="s">
        <v>54</v>
      </c>
      <c r="E1631" s="52" t="s">
        <v>70</v>
      </c>
      <c r="F1631" s="52" t="s">
        <v>21</v>
      </c>
      <c r="G1631" s="52">
        <f>+LEN(Table13[[#This Row],[Product Name]])</f>
        <v>16</v>
      </c>
      <c r="H1631" s="52" t="s">
        <v>22</v>
      </c>
      <c r="I1631" s="52" t="s">
        <v>31</v>
      </c>
      <c r="J1631" s="52">
        <v>2023</v>
      </c>
      <c r="K1631" s="52" t="s">
        <v>45</v>
      </c>
      <c r="L1631" s="53" t="s">
        <v>71</v>
      </c>
      <c r="M1631" s="54">
        <v>45200</v>
      </c>
      <c r="N1631" s="52" t="s">
        <v>39</v>
      </c>
      <c r="O1631" s="55">
        <v>58.17</v>
      </c>
      <c r="P1631" s="52">
        <v>14</v>
      </c>
      <c r="Q1631" s="56">
        <v>0.11</v>
      </c>
      <c r="R1631" s="55">
        <f>+Table13[[#This Row],[Price per Unit]]*Table13[[#This Row],[Units Sold]]</f>
        <v>814.38</v>
      </c>
      <c r="S1631" s="52" t="s">
        <v>56</v>
      </c>
      <c r="T1631" s="66">
        <f>+Table13[[#This Row],[Price per Unit]]*Table13[[#This Row],[Units Sold]]-Table13[[#This Row],[Price per Unit]]*Table13[[#This Row],[Units Sold]]*Table13[[#This Row],[Discount %]]</f>
        <v>724.79819999999995</v>
      </c>
      <c r="U1631"/>
    </row>
    <row r="1632" spans="1:21">
      <c r="A1632" s="65">
        <v>2615</v>
      </c>
      <c r="B1632" s="52" t="s">
        <v>48</v>
      </c>
      <c r="C1632" s="52" t="s">
        <v>28</v>
      </c>
      <c r="D1632" s="52" t="s">
        <v>36</v>
      </c>
      <c r="E1632" s="52" t="s">
        <v>59</v>
      </c>
      <c r="F1632" s="52" t="s">
        <v>43</v>
      </c>
      <c r="G1632" s="52">
        <f>+LEN(Table13[[#This Row],[Product Name]])</f>
        <v>20</v>
      </c>
      <c r="H1632" s="52" t="s">
        <v>44</v>
      </c>
      <c r="I1632" s="52" t="s">
        <v>23</v>
      </c>
      <c r="J1632" s="52">
        <v>2023</v>
      </c>
      <c r="K1632" s="52" t="s">
        <v>24</v>
      </c>
      <c r="L1632" s="53" t="s">
        <v>58</v>
      </c>
      <c r="M1632" s="54">
        <v>45200</v>
      </c>
      <c r="N1632" s="52" t="s">
        <v>66</v>
      </c>
      <c r="O1632" s="55">
        <v>34.01</v>
      </c>
      <c r="P1632" s="52">
        <v>122</v>
      </c>
      <c r="Q1632" s="56">
        <v>0.23</v>
      </c>
      <c r="R1632" s="55">
        <f>+Table13[[#This Row],[Price per Unit]]*Table13[[#This Row],[Units Sold]]</f>
        <v>4149.2199999999993</v>
      </c>
      <c r="S1632" s="52" t="s">
        <v>47</v>
      </c>
      <c r="T1632" s="66">
        <f>+Table13[[#This Row],[Price per Unit]]*Table13[[#This Row],[Units Sold]]-Table13[[#This Row],[Price per Unit]]*Table13[[#This Row],[Units Sold]]*Table13[[#This Row],[Discount %]]</f>
        <v>3194.8993999999993</v>
      </c>
      <c r="U1632"/>
    </row>
    <row r="1633" spans="1:21">
      <c r="A1633" s="65">
        <v>2616</v>
      </c>
      <c r="B1633" s="52" t="s">
        <v>17</v>
      </c>
      <c r="C1633" s="52" t="s">
        <v>28</v>
      </c>
      <c r="D1633" s="52" t="s">
        <v>52</v>
      </c>
      <c r="E1633" s="52" t="s">
        <v>62</v>
      </c>
      <c r="F1633" s="52" t="s">
        <v>60</v>
      </c>
      <c r="G1633" s="52">
        <f>+LEN(Table13[[#This Row],[Product Name]])</f>
        <v>15</v>
      </c>
      <c r="H1633" s="52" t="s">
        <v>57</v>
      </c>
      <c r="I1633" s="52" t="s">
        <v>31</v>
      </c>
      <c r="J1633" s="52">
        <v>2023</v>
      </c>
      <c r="K1633" s="52" t="s">
        <v>24</v>
      </c>
      <c r="L1633" s="53" t="s">
        <v>58</v>
      </c>
      <c r="M1633" s="54">
        <v>45200</v>
      </c>
      <c r="N1633" s="52" t="s">
        <v>69</v>
      </c>
      <c r="O1633" s="55">
        <v>6.33</v>
      </c>
      <c r="P1633" s="52">
        <v>14</v>
      </c>
      <c r="Q1633" s="56">
        <v>0.06</v>
      </c>
      <c r="R1633" s="55">
        <f>+Table13[[#This Row],[Price per Unit]]*Table13[[#This Row],[Units Sold]]</f>
        <v>88.62</v>
      </c>
      <c r="S1633" s="52" t="s">
        <v>56</v>
      </c>
      <c r="T1633" s="66">
        <f>+Table13[[#This Row],[Price per Unit]]*Table13[[#This Row],[Units Sold]]-Table13[[#This Row],[Price per Unit]]*Table13[[#This Row],[Units Sold]]*Table13[[#This Row],[Discount %]]</f>
        <v>83.302800000000005</v>
      </c>
      <c r="U1633"/>
    </row>
    <row r="1634" spans="1:21">
      <c r="A1634" s="65">
        <v>2619</v>
      </c>
      <c r="B1634" s="52" t="s">
        <v>17</v>
      </c>
      <c r="C1634" s="52" t="s">
        <v>28</v>
      </c>
      <c r="D1634" s="52" t="s">
        <v>42</v>
      </c>
      <c r="E1634" s="52" t="s">
        <v>30</v>
      </c>
      <c r="F1634" s="52" t="s">
        <v>21</v>
      </c>
      <c r="G1634" s="52">
        <f>+LEN(Table13[[#This Row],[Product Name]])</f>
        <v>16</v>
      </c>
      <c r="H1634" s="52" t="s">
        <v>57</v>
      </c>
      <c r="I1634" s="52" t="s">
        <v>23</v>
      </c>
      <c r="J1634" s="52">
        <v>2024</v>
      </c>
      <c r="K1634" s="52" t="s">
        <v>45</v>
      </c>
      <c r="L1634" s="53" t="s">
        <v>25</v>
      </c>
      <c r="M1634" s="54">
        <v>45352</v>
      </c>
      <c r="N1634" s="52" t="s">
        <v>69</v>
      </c>
      <c r="O1634" s="55">
        <v>78.099999999999994</v>
      </c>
      <c r="P1634" s="52">
        <v>191</v>
      </c>
      <c r="Q1634" s="56">
        <v>0.02</v>
      </c>
      <c r="R1634" s="55">
        <f>+Table13[[#This Row],[Price per Unit]]*Table13[[#This Row],[Units Sold]]</f>
        <v>14917.099999999999</v>
      </c>
      <c r="S1634" s="52" t="s">
        <v>56</v>
      </c>
      <c r="T1634" s="66">
        <f>+Table13[[#This Row],[Price per Unit]]*Table13[[#This Row],[Units Sold]]-Table13[[#This Row],[Price per Unit]]*Table13[[#This Row],[Units Sold]]*Table13[[#This Row],[Discount %]]</f>
        <v>14618.757999999998</v>
      </c>
      <c r="U1634"/>
    </row>
    <row r="1635" spans="1:21">
      <c r="A1635" s="65">
        <v>2623</v>
      </c>
      <c r="B1635" s="52" t="s">
        <v>17</v>
      </c>
      <c r="C1635" s="52" t="s">
        <v>28</v>
      </c>
      <c r="D1635" s="52" t="s">
        <v>19</v>
      </c>
      <c r="E1635" s="52" t="s">
        <v>20</v>
      </c>
      <c r="F1635" s="52" t="s">
        <v>55</v>
      </c>
      <c r="G1635" s="52">
        <f>+LEN(Table13[[#This Row],[Product Name]])</f>
        <v>19</v>
      </c>
      <c r="H1635" s="52" t="s">
        <v>44</v>
      </c>
      <c r="I1635" s="52" t="s">
        <v>23</v>
      </c>
      <c r="J1635" s="52">
        <v>2024</v>
      </c>
      <c r="K1635" s="52" t="s">
        <v>24</v>
      </c>
      <c r="L1635" s="53" t="s">
        <v>71</v>
      </c>
      <c r="M1635" s="54">
        <v>45566</v>
      </c>
      <c r="N1635" s="52" t="s">
        <v>66</v>
      </c>
      <c r="O1635" s="55">
        <v>17.809999999999999</v>
      </c>
      <c r="P1635" s="52">
        <v>165</v>
      </c>
      <c r="Q1635" s="56">
        <v>0.28999999999999998</v>
      </c>
      <c r="R1635" s="55">
        <f>+Table13[[#This Row],[Price per Unit]]*Table13[[#This Row],[Units Sold]]</f>
        <v>2938.6499999999996</v>
      </c>
      <c r="S1635" s="52" t="s">
        <v>47</v>
      </c>
      <c r="T1635" s="66">
        <f>+Table13[[#This Row],[Price per Unit]]*Table13[[#This Row],[Units Sold]]-Table13[[#This Row],[Price per Unit]]*Table13[[#This Row],[Units Sold]]*Table13[[#This Row],[Discount %]]</f>
        <v>2086.4414999999999</v>
      </c>
      <c r="U1635"/>
    </row>
    <row r="1636" spans="1:21">
      <c r="A1636" s="65">
        <v>2624</v>
      </c>
      <c r="B1636" s="52" t="s">
        <v>48</v>
      </c>
      <c r="C1636" s="52" t="s">
        <v>28</v>
      </c>
      <c r="D1636" s="52" t="s">
        <v>54</v>
      </c>
      <c r="E1636" s="52" t="s">
        <v>30</v>
      </c>
      <c r="F1636" s="52" t="s">
        <v>38</v>
      </c>
      <c r="G1636" s="52">
        <f>+LEN(Table13[[#This Row],[Product Name]])</f>
        <v>15</v>
      </c>
      <c r="H1636" s="52" t="s">
        <v>44</v>
      </c>
      <c r="I1636" s="52" t="s">
        <v>31</v>
      </c>
      <c r="J1636" s="52">
        <v>2024</v>
      </c>
      <c r="K1636" s="52" t="s">
        <v>63</v>
      </c>
      <c r="L1636" s="53" t="s">
        <v>58</v>
      </c>
      <c r="M1636" s="54">
        <v>45566</v>
      </c>
      <c r="N1636" s="52" t="s">
        <v>66</v>
      </c>
      <c r="O1636" s="55">
        <v>34.6</v>
      </c>
      <c r="P1636" s="52">
        <v>382</v>
      </c>
      <c r="Q1636" s="56">
        <v>0.12</v>
      </c>
      <c r="R1636" s="55">
        <f>+Table13[[#This Row],[Price per Unit]]*Table13[[#This Row],[Units Sold]]</f>
        <v>13217.2</v>
      </c>
      <c r="S1636" s="52" t="s">
        <v>27</v>
      </c>
      <c r="T1636" s="66">
        <f>+Table13[[#This Row],[Price per Unit]]*Table13[[#This Row],[Units Sold]]-Table13[[#This Row],[Price per Unit]]*Table13[[#This Row],[Units Sold]]*Table13[[#This Row],[Discount %]]</f>
        <v>11631.136</v>
      </c>
      <c r="U1636"/>
    </row>
    <row r="1637" spans="1:21">
      <c r="A1637" s="65">
        <v>2629</v>
      </c>
      <c r="B1637" s="52" t="s">
        <v>48</v>
      </c>
      <c r="C1637" s="52" t="s">
        <v>28</v>
      </c>
      <c r="D1637" s="52" t="s">
        <v>29</v>
      </c>
      <c r="E1637" s="52" t="s">
        <v>37</v>
      </c>
      <c r="F1637" s="52" t="s">
        <v>38</v>
      </c>
      <c r="G1637" s="52">
        <f>+LEN(Table13[[#This Row],[Product Name]])</f>
        <v>15</v>
      </c>
      <c r="H1637" s="52" t="s">
        <v>44</v>
      </c>
      <c r="I1637" s="52" t="s">
        <v>23</v>
      </c>
      <c r="J1637" s="52">
        <v>2023</v>
      </c>
      <c r="K1637" s="52" t="s">
        <v>24</v>
      </c>
      <c r="L1637" s="53" t="s">
        <v>53</v>
      </c>
      <c r="M1637" s="54">
        <v>44927</v>
      </c>
      <c r="N1637" s="52" t="s">
        <v>39</v>
      </c>
      <c r="O1637" s="55">
        <v>38.020000000000003</v>
      </c>
      <c r="P1637" s="52">
        <v>225</v>
      </c>
      <c r="Q1637" s="56">
        <v>0.23</v>
      </c>
      <c r="R1637" s="55">
        <f>+Table13[[#This Row],[Price per Unit]]*Table13[[#This Row],[Units Sold]]</f>
        <v>8554.5</v>
      </c>
      <c r="S1637" s="52" t="s">
        <v>56</v>
      </c>
      <c r="T1637" s="66">
        <f>+Table13[[#This Row],[Price per Unit]]*Table13[[#This Row],[Units Sold]]-Table13[[#This Row],[Price per Unit]]*Table13[[#This Row],[Units Sold]]*Table13[[#This Row],[Discount %]]</f>
        <v>6586.9650000000001</v>
      </c>
      <c r="U1637"/>
    </row>
    <row r="1638" spans="1:21">
      <c r="A1638" s="65">
        <v>2635</v>
      </c>
      <c r="B1638" s="52" t="s">
        <v>41</v>
      </c>
      <c r="C1638" s="52" t="s">
        <v>28</v>
      </c>
      <c r="D1638" s="52" t="s">
        <v>29</v>
      </c>
      <c r="E1638" s="52" t="s">
        <v>59</v>
      </c>
      <c r="F1638" s="52" t="s">
        <v>60</v>
      </c>
      <c r="G1638" s="52">
        <f>+LEN(Table13[[#This Row],[Product Name]])</f>
        <v>15</v>
      </c>
      <c r="H1638" s="52" t="s">
        <v>22</v>
      </c>
      <c r="I1638" s="52" t="s">
        <v>23</v>
      </c>
      <c r="J1638" s="52">
        <v>2023</v>
      </c>
      <c r="K1638" s="52" t="s">
        <v>45</v>
      </c>
      <c r="L1638" s="53" t="s">
        <v>71</v>
      </c>
      <c r="M1638" s="54">
        <v>45200</v>
      </c>
      <c r="N1638" s="52" t="s">
        <v>39</v>
      </c>
      <c r="O1638" s="55">
        <v>14.05</v>
      </c>
      <c r="P1638" s="52">
        <v>497</v>
      </c>
      <c r="Q1638" s="56">
        <v>0.13</v>
      </c>
      <c r="R1638" s="55">
        <f>+Table13[[#This Row],[Price per Unit]]*Table13[[#This Row],[Units Sold]]</f>
        <v>6982.85</v>
      </c>
      <c r="S1638" s="52" t="s">
        <v>47</v>
      </c>
      <c r="T1638" s="66">
        <f>+Table13[[#This Row],[Price per Unit]]*Table13[[#This Row],[Units Sold]]-Table13[[#This Row],[Price per Unit]]*Table13[[#This Row],[Units Sold]]*Table13[[#This Row],[Discount %]]</f>
        <v>6075.0794999999998</v>
      </c>
      <c r="U1638"/>
    </row>
    <row r="1639" spans="1:21">
      <c r="A1639" s="65">
        <v>2638</v>
      </c>
      <c r="B1639" s="52" t="s">
        <v>17</v>
      </c>
      <c r="C1639" s="52" t="s">
        <v>28</v>
      </c>
      <c r="D1639" s="52" t="s">
        <v>19</v>
      </c>
      <c r="E1639" s="52" t="s">
        <v>20</v>
      </c>
      <c r="F1639" s="52" t="s">
        <v>60</v>
      </c>
      <c r="G1639" s="52">
        <f>+LEN(Table13[[#This Row],[Product Name]])</f>
        <v>15</v>
      </c>
      <c r="H1639" s="52" t="s">
        <v>57</v>
      </c>
      <c r="I1639" s="52" t="s">
        <v>31</v>
      </c>
      <c r="J1639" s="52">
        <v>2024</v>
      </c>
      <c r="K1639" s="52" t="s">
        <v>24</v>
      </c>
      <c r="L1639" s="53" t="s">
        <v>51</v>
      </c>
      <c r="M1639" s="54">
        <v>45383</v>
      </c>
      <c r="N1639" s="52" t="s">
        <v>39</v>
      </c>
      <c r="O1639" s="55">
        <v>56.54</v>
      </c>
      <c r="P1639" s="52">
        <v>257</v>
      </c>
      <c r="Q1639" s="56">
        <v>0.21</v>
      </c>
      <c r="R1639" s="55">
        <f>+Table13[[#This Row],[Price per Unit]]*Table13[[#This Row],[Units Sold]]</f>
        <v>14530.78</v>
      </c>
      <c r="S1639" s="52" t="s">
        <v>61</v>
      </c>
      <c r="T1639" s="66">
        <f>+Table13[[#This Row],[Price per Unit]]*Table13[[#This Row],[Units Sold]]-Table13[[#This Row],[Price per Unit]]*Table13[[#This Row],[Units Sold]]*Table13[[#This Row],[Discount %]]</f>
        <v>11479.316200000001</v>
      </c>
      <c r="U1639"/>
    </row>
    <row r="1640" spans="1:21">
      <c r="A1640" s="65">
        <v>2643</v>
      </c>
      <c r="B1640" s="52" t="s">
        <v>48</v>
      </c>
      <c r="C1640" s="52" t="s">
        <v>28</v>
      </c>
      <c r="D1640" s="52" t="s">
        <v>42</v>
      </c>
      <c r="E1640" s="52" t="s">
        <v>62</v>
      </c>
      <c r="F1640" s="52" t="s">
        <v>21</v>
      </c>
      <c r="G1640" s="52">
        <f>+LEN(Table13[[#This Row],[Product Name]])</f>
        <v>16</v>
      </c>
      <c r="H1640" s="52" t="s">
        <v>22</v>
      </c>
      <c r="I1640" s="52" t="s">
        <v>23</v>
      </c>
      <c r="J1640" s="52">
        <v>2024</v>
      </c>
      <c r="K1640" s="52" t="s">
        <v>24</v>
      </c>
      <c r="L1640" s="53" t="s">
        <v>33</v>
      </c>
      <c r="M1640" s="54">
        <v>45413</v>
      </c>
      <c r="N1640" s="52" t="s">
        <v>34</v>
      </c>
      <c r="O1640" s="55">
        <v>34.53</v>
      </c>
      <c r="P1640" s="52">
        <v>347</v>
      </c>
      <c r="Q1640" s="56">
        <v>0.03</v>
      </c>
      <c r="R1640" s="55">
        <f>+Table13[[#This Row],[Price per Unit]]*Table13[[#This Row],[Units Sold]]</f>
        <v>11981.91</v>
      </c>
      <c r="S1640" s="52" t="s">
        <v>47</v>
      </c>
      <c r="T1640" s="66">
        <f>+Table13[[#This Row],[Price per Unit]]*Table13[[#This Row],[Units Sold]]-Table13[[#This Row],[Price per Unit]]*Table13[[#This Row],[Units Sold]]*Table13[[#This Row],[Discount %]]</f>
        <v>11622.4527</v>
      </c>
      <c r="U1640"/>
    </row>
    <row r="1641" spans="1:21">
      <c r="A1641" s="65">
        <v>2646</v>
      </c>
      <c r="B1641" s="52" t="s">
        <v>41</v>
      </c>
      <c r="C1641" s="52" t="s">
        <v>28</v>
      </c>
      <c r="D1641" s="52" t="s">
        <v>50</v>
      </c>
      <c r="E1641" s="52" t="s">
        <v>20</v>
      </c>
      <c r="F1641" s="52" t="s">
        <v>38</v>
      </c>
      <c r="G1641" s="52">
        <f>+LEN(Table13[[#This Row],[Product Name]])</f>
        <v>15</v>
      </c>
      <c r="H1641" s="52" t="s">
        <v>22</v>
      </c>
      <c r="I1641" s="52" t="s">
        <v>31</v>
      </c>
      <c r="J1641" s="52">
        <v>2023</v>
      </c>
      <c r="K1641" s="52" t="s">
        <v>24</v>
      </c>
      <c r="L1641" s="53" t="s">
        <v>73</v>
      </c>
      <c r="M1641" s="54">
        <v>45139</v>
      </c>
      <c r="N1641" s="52" t="s">
        <v>66</v>
      </c>
      <c r="O1641" s="55">
        <v>44.59</v>
      </c>
      <c r="P1641" s="52">
        <v>412</v>
      </c>
      <c r="Q1641" s="56">
        <v>0.06</v>
      </c>
      <c r="R1641" s="55">
        <f>+Table13[[#This Row],[Price per Unit]]*Table13[[#This Row],[Units Sold]]</f>
        <v>18371.080000000002</v>
      </c>
      <c r="S1641" s="52" t="s">
        <v>47</v>
      </c>
      <c r="T1641" s="66">
        <f>+Table13[[#This Row],[Price per Unit]]*Table13[[#This Row],[Units Sold]]-Table13[[#This Row],[Price per Unit]]*Table13[[#This Row],[Units Sold]]*Table13[[#This Row],[Discount %]]</f>
        <v>17268.815200000001</v>
      </c>
      <c r="U1641"/>
    </row>
    <row r="1642" spans="1:21">
      <c r="A1642" s="65">
        <v>2648</v>
      </c>
      <c r="B1642" s="52" t="s">
        <v>41</v>
      </c>
      <c r="C1642" s="52" t="s">
        <v>28</v>
      </c>
      <c r="D1642" s="52" t="s">
        <v>54</v>
      </c>
      <c r="E1642" s="52" t="s">
        <v>67</v>
      </c>
      <c r="F1642" s="52" t="s">
        <v>60</v>
      </c>
      <c r="G1642" s="52">
        <f>+LEN(Table13[[#This Row],[Product Name]])</f>
        <v>15</v>
      </c>
      <c r="H1642" s="52" t="s">
        <v>44</v>
      </c>
      <c r="I1642" s="52" t="s">
        <v>23</v>
      </c>
      <c r="J1642" s="52">
        <v>2024</v>
      </c>
      <c r="K1642" s="52" t="s">
        <v>63</v>
      </c>
      <c r="L1642" s="53" t="s">
        <v>53</v>
      </c>
      <c r="M1642" s="54">
        <v>45292</v>
      </c>
      <c r="N1642" s="52" t="s">
        <v>69</v>
      </c>
      <c r="O1642" s="55">
        <v>57.8</v>
      </c>
      <c r="P1642" s="52">
        <v>153</v>
      </c>
      <c r="Q1642" s="56">
        <v>0.04</v>
      </c>
      <c r="R1642" s="55">
        <f>+Table13[[#This Row],[Price per Unit]]*Table13[[#This Row],[Units Sold]]</f>
        <v>8843.4</v>
      </c>
      <c r="S1642" s="52" t="s">
        <v>61</v>
      </c>
      <c r="T1642" s="66">
        <f>+Table13[[#This Row],[Price per Unit]]*Table13[[#This Row],[Units Sold]]-Table13[[#This Row],[Price per Unit]]*Table13[[#This Row],[Units Sold]]*Table13[[#This Row],[Discount %]]</f>
        <v>8489.6639999999989</v>
      </c>
      <c r="U1642"/>
    </row>
    <row r="1643" spans="1:21">
      <c r="A1643" s="65">
        <v>2649</v>
      </c>
      <c r="B1643" s="52" t="s">
        <v>48</v>
      </c>
      <c r="C1643" s="52" t="s">
        <v>28</v>
      </c>
      <c r="D1643" s="52" t="s">
        <v>50</v>
      </c>
      <c r="E1643" s="52" t="s">
        <v>59</v>
      </c>
      <c r="F1643" s="52" t="s">
        <v>60</v>
      </c>
      <c r="G1643" s="52">
        <f>+LEN(Table13[[#This Row],[Product Name]])</f>
        <v>15</v>
      </c>
      <c r="H1643" s="52" t="s">
        <v>57</v>
      </c>
      <c r="I1643" s="52" t="s">
        <v>31</v>
      </c>
      <c r="J1643" s="52">
        <v>2024</v>
      </c>
      <c r="K1643" s="52" t="s">
        <v>63</v>
      </c>
      <c r="L1643" s="53" t="s">
        <v>68</v>
      </c>
      <c r="M1643" s="54">
        <v>45627</v>
      </c>
      <c r="N1643" s="52" t="s">
        <v>39</v>
      </c>
      <c r="O1643" s="55">
        <v>97.95</v>
      </c>
      <c r="P1643" s="52">
        <v>38</v>
      </c>
      <c r="Q1643" s="56">
        <v>0.16</v>
      </c>
      <c r="R1643" s="55">
        <f>+Table13[[#This Row],[Price per Unit]]*Table13[[#This Row],[Units Sold]]</f>
        <v>3722.1</v>
      </c>
      <c r="S1643" s="52" t="s">
        <v>61</v>
      </c>
      <c r="T1643" s="66">
        <f>+Table13[[#This Row],[Price per Unit]]*Table13[[#This Row],[Units Sold]]-Table13[[#This Row],[Price per Unit]]*Table13[[#This Row],[Units Sold]]*Table13[[#This Row],[Discount %]]</f>
        <v>3126.5639999999999</v>
      </c>
      <c r="U1643"/>
    </row>
    <row r="1644" spans="1:21">
      <c r="A1644" s="65">
        <v>2651</v>
      </c>
      <c r="B1644" s="52" t="s">
        <v>17</v>
      </c>
      <c r="C1644" s="52" t="s">
        <v>28</v>
      </c>
      <c r="D1644" s="52" t="s">
        <v>52</v>
      </c>
      <c r="E1644" s="52" t="s">
        <v>30</v>
      </c>
      <c r="F1644" s="52" t="s">
        <v>21</v>
      </c>
      <c r="G1644" s="52">
        <f>+LEN(Table13[[#This Row],[Product Name]])</f>
        <v>16</v>
      </c>
      <c r="H1644" s="52" t="s">
        <v>22</v>
      </c>
      <c r="I1644" s="52" t="s">
        <v>23</v>
      </c>
      <c r="J1644" s="52">
        <v>2023</v>
      </c>
      <c r="K1644" s="52" t="s">
        <v>45</v>
      </c>
      <c r="L1644" s="53" t="s">
        <v>33</v>
      </c>
      <c r="M1644" s="54">
        <v>45047</v>
      </c>
      <c r="N1644" s="52" t="s">
        <v>34</v>
      </c>
      <c r="O1644" s="55">
        <v>55.08</v>
      </c>
      <c r="P1644" s="52">
        <v>142</v>
      </c>
      <c r="Q1644" s="56">
        <v>0.28999999999999998</v>
      </c>
      <c r="R1644" s="55">
        <f>+Table13[[#This Row],[Price per Unit]]*Table13[[#This Row],[Units Sold]]</f>
        <v>7821.36</v>
      </c>
      <c r="S1644" s="52" t="s">
        <v>61</v>
      </c>
      <c r="T1644" s="66">
        <f>+Table13[[#This Row],[Price per Unit]]*Table13[[#This Row],[Units Sold]]-Table13[[#This Row],[Price per Unit]]*Table13[[#This Row],[Units Sold]]*Table13[[#This Row],[Discount %]]</f>
        <v>5553.1656000000003</v>
      </c>
      <c r="U1644"/>
    </row>
    <row r="1645" spans="1:21">
      <c r="A1645" s="65">
        <v>2656</v>
      </c>
      <c r="B1645" s="52" t="s">
        <v>41</v>
      </c>
      <c r="C1645" s="52" t="s">
        <v>28</v>
      </c>
      <c r="D1645" s="52" t="s">
        <v>52</v>
      </c>
      <c r="E1645" s="52" t="s">
        <v>62</v>
      </c>
      <c r="F1645" s="52" t="s">
        <v>21</v>
      </c>
      <c r="G1645" s="52">
        <f>+LEN(Table13[[#This Row],[Product Name]])</f>
        <v>16</v>
      </c>
      <c r="H1645" s="52" t="s">
        <v>44</v>
      </c>
      <c r="I1645" s="52" t="s">
        <v>31</v>
      </c>
      <c r="J1645" s="52">
        <v>2024</v>
      </c>
      <c r="K1645" s="52" t="s">
        <v>63</v>
      </c>
      <c r="L1645" s="53" t="s">
        <v>51</v>
      </c>
      <c r="M1645" s="54">
        <v>45383</v>
      </c>
      <c r="N1645" s="52" t="s">
        <v>34</v>
      </c>
      <c r="O1645" s="55">
        <v>69.94</v>
      </c>
      <c r="P1645" s="52">
        <v>324</v>
      </c>
      <c r="Q1645" s="56">
        <v>0.23</v>
      </c>
      <c r="R1645" s="55">
        <f>+Table13[[#This Row],[Price per Unit]]*Table13[[#This Row],[Units Sold]]</f>
        <v>22660.559999999998</v>
      </c>
      <c r="S1645" s="52" t="s">
        <v>61</v>
      </c>
      <c r="T1645" s="66">
        <f>+Table13[[#This Row],[Price per Unit]]*Table13[[#This Row],[Units Sold]]-Table13[[#This Row],[Price per Unit]]*Table13[[#This Row],[Units Sold]]*Table13[[#This Row],[Discount %]]</f>
        <v>17448.631199999996</v>
      </c>
      <c r="U1645"/>
    </row>
    <row r="1646" spans="1:21">
      <c r="A1646" s="65">
        <v>2657</v>
      </c>
      <c r="B1646" s="52" t="s">
        <v>48</v>
      </c>
      <c r="C1646" s="52" t="s">
        <v>28</v>
      </c>
      <c r="D1646" s="52" t="s">
        <v>36</v>
      </c>
      <c r="E1646" s="52" t="s">
        <v>67</v>
      </c>
      <c r="F1646" s="52" t="s">
        <v>55</v>
      </c>
      <c r="G1646" s="52">
        <f>+LEN(Table13[[#This Row],[Product Name]])</f>
        <v>19</v>
      </c>
      <c r="H1646" s="52" t="s">
        <v>57</v>
      </c>
      <c r="I1646" s="52" t="s">
        <v>23</v>
      </c>
      <c r="J1646" s="52">
        <v>2023</v>
      </c>
      <c r="K1646" s="52" t="s">
        <v>24</v>
      </c>
      <c r="L1646" s="53" t="s">
        <v>65</v>
      </c>
      <c r="M1646" s="54">
        <v>44927</v>
      </c>
      <c r="N1646" s="52" t="s">
        <v>66</v>
      </c>
      <c r="O1646" s="55">
        <v>53.1</v>
      </c>
      <c r="P1646" s="52">
        <v>305</v>
      </c>
      <c r="Q1646" s="56">
        <v>0.28000000000000003</v>
      </c>
      <c r="R1646" s="55">
        <f>+Table13[[#This Row],[Price per Unit]]*Table13[[#This Row],[Units Sold]]</f>
        <v>16195.5</v>
      </c>
      <c r="S1646" s="52" t="s">
        <v>61</v>
      </c>
      <c r="T1646" s="66">
        <f>+Table13[[#This Row],[Price per Unit]]*Table13[[#This Row],[Units Sold]]-Table13[[#This Row],[Price per Unit]]*Table13[[#This Row],[Units Sold]]*Table13[[#This Row],[Discount %]]</f>
        <v>11660.759999999998</v>
      </c>
      <c r="U1646"/>
    </row>
    <row r="1647" spans="1:21">
      <c r="A1647" s="65">
        <v>2658</v>
      </c>
      <c r="B1647" s="52" t="s">
        <v>41</v>
      </c>
      <c r="C1647" s="52" t="s">
        <v>28</v>
      </c>
      <c r="D1647" s="52" t="s">
        <v>52</v>
      </c>
      <c r="E1647" s="52" t="s">
        <v>20</v>
      </c>
      <c r="F1647" s="52" t="s">
        <v>60</v>
      </c>
      <c r="G1647" s="52">
        <f>+LEN(Table13[[#This Row],[Product Name]])</f>
        <v>15</v>
      </c>
      <c r="H1647" s="52" t="s">
        <v>44</v>
      </c>
      <c r="I1647" s="52" t="s">
        <v>23</v>
      </c>
      <c r="J1647" s="52">
        <v>2024</v>
      </c>
      <c r="K1647" s="52" t="s">
        <v>32</v>
      </c>
      <c r="L1647" s="53" t="s">
        <v>64</v>
      </c>
      <c r="M1647" s="54">
        <v>45474</v>
      </c>
      <c r="N1647" s="52" t="s">
        <v>66</v>
      </c>
      <c r="O1647" s="55">
        <v>22.46</v>
      </c>
      <c r="P1647" s="52">
        <v>350</v>
      </c>
      <c r="Q1647" s="56">
        <v>0.06</v>
      </c>
      <c r="R1647" s="55">
        <f>+Table13[[#This Row],[Price per Unit]]*Table13[[#This Row],[Units Sold]]</f>
        <v>7861</v>
      </c>
      <c r="S1647" s="52" t="s">
        <v>27</v>
      </c>
      <c r="T1647" s="66">
        <f>+Table13[[#This Row],[Price per Unit]]*Table13[[#This Row],[Units Sold]]-Table13[[#This Row],[Price per Unit]]*Table13[[#This Row],[Units Sold]]*Table13[[#This Row],[Discount %]]</f>
        <v>7389.34</v>
      </c>
      <c r="U1647"/>
    </row>
    <row r="1648" spans="1:21">
      <c r="A1648" s="65">
        <v>2664</v>
      </c>
      <c r="B1648" s="52" t="s">
        <v>17</v>
      </c>
      <c r="C1648" s="52" t="s">
        <v>28</v>
      </c>
      <c r="D1648" s="52" t="s">
        <v>42</v>
      </c>
      <c r="E1648" s="52" t="s">
        <v>62</v>
      </c>
      <c r="F1648" s="52" t="s">
        <v>60</v>
      </c>
      <c r="G1648" s="52">
        <f>+LEN(Table13[[#This Row],[Product Name]])</f>
        <v>15</v>
      </c>
      <c r="H1648" s="52" t="s">
        <v>57</v>
      </c>
      <c r="I1648" s="52" t="s">
        <v>31</v>
      </c>
      <c r="J1648" s="52">
        <v>2023</v>
      </c>
      <c r="K1648" s="52" t="s">
        <v>24</v>
      </c>
      <c r="L1648" s="53" t="s">
        <v>46</v>
      </c>
      <c r="M1648" s="54">
        <v>45170</v>
      </c>
      <c r="N1648" s="52" t="s">
        <v>39</v>
      </c>
      <c r="O1648" s="55">
        <v>40.26</v>
      </c>
      <c r="P1648" s="52">
        <v>210</v>
      </c>
      <c r="Q1648" s="56">
        <v>0.26</v>
      </c>
      <c r="R1648" s="55">
        <f>+Table13[[#This Row],[Price per Unit]]*Table13[[#This Row],[Units Sold]]</f>
        <v>8454.6</v>
      </c>
      <c r="S1648" s="52" t="s">
        <v>27</v>
      </c>
      <c r="T1648" s="66">
        <f>+Table13[[#This Row],[Price per Unit]]*Table13[[#This Row],[Units Sold]]-Table13[[#This Row],[Price per Unit]]*Table13[[#This Row],[Units Sold]]*Table13[[#This Row],[Discount %]]</f>
        <v>6256.4040000000005</v>
      </c>
      <c r="U1648"/>
    </row>
    <row r="1649" spans="1:21">
      <c r="A1649" s="65">
        <v>2666</v>
      </c>
      <c r="B1649" s="52" t="s">
        <v>48</v>
      </c>
      <c r="C1649" s="52" t="s">
        <v>28</v>
      </c>
      <c r="D1649" s="52" t="s">
        <v>54</v>
      </c>
      <c r="E1649" s="52" t="s">
        <v>59</v>
      </c>
      <c r="F1649" s="52" t="s">
        <v>60</v>
      </c>
      <c r="G1649" s="52">
        <f>+LEN(Table13[[#This Row],[Product Name]])</f>
        <v>15</v>
      </c>
      <c r="H1649" s="52" t="s">
        <v>44</v>
      </c>
      <c r="I1649" s="52" t="s">
        <v>23</v>
      </c>
      <c r="J1649" s="52">
        <v>2023</v>
      </c>
      <c r="K1649" s="52" t="s">
        <v>24</v>
      </c>
      <c r="L1649" s="53" t="s">
        <v>71</v>
      </c>
      <c r="M1649" s="54">
        <v>45200</v>
      </c>
      <c r="N1649" s="52" t="s">
        <v>26</v>
      </c>
      <c r="O1649" s="55">
        <v>56.57</v>
      </c>
      <c r="P1649" s="52">
        <v>474</v>
      </c>
      <c r="Q1649" s="56">
        <v>0.12</v>
      </c>
      <c r="R1649" s="55">
        <f>+Table13[[#This Row],[Price per Unit]]*Table13[[#This Row],[Units Sold]]</f>
        <v>26814.18</v>
      </c>
      <c r="S1649" s="52" t="s">
        <v>40</v>
      </c>
      <c r="T1649" s="66">
        <f>+Table13[[#This Row],[Price per Unit]]*Table13[[#This Row],[Units Sold]]-Table13[[#This Row],[Price per Unit]]*Table13[[#This Row],[Units Sold]]*Table13[[#This Row],[Discount %]]</f>
        <v>23596.4784</v>
      </c>
      <c r="U1649"/>
    </row>
    <row r="1650" spans="1:21">
      <c r="A1650" s="65">
        <v>2673</v>
      </c>
      <c r="B1650" s="52" t="s">
        <v>17</v>
      </c>
      <c r="C1650" s="52" t="s">
        <v>28</v>
      </c>
      <c r="D1650" s="52" t="s">
        <v>29</v>
      </c>
      <c r="E1650" s="52" t="s">
        <v>37</v>
      </c>
      <c r="F1650" s="52" t="s">
        <v>60</v>
      </c>
      <c r="G1650" s="52">
        <f>+LEN(Table13[[#This Row],[Product Name]])</f>
        <v>15</v>
      </c>
      <c r="H1650" s="52" t="s">
        <v>57</v>
      </c>
      <c r="I1650" s="52" t="s">
        <v>23</v>
      </c>
      <c r="J1650" s="52">
        <v>2023</v>
      </c>
      <c r="K1650" s="52" t="s">
        <v>32</v>
      </c>
      <c r="L1650" s="53" t="s">
        <v>51</v>
      </c>
      <c r="M1650" s="54">
        <v>45017</v>
      </c>
      <c r="N1650" s="52" t="s">
        <v>69</v>
      </c>
      <c r="O1650" s="55">
        <v>47.18</v>
      </c>
      <c r="P1650" s="52">
        <v>455</v>
      </c>
      <c r="Q1650" s="56">
        <v>0.24</v>
      </c>
      <c r="R1650" s="55">
        <f>+Table13[[#This Row],[Price per Unit]]*Table13[[#This Row],[Units Sold]]</f>
        <v>21466.9</v>
      </c>
      <c r="S1650" s="52" t="s">
        <v>27</v>
      </c>
      <c r="T1650" s="66">
        <f>+Table13[[#This Row],[Price per Unit]]*Table13[[#This Row],[Units Sold]]-Table13[[#This Row],[Price per Unit]]*Table13[[#This Row],[Units Sold]]*Table13[[#This Row],[Discount %]]</f>
        <v>16314.844000000001</v>
      </c>
      <c r="U1650"/>
    </row>
    <row r="1651" spans="1:21">
      <c r="A1651" s="65">
        <v>2677</v>
      </c>
      <c r="B1651" s="52" t="s">
        <v>48</v>
      </c>
      <c r="C1651" s="52" t="s">
        <v>28</v>
      </c>
      <c r="D1651" s="52" t="s">
        <v>42</v>
      </c>
      <c r="E1651" s="52" t="s">
        <v>30</v>
      </c>
      <c r="F1651" s="52" t="s">
        <v>38</v>
      </c>
      <c r="G1651" s="52">
        <f>+LEN(Table13[[#This Row],[Product Name]])</f>
        <v>15</v>
      </c>
      <c r="H1651" s="52" t="s">
        <v>57</v>
      </c>
      <c r="I1651" s="52" t="s">
        <v>23</v>
      </c>
      <c r="J1651" s="52">
        <v>2023</v>
      </c>
      <c r="K1651" s="52" t="s">
        <v>63</v>
      </c>
      <c r="L1651" s="53" t="s">
        <v>51</v>
      </c>
      <c r="M1651" s="54">
        <v>45017</v>
      </c>
      <c r="N1651" s="52" t="s">
        <v>34</v>
      </c>
      <c r="O1651" s="55">
        <v>17.75</v>
      </c>
      <c r="P1651" s="52">
        <v>122</v>
      </c>
      <c r="Q1651" s="56">
        <v>0.05</v>
      </c>
      <c r="R1651" s="55">
        <f>+Table13[[#This Row],[Price per Unit]]*Table13[[#This Row],[Units Sold]]</f>
        <v>2165.5</v>
      </c>
      <c r="S1651" s="52" t="s">
        <v>27</v>
      </c>
      <c r="T1651" s="66">
        <f>+Table13[[#This Row],[Price per Unit]]*Table13[[#This Row],[Units Sold]]-Table13[[#This Row],[Price per Unit]]*Table13[[#This Row],[Units Sold]]*Table13[[#This Row],[Discount %]]</f>
        <v>2057.2249999999999</v>
      </c>
      <c r="U1651"/>
    </row>
    <row r="1652" spans="1:21">
      <c r="A1652" s="65">
        <v>2684</v>
      </c>
      <c r="B1652" s="52" t="s">
        <v>17</v>
      </c>
      <c r="C1652" s="52" t="s">
        <v>28</v>
      </c>
      <c r="D1652" s="52" t="s">
        <v>42</v>
      </c>
      <c r="E1652" s="52" t="s">
        <v>37</v>
      </c>
      <c r="F1652" s="52" t="s">
        <v>21</v>
      </c>
      <c r="G1652" s="52">
        <f>+LEN(Table13[[#This Row],[Product Name]])</f>
        <v>16</v>
      </c>
      <c r="H1652" s="52" t="s">
        <v>22</v>
      </c>
      <c r="I1652" s="52" t="s">
        <v>23</v>
      </c>
      <c r="J1652" s="52">
        <v>2023</v>
      </c>
      <c r="K1652" s="52" t="s">
        <v>45</v>
      </c>
      <c r="L1652" s="53" t="s">
        <v>64</v>
      </c>
      <c r="M1652" s="54">
        <v>45108</v>
      </c>
      <c r="N1652" s="52" t="s">
        <v>34</v>
      </c>
      <c r="O1652" s="55">
        <v>86.16</v>
      </c>
      <c r="P1652" s="52">
        <v>120</v>
      </c>
      <c r="Q1652" s="56">
        <v>0.08</v>
      </c>
      <c r="R1652" s="55">
        <f>+Table13[[#This Row],[Price per Unit]]*Table13[[#This Row],[Units Sold]]</f>
        <v>10339.199999999999</v>
      </c>
      <c r="S1652" s="52" t="s">
        <v>27</v>
      </c>
      <c r="T1652" s="66">
        <f>+Table13[[#This Row],[Price per Unit]]*Table13[[#This Row],[Units Sold]]-Table13[[#This Row],[Price per Unit]]*Table13[[#This Row],[Units Sold]]*Table13[[#This Row],[Discount %]]</f>
        <v>9512.0639999999985</v>
      </c>
      <c r="U1652"/>
    </row>
    <row r="1653" spans="1:21">
      <c r="A1653" s="65">
        <v>2685</v>
      </c>
      <c r="B1653" s="52" t="s">
        <v>41</v>
      </c>
      <c r="C1653" s="52" t="s">
        <v>28</v>
      </c>
      <c r="D1653" s="52" t="s">
        <v>36</v>
      </c>
      <c r="E1653" s="52" t="s">
        <v>37</v>
      </c>
      <c r="F1653" s="52" t="s">
        <v>55</v>
      </c>
      <c r="G1653" s="52">
        <f>+LEN(Table13[[#This Row],[Product Name]])</f>
        <v>19</v>
      </c>
      <c r="H1653" s="52" t="s">
        <v>44</v>
      </c>
      <c r="I1653" s="52" t="s">
        <v>31</v>
      </c>
      <c r="J1653" s="52">
        <v>2023</v>
      </c>
      <c r="K1653" s="52" t="s">
        <v>63</v>
      </c>
      <c r="L1653" s="53" t="s">
        <v>46</v>
      </c>
      <c r="M1653" s="54">
        <v>45170</v>
      </c>
      <c r="N1653" s="52" t="s">
        <v>34</v>
      </c>
      <c r="O1653" s="55">
        <v>44.59</v>
      </c>
      <c r="P1653" s="52">
        <v>71</v>
      </c>
      <c r="Q1653" s="56">
        <v>0.18</v>
      </c>
      <c r="R1653" s="55">
        <f>+Table13[[#This Row],[Price per Unit]]*Table13[[#This Row],[Units Sold]]</f>
        <v>3165.8900000000003</v>
      </c>
      <c r="S1653" s="52" t="s">
        <v>61</v>
      </c>
      <c r="T1653" s="66">
        <f>+Table13[[#This Row],[Price per Unit]]*Table13[[#This Row],[Units Sold]]-Table13[[#This Row],[Price per Unit]]*Table13[[#This Row],[Units Sold]]*Table13[[#This Row],[Discount %]]</f>
        <v>2596.0298000000003</v>
      </c>
      <c r="U1653"/>
    </row>
    <row r="1654" spans="1:21">
      <c r="A1654" s="65">
        <v>2691</v>
      </c>
      <c r="B1654" s="52" t="s">
        <v>48</v>
      </c>
      <c r="C1654" s="52" t="s">
        <v>28</v>
      </c>
      <c r="D1654" s="52" t="s">
        <v>42</v>
      </c>
      <c r="E1654" s="52" t="s">
        <v>70</v>
      </c>
      <c r="F1654" s="52" t="s">
        <v>55</v>
      </c>
      <c r="G1654" s="52">
        <f>+LEN(Table13[[#This Row],[Product Name]])</f>
        <v>19</v>
      </c>
      <c r="H1654" s="52" t="s">
        <v>57</v>
      </c>
      <c r="I1654" s="52" t="s">
        <v>31</v>
      </c>
      <c r="J1654" s="52">
        <v>2024</v>
      </c>
      <c r="K1654" s="52" t="s">
        <v>63</v>
      </c>
      <c r="L1654" s="53" t="s">
        <v>65</v>
      </c>
      <c r="M1654" s="54">
        <v>45292</v>
      </c>
      <c r="N1654" s="52" t="s">
        <v>26</v>
      </c>
      <c r="O1654" s="55">
        <v>94.68</v>
      </c>
      <c r="P1654" s="52">
        <v>61</v>
      </c>
      <c r="Q1654" s="56">
        <v>0.12</v>
      </c>
      <c r="R1654" s="55">
        <f>+Table13[[#This Row],[Price per Unit]]*Table13[[#This Row],[Units Sold]]</f>
        <v>5775.4800000000005</v>
      </c>
      <c r="S1654" s="52" t="s">
        <v>61</v>
      </c>
      <c r="T1654" s="66">
        <f>+Table13[[#This Row],[Price per Unit]]*Table13[[#This Row],[Units Sold]]-Table13[[#This Row],[Price per Unit]]*Table13[[#This Row],[Units Sold]]*Table13[[#This Row],[Discount %]]</f>
        <v>5082.4224000000004</v>
      </c>
      <c r="U1654"/>
    </row>
    <row r="1655" spans="1:21">
      <c r="A1655" s="65">
        <v>2694</v>
      </c>
      <c r="B1655" s="52" t="s">
        <v>17</v>
      </c>
      <c r="C1655" s="52" t="s">
        <v>28</v>
      </c>
      <c r="D1655" s="52" t="s">
        <v>50</v>
      </c>
      <c r="E1655" s="52" t="s">
        <v>59</v>
      </c>
      <c r="F1655" s="52" t="s">
        <v>55</v>
      </c>
      <c r="G1655" s="52">
        <f>+LEN(Table13[[#This Row],[Product Name]])</f>
        <v>19</v>
      </c>
      <c r="H1655" s="52" t="s">
        <v>57</v>
      </c>
      <c r="I1655" s="52" t="s">
        <v>31</v>
      </c>
      <c r="J1655" s="52">
        <v>2023</v>
      </c>
      <c r="K1655" s="52" t="s">
        <v>45</v>
      </c>
      <c r="L1655" s="53" t="s">
        <v>72</v>
      </c>
      <c r="M1655" s="54">
        <v>45078</v>
      </c>
      <c r="N1655" s="52" t="s">
        <v>34</v>
      </c>
      <c r="O1655" s="55">
        <v>86.01</v>
      </c>
      <c r="P1655" s="52">
        <v>53</v>
      </c>
      <c r="Q1655" s="56">
        <v>0.18</v>
      </c>
      <c r="R1655" s="55">
        <f>+Table13[[#This Row],[Price per Unit]]*Table13[[#This Row],[Units Sold]]</f>
        <v>4558.5300000000007</v>
      </c>
      <c r="S1655" s="52" t="s">
        <v>61</v>
      </c>
      <c r="T1655" s="66">
        <f>+Table13[[#This Row],[Price per Unit]]*Table13[[#This Row],[Units Sold]]-Table13[[#This Row],[Price per Unit]]*Table13[[#This Row],[Units Sold]]*Table13[[#This Row],[Discount %]]</f>
        <v>3737.9946000000004</v>
      </c>
      <c r="U1655"/>
    </row>
    <row r="1656" spans="1:21">
      <c r="A1656" s="65">
        <v>2696</v>
      </c>
      <c r="B1656" s="52" t="s">
        <v>48</v>
      </c>
      <c r="C1656" s="52" t="s">
        <v>28</v>
      </c>
      <c r="D1656" s="52" t="s">
        <v>19</v>
      </c>
      <c r="E1656" s="52" t="s">
        <v>62</v>
      </c>
      <c r="F1656" s="52" t="s">
        <v>55</v>
      </c>
      <c r="G1656" s="52">
        <f>+LEN(Table13[[#This Row],[Product Name]])</f>
        <v>19</v>
      </c>
      <c r="H1656" s="52" t="s">
        <v>44</v>
      </c>
      <c r="I1656" s="52" t="s">
        <v>23</v>
      </c>
      <c r="J1656" s="52">
        <v>2023</v>
      </c>
      <c r="K1656" s="52" t="s">
        <v>63</v>
      </c>
      <c r="L1656" s="53" t="s">
        <v>51</v>
      </c>
      <c r="M1656" s="54">
        <v>45017</v>
      </c>
      <c r="N1656" s="52" t="s">
        <v>66</v>
      </c>
      <c r="O1656" s="55">
        <v>94.42</v>
      </c>
      <c r="P1656" s="52">
        <v>360</v>
      </c>
      <c r="Q1656" s="56">
        <v>0.14000000000000001</v>
      </c>
      <c r="R1656" s="55">
        <f>+Table13[[#This Row],[Price per Unit]]*Table13[[#This Row],[Units Sold]]</f>
        <v>33991.199999999997</v>
      </c>
      <c r="S1656" s="52" t="s">
        <v>56</v>
      </c>
      <c r="T1656" s="66">
        <f>+Table13[[#This Row],[Price per Unit]]*Table13[[#This Row],[Units Sold]]-Table13[[#This Row],[Price per Unit]]*Table13[[#This Row],[Units Sold]]*Table13[[#This Row],[Discount %]]</f>
        <v>29232.431999999997</v>
      </c>
      <c r="U1656"/>
    </row>
    <row r="1657" spans="1:21">
      <c r="A1657" s="65">
        <v>2707</v>
      </c>
      <c r="B1657" s="52" t="s">
        <v>48</v>
      </c>
      <c r="C1657" s="52" t="s">
        <v>28</v>
      </c>
      <c r="D1657" s="52" t="s">
        <v>19</v>
      </c>
      <c r="E1657" s="52" t="s">
        <v>30</v>
      </c>
      <c r="F1657" s="52" t="s">
        <v>38</v>
      </c>
      <c r="G1657" s="52">
        <f>+LEN(Table13[[#This Row],[Product Name]])</f>
        <v>15</v>
      </c>
      <c r="H1657" s="52" t="s">
        <v>57</v>
      </c>
      <c r="I1657" s="52" t="s">
        <v>23</v>
      </c>
      <c r="J1657" s="52">
        <v>2023</v>
      </c>
      <c r="K1657" s="52" t="s">
        <v>24</v>
      </c>
      <c r="L1657" s="53" t="s">
        <v>51</v>
      </c>
      <c r="M1657" s="54">
        <v>45017</v>
      </c>
      <c r="N1657" s="52" t="s">
        <v>39</v>
      </c>
      <c r="O1657" s="55">
        <v>44.44</v>
      </c>
      <c r="P1657" s="52">
        <v>275</v>
      </c>
      <c r="Q1657" s="56">
        <v>0.23</v>
      </c>
      <c r="R1657" s="55">
        <f>+Table13[[#This Row],[Price per Unit]]*Table13[[#This Row],[Units Sold]]</f>
        <v>12221</v>
      </c>
      <c r="S1657" s="52" t="s">
        <v>27</v>
      </c>
      <c r="T1657" s="66">
        <f>+Table13[[#This Row],[Price per Unit]]*Table13[[#This Row],[Units Sold]]-Table13[[#This Row],[Price per Unit]]*Table13[[#This Row],[Units Sold]]*Table13[[#This Row],[Discount %]]</f>
        <v>9410.17</v>
      </c>
      <c r="U1657"/>
    </row>
    <row r="1658" spans="1:21">
      <c r="A1658" s="65">
        <v>2718</v>
      </c>
      <c r="B1658" s="52" t="s">
        <v>17</v>
      </c>
      <c r="C1658" s="52" t="s">
        <v>28</v>
      </c>
      <c r="D1658" s="52" t="s">
        <v>42</v>
      </c>
      <c r="E1658" s="52" t="s">
        <v>37</v>
      </c>
      <c r="F1658" s="52" t="s">
        <v>43</v>
      </c>
      <c r="G1658" s="52">
        <f>+LEN(Table13[[#This Row],[Product Name]])</f>
        <v>20</v>
      </c>
      <c r="H1658" s="52" t="s">
        <v>44</v>
      </c>
      <c r="I1658" s="52" t="s">
        <v>23</v>
      </c>
      <c r="J1658" s="52">
        <v>2024</v>
      </c>
      <c r="K1658" s="52" t="s">
        <v>45</v>
      </c>
      <c r="L1658" s="53" t="s">
        <v>68</v>
      </c>
      <c r="M1658" s="54">
        <v>45627</v>
      </c>
      <c r="N1658" s="52" t="s">
        <v>39</v>
      </c>
      <c r="O1658" s="55">
        <v>11.12</v>
      </c>
      <c r="P1658" s="52">
        <v>103</v>
      </c>
      <c r="Q1658" s="56">
        <v>0.1</v>
      </c>
      <c r="R1658" s="55">
        <f>+Table13[[#This Row],[Price per Unit]]*Table13[[#This Row],[Units Sold]]</f>
        <v>1145.3599999999999</v>
      </c>
      <c r="S1658" s="52" t="s">
        <v>56</v>
      </c>
      <c r="T1658" s="66">
        <f>+Table13[[#This Row],[Price per Unit]]*Table13[[#This Row],[Units Sold]]-Table13[[#This Row],[Price per Unit]]*Table13[[#This Row],[Units Sold]]*Table13[[#This Row],[Discount %]]</f>
        <v>1030.8239999999998</v>
      </c>
      <c r="U1658"/>
    </row>
    <row r="1659" spans="1:21">
      <c r="A1659" s="65">
        <v>2728</v>
      </c>
      <c r="B1659" s="52" t="s">
        <v>41</v>
      </c>
      <c r="C1659" s="52" t="s">
        <v>28</v>
      </c>
      <c r="D1659" s="52" t="s">
        <v>29</v>
      </c>
      <c r="E1659" s="52" t="s">
        <v>67</v>
      </c>
      <c r="F1659" s="52" t="s">
        <v>43</v>
      </c>
      <c r="G1659" s="52">
        <f>+LEN(Table13[[#This Row],[Product Name]])</f>
        <v>20</v>
      </c>
      <c r="H1659" s="52" t="s">
        <v>44</v>
      </c>
      <c r="I1659" s="52" t="s">
        <v>23</v>
      </c>
      <c r="J1659" s="52">
        <v>2024</v>
      </c>
      <c r="K1659" s="52" t="s">
        <v>45</v>
      </c>
      <c r="L1659" s="53" t="s">
        <v>53</v>
      </c>
      <c r="M1659" s="54">
        <v>45292</v>
      </c>
      <c r="N1659" s="52" t="s">
        <v>66</v>
      </c>
      <c r="O1659" s="55">
        <v>35.299999999999997</v>
      </c>
      <c r="P1659" s="52">
        <v>105</v>
      </c>
      <c r="Q1659" s="56">
        <v>0.26</v>
      </c>
      <c r="R1659" s="55">
        <f>+Table13[[#This Row],[Price per Unit]]*Table13[[#This Row],[Units Sold]]</f>
        <v>3706.4999999999995</v>
      </c>
      <c r="S1659" s="52" t="s">
        <v>27</v>
      </c>
      <c r="T1659" s="66">
        <f>+Table13[[#This Row],[Price per Unit]]*Table13[[#This Row],[Units Sold]]-Table13[[#This Row],[Price per Unit]]*Table13[[#This Row],[Units Sold]]*Table13[[#This Row],[Discount %]]</f>
        <v>2742.8099999999995</v>
      </c>
      <c r="U1659"/>
    </row>
    <row r="1660" spans="1:21">
      <c r="A1660" s="65">
        <v>2732</v>
      </c>
      <c r="B1660" s="52" t="s">
        <v>48</v>
      </c>
      <c r="C1660" s="52" t="s">
        <v>28</v>
      </c>
      <c r="D1660" s="52" t="s">
        <v>54</v>
      </c>
      <c r="E1660" s="52" t="s">
        <v>70</v>
      </c>
      <c r="F1660" s="52" t="s">
        <v>21</v>
      </c>
      <c r="G1660" s="52">
        <f>+LEN(Table13[[#This Row],[Product Name]])</f>
        <v>16</v>
      </c>
      <c r="H1660" s="52" t="s">
        <v>22</v>
      </c>
      <c r="I1660" s="52" t="s">
        <v>23</v>
      </c>
      <c r="J1660" s="52">
        <v>2024</v>
      </c>
      <c r="K1660" s="52" t="s">
        <v>32</v>
      </c>
      <c r="L1660" s="53" t="s">
        <v>46</v>
      </c>
      <c r="M1660" s="54">
        <v>45536</v>
      </c>
      <c r="N1660" s="52" t="s">
        <v>39</v>
      </c>
      <c r="O1660" s="55">
        <v>93.92</v>
      </c>
      <c r="P1660" s="52">
        <v>417</v>
      </c>
      <c r="Q1660" s="56">
        <v>0.14000000000000001</v>
      </c>
      <c r="R1660" s="55">
        <f>+Table13[[#This Row],[Price per Unit]]*Table13[[#This Row],[Units Sold]]</f>
        <v>39164.639999999999</v>
      </c>
      <c r="S1660" s="52" t="s">
        <v>27</v>
      </c>
      <c r="T1660" s="66">
        <f>+Table13[[#This Row],[Price per Unit]]*Table13[[#This Row],[Units Sold]]-Table13[[#This Row],[Price per Unit]]*Table13[[#This Row],[Units Sold]]*Table13[[#This Row],[Discount %]]</f>
        <v>33681.590400000001</v>
      </c>
      <c r="U1660"/>
    </row>
    <row r="1661" spans="1:21">
      <c r="A1661" s="65">
        <v>2734</v>
      </c>
      <c r="B1661" s="52" t="s">
        <v>48</v>
      </c>
      <c r="C1661" s="52" t="s">
        <v>28</v>
      </c>
      <c r="D1661" s="52" t="s">
        <v>54</v>
      </c>
      <c r="E1661" s="52" t="s">
        <v>59</v>
      </c>
      <c r="F1661" s="52" t="s">
        <v>21</v>
      </c>
      <c r="G1661" s="52">
        <f>+LEN(Table13[[#This Row],[Product Name]])</f>
        <v>16</v>
      </c>
      <c r="H1661" s="52" t="s">
        <v>44</v>
      </c>
      <c r="I1661" s="52" t="s">
        <v>23</v>
      </c>
      <c r="J1661" s="52">
        <v>2023</v>
      </c>
      <c r="K1661" s="52" t="s">
        <v>32</v>
      </c>
      <c r="L1661" s="53" t="s">
        <v>68</v>
      </c>
      <c r="M1661" s="54">
        <v>45261</v>
      </c>
      <c r="N1661" s="52" t="s">
        <v>26</v>
      </c>
      <c r="O1661" s="55">
        <v>6.9</v>
      </c>
      <c r="P1661" s="52">
        <v>395</v>
      </c>
      <c r="Q1661" s="56">
        <v>0.22</v>
      </c>
      <c r="R1661" s="55">
        <f>+Table13[[#This Row],[Price per Unit]]*Table13[[#This Row],[Units Sold]]</f>
        <v>2725.5</v>
      </c>
      <c r="S1661" s="52" t="s">
        <v>40</v>
      </c>
      <c r="T1661" s="66">
        <f>+Table13[[#This Row],[Price per Unit]]*Table13[[#This Row],[Units Sold]]-Table13[[#This Row],[Price per Unit]]*Table13[[#This Row],[Units Sold]]*Table13[[#This Row],[Discount %]]</f>
        <v>2125.89</v>
      </c>
      <c r="U1661"/>
    </row>
    <row r="1662" spans="1:21">
      <c r="A1662" s="65">
        <v>2737</v>
      </c>
      <c r="B1662" s="52" t="s">
        <v>48</v>
      </c>
      <c r="C1662" s="52" t="s">
        <v>28</v>
      </c>
      <c r="D1662" s="52" t="s">
        <v>19</v>
      </c>
      <c r="E1662" s="52" t="s">
        <v>70</v>
      </c>
      <c r="F1662" s="52" t="s">
        <v>55</v>
      </c>
      <c r="G1662" s="52">
        <f>+LEN(Table13[[#This Row],[Product Name]])</f>
        <v>19</v>
      </c>
      <c r="H1662" s="52" t="s">
        <v>57</v>
      </c>
      <c r="I1662" s="52" t="s">
        <v>23</v>
      </c>
      <c r="J1662" s="52">
        <v>2023</v>
      </c>
      <c r="K1662" s="52" t="s">
        <v>63</v>
      </c>
      <c r="L1662" s="53" t="s">
        <v>46</v>
      </c>
      <c r="M1662" s="54">
        <v>45170</v>
      </c>
      <c r="N1662" s="52" t="s">
        <v>69</v>
      </c>
      <c r="O1662" s="55">
        <v>81.290000000000006</v>
      </c>
      <c r="P1662" s="52">
        <v>113</v>
      </c>
      <c r="Q1662" s="56">
        <v>0.15</v>
      </c>
      <c r="R1662" s="55">
        <f>+Table13[[#This Row],[Price per Unit]]*Table13[[#This Row],[Units Sold]]</f>
        <v>9185.77</v>
      </c>
      <c r="S1662" s="52" t="s">
        <v>61</v>
      </c>
      <c r="T1662" s="66">
        <f>+Table13[[#This Row],[Price per Unit]]*Table13[[#This Row],[Units Sold]]-Table13[[#This Row],[Price per Unit]]*Table13[[#This Row],[Units Sold]]*Table13[[#This Row],[Discount %]]</f>
        <v>7807.9045000000006</v>
      </c>
      <c r="U1662"/>
    </row>
    <row r="1663" spans="1:21">
      <c r="A1663" s="65">
        <v>2740</v>
      </c>
      <c r="B1663" s="52" t="s">
        <v>17</v>
      </c>
      <c r="C1663" s="52" t="s">
        <v>28</v>
      </c>
      <c r="D1663" s="52" t="s">
        <v>29</v>
      </c>
      <c r="E1663" s="52" t="s">
        <v>67</v>
      </c>
      <c r="F1663" s="52" t="s">
        <v>38</v>
      </c>
      <c r="G1663" s="52">
        <f>+LEN(Table13[[#This Row],[Product Name]])</f>
        <v>15</v>
      </c>
      <c r="H1663" s="52" t="s">
        <v>44</v>
      </c>
      <c r="I1663" s="52" t="s">
        <v>23</v>
      </c>
      <c r="J1663" s="52">
        <v>2024</v>
      </c>
      <c r="K1663" s="52" t="s">
        <v>24</v>
      </c>
      <c r="L1663" s="53" t="s">
        <v>71</v>
      </c>
      <c r="M1663" s="54">
        <v>45566</v>
      </c>
      <c r="N1663" s="52" t="s">
        <v>69</v>
      </c>
      <c r="O1663" s="55">
        <v>18.690000000000001</v>
      </c>
      <c r="P1663" s="52">
        <v>337</v>
      </c>
      <c r="Q1663" s="56">
        <v>0.16</v>
      </c>
      <c r="R1663" s="55">
        <f>+Table13[[#This Row],[Price per Unit]]*Table13[[#This Row],[Units Sold]]</f>
        <v>6298.5300000000007</v>
      </c>
      <c r="S1663" s="52" t="s">
        <v>40</v>
      </c>
      <c r="T1663" s="66">
        <f>+Table13[[#This Row],[Price per Unit]]*Table13[[#This Row],[Units Sold]]-Table13[[#This Row],[Price per Unit]]*Table13[[#This Row],[Units Sold]]*Table13[[#This Row],[Discount %]]</f>
        <v>5290.7652000000007</v>
      </c>
      <c r="U1663"/>
    </row>
    <row r="1664" spans="1:21">
      <c r="A1664" s="65">
        <v>2756</v>
      </c>
      <c r="B1664" s="52" t="s">
        <v>17</v>
      </c>
      <c r="C1664" s="52" t="s">
        <v>28</v>
      </c>
      <c r="D1664" s="52" t="s">
        <v>54</v>
      </c>
      <c r="E1664" s="52" t="s">
        <v>67</v>
      </c>
      <c r="F1664" s="52" t="s">
        <v>43</v>
      </c>
      <c r="G1664" s="52">
        <f>+LEN(Table13[[#This Row],[Product Name]])</f>
        <v>20</v>
      </c>
      <c r="H1664" s="52" t="s">
        <v>57</v>
      </c>
      <c r="I1664" s="52" t="s">
        <v>31</v>
      </c>
      <c r="J1664" s="52">
        <v>2023</v>
      </c>
      <c r="K1664" s="52" t="s">
        <v>24</v>
      </c>
      <c r="L1664" s="53" t="s">
        <v>68</v>
      </c>
      <c r="M1664" s="54">
        <v>45261</v>
      </c>
      <c r="N1664" s="52" t="s">
        <v>39</v>
      </c>
      <c r="O1664" s="55">
        <v>78.73</v>
      </c>
      <c r="P1664" s="52">
        <v>131</v>
      </c>
      <c r="Q1664" s="56">
        <v>0.2</v>
      </c>
      <c r="R1664" s="55">
        <f>+Table13[[#This Row],[Price per Unit]]*Table13[[#This Row],[Units Sold]]</f>
        <v>10313.630000000001</v>
      </c>
      <c r="S1664" s="52" t="s">
        <v>56</v>
      </c>
      <c r="T1664" s="66">
        <f>+Table13[[#This Row],[Price per Unit]]*Table13[[#This Row],[Units Sold]]-Table13[[#This Row],[Price per Unit]]*Table13[[#This Row],[Units Sold]]*Table13[[#This Row],[Discount %]]</f>
        <v>8250.9040000000005</v>
      </c>
      <c r="U1664"/>
    </row>
    <row r="1665" spans="1:21">
      <c r="A1665" s="65">
        <v>2761</v>
      </c>
      <c r="B1665" s="52" t="s">
        <v>17</v>
      </c>
      <c r="C1665" s="52" t="s">
        <v>28</v>
      </c>
      <c r="D1665" s="52" t="s">
        <v>54</v>
      </c>
      <c r="E1665" s="52" t="s">
        <v>20</v>
      </c>
      <c r="F1665" s="52" t="s">
        <v>21</v>
      </c>
      <c r="G1665" s="52">
        <f>+LEN(Table13[[#This Row],[Product Name]])</f>
        <v>16</v>
      </c>
      <c r="H1665" s="52" t="s">
        <v>22</v>
      </c>
      <c r="I1665" s="52" t="s">
        <v>23</v>
      </c>
      <c r="J1665" s="52">
        <v>2024</v>
      </c>
      <c r="K1665" s="52" t="s">
        <v>32</v>
      </c>
      <c r="L1665" s="53" t="s">
        <v>72</v>
      </c>
      <c r="M1665" s="54">
        <v>45444</v>
      </c>
      <c r="N1665" s="52" t="s">
        <v>69</v>
      </c>
      <c r="O1665" s="55">
        <v>50.4</v>
      </c>
      <c r="P1665" s="52">
        <v>467</v>
      </c>
      <c r="Q1665" s="56">
        <v>0.14000000000000001</v>
      </c>
      <c r="R1665" s="55">
        <f>+Table13[[#This Row],[Price per Unit]]*Table13[[#This Row],[Units Sold]]</f>
        <v>23536.799999999999</v>
      </c>
      <c r="S1665" s="52" t="s">
        <v>56</v>
      </c>
      <c r="T1665" s="66">
        <f>+Table13[[#This Row],[Price per Unit]]*Table13[[#This Row],[Units Sold]]-Table13[[#This Row],[Price per Unit]]*Table13[[#This Row],[Units Sold]]*Table13[[#This Row],[Discount %]]</f>
        <v>20241.648000000001</v>
      </c>
      <c r="U1665"/>
    </row>
    <row r="1666" spans="1:21">
      <c r="A1666" s="65">
        <v>2762</v>
      </c>
      <c r="B1666" s="52" t="s">
        <v>48</v>
      </c>
      <c r="C1666" s="52" t="s">
        <v>28</v>
      </c>
      <c r="D1666" s="52" t="s">
        <v>50</v>
      </c>
      <c r="E1666" s="52" t="s">
        <v>20</v>
      </c>
      <c r="F1666" s="52" t="s">
        <v>43</v>
      </c>
      <c r="G1666" s="52">
        <f>+LEN(Table13[[#This Row],[Product Name]])</f>
        <v>20</v>
      </c>
      <c r="H1666" s="52" t="s">
        <v>57</v>
      </c>
      <c r="I1666" s="52" t="s">
        <v>31</v>
      </c>
      <c r="J1666" s="52">
        <v>2023</v>
      </c>
      <c r="K1666" s="52" t="s">
        <v>32</v>
      </c>
      <c r="L1666" s="53" t="s">
        <v>72</v>
      </c>
      <c r="M1666" s="54">
        <v>45078</v>
      </c>
      <c r="N1666" s="52" t="s">
        <v>66</v>
      </c>
      <c r="O1666" s="55">
        <v>70.489999999999995</v>
      </c>
      <c r="P1666" s="52">
        <v>325</v>
      </c>
      <c r="Q1666" s="56">
        <v>0.01</v>
      </c>
      <c r="R1666" s="55">
        <f>+Table13[[#This Row],[Price per Unit]]*Table13[[#This Row],[Units Sold]]</f>
        <v>22909.25</v>
      </c>
      <c r="S1666" s="52" t="s">
        <v>47</v>
      </c>
      <c r="T1666" s="66">
        <f>+Table13[[#This Row],[Price per Unit]]*Table13[[#This Row],[Units Sold]]-Table13[[#This Row],[Price per Unit]]*Table13[[#This Row],[Units Sold]]*Table13[[#This Row],[Discount %]]</f>
        <v>22680.157500000001</v>
      </c>
      <c r="U1666"/>
    </row>
    <row r="1667" spans="1:21">
      <c r="A1667" s="65">
        <v>2763</v>
      </c>
      <c r="B1667" s="52" t="s">
        <v>41</v>
      </c>
      <c r="C1667" s="52" t="s">
        <v>28</v>
      </c>
      <c r="D1667" s="52" t="s">
        <v>19</v>
      </c>
      <c r="E1667" s="52" t="s">
        <v>30</v>
      </c>
      <c r="F1667" s="52" t="s">
        <v>60</v>
      </c>
      <c r="G1667" s="52">
        <f>+LEN(Table13[[#This Row],[Product Name]])</f>
        <v>15</v>
      </c>
      <c r="H1667" s="52" t="s">
        <v>57</v>
      </c>
      <c r="I1667" s="52" t="s">
        <v>31</v>
      </c>
      <c r="J1667" s="52">
        <v>2024</v>
      </c>
      <c r="K1667" s="52" t="s">
        <v>45</v>
      </c>
      <c r="L1667" s="53" t="s">
        <v>58</v>
      </c>
      <c r="M1667" s="54">
        <v>45566</v>
      </c>
      <c r="N1667" s="52" t="s">
        <v>69</v>
      </c>
      <c r="O1667" s="55">
        <v>98.33</v>
      </c>
      <c r="P1667" s="52">
        <v>72</v>
      </c>
      <c r="Q1667" s="56">
        <v>0.13</v>
      </c>
      <c r="R1667" s="55">
        <f>+Table13[[#This Row],[Price per Unit]]*Table13[[#This Row],[Units Sold]]</f>
        <v>7079.76</v>
      </c>
      <c r="S1667" s="52" t="s">
        <v>27</v>
      </c>
      <c r="T1667" s="66">
        <f>+Table13[[#This Row],[Price per Unit]]*Table13[[#This Row],[Units Sold]]-Table13[[#This Row],[Price per Unit]]*Table13[[#This Row],[Units Sold]]*Table13[[#This Row],[Discount %]]</f>
        <v>6159.3912</v>
      </c>
      <c r="U1667"/>
    </row>
    <row r="1668" spans="1:21">
      <c r="A1668" s="65">
        <v>2770</v>
      </c>
      <c r="B1668" s="52" t="s">
        <v>41</v>
      </c>
      <c r="C1668" s="52" t="s">
        <v>28</v>
      </c>
      <c r="D1668" s="52" t="s">
        <v>19</v>
      </c>
      <c r="E1668" s="52" t="s">
        <v>20</v>
      </c>
      <c r="F1668" s="52" t="s">
        <v>21</v>
      </c>
      <c r="G1668" s="52">
        <f>+LEN(Table13[[#This Row],[Product Name]])</f>
        <v>16</v>
      </c>
      <c r="H1668" s="52" t="s">
        <v>57</v>
      </c>
      <c r="I1668" s="52" t="s">
        <v>31</v>
      </c>
      <c r="J1668" s="52">
        <v>2023</v>
      </c>
      <c r="K1668" s="52" t="s">
        <v>32</v>
      </c>
      <c r="L1668" s="53" t="s">
        <v>64</v>
      </c>
      <c r="M1668" s="54">
        <v>45108</v>
      </c>
      <c r="N1668" s="52" t="s">
        <v>39</v>
      </c>
      <c r="O1668" s="55">
        <v>8.9</v>
      </c>
      <c r="P1668" s="52">
        <v>398</v>
      </c>
      <c r="Q1668" s="56">
        <v>0.23</v>
      </c>
      <c r="R1668" s="55">
        <f>+Table13[[#This Row],[Price per Unit]]*Table13[[#This Row],[Units Sold]]</f>
        <v>3542.2000000000003</v>
      </c>
      <c r="S1668" s="52" t="s">
        <v>27</v>
      </c>
      <c r="T1668" s="66">
        <f>+Table13[[#This Row],[Price per Unit]]*Table13[[#This Row],[Units Sold]]-Table13[[#This Row],[Price per Unit]]*Table13[[#This Row],[Units Sold]]*Table13[[#This Row],[Discount %]]</f>
        <v>2727.4940000000001</v>
      </c>
      <c r="U1668"/>
    </row>
    <row r="1669" spans="1:21">
      <c r="A1669" s="65">
        <v>2771</v>
      </c>
      <c r="B1669" s="52" t="s">
        <v>41</v>
      </c>
      <c r="C1669" s="52" t="s">
        <v>28</v>
      </c>
      <c r="D1669" s="52" t="s">
        <v>54</v>
      </c>
      <c r="E1669" s="52" t="s">
        <v>67</v>
      </c>
      <c r="F1669" s="52" t="s">
        <v>38</v>
      </c>
      <c r="G1669" s="52">
        <f>+LEN(Table13[[#This Row],[Product Name]])</f>
        <v>15</v>
      </c>
      <c r="H1669" s="52" t="s">
        <v>57</v>
      </c>
      <c r="I1669" s="52" t="s">
        <v>23</v>
      </c>
      <c r="J1669" s="52">
        <v>2024</v>
      </c>
      <c r="K1669" s="52" t="s">
        <v>45</v>
      </c>
      <c r="L1669" s="53" t="s">
        <v>73</v>
      </c>
      <c r="M1669" s="54">
        <v>45505</v>
      </c>
      <c r="N1669" s="52" t="s">
        <v>26</v>
      </c>
      <c r="O1669" s="55">
        <v>22.12</v>
      </c>
      <c r="P1669" s="52">
        <v>437</v>
      </c>
      <c r="Q1669" s="56">
        <v>0.27</v>
      </c>
      <c r="R1669" s="55">
        <f>+Table13[[#This Row],[Price per Unit]]*Table13[[#This Row],[Units Sold]]</f>
        <v>9666.44</v>
      </c>
      <c r="S1669" s="52" t="s">
        <v>56</v>
      </c>
      <c r="T1669" s="66">
        <f>+Table13[[#This Row],[Price per Unit]]*Table13[[#This Row],[Units Sold]]-Table13[[#This Row],[Price per Unit]]*Table13[[#This Row],[Units Sold]]*Table13[[#This Row],[Discount %]]</f>
        <v>7056.5012000000006</v>
      </c>
      <c r="U1669"/>
    </row>
    <row r="1670" spans="1:21">
      <c r="A1670" s="65">
        <v>2776</v>
      </c>
      <c r="B1670" s="52" t="s">
        <v>41</v>
      </c>
      <c r="C1670" s="52" t="s">
        <v>28</v>
      </c>
      <c r="D1670" s="52" t="s">
        <v>36</v>
      </c>
      <c r="E1670" s="52" t="s">
        <v>20</v>
      </c>
      <c r="F1670" s="52" t="s">
        <v>55</v>
      </c>
      <c r="G1670" s="52">
        <f>+LEN(Table13[[#This Row],[Product Name]])</f>
        <v>19</v>
      </c>
      <c r="H1670" s="52" t="s">
        <v>22</v>
      </c>
      <c r="I1670" s="52" t="s">
        <v>31</v>
      </c>
      <c r="J1670" s="52">
        <v>2024</v>
      </c>
      <c r="K1670" s="52" t="s">
        <v>45</v>
      </c>
      <c r="L1670" s="53" t="s">
        <v>33</v>
      </c>
      <c r="M1670" s="54">
        <v>45413</v>
      </c>
      <c r="N1670" s="52" t="s">
        <v>26</v>
      </c>
      <c r="O1670" s="55">
        <v>86.9</v>
      </c>
      <c r="P1670" s="52">
        <v>268</v>
      </c>
      <c r="Q1670" s="56">
        <v>0.06</v>
      </c>
      <c r="R1670" s="55">
        <f>+Table13[[#This Row],[Price per Unit]]*Table13[[#This Row],[Units Sold]]</f>
        <v>23289.200000000001</v>
      </c>
      <c r="S1670" s="52" t="s">
        <v>27</v>
      </c>
      <c r="T1670" s="66">
        <f>+Table13[[#This Row],[Price per Unit]]*Table13[[#This Row],[Units Sold]]-Table13[[#This Row],[Price per Unit]]*Table13[[#This Row],[Units Sold]]*Table13[[#This Row],[Discount %]]</f>
        <v>21891.848000000002</v>
      </c>
      <c r="U1670"/>
    </row>
    <row r="1671" spans="1:21">
      <c r="A1671" s="65">
        <v>2778</v>
      </c>
      <c r="B1671" s="52" t="s">
        <v>48</v>
      </c>
      <c r="C1671" s="52" t="s">
        <v>28</v>
      </c>
      <c r="D1671" s="52" t="s">
        <v>54</v>
      </c>
      <c r="E1671" s="52" t="s">
        <v>67</v>
      </c>
      <c r="F1671" s="52" t="s">
        <v>21</v>
      </c>
      <c r="G1671" s="52">
        <f>+LEN(Table13[[#This Row],[Product Name]])</f>
        <v>16</v>
      </c>
      <c r="H1671" s="52" t="s">
        <v>44</v>
      </c>
      <c r="I1671" s="52" t="s">
        <v>23</v>
      </c>
      <c r="J1671" s="52">
        <v>2024</v>
      </c>
      <c r="K1671" s="52" t="s">
        <v>24</v>
      </c>
      <c r="L1671" s="53" t="s">
        <v>68</v>
      </c>
      <c r="M1671" s="54">
        <v>45627</v>
      </c>
      <c r="N1671" s="52" t="s">
        <v>39</v>
      </c>
      <c r="O1671" s="55">
        <v>47.62</v>
      </c>
      <c r="P1671" s="52">
        <v>161</v>
      </c>
      <c r="Q1671" s="56">
        <v>0.24</v>
      </c>
      <c r="R1671" s="55">
        <f>+Table13[[#This Row],[Price per Unit]]*Table13[[#This Row],[Units Sold]]</f>
        <v>7666.82</v>
      </c>
      <c r="S1671" s="52" t="s">
        <v>47</v>
      </c>
      <c r="T1671" s="66">
        <f>+Table13[[#This Row],[Price per Unit]]*Table13[[#This Row],[Units Sold]]-Table13[[#This Row],[Price per Unit]]*Table13[[#This Row],[Units Sold]]*Table13[[#This Row],[Discount %]]</f>
        <v>5826.7831999999999</v>
      </c>
      <c r="U1671"/>
    </row>
    <row r="1672" spans="1:21">
      <c r="A1672" s="65">
        <v>2781</v>
      </c>
      <c r="B1672" s="52" t="s">
        <v>17</v>
      </c>
      <c r="C1672" s="52" t="s">
        <v>28</v>
      </c>
      <c r="D1672" s="52" t="s">
        <v>50</v>
      </c>
      <c r="E1672" s="52" t="s">
        <v>62</v>
      </c>
      <c r="F1672" s="52" t="s">
        <v>43</v>
      </c>
      <c r="G1672" s="52">
        <f>+LEN(Table13[[#This Row],[Product Name]])</f>
        <v>20</v>
      </c>
      <c r="H1672" s="52" t="s">
        <v>22</v>
      </c>
      <c r="I1672" s="52" t="s">
        <v>31</v>
      </c>
      <c r="J1672" s="52">
        <v>2023</v>
      </c>
      <c r="K1672" s="52" t="s">
        <v>32</v>
      </c>
      <c r="L1672" s="53" t="s">
        <v>25</v>
      </c>
      <c r="M1672" s="54">
        <v>44986</v>
      </c>
      <c r="N1672" s="52" t="s">
        <v>26</v>
      </c>
      <c r="O1672" s="55">
        <v>32.18</v>
      </c>
      <c r="P1672" s="52">
        <v>179</v>
      </c>
      <c r="Q1672" s="56">
        <v>0.12</v>
      </c>
      <c r="R1672" s="55">
        <f>+Table13[[#This Row],[Price per Unit]]*Table13[[#This Row],[Units Sold]]</f>
        <v>5760.22</v>
      </c>
      <c r="S1672" s="52" t="s">
        <v>40</v>
      </c>
      <c r="T1672" s="66">
        <f>+Table13[[#This Row],[Price per Unit]]*Table13[[#This Row],[Units Sold]]-Table13[[#This Row],[Price per Unit]]*Table13[[#This Row],[Units Sold]]*Table13[[#This Row],[Discount %]]</f>
        <v>5068.9935999999998</v>
      </c>
      <c r="U1672"/>
    </row>
    <row r="1673" spans="1:21">
      <c r="A1673" s="65">
        <v>2783</v>
      </c>
      <c r="B1673" s="52" t="s">
        <v>41</v>
      </c>
      <c r="C1673" s="52" t="s">
        <v>28</v>
      </c>
      <c r="D1673" s="52" t="s">
        <v>52</v>
      </c>
      <c r="E1673" s="52" t="s">
        <v>37</v>
      </c>
      <c r="F1673" s="52" t="s">
        <v>38</v>
      </c>
      <c r="G1673" s="52">
        <f>+LEN(Table13[[#This Row],[Product Name]])</f>
        <v>15</v>
      </c>
      <c r="H1673" s="52" t="s">
        <v>44</v>
      </c>
      <c r="I1673" s="52" t="s">
        <v>31</v>
      </c>
      <c r="J1673" s="52">
        <v>2023</v>
      </c>
      <c r="K1673" s="52" t="s">
        <v>32</v>
      </c>
      <c r="L1673" s="53" t="s">
        <v>64</v>
      </c>
      <c r="M1673" s="54">
        <v>45108</v>
      </c>
      <c r="N1673" s="52" t="s">
        <v>34</v>
      </c>
      <c r="O1673" s="55">
        <v>37.72</v>
      </c>
      <c r="P1673" s="52">
        <v>49</v>
      </c>
      <c r="Q1673" s="56">
        <v>0.13</v>
      </c>
      <c r="R1673" s="55">
        <f>+Table13[[#This Row],[Price per Unit]]*Table13[[#This Row],[Units Sold]]</f>
        <v>1848.28</v>
      </c>
      <c r="S1673" s="52" t="s">
        <v>61</v>
      </c>
      <c r="T1673" s="66">
        <f>+Table13[[#This Row],[Price per Unit]]*Table13[[#This Row],[Units Sold]]-Table13[[#This Row],[Price per Unit]]*Table13[[#This Row],[Units Sold]]*Table13[[#This Row],[Discount %]]</f>
        <v>1608.0036</v>
      </c>
      <c r="U1673"/>
    </row>
    <row r="1674" spans="1:21">
      <c r="A1674" s="65">
        <v>2784</v>
      </c>
      <c r="B1674" s="52" t="s">
        <v>17</v>
      </c>
      <c r="C1674" s="52" t="s">
        <v>28</v>
      </c>
      <c r="D1674" s="52" t="s">
        <v>50</v>
      </c>
      <c r="E1674" s="52" t="s">
        <v>37</v>
      </c>
      <c r="F1674" s="52" t="s">
        <v>38</v>
      </c>
      <c r="G1674" s="52">
        <f>+LEN(Table13[[#This Row],[Product Name]])</f>
        <v>15</v>
      </c>
      <c r="H1674" s="52" t="s">
        <v>22</v>
      </c>
      <c r="I1674" s="52" t="s">
        <v>31</v>
      </c>
      <c r="J1674" s="52">
        <v>2023</v>
      </c>
      <c r="K1674" s="52" t="s">
        <v>32</v>
      </c>
      <c r="L1674" s="53" t="s">
        <v>71</v>
      </c>
      <c r="M1674" s="54">
        <v>45200</v>
      </c>
      <c r="N1674" s="52" t="s">
        <v>66</v>
      </c>
      <c r="O1674" s="55">
        <v>59.38</v>
      </c>
      <c r="P1674" s="52">
        <v>196</v>
      </c>
      <c r="Q1674" s="56">
        <v>0.24</v>
      </c>
      <c r="R1674" s="55">
        <f>+Table13[[#This Row],[Price per Unit]]*Table13[[#This Row],[Units Sold]]</f>
        <v>11638.480000000001</v>
      </c>
      <c r="S1674" s="52" t="s">
        <v>61</v>
      </c>
      <c r="T1674" s="66">
        <f>+Table13[[#This Row],[Price per Unit]]*Table13[[#This Row],[Units Sold]]-Table13[[#This Row],[Price per Unit]]*Table13[[#This Row],[Units Sold]]*Table13[[#This Row],[Discount %]]</f>
        <v>8845.2448000000004</v>
      </c>
      <c r="U1674"/>
    </row>
    <row r="1675" spans="1:21">
      <c r="A1675" s="65">
        <v>2786</v>
      </c>
      <c r="B1675" s="52" t="s">
        <v>41</v>
      </c>
      <c r="C1675" s="52" t="s">
        <v>28</v>
      </c>
      <c r="D1675" s="52" t="s">
        <v>29</v>
      </c>
      <c r="E1675" s="52" t="s">
        <v>59</v>
      </c>
      <c r="F1675" s="52" t="s">
        <v>43</v>
      </c>
      <c r="G1675" s="52">
        <f>+LEN(Table13[[#This Row],[Product Name]])</f>
        <v>20</v>
      </c>
      <c r="H1675" s="52" t="s">
        <v>44</v>
      </c>
      <c r="I1675" s="52" t="s">
        <v>23</v>
      </c>
      <c r="J1675" s="52">
        <v>2024</v>
      </c>
      <c r="K1675" s="52" t="s">
        <v>24</v>
      </c>
      <c r="L1675" s="53" t="s">
        <v>71</v>
      </c>
      <c r="M1675" s="54">
        <v>45566</v>
      </c>
      <c r="N1675" s="52" t="s">
        <v>66</v>
      </c>
      <c r="O1675" s="55">
        <v>71.11</v>
      </c>
      <c r="P1675" s="52">
        <v>246</v>
      </c>
      <c r="Q1675" s="56">
        <v>0.06</v>
      </c>
      <c r="R1675" s="55">
        <f>+Table13[[#This Row],[Price per Unit]]*Table13[[#This Row],[Units Sold]]</f>
        <v>17493.060000000001</v>
      </c>
      <c r="S1675" s="52" t="s">
        <v>61</v>
      </c>
      <c r="T1675" s="66">
        <f>+Table13[[#This Row],[Price per Unit]]*Table13[[#This Row],[Units Sold]]-Table13[[#This Row],[Price per Unit]]*Table13[[#This Row],[Units Sold]]*Table13[[#This Row],[Discount %]]</f>
        <v>16443.4764</v>
      </c>
      <c r="U1675"/>
    </row>
    <row r="1676" spans="1:21">
      <c r="A1676" s="65">
        <v>2796</v>
      </c>
      <c r="B1676" s="52" t="s">
        <v>48</v>
      </c>
      <c r="C1676" s="52" t="s">
        <v>28</v>
      </c>
      <c r="D1676" s="52" t="s">
        <v>19</v>
      </c>
      <c r="E1676" s="52" t="s">
        <v>37</v>
      </c>
      <c r="F1676" s="52" t="s">
        <v>38</v>
      </c>
      <c r="G1676" s="52">
        <f>+LEN(Table13[[#This Row],[Product Name]])</f>
        <v>15</v>
      </c>
      <c r="H1676" s="52" t="s">
        <v>22</v>
      </c>
      <c r="I1676" s="52" t="s">
        <v>31</v>
      </c>
      <c r="J1676" s="52">
        <v>2023</v>
      </c>
      <c r="K1676" s="52" t="s">
        <v>32</v>
      </c>
      <c r="L1676" s="53" t="s">
        <v>53</v>
      </c>
      <c r="M1676" s="54">
        <v>44927</v>
      </c>
      <c r="N1676" s="52" t="s">
        <v>66</v>
      </c>
      <c r="O1676" s="55">
        <v>59.34</v>
      </c>
      <c r="P1676" s="52">
        <v>93</v>
      </c>
      <c r="Q1676" s="56">
        <v>0.06</v>
      </c>
      <c r="R1676" s="55">
        <f>+Table13[[#This Row],[Price per Unit]]*Table13[[#This Row],[Units Sold]]</f>
        <v>5518.62</v>
      </c>
      <c r="S1676" s="52" t="s">
        <v>61</v>
      </c>
      <c r="T1676" s="66">
        <f>+Table13[[#This Row],[Price per Unit]]*Table13[[#This Row],[Units Sold]]-Table13[[#This Row],[Price per Unit]]*Table13[[#This Row],[Units Sold]]*Table13[[#This Row],[Discount %]]</f>
        <v>5187.5028000000002</v>
      </c>
      <c r="U1676"/>
    </row>
    <row r="1677" spans="1:21">
      <c r="A1677" s="65">
        <v>2797</v>
      </c>
      <c r="B1677" s="52" t="s">
        <v>41</v>
      </c>
      <c r="C1677" s="52" t="s">
        <v>28</v>
      </c>
      <c r="D1677" s="52" t="s">
        <v>54</v>
      </c>
      <c r="E1677" s="52" t="s">
        <v>62</v>
      </c>
      <c r="F1677" s="52" t="s">
        <v>21</v>
      </c>
      <c r="G1677" s="52">
        <f>+LEN(Table13[[#This Row],[Product Name]])</f>
        <v>16</v>
      </c>
      <c r="H1677" s="52" t="s">
        <v>22</v>
      </c>
      <c r="I1677" s="52" t="s">
        <v>23</v>
      </c>
      <c r="J1677" s="52">
        <v>2023</v>
      </c>
      <c r="K1677" s="52" t="s">
        <v>63</v>
      </c>
      <c r="L1677" s="53" t="s">
        <v>51</v>
      </c>
      <c r="M1677" s="54">
        <v>45017</v>
      </c>
      <c r="N1677" s="52" t="s">
        <v>39</v>
      </c>
      <c r="O1677" s="55">
        <v>26.76</v>
      </c>
      <c r="P1677" s="52">
        <v>81</v>
      </c>
      <c r="Q1677" s="56">
        <v>0.06</v>
      </c>
      <c r="R1677" s="55">
        <f>+Table13[[#This Row],[Price per Unit]]*Table13[[#This Row],[Units Sold]]</f>
        <v>2167.56</v>
      </c>
      <c r="S1677" s="52" t="s">
        <v>40</v>
      </c>
      <c r="T1677" s="66">
        <f>+Table13[[#This Row],[Price per Unit]]*Table13[[#This Row],[Units Sold]]-Table13[[#This Row],[Price per Unit]]*Table13[[#This Row],[Units Sold]]*Table13[[#This Row],[Discount %]]</f>
        <v>2037.5064</v>
      </c>
      <c r="U1677"/>
    </row>
    <row r="1678" spans="1:21">
      <c r="A1678" s="65">
        <v>2799</v>
      </c>
      <c r="B1678" s="52" t="s">
        <v>41</v>
      </c>
      <c r="C1678" s="52" t="s">
        <v>28</v>
      </c>
      <c r="D1678" s="52" t="s">
        <v>52</v>
      </c>
      <c r="E1678" s="52" t="s">
        <v>59</v>
      </c>
      <c r="F1678" s="52" t="s">
        <v>60</v>
      </c>
      <c r="G1678" s="52">
        <f>+LEN(Table13[[#This Row],[Product Name]])</f>
        <v>15</v>
      </c>
      <c r="H1678" s="52" t="s">
        <v>57</v>
      </c>
      <c r="I1678" s="52" t="s">
        <v>31</v>
      </c>
      <c r="J1678" s="52">
        <v>2024</v>
      </c>
      <c r="K1678" s="52" t="s">
        <v>45</v>
      </c>
      <c r="L1678" s="53" t="s">
        <v>33</v>
      </c>
      <c r="M1678" s="54">
        <v>45413</v>
      </c>
      <c r="N1678" s="52" t="s">
        <v>69</v>
      </c>
      <c r="O1678" s="55">
        <v>48.27</v>
      </c>
      <c r="P1678" s="52">
        <v>39</v>
      </c>
      <c r="Q1678" s="56">
        <v>0.2</v>
      </c>
      <c r="R1678" s="55">
        <f>+Table13[[#This Row],[Price per Unit]]*Table13[[#This Row],[Units Sold]]</f>
        <v>1882.5300000000002</v>
      </c>
      <c r="S1678" s="52" t="s">
        <v>40</v>
      </c>
      <c r="T1678" s="66">
        <f>+Table13[[#This Row],[Price per Unit]]*Table13[[#This Row],[Units Sold]]-Table13[[#This Row],[Price per Unit]]*Table13[[#This Row],[Units Sold]]*Table13[[#This Row],[Discount %]]</f>
        <v>1506.0240000000001</v>
      </c>
      <c r="U1678"/>
    </row>
    <row r="1679" spans="1:21">
      <c r="A1679" s="65">
        <v>2804</v>
      </c>
      <c r="B1679" s="52" t="s">
        <v>48</v>
      </c>
      <c r="C1679" s="52" t="s">
        <v>28</v>
      </c>
      <c r="D1679" s="52" t="s">
        <v>50</v>
      </c>
      <c r="E1679" s="52" t="s">
        <v>70</v>
      </c>
      <c r="F1679" s="52" t="s">
        <v>43</v>
      </c>
      <c r="G1679" s="52">
        <f>+LEN(Table13[[#This Row],[Product Name]])</f>
        <v>20</v>
      </c>
      <c r="H1679" s="52" t="s">
        <v>57</v>
      </c>
      <c r="I1679" s="52" t="s">
        <v>31</v>
      </c>
      <c r="J1679" s="52">
        <v>2023</v>
      </c>
      <c r="K1679" s="52" t="s">
        <v>63</v>
      </c>
      <c r="L1679" s="53" t="s">
        <v>72</v>
      </c>
      <c r="M1679" s="54">
        <v>45078</v>
      </c>
      <c r="N1679" s="52" t="s">
        <v>66</v>
      </c>
      <c r="O1679" s="55">
        <v>87.51</v>
      </c>
      <c r="P1679" s="52">
        <v>307</v>
      </c>
      <c r="Q1679" s="56">
        <v>0.23</v>
      </c>
      <c r="R1679" s="55">
        <f>+Table13[[#This Row],[Price per Unit]]*Table13[[#This Row],[Units Sold]]</f>
        <v>26865.570000000003</v>
      </c>
      <c r="S1679" s="52" t="s">
        <v>40</v>
      </c>
      <c r="T1679" s="66">
        <f>+Table13[[#This Row],[Price per Unit]]*Table13[[#This Row],[Units Sold]]-Table13[[#This Row],[Price per Unit]]*Table13[[#This Row],[Units Sold]]*Table13[[#This Row],[Discount %]]</f>
        <v>20686.488900000004</v>
      </c>
      <c r="U1679"/>
    </row>
    <row r="1680" spans="1:21">
      <c r="A1680" s="65">
        <v>2805</v>
      </c>
      <c r="B1680" s="52" t="s">
        <v>48</v>
      </c>
      <c r="C1680" s="52" t="s">
        <v>28</v>
      </c>
      <c r="D1680" s="52" t="s">
        <v>50</v>
      </c>
      <c r="E1680" s="52" t="s">
        <v>37</v>
      </c>
      <c r="F1680" s="52" t="s">
        <v>43</v>
      </c>
      <c r="G1680" s="52">
        <f>+LEN(Table13[[#This Row],[Product Name]])</f>
        <v>20</v>
      </c>
      <c r="H1680" s="52" t="s">
        <v>57</v>
      </c>
      <c r="I1680" s="52" t="s">
        <v>23</v>
      </c>
      <c r="J1680" s="52">
        <v>2024</v>
      </c>
      <c r="K1680" s="52" t="s">
        <v>63</v>
      </c>
      <c r="L1680" s="53" t="s">
        <v>73</v>
      </c>
      <c r="M1680" s="54">
        <v>45505</v>
      </c>
      <c r="N1680" s="52" t="s">
        <v>66</v>
      </c>
      <c r="O1680" s="55">
        <v>41.08</v>
      </c>
      <c r="P1680" s="52">
        <v>35</v>
      </c>
      <c r="Q1680" s="56">
        <v>0.04</v>
      </c>
      <c r="R1680" s="55">
        <f>+Table13[[#This Row],[Price per Unit]]*Table13[[#This Row],[Units Sold]]</f>
        <v>1437.8</v>
      </c>
      <c r="S1680" s="52" t="s">
        <v>56</v>
      </c>
      <c r="T1680" s="66">
        <f>+Table13[[#This Row],[Price per Unit]]*Table13[[#This Row],[Units Sold]]-Table13[[#This Row],[Price per Unit]]*Table13[[#This Row],[Units Sold]]*Table13[[#This Row],[Discount %]]</f>
        <v>1380.288</v>
      </c>
      <c r="U1680"/>
    </row>
    <row r="1681" spans="1:21">
      <c r="A1681" s="65">
        <v>2810</v>
      </c>
      <c r="B1681" s="52" t="s">
        <v>48</v>
      </c>
      <c r="C1681" s="52" t="s">
        <v>28</v>
      </c>
      <c r="D1681" s="52" t="s">
        <v>50</v>
      </c>
      <c r="E1681" s="52" t="s">
        <v>59</v>
      </c>
      <c r="F1681" s="52" t="s">
        <v>55</v>
      </c>
      <c r="G1681" s="52">
        <f>+LEN(Table13[[#This Row],[Product Name]])</f>
        <v>19</v>
      </c>
      <c r="H1681" s="52" t="s">
        <v>44</v>
      </c>
      <c r="I1681" s="52" t="s">
        <v>31</v>
      </c>
      <c r="J1681" s="52">
        <v>2023</v>
      </c>
      <c r="K1681" s="52" t="s">
        <v>45</v>
      </c>
      <c r="L1681" s="53" t="s">
        <v>64</v>
      </c>
      <c r="M1681" s="54">
        <v>45108</v>
      </c>
      <c r="N1681" s="52" t="s">
        <v>26</v>
      </c>
      <c r="O1681" s="55">
        <v>78.06</v>
      </c>
      <c r="P1681" s="52">
        <v>172</v>
      </c>
      <c r="Q1681" s="56">
        <v>0.04</v>
      </c>
      <c r="R1681" s="55">
        <f>+Table13[[#This Row],[Price per Unit]]*Table13[[#This Row],[Units Sold]]</f>
        <v>13426.32</v>
      </c>
      <c r="S1681" s="52" t="s">
        <v>56</v>
      </c>
      <c r="T1681" s="66">
        <f>+Table13[[#This Row],[Price per Unit]]*Table13[[#This Row],[Units Sold]]-Table13[[#This Row],[Price per Unit]]*Table13[[#This Row],[Units Sold]]*Table13[[#This Row],[Discount %]]</f>
        <v>12889.2672</v>
      </c>
      <c r="U1681"/>
    </row>
    <row r="1682" spans="1:21">
      <c r="A1682" s="65">
        <v>2817</v>
      </c>
      <c r="B1682" s="52" t="s">
        <v>48</v>
      </c>
      <c r="C1682" s="52" t="s">
        <v>28</v>
      </c>
      <c r="D1682" s="52" t="s">
        <v>29</v>
      </c>
      <c r="E1682" s="52" t="s">
        <v>20</v>
      </c>
      <c r="F1682" s="52" t="s">
        <v>60</v>
      </c>
      <c r="G1682" s="52">
        <f>+LEN(Table13[[#This Row],[Product Name]])</f>
        <v>15</v>
      </c>
      <c r="H1682" s="52" t="s">
        <v>22</v>
      </c>
      <c r="I1682" s="52" t="s">
        <v>23</v>
      </c>
      <c r="J1682" s="52">
        <v>2023</v>
      </c>
      <c r="K1682" s="52" t="s">
        <v>24</v>
      </c>
      <c r="L1682" s="53" t="s">
        <v>51</v>
      </c>
      <c r="M1682" s="54">
        <v>45017</v>
      </c>
      <c r="N1682" s="52" t="s">
        <v>34</v>
      </c>
      <c r="O1682" s="55">
        <v>62.83</v>
      </c>
      <c r="P1682" s="52">
        <v>15</v>
      </c>
      <c r="Q1682" s="56">
        <v>0.24</v>
      </c>
      <c r="R1682" s="55">
        <f>+Table13[[#This Row],[Price per Unit]]*Table13[[#This Row],[Units Sold]]</f>
        <v>942.44999999999993</v>
      </c>
      <c r="S1682" s="52" t="s">
        <v>61</v>
      </c>
      <c r="T1682" s="66">
        <f>+Table13[[#This Row],[Price per Unit]]*Table13[[#This Row],[Units Sold]]-Table13[[#This Row],[Price per Unit]]*Table13[[#This Row],[Units Sold]]*Table13[[#This Row],[Discount %]]</f>
        <v>716.26199999999994</v>
      </c>
      <c r="U1682"/>
    </row>
    <row r="1683" spans="1:21">
      <c r="A1683" s="65">
        <v>2820</v>
      </c>
      <c r="B1683" s="52" t="s">
        <v>48</v>
      </c>
      <c r="C1683" s="52" t="s">
        <v>28</v>
      </c>
      <c r="D1683" s="52" t="s">
        <v>50</v>
      </c>
      <c r="E1683" s="52" t="s">
        <v>62</v>
      </c>
      <c r="F1683" s="52" t="s">
        <v>21</v>
      </c>
      <c r="G1683" s="52">
        <f>+LEN(Table13[[#This Row],[Product Name]])</f>
        <v>16</v>
      </c>
      <c r="H1683" s="52" t="s">
        <v>22</v>
      </c>
      <c r="I1683" s="52" t="s">
        <v>23</v>
      </c>
      <c r="J1683" s="52">
        <v>2024</v>
      </c>
      <c r="K1683" s="52" t="s">
        <v>45</v>
      </c>
      <c r="L1683" s="53" t="s">
        <v>53</v>
      </c>
      <c r="M1683" s="54">
        <v>45292</v>
      </c>
      <c r="N1683" s="52" t="s">
        <v>69</v>
      </c>
      <c r="O1683" s="55">
        <v>82.58</v>
      </c>
      <c r="P1683" s="52">
        <v>463</v>
      </c>
      <c r="Q1683" s="56">
        <v>7.0000000000000007E-2</v>
      </c>
      <c r="R1683" s="55">
        <f>+Table13[[#This Row],[Price per Unit]]*Table13[[#This Row],[Units Sold]]</f>
        <v>38234.54</v>
      </c>
      <c r="S1683" s="52" t="s">
        <v>56</v>
      </c>
      <c r="T1683" s="66">
        <f>+Table13[[#This Row],[Price per Unit]]*Table13[[#This Row],[Units Sold]]-Table13[[#This Row],[Price per Unit]]*Table13[[#This Row],[Units Sold]]*Table13[[#This Row],[Discount %]]</f>
        <v>35558.122199999998</v>
      </c>
      <c r="U1683"/>
    </row>
    <row r="1684" spans="1:21">
      <c r="A1684" s="65">
        <v>2821</v>
      </c>
      <c r="B1684" s="52" t="s">
        <v>41</v>
      </c>
      <c r="C1684" s="52" t="s">
        <v>28</v>
      </c>
      <c r="D1684" s="52" t="s">
        <v>19</v>
      </c>
      <c r="E1684" s="52" t="s">
        <v>20</v>
      </c>
      <c r="F1684" s="52" t="s">
        <v>60</v>
      </c>
      <c r="G1684" s="52">
        <f>+LEN(Table13[[#This Row],[Product Name]])</f>
        <v>15</v>
      </c>
      <c r="H1684" s="52" t="s">
        <v>44</v>
      </c>
      <c r="I1684" s="52" t="s">
        <v>31</v>
      </c>
      <c r="J1684" s="52">
        <v>2023</v>
      </c>
      <c r="K1684" s="52" t="s">
        <v>32</v>
      </c>
      <c r="L1684" s="53" t="s">
        <v>65</v>
      </c>
      <c r="M1684" s="54">
        <v>44927</v>
      </c>
      <c r="N1684" s="52" t="s">
        <v>26</v>
      </c>
      <c r="O1684" s="55">
        <v>55.71</v>
      </c>
      <c r="P1684" s="52">
        <v>314</v>
      </c>
      <c r="Q1684" s="56">
        <v>0.04</v>
      </c>
      <c r="R1684" s="55">
        <f>+Table13[[#This Row],[Price per Unit]]*Table13[[#This Row],[Units Sold]]</f>
        <v>17492.939999999999</v>
      </c>
      <c r="S1684" s="52" t="s">
        <v>61</v>
      </c>
      <c r="T1684" s="66">
        <f>+Table13[[#This Row],[Price per Unit]]*Table13[[#This Row],[Units Sold]]-Table13[[#This Row],[Price per Unit]]*Table13[[#This Row],[Units Sold]]*Table13[[#This Row],[Discount %]]</f>
        <v>16793.222399999999</v>
      </c>
      <c r="U1684"/>
    </row>
    <row r="1685" spans="1:21">
      <c r="A1685" s="65">
        <v>2823</v>
      </c>
      <c r="B1685" s="52" t="s">
        <v>17</v>
      </c>
      <c r="C1685" s="52" t="s">
        <v>28</v>
      </c>
      <c r="D1685" s="52" t="s">
        <v>52</v>
      </c>
      <c r="E1685" s="52" t="s">
        <v>59</v>
      </c>
      <c r="F1685" s="52" t="s">
        <v>55</v>
      </c>
      <c r="G1685" s="52">
        <f>+LEN(Table13[[#This Row],[Product Name]])</f>
        <v>19</v>
      </c>
      <c r="H1685" s="52" t="s">
        <v>22</v>
      </c>
      <c r="I1685" s="52" t="s">
        <v>23</v>
      </c>
      <c r="J1685" s="52">
        <v>2024</v>
      </c>
      <c r="K1685" s="52" t="s">
        <v>63</v>
      </c>
      <c r="L1685" s="53" t="s">
        <v>33</v>
      </c>
      <c r="M1685" s="54">
        <v>45413</v>
      </c>
      <c r="N1685" s="52" t="s">
        <v>39</v>
      </c>
      <c r="O1685" s="55">
        <v>22.38</v>
      </c>
      <c r="P1685" s="52">
        <v>366</v>
      </c>
      <c r="Q1685" s="56">
        <v>0.27</v>
      </c>
      <c r="R1685" s="55">
        <f>+Table13[[#This Row],[Price per Unit]]*Table13[[#This Row],[Units Sold]]</f>
        <v>8191.08</v>
      </c>
      <c r="S1685" s="52" t="s">
        <v>47</v>
      </c>
      <c r="T1685" s="66">
        <f>+Table13[[#This Row],[Price per Unit]]*Table13[[#This Row],[Units Sold]]-Table13[[#This Row],[Price per Unit]]*Table13[[#This Row],[Units Sold]]*Table13[[#This Row],[Discount %]]</f>
        <v>5979.4884000000002</v>
      </c>
      <c r="U1685"/>
    </row>
    <row r="1686" spans="1:21">
      <c r="A1686" s="65">
        <v>2824</v>
      </c>
      <c r="B1686" s="52" t="s">
        <v>17</v>
      </c>
      <c r="C1686" s="52" t="s">
        <v>28</v>
      </c>
      <c r="D1686" s="52" t="s">
        <v>54</v>
      </c>
      <c r="E1686" s="52" t="s">
        <v>62</v>
      </c>
      <c r="F1686" s="52" t="s">
        <v>55</v>
      </c>
      <c r="G1686" s="52">
        <f>+LEN(Table13[[#This Row],[Product Name]])</f>
        <v>19</v>
      </c>
      <c r="H1686" s="52" t="s">
        <v>44</v>
      </c>
      <c r="I1686" s="52" t="s">
        <v>23</v>
      </c>
      <c r="J1686" s="52">
        <v>2023</v>
      </c>
      <c r="K1686" s="52" t="s">
        <v>32</v>
      </c>
      <c r="L1686" s="53" t="s">
        <v>53</v>
      </c>
      <c r="M1686" s="54">
        <v>44927</v>
      </c>
      <c r="N1686" s="52" t="s">
        <v>34</v>
      </c>
      <c r="O1686" s="55">
        <v>56.53</v>
      </c>
      <c r="P1686" s="52">
        <v>432</v>
      </c>
      <c r="Q1686" s="56">
        <v>0.02</v>
      </c>
      <c r="R1686" s="55">
        <f>+Table13[[#This Row],[Price per Unit]]*Table13[[#This Row],[Units Sold]]</f>
        <v>24420.959999999999</v>
      </c>
      <c r="S1686" s="52" t="s">
        <v>61</v>
      </c>
      <c r="T1686" s="66">
        <f>+Table13[[#This Row],[Price per Unit]]*Table13[[#This Row],[Units Sold]]-Table13[[#This Row],[Price per Unit]]*Table13[[#This Row],[Units Sold]]*Table13[[#This Row],[Discount %]]</f>
        <v>23932.540799999999</v>
      </c>
      <c r="U1686"/>
    </row>
    <row r="1687" spans="1:21">
      <c r="A1687" s="65">
        <v>2826</v>
      </c>
      <c r="B1687" s="52" t="s">
        <v>17</v>
      </c>
      <c r="C1687" s="52" t="s">
        <v>28</v>
      </c>
      <c r="D1687" s="52" t="s">
        <v>54</v>
      </c>
      <c r="E1687" s="52" t="s">
        <v>30</v>
      </c>
      <c r="F1687" s="52" t="s">
        <v>60</v>
      </c>
      <c r="G1687" s="52">
        <f>+LEN(Table13[[#This Row],[Product Name]])</f>
        <v>15</v>
      </c>
      <c r="H1687" s="52" t="s">
        <v>44</v>
      </c>
      <c r="I1687" s="52" t="s">
        <v>31</v>
      </c>
      <c r="J1687" s="52">
        <v>2024</v>
      </c>
      <c r="K1687" s="52" t="s">
        <v>32</v>
      </c>
      <c r="L1687" s="53" t="s">
        <v>33</v>
      </c>
      <c r="M1687" s="54">
        <v>45413</v>
      </c>
      <c r="N1687" s="52" t="s">
        <v>34</v>
      </c>
      <c r="O1687" s="55">
        <v>81.23</v>
      </c>
      <c r="P1687" s="52">
        <v>480</v>
      </c>
      <c r="Q1687" s="56">
        <v>0.23</v>
      </c>
      <c r="R1687" s="55">
        <f>+Table13[[#This Row],[Price per Unit]]*Table13[[#This Row],[Units Sold]]</f>
        <v>38990.400000000001</v>
      </c>
      <c r="S1687" s="52" t="s">
        <v>56</v>
      </c>
      <c r="T1687" s="66">
        <f>+Table13[[#This Row],[Price per Unit]]*Table13[[#This Row],[Units Sold]]-Table13[[#This Row],[Price per Unit]]*Table13[[#This Row],[Units Sold]]*Table13[[#This Row],[Discount %]]</f>
        <v>30022.608</v>
      </c>
      <c r="U1687"/>
    </row>
    <row r="1688" spans="1:21">
      <c r="A1688" s="65">
        <v>2830</v>
      </c>
      <c r="B1688" s="52" t="s">
        <v>48</v>
      </c>
      <c r="C1688" s="52" t="s">
        <v>28</v>
      </c>
      <c r="D1688" s="52" t="s">
        <v>36</v>
      </c>
      <c r="E1688" s="52" t="s">
        <v>59</v>
      </c>
      <c r="F1688" s="52" t="s">
        <v>38</v>
      </c>
      <c r="G1688" s="52">
        <f>+LEN(Table13[[#This Row],[Product Name]])</f>
        <v>15</v>
      </c>
      <c r="H1688" s="52" t="s">
        <v>44</v>
      </c>
      <c r="I1688" s="52" t="s">
        <v>31</v>
      </c>
      <c r="J1688" s="52">
        <v>2023</v>
      </c>
      <c r="K1688" s="52" t="s">
        <v>63</v>
      </c>
      <c r="L1688" s="53" t="s">
        <v>53</v>
      </c>
      <c r="M1688" s="54">
        <v>44927</v>
      </c>
      <c r="N1688" s="52" t="s">
        <v>34</v>
      </c>
      <c r="O1688" s="55">
        <v>22.27</v>
      </c>
      <c r="P1688" s="52">
        <v>108</v>
      </c>
      <c r="Q1688" s="56">
        <v>0.26</v>
      </c>
      <c r="R1688" s="55">
        <f>+Table13[[#This Row],[Price per Unit]]*Table13[[#This Row],[Units Sold]]</f>
        <v>2405.16</v>
      </c>
      <c r="S1688" s="52" t="s">
        <v>56</v>
      </c>
      <c r="T1688" s="66">
        <f>+Table13[[#This Row],[Price per Unit]]*Table13[[#This Row],[Units Sold]]-Table13[[#This Row],[Price per Unit]]*Table13[[#This Row],[Units Sold]]*Table13[[#This Row],[Discount %]]</f>
        <v>1779.8183999999999</v>
      </c>
      <c r="U1688"/>
    </row>
    <row r="1689" spans="1:21">
      <c r="A1689" s="65">
        <v>2834</v>
      </c>
      <c r="B1689" s="52" t="s">
        <v>48</v>
      </c>
      <c r="C1689" s="52" t="s">
        <v>28</v>
      </c>
      <c r="D1689" s="52" t="s">
        <v>19</v>
      </c>
      <c r="E1689" s="52" t="s">
        <v>67</v>
      </c>
      <c r="F1689" s="52" t="s">
        <v>43</v>
      </c>
      <c r="G1689" s="52">
        <f>+LEN(Table13[[#This Row],[Product Name]])</f>
        <v>20</v>
      </c>
      <c r="H1689" s="52" t="s">
        <v>44</v>
      </c>
      <c r="I1689" s="52" t="s">
        <v>23</v>
      </c>
      <c r="J1689" s="52">
        <v>2024</v>
      </c>
      <c r="K1689" s="52" t="s">
        <v>24</v>
      </c>
      <c r="L1689" s="53" t="s">
        <v>64</v>
      </c>
      <c r="M1689" s="54">
        <v>45474</v>
      </c>
      <c r="N1689" s="52" t="s">
        <v>69</v>
      </c>
      <c r="O1689" s="55">
        <v>75.81</v>
      </c>
      <c r="P1689" s="52">
        <v>21</v>
      </c>
      <c r="Q1689" s="56">
        <v>0.11</v>
      </c>
      <c r="R1689" s="55">
        <f>+Table13[[#This Row],[Price per Unit]]*Table13[[#This Row],[Units Sold]]</f>
        <v>1592.01</v>
      </c>
      <c r="S1689" s="52" t="s">
        <v>40</v>
      </c>
      <c r="T1689" s="66">
        <f>+Table13[[#This Row],[Price per Unit]]*Table13[[#This Row],[Units Sold]]-Table13[[#This Row],[Price per Unit]]*Table13[[#This Row],[Units Sold]]*Table13[[#This Row],[Discount %]]</f>
        <v>1416.8888999999999</v>
      </c>
      <c r="U1689"/>
    </row>
    <row r="1690" spans="1:21">
      <c r="A1690" s="65">
        <v>2838</v>
      </c>
      <c r="B1690" s="52" t="s">
        <v>17</v>
      </c>
      <c r="C1690" s="52" t="s">
        <v>28</v>
      </c>
      <c r="D1690" s="52" t="s">
        <v>42</v>
      </c>
      <c r="E1690" s="52" t="s">
        <v>30</v>
      </c>
      <c r="F1690" s="52" t="s">
        <v>43</v>
      </c>
      <c r="G1690" s="52">
        <f>+LEN(Table13[[#This Row],[Product Name]])</f>
        <v>20</v>
      </c>
      <c r="H1690" s="52" t="s">
        <v>22</v>
      </c>
      <c r="I1690" s="52" t="s">
        <v>23</v>
      </c>
      <c r="J1690" s="52">
        <v>2024</v>
      </c>
      <c r="K1690" s="52" t="s">
        <v>63</v>
      </c>
      <c r="L1690" s="53" t="s">
        <v>25</v>
      </c>
      <c r="M1690" s="54">
        <v>45352</v>
      </c>
      <c r="N1690" s="52" t="s">
        <v>39</v>
      </c>
      <c r="O1690" s="55">
        <v>5.0199999999999996</v>
      </c>
      <c r="P1690" s="52">
        <v>384</v>
      </c>
      <c r="Q1690" s="56">
        <v>0.13</v>
      </c>
      <c r="R1690" s="55">
        <f>+Table13[[#This Row],[Price per Unit]]*Table13[[#This Row],[Units Sold]]</f>
        <v>1927.6799999999998</v>
      </c>
      <c r="S1690" s="52" t="s">
        <v>27</v>
      </c>
      <c r="T1690" s="66">
        <f>+Table13[[#This Row],[Price per Unit]]*Table13[[#This Row],[Units Sold]]-Table13[[#This Row],[Price per Unit]]*Table13[[#This Row],[Units Sold]]*Table13[[#This Row],[Discount %]]</f>
        <v>1677.0815999999998</v>
      </c>
      <c r="U1690"/>
    </row>
    <row r="1691" spans="1:21">
      <c r="A1691" s="65">
        <v>2850</v>
      </c>
      <c r="B1691" s="52" t="s">
        <v>48</v>
      </c>
      <c r="C1691" s="52" t="s">
        <v>28</v>
      </c>
      <c r="D1691" s="52" t="s">
        <v>36</v>
      </c>
      <c r="E1691" s="52" t="s">
        <v>70</v>
      </c>
      <c r="F1691" s="52" t="s">
        <v>55</v>
      </c>
      <c r="G1691" s="52">
        <f>+LEN(Table13[[#This Row],[Product Name]])</f>
        <v>19</v>
      </c>
      <c r="H1691" s="52" t="s">
        <v>57</v>
      </c>
      <c r="I1691" s="52" t="s">
        <v>31</v>
      </c>
      <c r="J1691" s="52">
        <v>2024</v>
      </c>
      <c r="K1691" s="52" t="s">
        <v>63</v>
      </c>
      <c r="L1691" s="53" t="s">
        <v>58</v>
      </c>
      <c r="M1691" s="54">
        <v>45566</v>
      </c>
      <c r="N1691" s="52" t="s">
        <v>26</v>
      </c>
      <c r="O1691" s="55">
        <v>92.84</v>
      </c>
      <c r="P1691" s="52">
        <v>489</v>
      </c>
      <c r="Q1691" s="56">
        <v>0.05</v>
      </c>
      <c r="R1691" s="55">
        <f>+Table13[[#This Row],[Price per Unit]]*Table13[[#This Row],[Units Sold]]</f>
        <v>45398.76</v>
      </c>
      <c r="S1691" s="52" t="s">
        <v>56</v>
      </c>
      <c r="T1691" s="66">
        <f>+Table13[[#This Row],[Price per Unit]]*Table13[[#This Row],[Units Sold]]-Table13[[#This Row],[Price per Unit]]*Table13[[#This Row],[Units Sold]]*Table13[[#This Row],[Discount %]]</f>
        <v>43128.822</v>
      </c>
      <c r="U1691"/>
    </row>
    <row r="1692" spans="1:21">
      <c r="A1692" s="65">
        <v>2852</v>
      </c>
      <c r="B1692" s="52" t="s">
        <v>17</v>
      </c>
      <c r="C1692" s="52" t="s">
        <v>28</v>
      </c>
      <c r="D1692" s="52" t="s">
        <v>42</v>
      </c>
      <c r="E1692" s="52" t="s">
        <v>70</v>
      </c>
      <c r="F1692" s="52" t="s">
        <v>43</v>
      </c>
      <c r="G1692" s="52">
        <f>+LEN(Table13[[#This Row],[Product Name]])</f>
        <v>20</v>
      </c>
      <c r="H1692" s="52" t="s">
        <v>44</v>
      </c>
      <c r="I1692" s="52" t="s">
        <v>31</v>
      </c>
      <c r="J1692" s="52">
        <v>2024</v>
      </c>
      <c r="K1692" s="52" t="s">
        <v>24</v>
      </c>
      <c r="L1692" s="53" t="s">
        <v>33</v>
      </c>
      <c r="M1692" s="54">
        <v>45413</v>
      </c>
      <c r="N1692" s="52" t="s">
        <v>39</v>
      </c>
      <c r="O1692" s="55">
        <v>39.54</v>
      </c>
      <c r="P1692" s="52">
        <v>322</v>
      </c>
      <c r="Q1692" s="56">
        <v>0.04</v>
      </c>
      <c r="R1692" s="55">
        <f>+Table13[[#This Row],[Price per Unit]]*Table13[[#This Row],[Units Sold]]</f>
        <v>12731.88</v>
      </c>
      <c r="S1692" s="52" t="s">
        <v>40</v>
      </c>
      <c r="T1692" s="66">
        <f>+Table13[[#This Row],[Price per Unit]]*Table13[[#This Row],[Units Sold]]-Table13[[#This Row],[Price per Unit]]*Table13[[#This Row],[Units Sold]]*Table13[[#This Row],[Discount %]]</f>
        <v>12222.604799999999</v>
      </c>
      <c r="U1692"/>
    </row>
    <row r="1693" spans="1:21">
      <c r="A1693" s="65">
        <v>2853</v>
      </c>
      <c r="B1693" s="52" t="s">
        <v>41</v>
      </c>
      <c r="C1693" s="52" t="s">
        <v>28</v>
      </c>
      <c r="D1693" s="52" t="s">
        <v>29</v>
      </c>
      <c r="E1693" s="52" t="s">
        <v>20</v>
      </c>
      <c r="F1693" s="52" t="s">
        <v>43</v>
      </c>
      <c r="G1693" s="52">
        <f>+LEN(Table13[[#This Row],[Product Name]])</f>
        <v>20</v>
      </c>
      <c r="H1693" s="52" t="s">
        <v>44</v>
      </c>
      <c r="I1693" s="52" t="s">
        <v>23</v>
      </c>
      <c r="J1693" s="52">
        <v>2024</v>
      </c>
      <c r="K1693" s="52" t="s">
        <v>24</v>
      </c>
      <c r="L1693" s="53" t="s">
        <v>72</v>
      </c>
      <c r="M1693" s="54">
        <v>45444</v>
      </c>
      <c r="N1693" s="52" t="s">
        <v>66</v>
      </c>
      <c r="O1693" s="55">
        <v>97.74</v>
      </c>
      <c r="P1693" s="52">
        <v>300</v>
      </c>
      <c r="Q1693" s="56">
        <v>0.2</v>
      </c>
      <c r="R1693" s="55">
        <f>+Table13[[#This Row],[Price per Unit]]*Table13[[#This Row],[Units Sold]]</f>
        <v>29322</v>
      </c>
      <c r="S1693" s="52" t="s">
        <v>47</v>
      </c>
      <c r="T1693" s="66">
        <f>+Table13[[#This Row],[Price per Unit]]*Table13[[#This Row],[Units Sold]]-Table13[[#This Row],[Price per Unit]]*Table13[[#This Row],[Units Sold]]*Table13[[#This Row],[Discount %]]</f>
        <v>23457.599999999999</v>
      </c>
      <c r="U1693"/>
    </row>
    <row r="1694" spans="1:21">
      <c r="A1694" s="65">
        <v>2858</v>
      </c>
      <c r="B1694" s="52" t="s">
        <v>48</v>
      </c>
      <c r="C1694" s="52" t="s">
        <v>28</v>
      </c>
      <c r="D1694" s="52" t="s">
        <v>50</v>
      </c>
      <c r="E1694" s="52" t="s">
        <v>30</v>
      </c>
      <c r="F1694" s="52" t="s">
        <v>38</v>
      </c>
      <c r="G1694" s="52">
        <f>+LEN(Table13[[#This Row],[Product Name]])</f>
        <v>15</v>
      </c>
      <c r="H1694" s="52" t="s">
        <v>57</v>
      </c>
      <c r="I1694" s="52" t="s">
        <v>31</v>
      </c>
      <c r="J1694" s="52">
        <v>2023</v>
      </c>
      <c r="K1694" s="52" t="s">
        <v>45</v>
      </c>
      <c r="L1694" s="53" t="s">
        <v>58</v>
      </c>
      <c r="M1694" s="54">
        <v>45200</v>
      </c>
      <c r="N1694" s="52" t="s">
        <v>34</v>
      </c>
      <c r="O1694" s="55">
        <v>31.28</v>
      </c>
      <c r="P1694" s="52">
        <v>258</v>
      </c>
      <c r="Q1694" s="56">
        <v>0.13</v>
      </c>
      <c r="R1694" s="55">
        <f>+Table13[[#This Row],[Price per Unit]]*Table13[[#This Row],[Units Sold]]</f>
        <v>8070.2400000000007</v>
      </c>
      <c r="S1694" s="52" t="s">
        <v>56</v>
      </c>
      <c r="T1694" s="66">
        <f>+Table13[[#This Row],[Price per Unit]]*Table13[[#This Row],[Units Sold]]-Table13[[#This Row],[Price per Unit]]*Table13[[#This Row],[Units Sold]]*Table13[[#This Row],[Discount %]]</f>
        <v>7021.1088000000009</v>
      </c>
      <c r="U1694"/>
    </row>
    <row r="1695" spans="1:21">
      <c r="A1695" s="65">
        <v>2861</v>
      </c>
      <c r="B1695" s="52" t="s">
        <v>48</v>
      </c>
      <c r="C1695" s="52" t="s">
        <v>28</v>
      </c>
      <c r="D1695" s="52" t="s">
        <v>42</v>
      </c>
      <c r="E1695" s="52" t="s">
        <v>70</v>
      </c>
      <c r="F1695" s="52" t="s">
        <v>43</v>
      </c>
      <c r="G1695" s="52">
        <f>+LEN(Table13[[#This Row],[Product Name]])</f>
        <v>20</v>
      </c>
      <c r="H1695" s="52" t="s">
        <v>22</v>
      </c>
      <c r="I1695" s="52" t="s">
        <v>31</v>
      </c>
      <c r="J1695" s="52">
        <v>2024</v>
      </c>
      <c r="K1695" s="52" t="s">
        <v>24</v>
      </c>
      <c r="L1695" s="53" t="s">
        <v>25</v>
      </c>
      <c r="M1695" s="54">
        <v>45352</v>
      </c>
      <c r="N1695" s="52" t="s">
        <v>39</v>
      </c>
      <c r="O1695" s="55">
        <v>16.02</v>
      </c>
      <c r="P1695" s="52">
        <v>349</v>
      </c>
      <c r="Q1695" s="56">
        <v>0.09</v>
      </c>
      <c r="R1695" s="55">
        <f>+Table13[[#This Row],[Price per Unit]]*Table13[[#This Row],[Units Sold]]</f>
        <v>5590.98</v>
      </c>
      <c r="S1695" s="52" t="s">
        <v>47</v>
      </c>
      <c r="T1695" s="66">
        <f>+Table13[[#This Row],[Price per Unit]]*Table13[[#This Row],[Units Sold]]-Table13[[#This Row],[Price per Unit]]*Table13[[#This Row],[Units Sold]]*Table13[[#This Row],[Discount %]]</f>
        <v>5087.7918</v>
      </c>
      <c r="U1695"/>
    </row>
    <row r="1696" spans="1:21">
      <c r="A1696" s="65">
        <v>2876</v>
      </c>
      <c r="B1696" s="52" t="s">
        <v>41</v>
      </c>
      <c r="C1696" s="52" t="s">
        <v>28</v>
      </c>
      <c r="D1696" s="52" t="s">
        <v>36</v>
      </c>
      <c r="E1696" s="52" t="s">
        <v>37</v>
      </c>
      <c r="F1696" s="52" t="s">
        <v>55</v>
      </c>
      <c r="G1696" s="52">
        <f>+LEN(Table13[[#This Row],[Product Name]])</f>
        <v>19</v>
      </c>
      <c r="H1696" s="52" t="s">
        <v>57</v>
      </c>
      <c r="I1696" s="52" t="s">
        <v>23</v>
      </c>
      <c r="J1696" s="52">
        <v>2024</v>
      </c>
      <c r="K1696" s="52" t="s">
        <v>45</v>
      </c>
      <c r="L1696" s="53" t="s">
        <v>53</v>
      </c>
      <c r="M1696" s="54">
        <v>45292</v>
      </c>
      <c r="N1696" s="52" t="s">
        <v>66</v>
      </c>
      <c r="O1696" s="55">
        <v>83.39</v>
      </c>
      <c r="P1696" s="52">
        <v>257</v>
      </c>
      <c r="Q1696" s="56">
        <v>0.09</v>
      </c>
      <c r="R1696" s="55">
        <f>+Table13[[#This Row],[Price per Unit]]*Table13[[#This Row],[Units Sold]]</f>
        <v>21431.23</v>
      </c>
      <c r="S1696" s="52" t="s">
        <v>40</v>
      </c>
      <c r="T1696" s="66">
        <f>+Table13[[#This Row],[Price per Unit]]*Table13[[#This Row],[Units Sold]]-Table13[[#This Row],[Price per Unit]]*Table13[[#This Row],[Units Sold]]*Table13[[#This Row],[Discount %]]</f>
        <v>19502.419300000001</v>
      </c>
      <c r="U1696"/>
    </row>
    <row r="1697" spans="1:21">
      <c r="A1697" s="65">
        <v>2879</v>
      </c>
      <c r="B1697" s="52" t="s">
        <v>48</v>
      </c>
      <c r="C1697" s="52" t="s">
        <v>28</v>
      </c>
      <c r="D1697" s="52" t="s">
        <v>50</v>
      </c>
      <c r="E1697" s="52" t="s">
        <v>67</v>
      </c>
      <c r="F1697" s="52" t="s">
        <v>43</v>
      </c>
      <c r="G1697" s="52">
        <f>+LEN(Table13[[#This Row],[Product Name]])</f>
        <v>20</v>
      </c>
      <c r="H1697" s="52" t="s">
        <v>22</v>
      </c>
      <c r="I1697" s="52" t="s">
        <v>31</v>
      </c>
      <c r="J1697" s="52">
        <v>2023</v>
      </c>
      <c r="K1697" s="52" t="s">
        <v>32</v>
      </c>
      <c r="L1697" s="53" t="s">
        <v>33</v>
      </c>
      <c r="M1697" s="54">
        <v>45047</v>
      </c>
      <c r="N1697" s="52" t="s">
        <v>34</v>
      </c>
      <c r="O1697" s="55">
        <v>21.1</v>
      </c>
      <c r="P1697" s="52">
        <v>280</v>
      </c>
      <c r="Q1697" s="56">
        <v>0.27</v>
      </c>
      <c r="R1697" s="55">
        <f>+Table13[[#This Row],[Price per Unit]]*Table13[[#This Row],[Units Sold]]</f>
        <v>5908</v>
      </c>
      <c r="S1697" s="52" t="s">
        <v>27</v>
      </c>
      <c r="T1697" s="66">
        <f>+Table13[[#This Row],[Price per Unit]]*Table13[[#This Row],[Units Sold]]-Table13[[#This Row],[Price per Unit]]*Table13[[#This Row],[Units Sold]]*Table13[[#This Row],[Discount %]]</f>
        <v>4312.84</v>
      </c>
      <c r="U1697"/>
    </row>
    <row r="1698" spans="1:21">
      <c r="A1698" s="65">
        <v>2881</v>
      </c>
      <c r="B1698" s="52" t="s">
        <v>48</v>
      </c>
      <c r="C1698" s="52" t="s">
        <v>28</v>
      </c>
      <c r="D1698" s="52" t="s">
        <v>36</v>
      </c>
      <c r="E1698" s="52" t="s">
        <v>37</v>
      </c>
      <c r="F1698" s="52" t="s">
        <v>38</v>
      </c>
      <c r="G1698" s="52">
        <f>+LEN(Table13[[#This Row],[Product Name]])</f>
        <v>15</v>
      </c>
      <c r="H1698" s="52" t="s">
        <v>22</v>
      </c>
      <c r="I1698" s="52" t="s">
        <v>23</v>
      </c>
      <c r="J1698" s="52">
        <v>2024</v>
      </c>
      <c r="K1698" s="52" t="s">
        <v>32</v>
      </c>
      <c r="L1698" s="53" t="s">
        <v>72</v>
      </c>
      <c r="M1698" s="54">
        <v>45444</v>
      </c>
      <c r="N1698" s="52" t="s">
        <v>34</v>
      </c>
      <c r="O1698" s="55">
        <v>46.59</v>
      </c>
      <c r="P1698" s="52">
        <v>97</v>
      </c>
      <c r="Q1698" s="56">
        <v>0.1</v>
      </c>
      <c r="R1698" s="55">
        <f>+Table13[[#This Row],[Price per Unit]]*Table13[[#This Row],[Units Sold]]</f>
        <v>4519.2300000000005</v>
      </c>
      <c r="S1698" s="52" t="s">
        <v>27</v>
      </c>
      <c r="T1698" s="66">
        <f>+Table13[[#This Row],[Price per Unit]]*Table13[[#This Row],[Units Sold]]-Table13[[#This Row],[Price per Unit]]*Table13[[#This Row],[Units Sold]]*Table13[[#This Row],[Discount %]]</f>
        <v>4067.3070000000002</v>
      </c>
      <c r="U1698"/>
    </row>
    <row r="1699" spans="1:21">
      <c r="A1699" s="65">
        <v>2884</v>
      </c>
      <c r="B1699" s="52" t="s">
        <v>17</v>
      </c>
      <c r="C1699" s="52" t="s">
        <v>28</v>
      </c>
      <c r="D1699" s="52" t="s">
        <v>29</v>
      </c>
      <c r="E1699" s="52" t="s">
        <v>67</v>
      </c>
      <c r="F1699" s="52" t="s">
        <v>43</v>
      </c>
      <c r="G1699" s="52">
        <f>+LEN(Table13[[#This Row],[Product Name]])</f>
        <v>20</v>
      </c>
      <c r="H1699" s="52" t="s">
        <v>57</v>
      </c>
      <c r="I1699" s="52" t="s">
        <v>31</v>
      </c>
      <c r="J1699" s="52">
        <v>2024</v>
      </c>
      <c r="K1699" s="52" t="s">
        <v>63</v>
      </c>
      <c r="L1699" s="53" t="s">
        <v>72</v>
      </c>
      <c r="M1699" s="54">
        <v>45444</v>
      </c>
      <c r="N1699" s="52" t="s">
        <v>66</v>
      </c>
      <c r="O1699" s="55">
        <v>5.86</v>
      </c>
      <c r="P1699" s="52">
        <v>105</v>
      </c>
      <c r="Q1699" s="56">
        <v>0.12</v>
      </c>
      <c r="R1699" s="55">
        <f>+Table13[[#This Row],[Price per Unit]]*Table13[[#This Row],[Units Sold]]</f>
        <v>615.30000000000007</v>
      </c>
      <c r="S1699" s="52" t="s">
        <v>27</v>
      </c>
      <c r="T1699" s="66">
        <f>+Table13[[#This Row],[Price per Unit]]*Table13[[#This Row],[Units Sold]]-Table13[[#This Row],[Price per Unit]]*Table13[[#This Row],[Units Sold]]*Table13[[#This Row],[Discount %]]</f>
        <v>541.46400000000006</v>
      </c>
      <c r="U1699"/>
    </row>
    <row r="1700" spans="1:21">
      <c r="A1700" s="65">
        <v>2886</v>
      </c>
      <c r="B1700" s="52" t="s">
        <v>17</v>
      </c>
      <c r="C1700" s="52" t="s">
        <v>28</v>
      </c>
      <c r="D1700" s="52" t="s">
        <v>50</v>
      </c>
      <c r="E1700" s="52" t="s">
        <v>70</v>
      </c>
      <c r="F1700" s="52" t="s">
        <v>55</v>
      </c>
      <c r="G1700" s="52">
        <f>+LEN(Table13[[#This Row],[Product Name]])</f>
        <v>19</v>
      </c>
      <c r="H1700" s="52" t="s">
        <v>22</v>
      </c>
      <c r="I1700" s="52" t="s">
        <v>31</v>
      </c>
      <c r="J1700" s="52">
        <v>2023</v>
      </c>
      <c r="K1700" s="52" t="s">
        <v>45</v>
      </c>
      <c r="L1700" s="53" t="s">
        <v>51</v>
      </c>
      <c r="M1700" s="54">
        <v>45017</v>
      </c>
      <c r="N1700" s="52" t="s">
        <v>66</v>
      </c>
      <c r="O1700" s="55">
        <v>60.39</v>
      </c>
      <c r="P1700" s="52">
        <v>486</v>
      </c>
      <c r="Q1700" s="56">
        <v>0.11</v>
      </c>
      <c r="R1700" s="55">
        <f>+Table13[[#This Row],[Price per Unit]]*Table13[[#This Row],[Units Sold]]</f>
        <v>29349.54</v>
      </c>
      <c r="S1700" s="52" t="s">
        <v>27</v>
      </c>
      <c r="T1700" s="66">
        <f>+Table13[[#This Row],[Price per Unit]]*Table13[[#This Row],[Units Sold]]-Table13[[#This Row],[Price per Unit]]*Table13[[#This Row],[Units Sold]]*Table13[[#This Row],[Discount %]]</f>
        <v>26121.0906</v>
      </c>
      <c r="U1700"/>
    </row>
    <row r="1701" spans="1:21">
      <c r="A1701" s="65">
        <v>2890</v>
      </c>
      <c r="B1701" s="52" t="s">
        <v>41</v>
      </c>
      <c r="C1701" s="52" t="s">
        <v>28</v>
      </c>
      <c r="D1701" s="52" t="s">
        <v>29</v>
      </c>
      <c r="E1701" s="52" t="s">
        <v>30</v>
      </c>
      <c r="F1701" s="52" t="s">
        <v>38</v>
      </c>
      <c r="G1701" s="52">
        <f>+LEN(Table13[[#This Row],[Product Name]])</f>
        <v>15</v>
      </c>
      <c r="H1701" s="52" t="s">
        <v>22</v>
      </c>
      <c r="I1701" s="52" t="s">
        <v>31</v>
      </c>
      <c r="J1701" s="52">
        <v>2023</v>
      </c>
      <c r="K1701" s="52" t="s">
        <v>63</v>
      </c>
      <c r="L1701" s="53" t="s">
        <v>64</v>
      </c>
      <c r="M1701" s="54">
        <v>45108</v>
      </c>
      <c r="N1701" s="52" t="s">
        <v>34</v>
      </c>
      <c r="O1701" s="55">
        <v>52.59</v>
      </c>
      <c r="P1701" s="52">
        <v>331</v>
      </c>
      <c r="Q1701" s="56">
        <v>0.11</v>
      </c>
      <c r="R1701" s="55">
        <f>+Table13[[#This Row],[Price per Unit]]*Table13[[#This Row],[Units Sold]]</f>
        <v>17407.29</v>
      </c>
      <c r="S1701" s="52" t="s">
        <v>61</v>
      </c>
      <c r="T1701" s="66">
        <f>+Table13[[#This Row],[Price per Unit]]*Table13[[#This Row],[Units Sold]]-Table13[[#This Row],[Price per Unit]]*Table13[[#This Row],[Units Sold]]*Table13[[#This Row],[Discount %]]</f>
        <v>15492.4881</v>
      </c>
      <c r="U1701"/>
    </row>
    <row r="1702" spans="1:21">
      <c r="A1702" s="65">
        <v>2900</v>
      </c>
      <c r="B1702" s="52" t="s">
        <v>41</v>
      </c>
      <c r="C1702" s="52" t="s">
        <v>28</v>
      </c>
      <c r="D1702" s="52" t="s">
        <v>42</v>
      </c>
      <c r="E1702" s="52" t="s">
        <v>70</v>
      </c>
      <c r="F1702" s="52" t="s">
        <v>55</v>
      </c>
      <c r="G1702" s="52">
        <f>+LEN(Table13[[#This Row],[Product Name]])</f>
        <v>19</v>
      </c>
      <c r="H1702" s="52" t="s">
        <v>44</v>
      </c>
      <c r="I1702" s="52" t="s">
        <v>23</v>
      </c>
      <c r="J1702" s="52">
        <v>2023</v>
      </c>
      <c r="K1702" s="52" t="s">
        <v>24</v>
      </c>
      <c r="L1702" s="53" t="s">
        <v>64</v>
      </c>
      <c r="M1702" s="54">
        <v>45108</v>
      </c>
      <c r="N1702" s="52" t="s">
        <v>39</v>
      </c>
      <c r="O1702" s="55">
        <v>54.83</v>
      </c>
      <c r="P1702" s="52">
        <v>353</v>
      </c>
      <c r="Q1702" s="56">
        <v>0.1</v>
      </c>
      <c r="R1702" s="55">
        <f>+Table13[[#This Row],[Price per Unit]]*Table13[[#This Row],[Units Sold]]</f>
        <v>19354.989999999998</v>
      </c>
      <c r="S1702" s="52" t="s">
        <v>47</v>
      </c>
      <c r="T1702" s="66">
        <f>+Table13[[#This Row],[Price per Unit]]*Table13[[#This Row],[Units Sold]]-Table13[[#This Row],[Price per Unit]]*Table13[[#This Row],[Units Sold]]*Table13[[#This Row],[Discount %]]</f>
        <v>17419.490999999998</v>
      </c>
      <c r="U1702"/>
    </row>
    <row r="1703" spans="1:21">
      <c r="A1703" s="65">
        <v>2905</v>
      </c>
      <c r="B1703" s="52" t="s">
        <v>17</v>
      </c>
      <c r="C1703" s="52" t="s">
        <v>28</v>
      </c>
      <c r="D1703" s="52" t="s">
        <v>54</v>
      </c>
      <c r="E1703" s="52" t="s">
        <v>67</v>
      </c>
      <c r="F1703" s="52" t="s">
        <v>43</v>
      </c>
      <c r="G1703" s="52">
        <f>+LEN(Table13[[#This Row],[Product Name]])</f>
        <v>20</v>
      </c>
      <c r="H1703" s="52" t="s">
        <v>22</v>
      </c>
      <c r="I1703" s="52" t="s">
        <v>31</v>
      </c>
      <c r="J1703" s="52">
        <v>2024</v>
      </c>
      <c r="K1703" s="52" t="s">
        <v>45</v>
      </c>
      <c r="L1703" s="53" t="s">
        <v>71</v>
      </c>
      <c r="M1703" s="54">
        <v>45566</v>
      </c>
      <c r="N1703" s="52" t="s">
        <v>66</v>
      </c>
      <c r="O1703" s="55">
        <v>13.84</v>
      </c>
      <c r="P1703" s="52">
        <v>131</v>
      </c>
      <c r="Q1703" s="56">
        <v>0.12</v>
      </c>
      <c r="R1703" s="55">
        <f>+Table13[[#This Row],[Price per Unit]]*Table13[[#This Row],[Units Sold]]</f>
        <v>1813.04</v>
      </c>
      <c r="S1703" s="52" t="s">
        <v>40</v>
      </c>
      <c r="T1703" s="66">
        <f>+Table13[[#This Row],[Price per Unit]]*Table13[[#This Row],[Units Sold]]-Table13[[#This Row],[Price per Unit]]*Table13[[#This Row],[Units Sold]]*Table13[[#This Row],[Discount %]]</f>
        <v>1595.4751999999999</v>
      </c>
      <c r="U1703"/>
    </row>
    <row r="1704" spans="1:21">
      <c r="A1704" s="65">
        <v>2907</v>
      </c>
      <c r="B1704" s="52" t="s">
        <v>41</v>
      </c>
      <c r="C1704" s="52" t="s">
        <v>28</v>
      </c>
      <c r="D1704" s="52" t="s">
        <v>54</v>
      </c>
      <c r="E1704" s="52" t="s">
        <v>70</v>
      </c>
      <c r="F1704" s="52" t="s">
        <v>60</v>
      </c>
      <c r="G1704" s="52">
        <f>+LEN(Table13[[#This Row],[Product Name]])</f>
        <v>15</v>
      </c>
      <c r="H1704" s="52" t="s">
        <v>22</v>
      </c>
      <c r="I1704" s="52" t="s">
        <v>23</v>
      </c>
      <c r="J1704" s="52">
        <v>2024</v>
      </c>
      <c r="K1704" s="52" t="s">
        <v>24</v>
      </c>
      <c r="L1704" s="53" t="s">
        <v>71</v>
      </c>
      <c r="M1704" s="54">
        <v>45566</v>
      </c>
      <c r="N1704" s="52" t="s">
        <v>39</v>
      </c>
      <c r="O1704" s="55">
        <v>41.65</v>
      </c>
      <c r="P1704" s="52">
        <v>397</v>
      </c>
      <c r="Q1704" s="56">
        <v>0.17</v>
      </c>
      <c r="R1704" s="55">
        <f>+Table13[[#This Row],[Price per Unit]]*Table13[[#This Row],[Units Sold]]</f>
        <v>16535.05</v>
      </c>
      <c r="S1704" s="52" t="s">
        <v>61</v>
      </c>
      <c r="T1704" s="66">
        <f>+Table13[[#This Row],[Price per Unit]]*Table13[[#This Row],[Units Sold]]-Table13[[#This Row],[Price per Unit]]*Table13[[#This Row],[Units Sold]]*Table13[[#This Row],[Discount %]]</f>
        <v>13724.091499999999</v>
      </c>
      <c r="U1704"/>
    </row>
    <row r="1705" spans="1:21">
      <c r="A1705" s="65">
        <v>2913</v>
      </c>
      <c r="B1705" s="52" t="s">
        <v>41</v>
      </c>
      <c r="C1705" s="52" t="s">
        <v>28</v>
      </c>
      <c r="D1705" s="52" t="s">
        <v>54</v>
      </c>
      <c r="E1705" s="52" t="s">
        <v>62</v>
      </c>
      <c r="F1705" s="52" t="s">
        <v>43</v>
      </c>
      <c r="G1705" s="52">
        <f>+LEN(Table13[[#This Row],[Product Name]])</f>
        <v>20</v>
      </c>
      <c r="H1705" s="52" t="s">
        <v>44</v>
      </c>
      <c r="I1705" s="52" t="s">
        <v>31</v>
      </c>
      <c r="J1705" s="52">
        <v>2023</v>
      </c>
      <c r="K1705" s="52" t="s">
        <v>45</v>
      </c>
      <c r="L1705" s="53" t="s">
        <v>46</v>
      </c>
      <c r="M1705" s="54">
        <v>45170</v>
      </c>
      <c r="N1705" s="52" t="s">
        <v>39</v>
      </c>
      <c r="O1705" s="55">
        <v>57.9</v>
      </c>
      <c r="P1705" s="52">
        <v>23</v>
      </c>
      <c r="Q1705" s="56">
        <v>0.23</v>
      </c>
      <c r="R1705" s="55">
        <f>+Table13[[#This Row],[Price per Unit]]*Table13[[#This Row],[Units Sold]]</f>
        <v>1331.7</v>
      </c>
      <c r="S1705" s="52" t="s">
        <v>56</v>
      </c>
      <c r="T1705" s="66">
        <f>+Table13[[#This Row],[Price per Unit]]*Table13[[#This Row],[Units Sold]]-Table13[[#This Row],[Price per Unit]]*Table13[[#This Row],[Units Sold]]*Table13[[#This Row],[Discount %]]</f>
        <v>1025.4090000000001</v>
      </c>
      <c r="U1705"/>
    </row>
    <row r="1706" spans="1:21">
      <c r="A1706" s="65">
        <v>2922</v>
      </c>
      <c r="B1706" s="52" t="s">
        <v>17</v>
      </c>
      <c r="C1706" s="52" t="s">
        <v>28</v>
      </c>
      <c r="D1706" s="52" t="s">
        <v>29</v>
      </c>
      <c r="E1706" s="52" t="s">
        <v>20</v>
      </c>
      <c r="F1706" s="52" t="s">
        <v>55</v>
      </c>
      <c r="G1706" s="52">
        <f>+LEN(Table13[[#This Row],[Product Name]])</f>
        <v>19</v>
      </c>
      <c r="H1706" s="52" t="s">
        <v>22</v>
      </c>
      <c r="I1706" s="52" t="s">
        <v>31</v>
      </c>
      <c r="J1706" s="52">
        <v>2023</v>
      </c>
      <c r="K1706" s="52" t="s">
        <v>32</v>
      </c>
      <c r="L1706" s="53" t="s">
        <v>64</v>
      </c>
      <c r="M1706" s="54">
        <v>45108</v>
      </c>
      <c r="N1706" s="52" t="s">
        <v>39</v>
      </c>
      <c r="O1706" s="55">
        <v>46.05</v>
      </c>
      <c r="P1706" s="52">
        <v>5</v>
      </c>
      <c r="Q1706" s="56">
        <v>0.08</v>
      </c>
      <c r="R1706" s="55">
        <f>+Table13[[#This Row],[Price per Unit]]*Table13[[#This Row],[Units Sold]]</f>
        <v>230.25</v>
      </c>
      <c r="S1706" s="52" t="s">
        <v>27</v>
      </c>
      <c r="T1706" s="66">
        <f>+Table13[[#This Row],[Price per Unit]]*Table13[[#This Row],[Units Sold]]-Table13[[#This Row],[Price per Unit]]*Table13[[#This Row],[Units Sold]]*Table13[[#This Row],[Discount %]]</f>
        <v>211.82999999999998</v>
      </c>
      <c r="U1706"/>
    </row>
    <row r="1707" spans="1:21">
      <c r="A1707" s="65">
        <v>2926</v>
      </c>
      <c r="B1707" s="52" t="s">
        <v>17</v>
      </c>
      <c r="C1707" s="52" t="s">
        <v>28</v>
      </c>
      <c r="D1707" s="52" t="s">
        <v>42</v>
      </c>
      <c r="E1707" s="52" t="s">
        <v>20</v>
      </c>
      <c r="F1707" s="52" t="s">
        <v>55</v>
      </c>
      <c r="G1707" s="52">
        <f>+LEN(Table13[[#This Row],[Product Name]])</f>
        <v>19</v>
      </c>
      <c r="H1707" s="52" t="s">
        <v>57</v>
      </c>
      <c r="I1707" s="52" t="s">
        <v>31</v>
      </c>
      <c r="J1707" s="52">
        <v>2024</v>
      </c>
      <c r="K1707" s="52" t="s">
        <v>63</v>
      </c>
      <c r="L1707" s="53" t="s">
        <v>58</v>
      </c>
      <c r="M1707" s="54">
        <v>45566</v>
      </c>
      <c r="N1707" s="52" t="s">
        <v>66</v>
      </c>
      <c r="O1707" s="55">
        <v>91.47</v>
      </c>
      <c r="P1707" s="52">
        <v>92</v>
      </c>
      <c r="Q1707" s="56">
        <v>0.21</v>
      </c>
      <c r="R1707" s="55">
        <f>+Table13[[#This Row],[Price per Unit]]*Table13[[#This Row],[Units Sold]]</f>
        <v>8415.24</v>
      </c>
      <c r="S1707" s="52" t="s">
        <v>61</v>
      </c>
      <c r="T1707" s="66">
        <f>+Table13[[#This Row],[Price per Unit]]*Table13[[#This Row],[Units Sold]]-Table13[[#This Row],[Price per Unit]]*Table13[[#This Row],[Units Sold]]*Table13[[#This Row],[Discount %]]</f>
        <v>6648.0396000000001</v>
      </c>
      <c r="U1707"/>
    </row>
    <row r="1708" spans="1:21">
      <c r="A1708" s="65">
        <v>2928</v>
      </c>
      <c r="B1708" s="52" t="s">
        <v>17</v>
      </c>
      <c r="C1708" s="52" t="s">
        <v>28</v>
      </c>
      <c r="D1708" s="52" t="s">
        <v>50</v>
      </c>
      <c r="E1708" s="52" t="s">
        <v>20</v>
      </c>
      <c r="F1708" s="52" t="s">
        <v>21</v>
      </c>
      <c r="G1708" s="52">
        <f>+LEN(Table13[[#This Row],[Product Name]])</f>
        <v>16</v>
      </c>
      <c r="H1708" s="52" t="s">
        <v>57</v>
      </c>
      <c r="I1708" s="52" t="s">
        <v>31</v>
      </c>
      <c r="J1708" s="52">
        <v>2024</v>
      </c>
      <c r="K1708" s="52" t="s">
        <v>32</v>
      </c>
      <c r="L1708" s="53" t="s">
        <v>53</v>
      </c>
      <c r="M1708" s="54">
        <v>45292</v>
      </c>
      <c r="N1708" s="52" t="s">
        <v>34</v>
      </c>
      <c r="O1708" s="55">
        <v>47.81</v>
      </c>
      <c r="P1708" s="52">
        <v>324</v>
      </c>
      <c r="Q1708" s="56">
        <v>0.28999999999999998</v>
      </c>
      <c r="R1708" s="55">
        <f>+Table13[[#This Row],[Price per Unit]]*Table13[[#This Row],[Units Sold]]</f>
        <v>15490.44</v>
      </c>
      <c r="S1708" s="52" t="s">
        <v>27</v>
      </c>
      <c r="T1708" s="66">
        <f>+Table13[[#This Row],[Price per Unit]]*Table13[[#This Row],[Units Sold]]-Table13[[#This Row],[Price per Unit]]*Table13[[#This Row],[Units Sold]]*Table13[[#This Row],[Discount %]]</f>
        <v>10998.2124</v>
      </c>
      <c r="U1708"/>
    </row>
    <row r="1709" spans="1:21">
      <c r="A1709" s="65">
        <v>2929</v>
      </c>
      <c r="B1709" s="52" t="s">
        <v>41</v>
      </c>
      <c r="C1709" s="52" t="s">
        <v>28</v>
      </c>
      <c r="D1709" s="52" t="s">
        <v>42</v>
      </c>
      <c r="E1709" s="52" t="s">
        <v>30</v>
      </c>
      <c r="F1709" s="52" t="s">
        <v>60</v>
      </c>
      <c r="G1709" s="52">
        <f>+LEN(Table13[[#This Row],[Product Name]])</f>
        <v>15</v>
      </c>
      <c r="H1709" s="52" t="s">
        <v>57</v>
      </c>
      <c r="I1709" s="52" t="s">
        <v>23</v>
      </c>
      <c r="J1709" s="52">
        <v>2024</v>
      </c>
      <c r="K1709" s="52" t="s">
        <v>24</v>
      </c>
      <c r="L1709" s="53" t="s">
        <v>51</v>
      </c>
      <c r="M1709" s="54">
        <v>45383</v>
      </c>
      <c r="N1709" s="52" t="s">
        <v>66</v>
      </c>
      <c r="O1709" s="55">
        <v>24.23</v>
      </c>
      <c r="P1709" s="52">
        <v>365</v>
      </c>
      <c r="Q1709" s="56">
        <v>0.03</v>
      </c>
      <c r="R1709" s="55">
        <f>+Table13[[#This Row],[Price per Unit]]*Table13[[#This Row],[Units Sold]]</f>
        <v>8843.9500000000007</v>
      </c>
      <c r="S1709" s="52" t="s">
        <v>27</v>
      </c>
      <c r="T1709" s="66">
        <f>+Table13[[#This Row],[Price per Unit]]*Table13[[#This Row],[Units Sold]]-Table13[[#This Row],[Price per Unit]]*Table13[[#This Row],[Units Sold]]*Table13[[#This Row],[Discount %]]</f>
        <v>8578.6315000000013</v>
      </c>
      <c r="U1709"/>
    </row>
    <row r="1710" spans="1:21">
      <c r="A1710" s="65">
        <v>2931</v>
      </c>
      <c r="B1710" s="52" t="s">
        <v>41</v>
      </c>
      <c r="C1710" s="52" t="s">
        <v>28</v>
      </c>
      <c r="D1710" s="52" t="s">
        <v>52</v>
      </c>
      <c r="E1710" s="52" t="s">
        <v>62</v>
      </c>
      <c r="F1710" s="52" t="s">
        <v>55</v>
      </c>
      <c r="G1710" s="52">
        <f>+LEN(Table13[[#This Row],[Product Name]])</f>
        <v>19</v>
      </c>
      <c r="H1710" s="52" t="s">
        <v>22</v>
      </c>
      <c r="I1710" s="52" t="s">
        <v>31</v>
      </c>
      <c r="J1710" s="52">
        <v>2024</v>
      </c>
      <c r="K1710" s="52" t="s">
        <v>32</v>
      </c>
      <c r="L1710" s="53" t="s">
        <v>65</v>
      </c>
      <c r="M1710" s="54">
        <v>45292</v>
      </c>
      <c r="N1710" s="52" t="s">
        <v>34</v>
      </c>
      <c r="O1710" s="55">
        <v>95.63</v>
      </c>
      <c r="P1710" s="52">
        <v>69</v>
      </c>
      <c r="Q1710" s="56">
        <v>0.28999999999999998</v>
      </c>
      <c r="R1710" s="55">
        <f>+Table13[[#This Row],[Price per Unit]]*Table13[[#This Row],[Units Sold]]</f>
        <v>6598.4699999999993</v>
      </c>
      <c r="S1710" s="52" t="s">
        <v>40</v>
      </c>
      <c r="T1710" s="66">
        <f>+Table13[[#This Row],[Price per Unit]]*Table13[[#This Row],[Units Sold]]-Table13[[#This Row],[Price per Unit]]*Table13[[#This Row],[Units Sold]]*Table13[[#This Row],[Discount %]]</f>
        <v>4684.9136999999992</v>
      </c>
      <c r="U1710"/>
    </row>
    <row r="1711" spans="1:21">
      <c r="A1711" s="65">
        <v>2932</v>
      </c>
      <c r="B1711" s="52" t="s">
        <v>48</v>
      </c>
      <c r="C1711" s="52" t="s">
        <v>28</v>
      </c>
      <c r="D1711" s="52" t="s">
        <v>54</v>
      </c>
      <c r="E1711" s="52" t="s">
        <v>37</v>
      </c>
      <c r="F1711" s="52" t="s">
        <v>38</v>
      </c>
      <c r="G1711" s="52">
        <f>+LEN(Table13[[#This Row],[Product Name]])</f>
        <v>15</v>
      </c>
      <c r="H1711" s="52" t="s">
        <v>44</v>
      </c>
      <c r="I1711" s="52" t="s">
        <v>23</v>
      </c>
      <c r="J1711" s="52">
        <v>2024</v>
      </c>
      <c r="K1711" s="52" t="s">
        <v>32</v>
      </c>
      <c r="L1711" s="53" t="s">
        <v>64</v>
      </c>
      <c r="M1711" s="54">
        <v>45474</v>
      </c>
      <c r="N1711" s="52" t="s">
        <v>69</v>
      </c>
      <c r="O1711" s="55">
        <v>49.58</v>
      </c>
      <c r="P1711" s="52">
        <v>265</v>
      </c>
      <c r="Q1711" s="56">
        <v>0.15</v>
      </c>
      <c r="R1711" s="55">
        <f>+Table13[[#This Row],[Price per Unit]]*Table13[[#This Row],[Units Sold]]</f>
        <v>13138.699999999999</v>
      </c>
      <c r="S1711" s="52" t="s">
        <v>61</v>
      </c>
      <c r="T1711" s="66">
        <f>+Table13[[#This Row],[Price per Unit]]*Table13[[#This Row],[Units Sold]]-Table13[[#This Row],[Price per Unit]]*Table13[[#This Row],[Units Sold]]*Table13[[#This Row],[Discount %]]</f>
        <v>11167.894999999999</v>
      </c>
      <c r="U1711"/>
    </row>
    <row r="1712" spans="1:21">
      <c r="A1712" s="65">
        <v>2933</v>
      </c>
      <c r="B1712" s="52" t="s">
        <v>41</v>
      </c>
      <c r="C1712" s="52" t="s">
        <v>28</v>
      </c>
      <c r="D1712" s="52" t="s">
        <v>42</v>
      </c>
      <c r="E1712" s="52" t="s">
        <v>62</v>
      </c>
      <c r="F1712" s="52" t="s">
        <v>38</v>
      </c>
      <c r="G1712" s="52">
        <f>+LEN(Table13[[#This Row],[Product Name]])</f>
        <v>15</v>
      </c>
      <c r="H1712" s="52" t="s">
        <v>22</v>
      </c>
      <c r="I1712" s="52" t="s">
        <v>31</v>
      </c>
      <c r="J1712" s="52">
        <v>2024</v>
      </c>
      <c r="K1712" s="52" t="s">
        <v>45</v>
      </c>
      <c r="L1712" s="53" t="s">
        <v>65</v>
      </c>
      <c r="M1712" s="54">
        <v>45292</v>
      </c>
      <c r="N1712" s="52" t="s">
        <v>39</v>
      </c>
      <c r="O1712" s="55">
        <v>5.15</v>
      </c>
      <c r="P1712" s="52">
        <v>137</v>
      </c>
      <c r="Q1712" s="56">
        <v>0.03</v>
      </c>
      <c r="R1712" s="55">
        <f>+Table13[[#This Row],[Price per Unit]]*Table13[[#This Row],[Units Sold]]</f>
        <v>705.55000000000007</v>
      </c>
      <c r="S1712" s="52" t="s">
        <v>27</v>
      </c>
      <c r="T1712" s="66">
        <f>+Table13[[#This Row],[Price per Unit]]*Table13[[#This Row],[Units Sold]]-Table13[[#This Row],[Price per Unit]]*Table13[[#This Row],[Units Sold]]*Table13[[#This Row],[Discount %]]</f>
        <v>684.38350000000003</v>
      </c>
      <c r="U1712"/>
    </row>
    <row r="1713" spans="1:21">
      <c r="A1713" s="65">
        <v>2938</v>
      </c>
      <c r="B1713" s="52" t="s">
        <v>17</v>
      </c>
      <c r="C1713" s="52" t="s">
        <v>28</v>
      </c>
      <c r="D1713" s="52" t="s">
        <v>52</v>
      </c>
      <c r="E1713" s="52" t="s">
        <v>20</v>
      </c>
      <c r="F1713" s="52" t="s">
        <v>43</v>
      </c>
      <c r="G1713" s="52">
        <f>+LEN(Table13[[#This Row],[Product Name]])</f>
        <v>20</v>
      </c>
      <c r="H1713" s="52" t="s">
        <v>57</v>
      </c>
      <c r="I1713" s="52" t="s">
        <v>31</v>
      </c>
      <c r="J1713" s="52">
        <v>2024</v>
      </c>
      <c r="K1713" s="52" t="s">
        <v>63</v>
      </c>
      <c r="L1713" s="53" t="s">
        <v>33</v>
      </c>
      <c r="M1713" s="54">
        <v>45413</v>
      </c>
      <c r="N1713" s="52" t="s">
        <v>39</v>
      </c>
      <c r="O1713" s="55">
        <v>84.14</v>
      </c>
      <c r="P1713" s="52">
        <v>474</v>
      </c>
      <c r="Q1713" s="56">
        <v>0.26</v>
      </c>
      <c r="R1713" s="55">
        <f>+Table13[[#This Row],[Price per Unit]]*Table13[[#This Row],[Units Sold]]</f>
        <v>39882.36</v>
      </c>
      <c r="S1713" s="52" t="s">
        <v>47</v>
      </c>
      <c r="T1713" s="66">
        <f>+Table13[[#This Row],[Price per Unit]]*Table13[[#This Row],[Units Sold]]-Table13[[#This Row],[Price per Unit]]*Table13[[#This Row],[Units Sold]]*Table13[[#This Row],[Discount %]]</f>
        <v>29512.946400000001</v>
      </c>
      <c r="U1713"/>
    </row>
    <row r="1714" spans="1:21">
      <c r="A1714" s="65">
        <v>2947</v>
      </c>
      <c r="B1714" s="52" t="s">
        <v>17</v>
      </c>
      <c r="C1714" s="52" t="s">
        <v>28</v>
      </c>
      <c r="D1714" s="52" t="s">
        <v>54</v>
      </c>
      <c r="E1714" s="52" t="s">
        <v>70</v>
      </c>
      <c r="F1714" s="52" t="s">
        <v>21</v>
      </c>
      <c r="G1714" s="52">
        <f>+LEN(Table13[[#This Row],[Product Name]])</f>
        <v>16</v>
      </c>
      <c r="H1714" s="52" t="s">
        <v>22</v>
      </c>
      <c r="I1714" s="52" t="s">
        <v>31</v>
      </c>
      <c r="J1714" s="52">
        <v>2024</v>
      </c>
      <c r="K1714" s="52" t="s">
        <v>24</v>
      </c>
      <c r="L1714" s="53" t="s">
        <v>53</v>
      </c>
      <c r="M1714" s="54">
        <v>45292</v>
      </c>
      <c r="N1714" s="52" t="s">
        <v>39</v>
      </c>
      <c r="O1714" s="55">
        <v>7.28</v>
      </c>
      <c r="P1714" s="52">
        <v>398</v>
      </c>
      <c r="Q1714" s="56">
        <v>0.11</v>
      </c>
      <c r="R1714" s="55">
        <f>+Table13[[#This Row],[Price per Unit]]*Table13[[#This Row],[Units Sold]]</f>
        <v>2897.44</v>
      </c>
      <c r="S1714" s="52" t="s">
        <v>56</v>
      </c>
      <c r="T1714" s="66">
        <f>+Table13[[#This Row],[Price per Unit]]*Table13[[#This Row],[Units Sold]]-Table13[[#This Row],[Price per Unit]]*Table13[[#This Row],[Units Sold]]*Table13[[#This Row],[Discount %]]</f>
        <v>2578.7215999999999</v>
      </c>
      <c r="U1714"/>
    </row>
    <row r="1715" spans="1:21">
      <c r="A1715" s="65">
        <v>2948</v>
      </c>
      <c r="B1715" s="52" t="s">
        <v>17</v>
      </c>
      <c r="C1715" s="52" t="s">
        <v>28</v>
      </c>
      <c r="D1715" s="52" t="s">
        <v>36</v>
      </c>
      <c r="E1715" s="52" t="s">
        <v>70</v>
      </c>
      <c r="F1715" s="52" t="s">
        <v>43</v>
      </c>
      <c r="G1715" s="52">
        <f>+LEN(Table13[[#This Row],[Product Name]])</f>
        <v>20</v>
      </c>
      <c r="H1715" s="52" t="s">
        <v>44</v>
      </c>
      <c r="I1715" s="52" t="s">
        <v>23</v>
      </c>
      <c r="J1715" s="52">
        <v>2023</v>
      </c>
      <c r="K1715" s="52" t="s">
        <v>63</v>
      </c>
      <c r="L1715" s="53" t="s">
        <v>72</v>
      </c>
      <c r="M1715" s="54">
        <v>45078</v>
      </c>
      <c r="N1715" s="52" t="s">
        <v>39</v>
      </c>
      <c r="O1715" s="55">
        <v>76.94</v>
      </c>
      <c r="P1715" s="52">
        <v>82</v>
      </c>
      <c r="Q1715" s="56">
        <v>0.24</v>
      </c>
      <c r="R1715" s="55">
        <f>+Table13[[#This Row],[Price per Unit]]*Table13[[#This Row],[Units Sold]]</f>
        <v>6309.08</v>
      </c>
      <c r="S1715" s="52" t="s">
        <v>40</v>
      </c>
      <c r="T1715" s="66">
        <f>+Table13[[#This Row],[Price per Unit]]*Table13[[#This Row],[Units Sold]]-Table13[[#This Row],[Price per Unit]]*Table13[[#This Row],[Units Sold]]*Table13[[#This Row],[Discount %]]</f>
        <v>4794.9007999999994</v>
      </c>
      <c r="U1715"/>
    </row>
    <row r="1716" spans="1:21">
      <c r="A1716" s="65">
        <v>2950</v>
      </c>
      <c r="B1716" s="52" t="s">
        <v>41</v>
      </c>
      <c r="C1716" s="52" t="s">
        <v>28</v>
      </c>
      <c r="D1716" s="52" t="s">
        <v>42</v>
      </c>
      <c r="E1716" s="52" t="s">
        <v>59</v>
      </c>
      <c r="F1716" s="52" t="s">
        <v>38</v>
      </c>
      <c r="G1716" s="52">
        <f>+LEN(Table13[[#This Row],[Product Name]])</f>
        <v>15</v>
      </c>
      <c r="H1716" s="52" t="s">
        <v>57</v>
      </c>
      <c r="I1716" s="52" t="s">
        <v>23</v>
      </c>
      <c r="J1716" s="52">
        <v>2024</v>
      </c>
      <c r="K1716" s="52" t="s">
        <v>45</v>
      </c>
      <c r="L1716" s="53" t="s">
        <v>71</v>
      </c>
      <c r="M1716" s="54">
        <v>45566</v>
      </c>
      <c r="N1716" s="52" t="s">
        <v>34</v>
      </c>
      <c r="O1716" s="55">
        <v>29.55</v>
      </c>
      <c r="P1716" s="52">
        <v>387</v>
      </c>
      <c r="Q1716" s="56">
        <v>0.16</v>
      </c>
      <c r="R1716" s="55">
        <f>+Table13[[#This Row],[Price per Unit]]*Table13[[#This Row],[Units Sold]]</f>
        <v>11435.85</v>
      </c>
      <c r="S1716" s="52" t="s">
        <v>40</v>
      </c>
      <c r="T1716" s="66">
        <f>+Table13[[#This Row],[Price per Unit]]*Table13[[#This Row],[Units Sold]]-Table13[[#This Row],[Price per Unit]]*Table13[[#This Row],[Units Sold]]*Table13[[#This Row],[Discount %]]</f>
        <v>9606.1139999999996</v>
      </c>
      <c r="U1716"/>
    </row>
    <row r="1717" spans="1:21">
      <c r="A1717" s="65">
        <v>2951</v>
      </c>
      <c r="B1717" s="52" t="s">
        <v>48</v>
      </c>
      <c r="C1717" s="52" t="s">
        <v>28</v>
      </c>
      <c r="D1717" s="52" t="s">
        <v>36</v>
      </c>
      <c r="E1717" s="52" t="s">
        <v>59</v>
      </c>
      <c r="F1717" s="52" t="s">
        <v>55</v>
      </c>
      <c r="G1717" s="52">
        <f>+LEN(Table13[[#This Row],[Product Name]])</f>
        <v>19</v>
      </c>
      <c r="H1717" s="52" t="s">
        <v>22</v>
      </c>
      <c r="I1717" s="52" t="s">
        <v>23</v>
      </c>
      <c r="J1717" s="52">
        <v>2024</v>
      </c>
      <c r="K1717" s="52" t="s">
        <v>63</v>
      </c>
      <c r="L1717" s="53" t="s">
        <v>58</v>
      </c>
      <c r="M1717" s="54">
        <v>45566</v>
      </c>
      <c r="N1717" s="52" t="s">
        <v>69</v>
      </c>
      <c r="O1717" s="55">
        <v>41.9</v>
      </c>
      <c r="P1717" s="52">
        <v>468</v>
      </c>
      <c r="Q1717" s="56">
        <v>0.02</v>
      </c>
      <c r="R1717" s="55">
        <f>+Table13[[#This Row],[Price per Unit]]*Table13[[#This Row],[Units Sold]]</f>
        <v>19609.2</v>
      </c>
      <c r="S1717" s="52" t="s">
        <v>27</v>
      </c>
      <c r="T1717" s="66">
        <f>+Table13[[#This Row],[Price per Unit]]*Table13[[#This Row],[Units Sold]]-Table13[[#This Row],[Price per Unit]]*Table13[[#This Row],[Units Sold]]*Table13[[#This Row],[Discount %]]</f>
        <v>19217.016</v>
      </c>
      <c r="U1717"/>
    </row>
    <row r="1718" spans="1:21">
      <c r="A1718" s="65">
        <v>2956</v>
      </c>
      <c r="B1718" s="52" t="s">
        <v>48</v>
      </c>
      <c r="C1718" s="52" t="s">
        <v>28</v>
      </c>
      <c r="D1718" s="52" t="s">
        <v>54</v>
      </c>
      <c r="E1718" s="52" t="s">
        <v>62</v>
      </c>
      <c r="F1718" s="52" t="s">
        <v>21</v>
      </c>
      <c r="G1718" s="52">
        <f>+LEN(Table13[[#This Row],[Product Name]])</f>
        <v>16</v>
      </c>
      <c r="H1718" s="52" t="s">
        <v>44</v>
      </c>
      <c r="I1718" s="52" t="s">
        <v>23</v>
      </c>
      <c r="J1718" s="52">
        <v>2024</v>
      </c>
      <c r="K1718" s="52" t="s">
        <v>24</v>
      </c>
      <c r="L1718" s="53" t="s">
        <v>46</v>
      </c>
      <c r="M1718" s="54">
        <v>45536</v>
      </c>
      <c r="N1718" s="52" t="s">
        <v>26</v>
      </c>
      <c r="O1718" s="55">
        <v>50.15</v>
      </c>
      <c r="P1718" s="52">
        <v>449</v>
      </c>
      <c r="Q1718" s="56">
        <v>0.2</v>
      </c>
      <c r="R1718" s="55">
        <f>+Table13[[#This Row],[Price per Unit]]*Table13[[#This Row],[Units Sold]]</f>
        <v>22517.35</v>
      </c>
      <c r="S1718" s="52" t="s">
        <v>47</v>
      </c>
      <c r="T1718" s="66">
        <f>+Table13[[#This Row],[Price per Unit]]*Table13[[#This Row],[Units Sold]]-Table13[[#This Row],[Price per Unit]]*Table13[[#This Row],[Units Sold]]*Table13[[#This Row],[Discount %]]</f>
        <v>18013.879999999997</v>
      </c>
      <c r="U1718"/>
    </row>
    <row r="1719" spans="1:21">
      <c r="A1719" s="65">
        <v>2958</v>
      </c>
      <c r="B1719" s="52" t="s">
        <v>48</v>
      </c>
      <c r="C1719" s="52" t="s">
        <v>28</v>
      </c>
      <c r="D1719" s="52" t="s">
        <v>29</v>
      </c>
      <c r="E1719" s="52" t="s">
        <v>70</v>
      </c>
      <c r="F1719" s="52" t="s">
        <v>21</v>
      </c>
      <c r="G1719" s="52">
        <f>+LEN(Table13[[#This Row],[Product Name]])</f>
        <v>16</v>
      </c>
      <c r="H1719" s="52" t="s">
        <v>44</v>
      </c>
      <c r="I1719" s="52" t="s">
        <v>23</v>
      </c>
      <c r="J1719" s="52">
        <v>2024</v>
      </c>
      <c r="K1719" s="52" t="s">
        <v>45</v>
      </c>
      <c r="L1719" s="53" t="s">
        <v>33</v>
      </c>
      <c r="M1719" s="54">
        <v>45413</v>
      </c>
      <c r="N1719" s="52" t="s">
        <v>26</v>
      </c>
      <c r="O1719" s="55">
        <v>48.59</v>
      </c>
      <c r="P1719" s="52">
        <v>448</v>
      </c>
      <c r="Q1719" s="56">
        <v>0.22</v>
      </c>
      <c r="R1719" s="55">
        <f>+Table13[[#This Row],[Price per Unit]]*Table13[[#This Row],[Units Sold]]</f>
        <v>21768.32</v>
      </c>
      <c r="S1719" s="52" t="s">
        <v>61</v>
      </c>
      <c r="T1719" s="66">
        <f>+Table13[[#This Row],[Price per Unit]]*Table13[[#This Row],[Units Sold]]-Table13[[#This Row],[Price per Unit]]*Table13[[#This Row],[Units Sold]]*Table13[[#This Row],[Discount %]]</f>
        <v>16979.2896</v>
      </c>
      <c r="U1719"/>
    </row>
    <row r="1720" spans="1:21">
      <c r="A1720" s="65">
        <v>2960</v>
      </c>
      <c r="B1720" s="52" t="s">
        <v>41</v>
      </c>
      <c r="C1720" s="52" t="s">
        <v>28</v>
      </c>
      <c r="D1720" s="52" t="s">
        <v>29</v>
      </c>
      <c r="E1720" s="52" t="s">
        <v>59</v>
      </c>
      <c r="F1720" s="52" t="s">
        <v>60</v>
      </c>
      <c r="G1720" s="52">
        <f>+LEN(Table13[[#This Row],[Product Name]])</f>
        <v>15</v>
      </c>
      <c r="H1720" s="52" t="s">
        <v>57</v>
      </c>
      <c r="I1720" s="52" t="s">
        <v>31</v>
      </c>
      <c r="J1720" s="52">
        <v>2024</v>
      </c>
      <c r="K1720" s="52" t="s">
        <v>32</v>
      </c>
      <c r="L1720" s="53" t="s">
        <v>33</v>
      </c>
      <c r="M1720" s="54">
        <v>45413</v>
      </c>
      <c r="N1720" s="52" t="s">
        <v>69</v>
      </c>
      <c r="O1720" s="55">
        <v>76</v>
      </c>
      <c r="P1720" s="52">
        <v>196</v>
      </c>
      <c r="Q1720" s="56">
        <v>0.26</v>
      </c>
      <c r="R1720" s="55">
        <f>+Table13[[#This Row],[Price per Unit]]*Table13[[#This Row],[Units Sold]]</f>
        <v>14896</v>
      </c>
      <c r="S1720" s="52" t="s">
        <v>27</v>
      </c>
      <c r="T1720" s="66">
        <f>+Table13[[#This Row],[Price per Unit]]*Table13[[#This Row],[Units Sold]]-Table13[[#This Row],[Price per Unit]]*Table13[[#This Row],[Units Sold]]*Table13[[#This Row],[Discount %]]</f>
        <v>11023.04</v>
      </c>
      <c r="U1720"/>
    </row>
    <row r="1721" spans="1:21">
      <c r="A1721" s="65">
        <v>2963</v>
      </c>
      <c r="B1721" s="52" t="s">
        <v>48</v>
      </c>
      <c r="C1721" s="52" t="s">
        <v>28</v>
      </c>
      <c r="D1721" s="52" t="s">
        <v>42</v>
      </c>
      <c r="E1721" s="52" t="s">
        <v>62</v>
      </c>
      <c r="F1721" s="52" t="s">
        <v>38</v>
      </c>
      <c r="G1721" s="52">
        <f>+LEN(Table13[[#This Row],[Product Name]])</f>
        <v>15</v>
      </c>
      <c r="H1721" s="52" t="s">
        <v>57</v>
      </c>
      <c r="I1721" s="52" t="s">
        <v>31</v>
      </c>
      <c r="J1721" s="52">
        <v>2023</v>
      </c>
      <c r="K1721" s="52" t="s">
        <v>45</v>
      </c>
      <c r="L1721" s="53" t="s">
        <v>64</v>
      </c>
      <c r="M1721" s="54">
        <v>45108</v>
      </c>
      <c r="N1721" s="52" t="s">
        <v>69</v>
      </c>
      <c r="O1721" s="55">
        <v>30.38</v>
      </c>
      <c r="P1721" s="52">
        <v>136</v>
      </c>
      <c r="Q1721" s="56">
        <v>0.09</v>
      </c>
      <c r="R1721" s="55">
        <f>+Table13[[#This Row],[Price per Unit]]*Table13[[#This Row],[Units Sold]]</f>
        <v>4131.68</v>
      </c>
      <c r="S1721" s="52" t="s">
        <v>47</v>
      </c>
      <c r="T1721" s="66">
        <f>+Table13[[#This Row],[Price per Unit]]*Table13[[#This Row],[Units Sold]]-Table13[[#This Row],[Price per Unit]]*Table13[[#This Row],[Units Sold]]*Table13[[#This Row],[Discount %]]</f>
        <v>3759.8288000000002</v>
      </c>
      <c r="U1721"/>
    </row>
    <row r="1722" spans="1:21">
      <c r="A1722" s="65">
        <v>2966</v>
      </c>
      <c r="B1722" s="52" t="s">
        <v>17</v>
      </c>
      <c r="C1722" s="52" t="s">
        <v>28</v>
      </c>
      <c r="D1722" s="52" t="s">
        <v>36</v>
      </c>
      <c r="E1722" s="52" t="s">
        <v>30</v>
      </c>
      <c r="F1722" s="52" t="s">
        <v>55</v>
      </c>
      <c r="G1722" s="52">
        <f>+LEN(Table13[[#This Row],[Product Name]])</f>
        <v>19</v>
      </c>
      <c r="H1722" s="52" t="s">
        <v>22</v>
      </c>
      <c r="I1722" s="52" t="s">
        <v>23</v>
      </c>
      <c r="J1722" s="52">
        <v>2023</v>
      </c>
      <c r="K1722" s="52" t="s">
        <v>63</v>
      </c>
      <c r="L1722" s="53" t="s">
        <v>65</v>
      </c>
      <c r="M1722" s="54">
        <v>44927</v>
      </c>
      <c r="N1722" s="52" t="s">
        <v>26</v>
      </c>
      <c r="O1722" s="55">
        <v>68.790000000000006</v>
      </c>
      <c r="P1722" s="52">
        <v>340</v>
      </c>
      <c r="Q1722" s="56">
        <v>0.26</v>
      </c>
      <c r="R1722" s="55">
        <f>+Table13[[#This Row],[Price per Unit]]*Table13[[#This Row],[Units Sold]]</f>
        <v>23388.600000000002</v>
      </c>
      <c r="S1722" s="52" t="s">
        <v>61</v>
      </c>
      <c r="T1722" s="66">
        <f>+Table13[[#This Row],[Price per Unit]]*Table13[[#This Row],[Units Sold]]-Table13[[#This Row],[Price per Unit]]*Table13[[#This Row],[Units Sold]]*Table13[[#This Row],[Discount %]]</f>
        <v>17307.564000000002</v>
      </c>
      <c r="U1722"/>
    </row>
    <row r="1723" spans="1:21">
      <c r="A1723" s="65">
        <v>2967</v>
      </c>
      <c r="B1723" s="52" t="s">
        <v>41</v>
      </c>
      <c r="C1723" s="52" t="s">
        <v>28</v>
      </c>
      <c r="D1723" s="52" t="s">
        <v>42</v>
      </c>
      <c r="E1723" s="52" t="s">
        <v>20</v>
      </c>
      <c r="F1723" s="52" t="s">
        <v>38</v>
      </c>
      <c r="G1723" s="52">
        <f>+LEN(Table13[[#This Row],[Product Name]])</f>
        <v>15</v>
      </c>
      <c r="H1723" s="52" t="s">
        <v>44</v>
      </c>
      <c r="I1723" s="52" t="s">
        <v>23</v>
      </c>
      <c r="J1723" s="52">
        <v>2024</v>
      </c>
      <c r="K1723" s="52" t="s">
        <v>32</v>
      </c>
      <c r="L1723" s="53" t="s">
        <v>73</v>
      </c>
      <c r="M1723" s="54">
        <v>45505</v>
      </c>
      <c r="N1723" s="52" t="s">
        <v>69</v>
      </c>
      <c r="O1723" s="55">
        <v>80.11</v>
      </c>
      <c r="P1723" s="52">
        <v>200</v>
      </c>
      <c r="Q1723" s="56">
        <v>0.28000000000000003</v>
      </c>
      <c r="R1723" s="55">
        <f>+Table13[[#This Row],[Price per Unit]]*Table13[[#This Row],[Units Sold]]</f>
        <v>16022</v>
      </c>
      <c r="S1723" s="52" t="s">
        <v>61</v>
      </c>
      <c r="T1723" s="66">
        <f>+Table13[[#This Row],[Price per Unit]]*Table13[[#This Row],[Units Sold]]-Table13[[#This Row],[Price per Unit]]*Table13[[#This Row],[Units Sold]]*Table13[[#This Row],[Discount %]]</f>
        <v>11535.84</v>
      </c>
      <c r="U1723"/>
    </row>
    <row r="1724" spans="1:21">
      <c r="A1724" s="65">
        <v>2973</v>
      </c>
      <c r="B1724" s="52" t="s">
        <v>41</v>
      </c>
      <c r="C1724" s="52" t="s">
        <v>28</v>
      </c>
      <c r="D1724" s="52" t="s">
        <v>29</v>
      </c>
      <c r="E1724" s="52" t="s">
        <v>67</v>
      </c>
      <c r="F1724" s="52" t="s">
        <v>38</v>
      </c>
      <c r="G1724" s="52">
        <f>+LEN(Table13[[#This Row],[Product Name]])</f>
        <v>15</v>
      </c>
      <c r="H1724" s="52" t="s">
        <v>57</v>
      </c>
      <c r="I1724" s="52" t="s">
        <v>23</v>
      </c>
      <c r="J1724" s="52">
        <v>2024</v>
      </c>
      <c r="K1724" s="52" t="s">
        <v>63</v>
      </c>
      <c r="L1724" s="53" t="s">
        <v>25</v>
      </c>
      <c r="M1724" s="54">
        <v>45352</v>
      </c>
      <c r="N1724" s="52" t="s">
        <v>26</v>
      </c>
      <c r="O1724" s="55">
        <v>40.909999999999997</v>
      </c>
      <c r="P1724" s="52">
        <v>238</v>
      </c>
      <c r="Q1724" s="56">
        <v>0.2</v>
      </c>
      <c r="R1724" s="55">
        <f>+Table13[[#This Row],[Price per Unit]]*Table13[[#This Row],[Units Sold]]</f>
        <v>9736.58</v>
      </c>
      <c r="S1724" s="52" t="s">
        <v>40</v>
      </c>
      <c r="T1724" s="66">
        <f>+Table13[[#This Row],[Price per Unit]]*Table13[[#This Row],[Units Sold]]-Table13[[#This Row],[Price per Unit]]*Table13[[#This Row],[Units Sold]]*Table13[[#This Row],[Discount %]]</f>
        <v>7789.2640000000001</v>
      </c>
      <c r="U1724"/>
    </row>
    <row r="1725" spans="1:21">
      <c r="A1725" s="65">
        <v>2976</v>
      </c>
      <c r="B1725" s="52" t="s">
        <v>17</v>
      </c>
      <c r="C1725" s="52" t="s">
        <v>28</v>
      </c>
      <c r="D1725" s="52" t="s">
        <v>36</v>
      </c>
      <c r="E1725" s="52" t="s">
        <v>67</v>
      </c>
      <c r="F1725" s="52" t="s">
        <v>55</v>
      </c>
      <c r="G1725" s="52">
        <f>+LEN(Table13[[#This Row],[Product Name]])</f>
        <v>19</v>
      </c>
      <c r="H1725" s="52" t="s">
        <v>22</v>
      </c>
      <c r="I1725" s="52" t="s">
        <v>31</v>
      </c>
      <c r="J1725" s="52">
        <v>2023</v>
      </c>
      <c r="K1725" s="52" t="s">
        <v>45</v>
      </c>
      <c r="L1725" s="53" t="s">
        <v>46</v>
      </c>
      <c r="M1725" s="54">
        <v>45170</v>
      </c>
      <c r="N1725" s="52" t="s">
        <v>34</v>
      </c>
      <c r="O1725" s="55">
        <v>52.28</v>
      </c>
      <c r="P1725" s="52">
        <v>200</v>
      </c>
      <c r="Q1725" s="56">
        <v>0.17</v>
      </c>
      <c r="R1725" s="55">
        <f>+Table13[[#This Row],[Price per Unit]]*Table13[[#This Row],[Units Sold]]</f>
        <v>10456</v>
      </c>
      <c r="S1725" s="52" t="s">
        <v>40</v>
      </c>
      <c r="T1725" s="66">
        <f>+Table13[[#This Row],[Price per Unit]]*Table13[[#This Row],[Units Sold]]-Table13[[#This Row],[Price per Unit]]*Table13[[#This Row],[Units Sold]]*Table13[[#This Row],[Discount %]]</f>
        <v>8678.48</v>
      </c>
      <c r="U1725"/>
    </row>
    <row r="1726" spans="1:21">
      <c r="A1726" s="65">
        <v>2982</v>
      </c>
      <c r="B1726" s="52" t="s">
        <v>17</v>
      </c>
      <c r="C1726" s="52" t="s">
        <v>28</v>
      </c>
      <c r="D1726" s="52" t="s">
        <v>50</v>
      </c>
      <c r="E1726" s="52" t="s">
        <v>67</v>
      </c>
      <c r="F1726" s="52" t="s">
        <v>21</v>
      </c>
      <c r="G1726" s="52">
        <f>+LEN(Table13[[#This Row],[Product Name]])</f>
        <v>16</v>
      </c>
      <c r="H1726" s="52" t="s">
        <v>22</v>
      </c>
      <c r="I1726" s="52" t="s">
        <v>31</v>
      </c>
      <c r="J1726" s="52">
        <v>2024</v>
      </c>
      <c r="K1726" s="52" t="s">
        <v>63</v>
      </c>
      <c r="L1726" s="53" t="s">
        <v>72</v>
      </c>
      <c r="M1726" s="54">
        <v>45444</v>
      </c>
      <c r="N1726" s="52" t="s">
        <v>69</v>
      </c>
      <c r="O1726" s="55">
        <v>76.209999999999994</v>
      </c>
      <c r="P1726" s="52">
        <v>360</v>
      </c>
      <c r="Q1726" s="56">
        <v>0.24</v>
      </c>
      <c r="R1726" s="55">
        <f>+Table13[[#This Row],[Price per Unit]]*Table13[[#This Row],[Units Sold]]</f>
        <v>27435.599999999999</v>
      </c>
      <c r="S1726" s="52" t="s">
        <v>27</v>
      </c>
      <c r="T1726" s="66">
        <f>+Table13[[#This Row],[Price per Unit]]*Table13[[#This Row],[Units Sold]]-Table13[[#This Row],[Price per Unit]]*Table13[[#This Row],[Units Sold]]*Table13[[#This Row],[Discount %]]</f>
        <v>20851.056</v>
      </c>
      <c r="U1726"/>
    </row>
    <row r="1727" spans="1:21">
      <c r="A1727" s="65">
        <v>2985</v>
      </c>
      <c r="B1727" s="52" t="s">
        <v>41</v>
      </c>
      <c r="C1727" s="52" t="s">
        <v>28</v>
      </c>
      <c r="D1727" s="52" t="s">
        <v>50</v>
      </c>
      <c r="E1727" s="52" t="s">
        <v>62</v>
      </c>
      <c r="F1727" s="52" t="s">
        <v>55</v>
      </c>
      <c r="G1727" s="52">
        <f>+LEN(Table13[[#This Row],[Product Name]])</f>
        <v>19</v>
      </c>
      <c r="H1727" s="52" t="s">
        <v>22</v>
      </c>
      <c r="I1727" s="52" t="s">
        <v>31</v>
      </c>
      <c r="J1727" s="52">
        <v>2024</v>
      </c>
      <c r="K1727" s="52" t="s">
        <v>24</v>
      </c>
      <c r="L1727" s="53" t="s">
        <v>65</v>
      </c>
      <c r="M1727" s="54">
        <v>45292</v>
      </c>
      <c r="N1727" s="52" t="s">
        <v>69</v>
      </c>
      <c r="O1727" s="55">
        <v>51.11</v>
      </c>
      <c r="P1727" s="52">
        <v>333</v>
      </c>
      <c r="Q1727" s="56">
        <v>0.05</v>
      </c>
      <c r="R1727" s="55">
        <f>+Table13[[#This Row],[Price per Unit]]*Table13[[#This Row],[Units Sold]]</f>
        <v>17019.63</v>
      </c>
      <c r="S1727" s="52" t="s">
        <v>40</v>
      </c>
      <c r="T1727" s="66">
        <f>+Table13[[#This Row],[Price per Unit]]*Table13[[#This Row],[Units Sold]]-Table13[[#This Row],[Price per Unit]]*Table13[[#This Row],[Units Sold]]*Table13[[#This Row],[Discount %]]</f>
        <v>16168.648500000001</v>
      </c>
      <c r="U1727"/>
    </row>
    <row r="1728" spans="1:21">
      <c r="A1728" s="65">
        <v>2987</v>
      </c>
      <c r="B1728" s="52" t="s">
        <v>41</v>
      </c>
      <c r="C1728" s="52" t="s">
        <v>28</v>
      </c>
      <c r="D1728" s="52" t="s">
        <v>52</v>
      </c>
      <c r="E1728" s="52" t="s">
        <v>59</v>
      </c>
      <c r="F1728" s="52" t="s">
        <v>21</v>
      </c>
      <c r="G1728" s="52">
        <f>+LEN(Table13[[#This Row],[Product Name]])</f>
        <v>16</v>
      </c>
      <c r="H1728" s="52" t="s">
        <v>22</v>
      </c>
      <c r="I1728" s="52" t="s">
        <v>31</v>
      </c>
      <c r="J1728" s="52">
        <v>2024</v>
      </c>
      <c r="K1728" s="52" t="s">
        <v>24</v>
      </c>
      <c r="L1728" s="53" t="s">
        <v>68</v>
      </c>
      <c r="M1728" s="54">
        <v>45627</v>
      </c>
      <c r="N1728" s="52" t="s">
        <v>66</v>
      </c>
      <c r="O1728" s="55">
        <v>9.6300000000000008</v>
      </c>
      <c r="P1728" s="52">
        <v>281</v>
      </c>
      <c r="Q1728" s="56">
        <v>0.13</v>
      </c>
      <c r="R1728" s="55">
        <f>+Table13[[#This Row],[Price per Unit]]*Table13[[#This Row],[Units Sold]]</f>
        <v>2706.03</v>
      </c>
      <c r="S1728" s="52" t="s">
        <v>47</v>
      </c>
      <c r="T1728" s="66">
        <f>+Table13[[#This Row],[Price per Unit]]*Table13[[#This Row],[Units Sold]]-Table13[[#This Row],[Price per Unit]]*Table13[[#This Row],[Units Sold]]*Table13[[#This Row],[Discount %]]</f>
        <v>2354.2461000000003</v>
      </c>
      <c r="U1728"/>
    </row>
    <row r="1729" spans="1:21">
      <c r="A1729" s="65">
        <v>2992</v>
      </c>
      <c r="B1729" s="52" t="s">
        <v>41</v>
      </c>
      <c r="C1729" s="52" t="s">
        <v>28</v>
      </c>
      <c r="D1729" s="52" t="s">
        <v>52</v>
      </c>
      <c r="E1729" s="52" t="s">
        <v>30</v>
      </c>
      <c r="F1729" s="52" t="s">
        <v>38</v>
      </c>
      <c r="G1729" s="52">
        <f>+LEN(Table13[[#This Row],[Product Name]])</f>
        <v>15</v>
      </c>
      <c r="H1729" s="52" t="s">
        <v>44</v>
      </c>
      <c r="I1729" s="52" t="s">
        <v>31</v>
      </c>
      <c r="J1729" s="52">
        <v>2023</v>
      </c>
      <c r="K1729" s="52" t="s">
        <v>45</v>
      </c>
      <c r="L1729" s="53" t="s">
        <v>53</v>
      </c>
      <c r="M1729" s="54">
        <v>44927</v>
      </c>
      <c r="N1729" s="52" t="s">
        <v>66</v>
      </c>
      <c r="O1729" s="55">
        <v>17.920000000000002</v>
      </c>
      <c r="P1729" s="52">
        <v>182</v>
      </c>
      <c r="Q1729" s="56">
        <v>0.15</v>
      </c>
      <c r="R1729" s="55">
        <f>+Table13[[#This Row],[Price per Unit]]*Table13[[#This Row],[Units Sold]]</f>
        <v>3261.4400000000005</v>
      </c>
      <c r="S1729" s="52" t="s">
        <v>56</v>
      </c>
      <c r="T1729" s="66">
        <f>+Table13[[#This Row],[Price per Unit]]*Table13[[#This Row],[Units Sold]]-Table13[[#This Row],[Price per Unit]]*Table13[[#This Row],[Units Sold]]*Table13[[#This Row],[Discount %]]</f>
        <v>2772.2240000000006</v>
      </c>
      <c r="U1729"/>
    </row>
    <row r="1730" spans="1:21">
      <c r="A1730" s="65">
        <v>3001</v>
      </c>
      <c r="B1730" s="52" t="s">
        <v>17</v>
      </c>
      <c r="C1730" s="52" t="s">
        <v>28</v>
      </c>
      <c r="D1730" s="52" t="s">
        <v>42</v>
      </c>
      <c r="E1730" s="52" t="s">
        <v>70</v>
      </c>
      <c r="F1730" s="52" t="s">
        <v>43</v>
      </c>
      <c r="G1730" s="52">
        <f>+LEN(Table13[[#This Row],[Product Name]])</f>
        <v>20</v>
      </c>
      <c r="H1730" s="52" t="s">
        <v>44</v>
      </c>
      <c r="I1730" s="52" t="s">
        <v>23</v>
      </c>
      <c r="J1730" s="52">
        <v>2023</v>
      </c>
      <c r="K1730" s="52" t="s">
        <v>63</v>
      </c>
      <c r="L1730" s="53" t="s">
        <v>53</v>
      </c>
      <c r="M1730" s="54">
        <v>44927</v>
      </c>
      <c r="N1730" s="52" t="s">
        <v>26</v>
      </c>
      <c r="O1730" s="55">
        <v>43.2</v>
      </c>
      <c r="P1730" s="52">
        <v>482</v>
      </c>
      <c r="Q1730" s="56">
        <v>0.26</v>
      </c>
      <c r="R1730" s="55">
        <f>+Table13[[#This Row],[Price per Unit]]*Table13[[#This Row],[Units Sold]]</f>
        <v>20822.400000000001</v>
      </c>
      <c r="S1730" s="52" t="s">
        <v>27</v>
      </c>
      <c r="T1730" s="66">
        <f>+Table13[[#This Row],[Price per Unit]]*Table13[[#This Row],[Units Sold]]-Table13[[#This Row],[Price per Unit]]*Table13[[#This Row],[Units Sold]]*Table13[[#This Row],[Discount %]]</f>
        <v>15408.576000000001</v>
      </c>
      <c r="U1730"/>
    </row>
    <row r="1731" spans="1:21">
      <c r="A1731" s="65">
        <v>3004</v>
      </c>
      <c r="B1731" s="52" t="s">
        <v>48</v>
      </c>
      <c r="C1731" s="52" t="s">
        <v>28</v>
      </c>
      <c r="D1731" s="52" t="s">
        <v>36</v>
      </c>
      <c r="E1731" s="52" t="s">
        <v>67</v>
      </c>
      <c r="F1731" s="52" t="s">
        <v>38</v>
      </c>
      <c r="G1731" s="52">
        <f>+LEN(Table13[[#This Row],[Product Name]])</f>
        <v>15</v>
      </c>
      <c r="H1731" s="52" t="s">
        <v>44</v>
      </c>
      <c r="I1731" s="52" t="s">
        <v>23</v>
      </c>
      <c r="J1731" s="52">
        <v>2023</v>
      </c>
      <c r="K1731" s="52" t="s">
        <v>45</v>
      </c>
      <c r="L1731" s="53" t="s">
        <v>64</v>
      </c>
      <c r="M1731" s="54">
        <v>45108</v>
      </c>
      <c r="N1731" s="52" t="s">
        <v>34</v>
      </c>
      <c r="O1731" s="55">
        <v>26.84</v>
      </c>
      <c r="P1731" s="52">
        <v>191</v>
      </c>
      <c r="Q1731" s="56">
        <v>0.21</v>
      </c>
      <c r="R1731" s="55">
        <f>+Table13[[#This Row],[Price per Unit]]*Table13[[#This Row],[Units Sold]]</f>
        <v>5126.4399999999996</v>
      </c>
      <c r="S1731" s="52" t="s">
        <v>56</v>
      </c>
      <c r="T1731" s="66">
        <f>+Table13[[#This Row],[Price per Unit]]*Table13[[#This Row],[Units Sold]]-Table13[[#This Row],[Price per Unit]]*Table13[[#This Row],[Units Sold]]*Table13[[#This Row],[Discount %]]</f>
        <v>4049.8876</v>
      </c>
      <c r="U1731"/>
    </row>
    <row r="1732" spans="1:21">
      <c r="A1732" s="65">
        <v>3005</v>
      </c>
      <c r="B1732" s="52" t="s">
        <v>48</v>
      </c>
      <c r="C1732" s="52" t="s">
        <v>28</v>
      </c>
      <c r="D1732" s="52" t="s">
        <v>36</v>
      </c>
      <c r="E1732" s="52" t="s">
        <v>62</v>
      </c>
      <c r="F1732" s="52" t="s">
        <v>55</v>
      </c>
      <c r="G1732" s="52">
        <f>+LEN(Table13[[#This Row],[Product Name]])</f>
        <v>19</v>
      </c>
      <c r="H1732" s="52" t="s">
        <v>44</v>
      </c>
      <c r="I1732" s="52" t="s">
        <v>31</v>
      </c>
      <c r="J1732" s="52">
        <v>2023</v>
      </c>
      <c r="K1732" s="52" t="s">
        <v>45</v>
      </c>
      <c r="L1732" s="53" t="s">
        <v>64</v>
      </c>
      <c r="M1732" s="54">
        <v>45108</v>
      </c>
      <c r="N1732" s="52" t="s">
        <v>69</v>
      </c>
      <c r="O1732" s="55">
        <v>33.56</v>
      </c>
      <c r="P1732" s="52">
        <v>255</v>
      </c>
      <c r="Q1732" s="56">
        <v>0.17</v>
      </c>
      <c r="R1732" s="55">
        <f>+Table13[[#This Row],[Price per Unit]]*Table13[[#This Row],[Units Sold]]</f>
        <v>8557.8000000000011</v>
      </c>
      <c r="S1732" s="52" t="s">
        <v>56</v>
      </c>
      <c r="T1732" s="66">
        <f>+Table13[[#This Row],[Price per Unit]]*Table13[[#This Row],[Units Sold]]-Table13[[#This Row],[Price per Unit]]*Table13[[#This Row],[Units Sold]]*Table13[[#This Row],[Discount %]]</f>
        <v>7102.9740000000011</v>
      </c>
      <c r="U1732"/>
    </row>
    <row r="1733" spans="1:21">
      <c r="A1733" s="65">
        <v>3009</v>
      </c>
      <c r="B1733" s="52" t="s">
        <v>41</v>
      </c>
      <c r="C1733" s="52" t="s">
        <v>28</v>
      </c>
      <c r="D1733" s="52" t="s">
        <v>52</v>
      </c>
      <c r="E1733" s="52" t="s">
        <v>67</v>
      </c>
      <c r="F1733" s="52" t="s">
        <v>43</v>
      </c>
      <c r="G1733" s="52">
        <f>+LEN(Table13[[#This Row],[Product Name]])</f>
        <v>20</v>
      </c>
      <c r="H1733" s="52" t="s">
        <v>22</v>
      </c>
      <c r="I1733" s="52" t="s">
        <v>31</v>
      </c>
      <c r="J1733" s="52">
        <v>2024</v>
      </c>
      <c r="K1733" s="52" t="s">
        <v>45</v>
      </c>
      <c r="L1733" s="53" t="s">
        <v>53</v>
      </c>
      <c r="M1733" s="54">
        <v>45292</v>
      </c>
      <c r="N1733" s="52" t="s">
        <v>66</v>
      </c>
      <c r="O1733" s="55">
        <v>35.69</v>
      </c>
      <c r="P1733" s="52">
        <v>410</v>
      </c>
      <c r="Q1733" s="56">
        <v>0.01</v>
      </c>
      <c r="R1733" s="55">
        <f>+Table13[[#This Row],[Price per Unit]]*Table13[[#This Row],[Units Sold]]</f>
        <v>14632.9</v>
      </c>
      <c r="S1733" s="52" t="s">
        <v>61</v>
      </c>
      <c r="T1733" s="66">
        <f>+Table13[[#This Row],[Price per Unit]]*Table13[[#This Row],[Units Sold]]-Table13[[#This Row],[Price per Unit]]*Table13[[#This Row],[Units Sold]]*Table13[[#This Row],[Discount %]]</f>
        <v>14486.571</v>
      </c>
      <c r="U1733"/>
    </row>
    <row r="1734" spans="1:21">
      <c r="A1734" s="65">
        <v>3015</v>
      </c>
      <c r="B1734" s="52" t="s">
        <v>41</v>
      </c>
      <c r="C1734" s="52" t="s">
        <v>28</v>
      </c>
      <c r="D1734" s="52" t="s">
        <v>42</v>
      </c>
      <c r="E1734" s="52" t="s">
        <v>62</v>
      </c>
      <c r="F1734" s="52" t="s">
        <v>43</v>
      </c>
      <c r="G1734" s="52">
        <f>+LEN(Table13[[#This Row],[Product Name]])</f>
        <v>20</v>
      </c>
      <c r="H1734" s="52" t="s">
        <v>44</v>
      </c>
      <c r="I1734" s="52" t="s">
        <v>31</v>
      </c>
      <c r="J1734" s="52">
        <v>2024</v>
      </c>
      <c r="K1734" s="52" t="s">
        <v>24</v>
      </c>
      <c r="L1734" s="53" t="s">
        <v>25</v>
      </c>
      <c r="M1734" s="54">
        <v>45352</v>
      </c>
      <c r="N1734" s="52" t="s">
        <v>26</v>
      </c>
      <c r="O1734" s="55">
        <v>75.569999999999993</v>
      </c>
      <c r="P1734" s="52">
        <v>462</v>
      </c>
      <c r="Q1734" s="56">
        <v>0.02</v>
      </c>
      <c r="R1734" s="55">
        <f>+Table13[[#This Row],[Price per Unit]]*Table13[[#This Row],[Units Sold]]</f>
        <v>34913.339999999997</v>
      </c>
      <c r="S1734" s="52" t="s">
        <v>61</v>
      </c>
      <c r="T1734" s="66">
        <f>+Table13[[#This Row],[Price per Unit]]*Table13[[#This Row],[Units Sold]]-Table13[[#This Row],[Price per Unit]]*Table13[[#This Row],[Units Sold]]*Table13[[#This Row],[Discount %]]</f>
        <v>34215.073199999999</v>
      </c>
      <c r="U1734"/>
    </row>
    <row r="1735" spans="1:21">
      <c r="A1735" s="65">
        <v>3020</v>
      </c>
      <c r="B1735" s="52" t="s">
        <v>48</v>
      </c>
      <c r="C1735" s="52" t="s">
        <v>28</v>
      </c>
      <c r="D1735" s="52" t="s">
        <v>19</v>
      </c>
      <c r="E1735" s="52" t="s">
        <v>70</v>
      </c>
      <c r="F1735" s="52" t="s">
        <v>60</v>
      </c>
      <c r="G1735" s="52">
        <f>+LEN(Table13[[#This Row],[Product Name]])</f>
        <v>15</v>
      </c>
      <c r="H1735" s="52" t="s">
        <v>22</v>
      </c>
      <c r="I1735" s="52" t="s">
        <v>31</v>
      </c>
      <c r="J1735" s="52">
        <v>2024</v>
      </c>
      <c r="K1735" s="52" t="s">
        <v>24</v>
      </c>
      <c r="L1735" s="53" t="s">
        <v>73</v>
      </c>
      <c r="M1735" s="54">
        <v>45505</v>
      </c>
      <c r="N1735" s="52" t="s">
        <v>66</v>
      </c>
      <c r="O1735" s="55">
        <v>99.04</v>
      </c>
      <c r="P1735" s="52">
        <v>427</v>
      </c>
      <c r="Q1735" s="56">
        <v>0.17</v>
      </c>
      <c r="R1735" s="55">
        <f>+Table13[[#This Row],[Price per Unit]]*Table13[[#This Row],[Units Sold]]</f>
        <v>42290.080000000002</v>
      </c>
      <c r="S1735" s="52" t="s">
        <v>56</v>
      </c>
      <c r="T1735" s="66">
        <f>+Table13[[#This Row],[Price per Unit]]*Table13[[#This Row],[Units Sold]]-Table13[[#This Row],[Price per Unit]]*Table13[[#This Row],[Units Sold]]*Table13[[#This Row],[Discount %]]</f>
        <v>35100.7664</v>
      </c>
      <c r="U1735"/>
    </row>
    <row r="1736" spans="1:21">
      <c r="A1736" s="65">
        <v>3023</v>
      </c>
      <c r="B1736" s="52" t="s">
        <v>41</v>
      </c>
      <c r="C1736" s="52" t="s">
        <v>28</v>
      </c>
      <c r="D1736" s="52" t="s">
        <v>54</v>
      </c>
      <c r="E1736" s="52" t="s">
        <v>37</v>
      </c>
      <c r="F1736" s="52" t="s">
        <v>38</v>
      </c>
      <c r="G1736" s="52">
        <f>+LEN(Table13[[#This Row],[Product Name]])</f>
        <v>15</v>
      </c>
      <c r="H1736" s="52" t="s">
        <v>22</v>
      </c>
      <c r="I1736" s="52" t="s">
        <v>23</v>
      </c>
      <c r="J1736" s="52">
        <v>2024</v>
      </c>
      <c r="K1736" s="52" t="s">
        <v>32</v>
      </c>
      <c r="L1736" s="53" t="s">
        <v>25</v>
      </c>
      <c r="M1736" s="54">
        <v>45352</v>
      </c>
      <c r="N1736" s="52" t="s">
        <v>34</v>
      </c>
      <c r="O1736" s="55">
        <v>59.52</v>
      </c>
      <c r="P1736" s="52">
        <v>118</v>
      </c>
      <c r="Q1736" s="56">
        <v>0.13</v>
      </c>
      <c r="R1736" s="55">
        <f>+Table13[[#This Row],[Price per Unit]]*Table13[[#This Row],[Units Sold]]</f>
        <v>7023.3600000000006</v>
      </c>
      <c r="S1736" s="52" t="s">
        <v>61</v>
      </c>
      <c r="T1736" s="66">
        <f>+Table13[[#This Row],[Price per Unit]]*Table13[[#This Row],[Units Sold]]-Table13[[#This Row],[Price per Unit]]*Table13[[#This Row],[Units Sold]]*Table13[[#This Row],[Discount %]]</f>
        <v>6110.3232000000007</v>
      </c>
      <c r="U1736"/>
    </row>
    <row r="1737" spans="1:21">
      <c r="A1737" s="65">
        <v>3031</v>
      </c>
      <c r="B1737" s="52" t="s">
        <v>48</v>
      </c>
      <c r="C1737" s="52" t="s">
        <v>28</v>
      </c>
      <c r="D1737" s="52" t="s">
        <v>19</v>
      </c>
      <c r="E1737" s="52" t="s">
        <v>20</v>
      </c>
      <c r="F1737" s="52" t="s">
        <v>60</v>
      </c>
      <c r="G1737" s="52">
        <f>+LEN(Table13[[#This Row],[Product Name]])</f>
        <v>15</v>
      </c>
      <c r="H1737" s="52" t="s">
        <v>57</v>
      </c>
      <c r="I1737" s="52" t="s">
        <v>23</v>
      </c>
      <c r="J1737" s="52">
        <v>2024</v>
      </c>
      <c r="K1737" s="52" t="s">
        <v>45</v>
      </c>
      <c r="L1737" s="53" t="s">
        <v>33</v>
      </c>
      <c r="M1737" s="54">
        <v>45413</v>
      </c>
      <c r="N1737" s="52" t="s">
        <v>39</v>
      </c>
      <c r="O1737" s="55">
        <v>42.61</v>
      </c>
      <c r="P1737" s="52">
        <v>33</v>
      </c>
      <c r="Q1737" s="56">
        <v>0.09</v>
      </c>
      <c r="R1737" s="55">
        <f>+Table13[[#This Row],[Price per Unit]]*Table13[[#This Row],[Units Sold]]</f>
        <v>1406.1299999999999</v>
      </c>
      <c r="S1737" s="52" t="s">
        <v>47</v>
      </c>
      <c r="T1737" s="66">
        <f>+Table13[[#This Row],[Price per Unit]]*Table13[[#This Row],[Units Sold]]-Table13[[#This Row],[Price per Unit]]*Table13[[#This Row],[Units Sold]]*Table13[[#This Row],[Discount %]]</f>
        <v>1279.5782999999999</v>
      </c>
      <c r="U1737"/>
    </row>
    <row r="1738" spans="1:21">
      <c r="A1738" s="65">
        <v>3039</v>
      </c>
      <c r="B1738" s="52" t="s">
        <v>41</v>
      </c>
      <c r="C1738" s="52" t="s">
        <v>28</v>
      </c>
      <c r="D1738" s="52" t="s">
        <v>54</v>
      </c>
      <c r="E1738" s="52" t="s">
        <v>20</v>
      </c>
      <c r="F1738" s="52" t="s">
        <v>55</v>
      </c>
      <c r="G1738" s="52">
        <f>+LEN(Table13[[#This Row],[Product Name]])</f>
        <v>19</v>
      </c>
      <c r="H1738" s="52" t="s">
        <v>22</v>
      </c>
      <c r="I1738" s="52" t="s">
        <v>23</v>
      </c>
      <c r="J1738" s="52">
        <v>2023</v>
      </c>
      <c r="K1738" s="52" t="s">
        <v>63</v>
      </c>
      <c r="L1738" s="53" t="s">
        <v>71</v>
      </c>
      <c r="M1738" s="54">
        <v>45200</v>
      </c>
      <c r="N1738" s="52" t="s">
        <v>34</v>
      </c>
      <c r="O1738" s="55">
        <v>7.62</v>
      </c>
      <c r="P1738" s="52">
        <v>255</v>
      </c>
      <c r="Q1738" s="56">
        <v>0.28000000000000003</v>
      </c>
      <c r="R1738" s="55">
        <f>+Table13[[#This Row],[Price per Unit]]*Table13[[#This Row],[Units Sold]]</f>
        <v>1943.1000000000001</v>
      </c>
      <c r="S1738" s="52" t="s">
        <v>61</v>
      </c>
      <c r="T1738" s="66">
        <f>+Table13[[#This Row],[Price per Unit]]*Table13[[#This Row],[Units Sold]]-Table13[[#This Row],[Price per Unit]]*Table13[[#This Row],[Units Sold]]*Table13[[#This Row],[Discount %]]</f>
        <v>1399.0320000000002</v>
      </c>
      <c r="U1738"/>
    </row>
    <row r="1739" spans="1:21">
      <c r="A1739" s="65">
        <v>3042</v>
      </c>
      <c r="B1739" s="52" t="s">
        <v>48</v>
      </c>
      <c r="C1739" s="52" t="s">
        <v>28</v>
      </c>
      <c r="D1739" s="52" t="s">
        <v>52</v>
      </c>
      <c r="E1739" s="52" t="s">
        <v>30</v>
      </c>
      <c r="F1739" s="52" t="s">
        <v>43</v>
      </c>
      <c r="G1739" s="52">
        <f>+LEN(Table13[[#This Row],[Product Name]])</f>
        <v>20</v>
      </c>
      <c r="H1739" s="52" t="s">
        <v>22</v>
      </c>
      <c r="I1739" s="52" t="s">
        <v>23</v>
      </c>
      <c r="J1739" s="52">
        <v>2024</v>
      </c>
      <c r="K1739" s="52" t="s">
        <v>32</v>
      </c>
      <c r="L1739" s="53" t="s">
        <v>73</v>
      </c>
      <c r="M1739" s="54">
        <v>45505</v>
      </c>
      <c r="N1739" s="52" t="s">
        <v>39</v>
      </c>
      <c r="O1739" s="55">
        <v>77.349999999999994</v>
      </c>
      <c r="P1739" s="52">
        <v>405</v>
      </c>
      <c r="Q1739" s="56">
        <v>0.2</v>
      </c>
      <c r="R1739" s="55">
        <f>+Table13[[#This Row],[Price per Unit]]*Table13[[#This Row],[Units Sold]]</f>
        <v>31326.749999999996</v>
      </c>
      <c r="S1739" s="52" t="s">
        <v>61</v>
      </c>
      <c r="T1739" s="66">
        <f>+Table13[[#This Row],[Price per Unit]]*Table13[[#This Row],[Units Sold]]-Table13[[#This Row],[Price per Unit]]*Table13[[#This Row],[Units Sold]]*Table13[[#This Row],[Discount %]]</f>
        <v>25061.399999999998</v>
      </c>
      <c r="U1739"/>
    </row>
    <row r="1740" spans="1:21">
      <c r="A1740" s="65">
        <v>3053</v>
      </c>
      <c r="B1740" s="52" t="s">
        <v>17</v>
      </c>
      <c r="C1740" s="52" t="s">
        <v>28</v>
      </c>
      <c r="D1740" s="52" t="s">
        <v>52</v>
      </c>
      <c r="E1740" s="52" t="s">
        <v>67</v>
      </c>
      <c r="F1740" s="52" t="s">
        <v>55</v>
      </c>
      <c r="G1740" s="52">
        <f>+LEN(Table13[[#This Row],[Product Name]])</f>
        <v>19</v>
      </c>
      <c r="H1740" s="52" t="s">
        <v>44</v>
      </c>
      <c r="I1740" s="52" t="s">
        <v>23</v>
      </c>
      <c r="J1740" s="52">
        <v>2023</v>
      </c>
      <c r="K1740" s="52" t="s">
        <v>24</v>
      </c>
      <c r="L1740" s="53" t="s">
        <v>73</v>
      </c>
      <c r="M1740" s="54">
        <v>45139</v>
      </c>
      <c r="N1740" s="52" t="s">
        <v>26</v>
      </c>
      <c r="O1740" s="55">
        <v>24.51</v>
      </c>
      <c r="P1740" s="52">
        <v>229</v>
      </c>
      <c r="Q1740" s="56">
        <v>0.08</v>
      </c>
      <c r="R1740" s="55">
        <f>+Table13[[#This Row],[Price per Unit]]*Table13[[#This Row],[Units Sold]]</f>
        <v>5612.79</v>
      </c>
      <c r="S1740" s="52" t="s">
        <v>47</v>
      </c>
      <c r="T1740" s="66">
        <f>+Table13[[#This Row],[Price per Unit]]*Table13[[#This Row],[Units Sold]]-Table13[[#This Row],[Price per Unit]]*Table13[[#This Row],[Units Sold]]*Table13[[#This Row],[Discount %]]</f>
        <v>5163.7668000000003</v>
      </c>
      <c r="U1740"/>
    </row>
    <row r="1741" spans="1:21">
      <c r="A1741" s="65">
        <v>3057</v>
      </c>
      <c r="B1741" s="52" t="s">
        <v>17</v>
      </c>
      <c r="C1741" s="52" t="s">
        <v>28</v>
      </c>
      <c r="D1741" s="52" t="s">
        <v>42</v>
      </c>
      <c r="E1741" s="52" t="s">
        <v>62</v>
      </c>
      <c r="F1741" s="52" t="s">
        <v>55</v>
      </c>
      <c r="G1741" s="52">
        <f>+LEN(Table13[[#This Row],[Product Name]])</f>
        <v>19</v>
      </c>
      <c r="H1741" s="52" t="s">
        <v>44</v>
      </c>
      <c r="I1741" s="52" t="s">
        <v>31</v>
      </c>
      <c r="J1741" s="52">
        <v>2023</v>
      </c>
      <c r="K1741" s="52" t="s">
        <v>45</v>
      </c>
      <c r="L1741" s="53" t="s">
        <v>51</v>
      </c>
      <c r="M1741" s="54">
        <v>45017</v>
      </c>
      <c r="N1741" s="52" t="s">
        <v>39</v>
      </c>
      <c r="O1741" s="55">
        <v>87.4</v>
      </c>
      <c r="P1741" s="52">
        <v>87</v>
      </c>
      <c r="Q1741" s="56">
        <v>0.1</v>
      </c>
      <c r="R1741" s="55">
        <f>+Table13[[#This Row],[Price per Unit]]*Table13[[#This Row],[Units Sold]]</f>
        <v>7603.8</v>
      </c>
      <c r="S1741" s="52" t="s">
        <v>27</v>
      </c>
      <c r="T1741" s="66">
        <f>+Table13[[#This Row],[Price per Unit]]*Table13[[#This Row],[Units Sold]]-Table13[[#This Row],[Price per Unit]]*Table13[[#This Row],[Units Sold]]*Table13[[#This Row],[Discount %]]</f>
        <v>6843.42</v>
      </c>
      <c r="U1741"/>
    </row>
    <row r="1742" spans="1:21">
      <c r="A1742" s="65">
        <v>3058</v>
      </c>
      <c r="B1742" s="52" t="s">
        <v>41</v>
      </c>
      <c r="C1742" s="52" t="s">
        <v>28</v>
      </c>
      <c r="D1742" s="52" t="s">
        <v>50</v>
      </c>
      <c r="E1742" s="52" t="s">
        <v>59</v>
      </c>
      <c r="F1742" s="52" t="s">
        <v>21</v>
      </c>
      <c r="G1742" s="52">
        <f>+LEN(Table13[[#This Row],[Product Name]])</f>
        <v>16</v>
      </c>
      <c r="H1742" s="52" t="s">
        <v>22</v>
      </c>
      <c r="I1742" s="52" t="s">
        <v>31</v>
      </c>
      <c r="J1742" s="52">
        <v>2024</v>
      </c>
      <c r="K1742" s="52" t="s">
        <v>32</v>
      </c>
      <c r="L1742" s="53" t="s">
        <v>65</v>
      </c>
      <c r="M1742" s="54">
        <v>45292</v>
      </c>
      <c r="N1742" s="52" t="s">
        <v>66</v>
      </c>
      <c r="O1742" s="55">
        <v>82.04</v>
      </c>
      <c r="P1742" s="52">
        <v>263</v>
      </c>
      <c r="Q1742" s="56">
        <v>0.26</v>
      </c>
      <c r="R1742" s="55">
        <f>+Table13[[#This Row],[Price per Unit]]*Table13[[#This Row],[Units Sold]]</f>
        <v>21576.52</v>
      </c>
      <c r="S1742" s="52" t="s">
        <v>40</v>
      </c>
      <c r="T1742" s="66">
        <f>+Table13[[#This Row],[Price per Unit]]*Table13[[#This Row],[Units Sold]]-Table13[[#This Row],[Price per Unit]]*Table13[[#This Row],[Units Sold]]*Table13[[#This Row],[Discount %]]</f>
        <v>15966.624800000001</v>
      </c>
      <c r="U1742"/>
    </row>
    <row r="1743" spans="1:21">
      <c r="A1743" s="65">
        <v>3059</v>
      </c>
      <c r="B1743" s="52" t="s">
        <v>17</v>
      </c>
      <c r="C1743" s="52" t="s">
        <v>28</v>
      </c>
      <c r="D1743" s="52" t="s">
        <v>36</v>
      </c>
      <c r="E1743" s="52" t="s">
        <v>20</v>
      </c>
      <c r="F1743" s="52" t="s">
        <v>55</v>
      </c>
      <c r="G1743" s="52">
        <f>+LEN(Table13[[#This Row],[Product Name]])</f>
        <v>19</v>
      </c>
      <c r="H1743" s="52" t="s">
        <v>44</v>
      </c>
      <c r="I1743" s="52" t="s">
        <v>23</v>
      </c>
      <c r="J1743" s="52">
        <v>2024</v>
      </c>
      <c r="K1743" s="52" t="s">
        <v>24</v>
      </c>
      <c r="L1743" s="53" t="s">
        <v>51</v>
      </c>
      <c r="M1743" s="54">
        <v>45383</v>
      </c>
      <c r="N1743" s="52" t="s">
        <v>66</v>
      </c>
      <c r="O1743" s="55">
        <v>97.85</v>
      </c>
      <c r="P1743" s="52">
        <v>280</v>
      </c>
      <c r="Q1743" s="56">
        <v>0.16</v>
      </c>
      <c r="R1743" s="55">
        <f>+Table13[[#This Row],[Price per Unit]]*Table13[[#This Row],[Units Sold]]</f>
        <v>27398</v>
      </c>
      <c r="S1743" s="52" t="s">
        <v>47</v>
      </c>
      <c r="T1743" s="66">
        <f>+Table13[[#This Row],[Price per Unit]]*Table13[[#This Row],[Units Sold]]-Table13[[#This Row],[Price per Unit]]*Table13[[#This Row],[Units Sold]]*Table13[[#This Row],[Discount %]]</f>
        <v>23014.32</v>
      </c>
      <c r="U1743"/>
    </row>
    <row r="1744" spans="1:21">
      <c r="A1744" s="65">
        <v>3060</v>
      </c>
      <c r="B1744" s="52" t="s">
        <v>48</v>
      </c>
      <c r="C1744" s="52" t="s">
        <v>28</v>
      </c>
      <c r="D1744" s="52" t="s">
        <v>29</v>
      </c>
      <c r="E1744" s="52" t="s">
        <v>20</v>
      </c>
      <c r="F1744" s="52" t="s">
        <v>21</v>
      </c>
      <c r="G1744" s="52">
        <f>+LEN(Table13[[#This Row],[Product Name]])</f>
        <v>16</v>
      </c>
      <c r="H1744" s="52" t="s">
        <v>44</v>
      </c>
      <c r="I1744" s="52" t="s">
        <v>31</v>
      </c>
      <c r="J1744" s="52">
        <v>2023</v>
      </c>
      <c r="K1744" s="52" t="s">
        <v>63</v>
      </c>
      <c r="L1744" s="53" t="s">
        <v>58</v>
      </c>
      <c r="M1744" s="54">
        <v>45200</v>
      </c>
      <c r="N1744" s="52" t="s">
        <v>34</v>
      </c>
      <c r="O1744" s="55">
        <v>31.11</v>
      </c>
      <c r="P1744" s="52">
        <v>59</v>
      </c>
      <c r="Q1744" s="56">
        <v>0.25</v>
      </c>
      <c r="R1744" s="55">
        <f>+Table13[[#This Row],[Price per Unit]]*Table13[[#This Row],[Units Sold]]</f>
        <v>1835.49</v>
      </c>
      <c r="S1744" s="52" t="s">
        <v>61</v>
      </c>
      <c r="T1744" s="66">
        <f>+Table13[[#This Row],[Price per Unit]]*Table13[[#This Row],[Units Sold]]-Table13[[#This Row],[Price per Unit]]*Table13[[#This Row],[Units Sold]]*Table13[[#This Row],[Discount %]]</f>
        <v>1376.6175000000001</v>
      </c>
      <c r="U1744"/>
    </row>
    <row r="1745" spans="1:21">
      <c r="A1745" s="65">
        <v>3063</v>
      </c>
      <c r="B1745" s="52" t="s">
        <v>17</v>
      </c>
      <c r="C1745" s="52" t="s">
        <v>28</v>
      </c>
      <c r="D1745" s="52" t="s">
        <v>36</v>
      </c>
      <c r="E1745" s="52" t="s">
        <v>20</v>
      </c>
      <c r="F1745" s="52" t="s">
        <v>43</v>
      </c>
      <c r="G1745" s="52">
        <f>+LEN(Table13[[#This Row],[Product Name]])</f>
        <v>20</v>
      </c>
      <c r="H1745" s="52" t="s">
        <v>22</v>
      </c>
      <c r="I1745" s="52" t="s">
        <v>31</v>
      </c>
      <c r="J1745" s="52">
        <v>2023</v>
      </c>
      <c r="K1745" s="52" t="s">
        <v>32</v>
      </c>
      <c r="L1745" s="53" t="s">
        <v>51</v>
      </c>
      <c r="M1745" s="54">
        <v>45017</v>
      </c>
      <c r="N1745" s="52" t="s">
        <v>26</v>
      </c>
      <c r="O1745" s="55">
        <v>98.85</v>
      </c>
      <c r="P1745" s="52">
        <v>262</v>
      </c>
      <c r="Q1745" s="56">
        <v>0.24</v>
      </c>
      <c r="R1745" s="55">
        <f>+Table13[[#This Row],[Price per Unit]]*Table13[[#This Row],[Units Sold]]</f>
        <v>25898.699999999997</v>
      </c>
      <c r="S1745" s="52" t="s">
        <v>61</v>
      </c>
      <c r="T1745" s="66">
        <f>+Table13[[#This Row],[Price per Unit]]*Table13[[#This Row],[Units Sold]]-Table13[[#This Row],[Price per Unit]]*Table13[[#This Row],[Units Sold]]*Table13[[#This Row],[Discount %]]</f>
        <v>19683.011999999999</v>
      </c>
      <c r="U1745"/>
    </row>
    <row r="1746" spans="1:21">
      <c r="A1746" s="65">
        <v>3064</v>
      </c>
      <c r="B1746" s="52" t="s">
        <v>41</v>
      </c>
      <c r="C1746" s="52" t="s">
        <v>28</v>
      </c>
      <c r="D1746" s="52" t="s">
        <v>50</v>
      </c>
      <c r="E1746" s="52" t="s">
        <v>62</v>
      </c>
      <c r="F1746" s="52" t="s">
        <v>43</v>
      </c>
      <c r="G1746" s="52">
        <f>+LEN(Table13[[#This Row],[Product Name]])</f>
        <v>20</v>
      </c>
      <c r="H1746" s="52" t="s">
        <v>57</v>
      </c>
      <c r="I1746" s="52" t="s">
        <v>23</v>
      </c>
      <c r="J1746" s="52">
        <v>2023</v>
      </c>
      <c r="K1746" s="52" t="s">
        <v>24</v>
      </c>
      <c r="L1746" s="53" t="s">
        <v>72</v>
      </c>
      <c r="M1746" s="54">
        <v>45078</v>
      </c>
      <c r="N1746" s="52" t="s">
        <v>34</v>
      </c>
      <c r="O1746" s="55">
        <v>46.08</v>
      </c>
      <c r="P1746" s="52">
        <v>425</v>
      </c>
      <c r="Q1746" s="56">
        <v>0.22</v>
      </c>
      <c r="R1746" s="55">
        <f>+Table13[[#This Row],[Price per Unit]]*Table13[[#This Row],[Units Sold]]</f>
        <v>19584</v>
      </c>
      <c r="S1746" s="52" t="s">
        <v>27</v>
      </c>
      <c r="T1746" s="66">
        <f>+Table13[[#This Row],[Price per Unit]]*Table13[[#This Row],[Units Sold]]-Table13[[#This Row],[Price per Unit]]*Table13[[#This Row],[Units Sold]]*Table13[[#This Row],[Discount %]]</f>
        <v>15275.52</v>
      </c>
      <c r="U1746"/>
    </row>
    <row r="1747" spans="1:21">
      <c r="A1747" s="65">
        <v>3072</v>
      </c>
      <c r="B1747" s="52" t="s">
        <v>17</v>
      </c>
      <c r="C1747" s="52" t="s">
        <v>28</v>
      </c>
      <c r="D1747" s="52" t="s">
        <v>52</v>
      </c>
      <c r="E1747" s="52" t="s">
        <v>20</v>
      </c>
      <c r="F1747" s="52" t="s">
        <v>55</v>
      </c>
      <c r="G1747" s="52">
        <f>+LEN(Table13[[#This Row],[Product Name]])</f>
        <v>19</v>
      </c>
      <c r="H1747" s="52" t="s">
        <v>44</v>
      </c>
      <c r="I1747" s="52" t="s">
        <v>23</v>
      </c>
      <c r="J1747" s="52">
        <v>2023</v>
      </c>
      <c r="K1747" s="52" t="s">
        <v>32</v>
      </c>
      <c r="L1747" s="53" t="s">
        <v>51</v>
      </c>
      <c r="M1747" s="54">
        <v>45017</v>
      </c>
      <c r="N1747" s="52" t="s">
        <v>69</v>
      </c>
      <c r="O1747" s="55">
        <v>26.59</v>
      </c>
      <c r="P1747" s="52">
        <v>254</v>
      </c>
      <c r="Q1747" s="56">
        <v>0.12</v>
      </c>
      <c r="R1747" s="55">
        <f>+Table13[[#This Row],[Price per Unit]]*Table13[[#This Row],[Units Sold]]</f>
        <v>6753.86</v>
      </c>
      <c r="S1747" s="52" t="s">
        <v>61</v>
      </c>
      <c r="T1747" s="66">
        <f>+Table13[[#This Row],[Price per Unit]]*Table13[[#This Row],[Units Sold]]-Table13[[#This Row],[Price per Unit]]*Table13[[#This Row],[Units Sold]]*Table13[[#This Row],[Discount %]]</f>
        <v>5943.3967999999995</v>
      </c>
      <c r="U1747"/>
    </row>
    <row r="1748" spans="1:21">
      <c r="A1748" s="65">
        <v>3073</v>
      </c>
      <c r="B1748" s="52" t="s">
        <v>48</v>
      </c>
      <c r="C1748" s="52" t="s">
        <v>28</v>
      </c>
      <c r="D1748" s="52" t="s">
        <v>29</v>
      </c>
      <c r="E1748" s="52" t="s">
        <v>70</v>
      </c>
      <c r="F1748" s="52" t="s">
        <v>55</v>
      </c>
      <c r="G1748" s="52">
        <f>+LEN(Table13[[#This Row],[Product Name]])</f>
        <v>19</v>
      </c>
      <c r="H1748" s="52" t="s">
        <v>22</v>
      </c>
      <c r="I1748" s="52" t="s">
        <v>23</v>
      </c>
      <c r="J1748" s="52">
        <v>2024</v>
      </c>
      <c r="K1748" s="52" t="s">
        <v>32</v>
      </c>
      <c r="L1748" s="53" t="s">
        <v>46</v>
      </c>
      <c r="M1748" s="54">
        <v>45536</v>
      </c>
      <c r="N1748" s="52" t="s">
        <v>26</v>
      </c>
      <c r="O1748" s="55">
        <v>10.119999999999999</v>
      </c>
      <c r="P1748" s="52">
        <v>306</v>
      </c>
      <c r="Q1748" s="56">
        <v>0.01</v>
      </c>
      <c r="R1748" s="55">
        <f>+Table13[[#This Row],[Price per Unit]]*Table13[[#This Row],[Units Sold]]</f>
        <v>3096.72</v>
      </c>
      <c r="S1748" s="52" t="s">
        <v>56</v>
      </c>
      <c r="T1748" s="66">
        <f>+Table13[[#This Row],[Price per Unit]]*Table13[[#This Row],[Units Sold]]-Table13[[#This Row],[Price per Unit]]*Table13[[#This Row],[Units Sold]]*Table13[[#This Row],[Discount %]]</f>
        <v>3065.7527999999998</v>
      </c>
      <c r="U1748"/>
    </row>
    <row r="1749" spans="1:21">
      <c r="A1749" s="65">
        <v>3077</v>
      </c>
      <c r="B1749" s="52" t="s">
        <v>17</v>
      </c>
      <c r="C1749" s="52" t="s">
        <v>28</v>
      </c>
      <c r="D1749" s="52" t="s">
        <v>36</v>
      </c>
      <c r="E1749" s="52" t="s">
        <v>20</v>
      </c>
      <c r="F1749" s="52" t="s">
        <v>43</v>
      </c>
      <c r="G1749" s="52">
        <f>+LEN(Table13[[#This Row],[Product Name]])</f>
        <v>20</v>
      </c>
      <c r="H1749" s="52" t="s">
        <v>44</v>
      </c>
      <c r="I1749" s="52" t="s">
        <v>23</v>
      </c>
      <c r="J1749" s="52">
        <v>2023</v>
      </c>
      <c r="K1749" s="52" t="s">
        <v>45</v>
      </c>
      <c r="L1749" s="53" t="s">
        <v>58</v>
      </c>
      <c r="M1749" s="54">
        <v>45200</v>
      </c>
      <c r="N1749" s="52" t="s">
        <v>39</v>
      </c>
      <c r="O1749" s="55">
        <v>67.849999999999994</v>
      </c>
      <c r="P1749" s="52">
        <v>19</v>
      </c>
      <c r="Q1749" s="56">
        <v>0.23</v>
      </c>
      <c r="R1749" s="55">
        <f>+Table13[[#This Row],[Price per Unit]]*Table13[[#This Row],[Units Sold]]</f>
        <v>1289.1499999999999</v>
      </c>
      <c r="S1749" s="52" t="s">
        <v>47</v>
      </c>
      <c r="T1749" s="66">
        <f>+Table13[[#This Row],[Price per Unit]]*Table13[[#This Row],[Units Sold]]-Table13[[#This Row],[Price per Unit]]*Table13[[#This Row],[Units Sold]]*Table13[[#This Row],[Discount %]]</f>
        <v>992.64549999999986</v>
      </c>
      <c r="U1749"/>
    </row>
    <row r="1750" spans="1:21">
      <c r="A1750" s="65">
        <v>3082</v>
      </c>
      <c r="B1750" s="52" t="s">
        <v>41</v>
      </c>
      <c r="C1750" s="52" t="s">
        <v>28</v>
      </c>
      <c r="D1750" s="52" t="s">
        <v>50</v>
      </c>
      <c r="E1750" s="52" t="s">
        <v>62</v>
      </c>
      <c r="F1750" s="52" t="s">
        <v>43</v>
      </c>
      <c r="G1750" s="52">
        <f>+LEN(Table13[[#This Row],[Product Name]])</f>
        <v>20</v>
      </c>
      <c r="H1750" s="52" t="s">
        <v>44</v>
      </c>
      <c r="I1750" s="52" t="s">
        <v>23</v>
      </c>
      <c r="J1750" s="52">
        <v>2023</v>
      </c>
      <c r="K1750" s="52" t="s">
        <v>24</v>
      </c>
      <c r="L1750" s="53" t="s">
        <v>53</v>
      </c>
      <c r="M1750" s="54">
        <v>44927</v>
      </c>
      <c r="N1750" s="52" t="s">
        <v>69</v>
      </c>
      <c r="O1750" s="55">
        <v>74.23</v>
      </c>
      <c r="P1750" s="52">
        <v>145</v>
      </c>
      <c r="Q1750" s="56">
        <v>0.13</v>
      </c>
      <c r="R1750" s="55">
        <f>+Table13[[#This Row],[Price per Unit]]*Table13[[#This Row],[Units Sold]]</f>
        <v>10763.35</v>
      </c>
      <c r="S1750" s="52" t="s">
        <v>47</v>
      </c>
      <c r="T1750" s="66">
        <f>+Table13[[#This Row],[Price per Unit]]*Table13[[#This Row],[Units Sold]]-Table13[[#This Row],[Price per Unit]]*Table13[[#This Row],[Units Sold]]*Table13[[#This Row],[Discount %]]</f>
        <v>9364.1144999999997</v>
      </c>
      <c r="U1750"/>
    </row>
    <row r="1751" spans="1:21">
      <c r="A1751" s="65">
        <v>3085</v>
      </c>
      <c r="B1751" s="52" t="s">
        <v>17</v>
      </c>
      <c r="C1751" s="52" t="s">
        <v>28</v>
      </c>
      <c r="D1751" s="52" t="s">
        <v>29</v>
      </c>
      <c r="E1751" s="52" t="s">
        <v>59</v>
      </c>
      <c r="F1751" s="52" t="s">
        <v>38</v>
      </c>
      <c r="G1751" s="52">
        <f>+LEN(Table13[[#This Row],[Product Name]])</f>
        <v>15</v>
      </c>
      <c r="H1751" s="52" t="s">
        <v>22</v>
      </c>
      <c r="I1751" s="52" t="s">
        <v>31</v>
      </c>
      <c r="J1751" s="52">
        <v>2023</v>
      </c>
      <c r="K1751" s="52" t="s">
        <v>24</v>
      </c>
      <c r="L1751" s="53" t="s">
        <v>33</v>
      </c>
      <c r="M1751" s="54">
        <v>45047</v>
      </c>
      <c r="N1751" s="52" t="s">
        <v>69</v>
      </c>
      <c r="O1751" s="55">
        <v>36.94</v>
      </c>
      <c r="P1751" s="52">
        <v>408</v>
      </c>
      <c r="Q1751" s="56">
        <v>0.15</v>
      </c>
      <c r="R1751" s="55">
        <f>+Table13[[#This Row],[Price per Unit]]*Table13[[#This Row],[Units Sold]]</f>
        <v>15071.519999999999</v>
      </c>
      <c r="S1751" s="52" t="s">
        <v>56</v>
      </c>
      <c r="T1751" s="66">
        <f>+Table13[[#This Row],[Price per Unit]]*Table13[[#This Row],[Units Sold]]-Table13[[#This Row],[Price per Unit]]*Table13[[#This Row],[Units Sold]]*Table13[[#This Row],[Discount %]]</f>
        <v>12810.791999999999</v>
      </c>
      <c r="U1751"/>
    </row>
    <row r="1752" spans="1:21">
      <c r="A1752" s="65">
        <v>3086</v>
      </c>
      <c r="B1752" s="52" t="s">
        <v>41</v>
      </c>
      <c r="C1752" s="52" t="s">
        <v>28</v>
      </c>
      <c r="D1752" s="52" t="s">
        <v>29</v>
      </c>
      <c r="E1752" s="52" t="s">
        <v>37</v>
      </c>
      <c r="F1752" s="52" t="s">
        <v>55</v>
      </c>
      <c r="G1752" s="52">
        <f>+LEN(Table13[[#This Row],[Product Name]])</f>
        <v>19</v>
      </c>
      <c r="H1752" s="52" t="s">
        <v>57</v>
      </c>
      <c r="I1752" s="52" t="s">
        <v>23</v>
      </c>
      <c r="J1752" s="52">
        <v>2023</v>
      </c>
      <c r="K1752" s="52" t="s">
        <v>63</v>
      </c>
      <c r="L1752" s="53" t="s">
        <v>33</v>
      </c>
      <c r="M1752" s="54">
        <v>45047</v>
      </c>
      <c r="N1752" s="52" t="s">
        <v>26</v>
      </c>
      <c r="O1752" s="55">
        <v>22.96</v>
      </c>
      <c r="P1752" s="52">
        <v>414</v>
      </c>
      <c r="Q1752" s="56">
        <v>0.25</v>
      </c>
      <c r="R1752" s="55">
        <f>+Table13[[#This Row],[Price per Unit]]*Table13[[#This Row],[Units Sold]]</f>
        <v>9505.44</v>
      </c>
      <c r="S1752" s="52" t="s">
        <v>61</v>
      </c>
      <c r="T1752" s="66">
        <f>+Table13[[#This Row],[Price per Unit]]*Table13[[#This Row],[Units Sold]]-Table13[[#This Row],[Price per Unit]]*Table13[[#This Row],[Units Sold]]*Table13[[#This Row],[Discount %]]</f>
        <v>7129.08</v>
      </c>
      <c r="U1752"/>
    </row>
    <row r="1753" spans="1:21">
      <c r="A1753" s="65">
        <v>3089</v>
      </c>
      <c r="B1753" s="52" t="s">
        <v>41</v>
      </c>
      <c r="C1753" s="52" t="s">
        <v>28</v>
      </c>
      <c r="D1753" s="52" t="s">
        <v>50</v>
      </c>
      <c r="E1753" s="52" t="s">
        <v>20</v>
      </c>
      <c r="F1753" s="52" t="s">
        <v>43</v>
      </c>
      <c r="G1753" s="52">
        <f>+LEN(Table13[[#This Row],[Product Name]])</f>
        <v>20</v>
      </c>
      <c r="H1753" s="52" t="s">
        <v>44</v>
      </c>
      <c r="I1753" s="52" t="s">
        <v>31</v>
      </c>
      <c r="J1753" s="52">
        <v>2024</v>
      </c>
      <c r="K1753" s="52" t="s">
        <v>45</v>
      </c>
      <c r="L1753" s="53" t="s">
        <v>33</v>
      </c>
      <c r="M1753" s="54">
        <v>45413</v>
      </c>
      <c r="N1753" s="52" t="s">
        <v>66</v>
      </c>
      <c r="O1753" s="55">
        <v>59.82</v>
      </c>
      <c r="P1753" s="52">
        <v>285</v>
      </c>
      <c r="Q1753" s="56">
        <v>0.11</v>
      </c>
      <c r="R1753" s="55">
        <f>+Table13[[#This Row],[Price per Unit]]*Table13[[#This Row],[Units Sold]]</f>
        <v>17048.7</v>
      </c>
      <c r="S1753" s="52" t="s">
        <v>40</v>
      </c>
      <c r="T1753" s="66">
        <f>+Table13[[#This Row],[Price per Unit]]*Table13[[#This Row],[Units Sold]]-Table13[[#This Row],[Price per Unit]]*Table13[[#This Row],[Units Sold]]*Table13[[#This Row],[Discount %]]</f>
        <v>15173.343000000001</v>
      </c>
      <c r="U1753"/>
    </row>
    <row r="1754" spans="1:21">
      <c r="A1754" s="65">
        <v>3090</v>
      </c>
      <c r="B1754" s="52" t="s">
        <v>17</v>
      </c>
      <c r="C1754" s="52" t="s">
        <v>28</v>
      </c>
      <c r="D1754" s="52" t="s">
        <v>50</v>
      </c>
      <c r="E1754" s="52" t="s">
        <v>37</v>
      </c>
      <c r="F1754" s="52" t="s">
        <v>60</v>
      </c>
      <c r="G1754" s="52">
        <f>+LEN(Table13[[#This Row],[Product Name]])</f>
        <v>15</v>
      </c>
      <c r="H1754" s="52" t="s">
        <v>22</v>
      </c>
      <c r="I1754" s="52" t="s">
        <v>31</v>
      </c>
      <c r="J1754" s="52">
        <v>2024</v>
      </c>
      <c r="K1754" s="52" t="s">
        <v>63</v>
      </c>
      <c r="L1754" s="53" t="s">
        <v>64</v>
      </c>
      <c r="M1754" s="54">
        <v>45474</v>
      </c>
      <c r="N1754" s="52" t="s">
        <v>26</v>
      </c>
      <c r="O1754" s="55">
        <v>50.07</v>
      </c>
      <c r="P1754" s="52">
        <v>223</v>
      </c>
      <c r="Q1754" s="56">
        <v>0.26</v>
      </c>
      <c r="R1754" s="55">
        <f>+Table13[[#This Row],[Price per Unit]]*Table13[[#This Row],[Units Sold]]</f>
        <v>11165.61</v>
      </c>
      <c r="S1754" s="52" t="s">
        <v>61</v>
      </c>
      <c r="T1754" s="66">
        <f>+Table13[[#This Row],[Price per Unit]]*Table13[[#This Row],[Units Sold]]-Table13[[#This Row],[Price per Unit]]*Table13[[#This Row],[Units Sold]]*Table13[[#This Row],[Discount %]]</f>
        <v>8262.5514000000003</v>
      </c>
      <c r="U1754"/>
    </row>
    <row r="1755" spans="1:21">
      <c r="A1755" s="65">
        <v>3096</v>
      </c>
      <c r="B1755" s="52" t="s">
        <v>17</v>
      </c>
      <c r="C1755" s="52" t="s">
        <v>28</v>
      </c>
      <c r="D1755" s="52" t="s">
        <v>36</v>
      </c>
      <c r="E1755" s="52" t="s">
        <v>62</v>
      </c>
      <c r="F1755" s="52" t="s">
        <v>60</v>
      </c>
      <c r="G1755" s="52">
        <f>+LEN(Table13[[#This Row],[Product Name]])</f>
        <v>15</v>
      </c>
      <c r="H1755" s="52" t="s">
        <v>57</v>
      </c>
      <c r="I1755" s="52" t="s">
        <v>31</v>
      </c>
      <c r="J1755" s="52">
        <v>2024</v>
      </c>
      <c r="K1755" s="52" t="s">
        <v>63</v>
      </c>
      <c r="L1755" s="53" t="s">
        <v>46</v>
      </c>
      <c r="M1755" s="54">
        <v>45536</v>
      </c>
      <c r="N1755" s="52" t="s">
        <v>26</v>
      </c>
      <c r="O1755" s="55">
        <v>15.91</v>
      </c>
      <c r="P1755" s="52">
        <v>141</v>
      </c>
      <c r="Q1755" s="56">
        <v>0.05</v>
      </c>
      <c r="R1755" s="55">
        <f>+Table13[[#This Row],[Price per Unit]]*Table13[[#This Row],[Units Sold]]</f>
        <v>2243.31</v>
      </c>
      <c r="S1755" s="52" t="s">
        <v>27</v>
      </c>
      <c r="T1755" s="66">
        <f>+Table13[[#This Row],[Price per Unit]]*Table13[[#This Row],[Units Sold]]-Table13[[#This Row],[Price per Unit]]*Table13[[#This Row],[Units Sold]]*Table13[[#This Row],[Discount %]]</f>
        <v>2131.1444999999999</v>
      </c>
      <c r="U1755"/>
    </row>
    <row r="1756" spans="1:21">
      <c r="A1756" s="65">
        <v>3098</v>
      </c>
      <c r="B1756" s="52" t="s">
        <v>48</v>
      </c>
      <c r="C1756" s="52" t="s">
        <v>28</v>
      </c>
      <c r="D1756" s="52" t="s">
        <v>42</v>
      </c>
      <c r="E1756" s="52" t="s">
        <v>20</v>
      </c>
      <c r="F1756" s="52" t="s">
        <v>21</v>
      </c>
      <c r="G1756" s="52">
        <f>+LEN(Table13[[#This Row],[Product Name]])</f>
        <v>16</v>
      </c>
      <c r="H1756" s="52" t="s">
        <v>44</v>
      </c>
      <c r="I1756" s="52" t="s">
        <v>23</v>
      </c>
      <c r="J1756" s="52">
        <v>2024</v>
      </c>
      <c r="K1756" s="52" t="s">
        <v>24</v>
      </c>
      <c r="L1756" s="53" t="s">
        <v>73</v>
      </c>
      <c r="M1756" s="54">
        <v>45505</v>
      </c>
      <c r="N1756" s="52" t="s">
        <v>34</v>
      </c>
      <c r="O1756" s="55">
        <v>75.94</v>
      </c>
      <c r="P1756" s="52">
        <v>267</v>
      </c>
      <c r="Q1756" s="56">
        <v>0.25</v>
      </c>
      <c r="R1756" s="55">
        <f>+Table13[[#This Row],[Price per Unit]]*Table13[[#This Row],[Units Sold]]</f>
        <v>20275.98</v>
      </c>
      <c r="S1756" s="52" t="s">
        <v>40</v>
      </c>
      <c r="T1756" s="66">
        <f>+Table13[[#This Row],[Price per Unit]]*Table13[[#This Row],[Units Sold]]-Table13[[#This Row],[Price per Unit]]*Table13[[#This Row],[Units Sold]]*Table13[[#This Row],[Discount %]]</f>
        <v>15206.985000000001</v>
      </c>
      <c r="U1756"/>
    </row>
    <row r="1757" spans="1:21">
      <c r="A1757" s="65">
        <v>3102</v>
      </c>
      <c r="B1757" s="52" t="s">
        <v>41</v>
      </c>
      <c r="C1757" s="52" t="s">
        <v>28</v>
      </c>
      <c r="D1757" s="52" t="s">
        <v>29</v>
      </c>
      <c r="E1757" s="52" t="s">
        <v>70</v>
      </c>
      <c r="F1757" s="52" t="s">
        <v>60</v>
      </c>
      <c r="G1757" s="52">
        <f>+LEN(Table13[[#This Row],[Product Name]])</f>
        <v>15</v>
      </c>
      <c r="H1757" s="52" t="s">
        <v>44</v>
      </c>
      <c r="I1757" s="52" t="s">
        <v>23</v>
      </c>
      <c r="J1757" s="52">
        <v>2023</v>
      </c>
      <c r="K1757" s="52" t="s">
        <v>63</v>
      </c>
      <c r="L1757" s="53" t="s">
        <v>72</v>
      </c>
      <c r="M1757" s="54">
        <v>45078</v>
      </c>
      <c r="N1757" s="52" t="s">
        <v>39</v>
      </c>
      <c r="O1757" s="55">
        <v>91.49</v>
      </c>
      <c r="P1757" s="52">
        <v>457</v>
      </c>
      <c r="Q1757" s="56">
        <v>0.14000000000000001</v>
      </c>
      <c r="R1757" s="55">
        <f>+Table13[[#This Row],[Price per Unit]]*Table13[[#This Row],[Units Sold]]</f>
        <v>41810.93</v>
      </c>
      <c r="S1757" s="52" t="s">
        <v>27</v>
      </c>
      <c r="T1757" s="66">
        <f>+Table13[[#This Row],[Price per Unit]]*Table13[[#This Row],[Units Sold]]-Table13[[#This Row],[Price per Unit]]*Table13[[#This Row],[Units Sold]]*Table13[[#This Row],[Discount %]]</f>
        <v>35957.399799999999</v>
      </c>
      <c r="U1757"/>
    </row>
    <row r="1758" spans="1:21">
      <c r="A1758" s="65">
        <v>3109</v>
      </c>
      <c r="B1758" s="52" t="s">
        <v>41</v>
      </c>
      <c r="C1758" s="52" t="s">
        <v>28</v>
      </c>
      <c r="D1758" s="52" t="s">
        <v>54</v>
      </c>
      <c r="E1758" s="52" t="s">
        <v>62</v>
      </c>
      <c r="F1758" s="52" t="s">
        <v>60</v>
      </c>
      <c r="G1758" s="52">
        <f>+LEN(Table13[[#This Row],[Product Name]])</f>
        <v>15</v>
      </c>
      <c r="H1758" s="52" t="s">
        <v>44</v>
      </c>
      <c r="I1758" s="52" t="s">
        <v>23</v>
      </c>
      <c r="J1758" s="52">
        <v>2024</v>
      </c>
      <c r="K1758" s="52" t="s">
        <v>63</v>
      </c>
      <c r="L1758" s="53" t="s">
        <v>25</v>
      </c>
      <c r="M1758" s="54">
        <v>45352</v>
      </c>
      <c r="N1758" s="52" t="s">
        <v>66</v>
      </c>
      <c r="O1758" s="55">
        <v>6.72</v>
      </c>
      <c r="P1758" s="52">
        <v>61</v>
      </c>
      <c r="Q1758" s="56">
        <v>0.16</v>
      </c>
      <c r="R1758" s="55">
        <f>+Table13[[#This Row],[Price per Unit]]*Table13[[#This Row],[Units Sold]]</f>
        <v>409.91999999999996</v>
      </c>
      <c r="S1758" s="52" t="s">
        <v>47</v>
      </c>
      <c r="T1758" s="66">
        <f>+Table13[[#This Row],[Price per Unit]]*Table13[[#This Row],[Units Sold]]-Table13[[#This Row],[Price per Unit]]*Table13[[#This Row],[Units Sold]]*Table13[[#This Row],[Discount %]]</f>
        <v>344.33279999999996</v>
      </c>
      <c r="U1758"/>
    </row>
    <row r="1759" spans="1:21">
      <c r="A1759" s="65">
        <v>3110</v>
      </c>
      <c r="B1759" s="52" t="s">
        <v>41</v>
      </c>
      <c r="C1759" s="52" t="s">
        <v>28</v>
      </c>
      <c r="D1759" s="52" t="s">
        <v>36</v>
      </c>
      <c r="E1759" s="52" t="s">
        <v>37</v>
      </c>
      <c r="F1759" s="52" t="s">
        <v>60</v>
      </c>
      <c r="G1759" s="52">
        <f>+LEN(Table13[[#This Row],[Product Name]])</f>
        <v>15</v>
      </c>
      <c r="H1759" s="52" t="s">
        <v>44</v>
      </c>
      <c r="I1759" s="52" t="s">
        <v>23</v>
      </c>
      <c r="J1759" s="52">
        <v>2023</v>
      </c>
      <c r="K1759" s="52" t="s">
        <v>24</v>
      </c>
      <c r="L1759" s="53" t="s">
        <v>46</v>
      </c>
      <c r="M1759" s="54">
        <v>45170</v>
      </c>
      <c r="N1759" s="52" t="s">
        <v>34</v>
      </c>
      <c r="O1759" s="55">
        <v>39.82</v>
      </c>
      <c r="P1759" s="52">
        <v>108</v>
      </c>
      <c r="Q1759" s="56">
        <v>0.06</v>
      </c>
      <c r="R1759" s="55">
        <f>+Table13[[#This Row],[Price per Unit]]*Table13[[#This Row],[Units Sold]]</f>
        <v>4300.5600000000004</v>
      </c>
      <c r="S1759" s="52" t="s">
        <v>47</v>
      </c>
      <c r="T1759" s="66">
        <f>+Table13[[#This Row],[Price per Unit]]*Table13[[#This Row],[Units Sold]]-Table13[[#This Row],[Price per Unit]]*Table13[[#This Row],[Units Sold]]*Table13[[#This Row],[Discount %]]</f>
        <v>4042.5264000000002</v>
      </c>
      <c r="U1759"/>
    </row>
    <row r="1760" spans="1:21">
      <c r="A1760" s="65">
        <v>3112</v>
      </c>
      <c r="B1760" s="52" t="s">
        <v>48</v>
      </c>
      <c r="C1760" s="52" t="s">
        <v>28</v>
      </c>
      <c r="D1760" s="52" t="s">
        <v>42</v>
      </c>
      <c r="E1760" s="52" t="s">
        <v>70</v>
      </c>
      <c r="F1760" s="52" t="s">
        <v>38</v>
      </c>
      <c r="G1760" s="52">
        <f>+LEN(Table13[[#This Row],[Product Name]])</f>
        <v>15</v>
      </c>
      <c r="H1760" s="52" t="s">
        <v>44</v>
      </c>
      <c r="I1760" s="52" t="s">
        <v>31</v>
      </c>
      <c r="J1760" s="52">
        <v>2024</v>
      </c>
      <c r="K1760" s="52" t="s">
        <v>32</v>
      </c>
      <c r="L1760" s="53" t="s">
        <v>68</v>
      </c>
      <c r="M1760" s="54">
        <v>45627</v>
      </c>
      <c r="N1760" s="52" t="s">
        <v>26</v>
      </c>
      <c r="O1760" s="55">
        <v>74.69</v>
      </c>
      <c r="P1760" s="52">
        <v>159</v>
      </c>
      <c r="Q1760" s="56">
        <v>0.28999999999999998</v>
      </c>
      <c r="R1760" s="55">
        <f>+Table13[[#This Row],[Price per Unit]]*Table13[[#This Row],[Units Sold]]</f>
        <v>11875.71</v>
      </c>
      <c r="S1760" s="52" t="s">
        <v>40</v>
      </c>
      <c r="T1760" s="66">
        <f>+Table13[[#This Row],[Price per Unit]]*Table13[[#This Row],[Units Sold]]-Table13[[#This Row],[Price per Unit]]*Table13[[#This Row],[Units Sold]]*Table13[[#This Row],[Discount %]]</f>
        <v>8431.7541000000001</v>
      </c>
      <c r="U1760"/>
    </row>
    <row r="1761" spans="1:21">
      <c r="A1761" s="65">
        <v>3114</v>
      </c>
      <c r="B1761" s="52" t="s">
        <v>17</v>
      </c>
      <c r="C1761" s="52" t="s">
        <v>28</v>
      </c>
      <c r="D1761" s="52" t="s">
        <v>19</v>
      </c>
      <c r="E1761" s="52" t="s">
        <v>37</v>
      </c>
      <c r="F1761" s="52" t="s">
        <v>55</v>
      </c>
      <c r="G1761" s="52">
        <f>+LEN(Table13[[#This Row],[Product Name]])</f>
        <v>19</v>
      </c>
      <c r="H1761" s="52" t="s">
        <v>44</v>
      </c>
      <c r="I1761" s="52" t="s">
        <v>31</v>
      </c>
      <c r="J1761" s="52">
        <v>2023</v>
      </c>
      <c r="K1761" s="52" t="s">
        <v>63</v>
      </c>
      <c r="L1761" s="53" t="s">
        <v>72</v>
      </c>
      <c r="M1761" s="54">
        <v>45078</v>
      </c>
      <c r="N1761" s="52" t="s">
        <v>26</v>
      </c>
      <c r="O1761" s="55">
        <v>13.4</v>
      </c>
      <c r="P1761" s="52">
        <v>156</v>
      </c>
      <c r="Q1761" s="56">
        <v>0.02</v>
      </c>
      <c r="R1761" s="55">
        <f>+Table13[[#This Row],[Price per Unit]]*Table13[[#This Row],[Units Sold]]</f>
        <v>2090.4</v>
      </c>
      <c r="S1761" s="52" t="s">
        <v>47</v>
      </c>
      <c r="T1761" s="66">
        <f>+Table13[[#This Row],[Price per Unit]]*Table13[[#This Row],[Units Sold]]-Table13[[#This Row],[Price per Unit]]*Table13[[#This Row],[Units Sold]]*Table13[[#This Row],[Discount %]]</f>
        <v>2048.5920000000001</v>
      </c>
      <c r="U1761"/>
    </row>
    <row r="1762" spans="1:21">
      <c r="A1762" s="65">
        <v>3115</v>
      </c>
      <c r="B1762" s="52" t="s">
        <v>17</v>
      </c>
      <c r="C1762" s="52" t="s">
        <v>28</v>
      </c>
      <c r="D1762" s="52" t="s">
        <v>19</v>
      </c>
      <c r="E1762" s="52" t="s">
        <v>30</v>
      </c>
      <c r="F1762" s="52" t="s">
        <v>38</v>
      </c>
      <c r="G1762" s="52">
        <f>+LEN(Table13[[#This Row],[Product Name]])</f>
        <v>15</v>
      </c>
      <c r="H1762" s="52" t="s">
        <v>22</v>
      </c>
      <c r="I1762" s="52" t="s">
        <v>23</v>
      </c>
      <c r="J1762" s="52">
        <v>2024</v>
      </c>
      <c r="K1762" s="52" t="s">
        <v>24</v>
      </c>
      <c r="L1762" s="53" t="s">
        <v>64</v>
      </c>
      <c r="M1762" s="54">
        <v>45474</v>
      </c>
      <c r="N1762" s="52" t="s">
        <v>34</v>
      </c>
      <c r="O1762" s="55">
        <v>7.67</v>
      </c>
      <c r="P1762" s="52">
        <v>36</v>
      </c>
      <c r="Q1762" s="56">
        <v>0.09</v>
      </c>
      <c r="R1762" s="55">
        <f>+Table13[[#This Row],[Price per Unit]]*Table13[[#This Row],[Units Sold]]</f>
        <v>276.12</v>
      </c>
      <c r="S1762" s="52" t="s">
        <v>56</v>
      </c>
      <c r="T1762" s="66">
        <f>+Table13[[#This Row],[Price per Unit]]*Table13[[#This Row],[Units Sold]]-Table13[[#This Row],[Price per Unit]]*Table13[[#This Row],[Units Sold]]*Table13[[#This Row],[Discount %]]</f>
        <v>251.26920000000001</v>
      </c>
      <c r="U1762"/>
    </row>
    <row r="1763" spans="1:21">
      <c r="A1763" s="65">
        <v>3121</v>
      </c>
      <c r="B1763" s="52" t="s">
        <v>48</v>
      </c>
      <c r="C1763" s="52" t="s">
        <v>28</v>
      </c>
      <c r="D1763" s="52" t="s">
        <v>19</v>
      </c>
      <c r="E1763" s="52" t="s">
        <v>70</v>
      </c>
      <c r="F1763" s="52" t="s">
        <v>38</v>
      </c>
      <c r="G1763" s="52">
        <f>+LEN(Table13[[#This Row],[Product Name]])</f>
        <v>15</v>
      </c>
      <c r="H1763" s="52" t="s">
        <v>44</v>
      </c>
      <c r="I1763" s="52" t="s">
        <v>31</v>
      </c>
      <c r="J1763" s="52">
        <v>2024</v>
      </c>
      <c r="K1763" s="52" t="s">
        <v>63</v>
      </c>
      <c r="L1763" s="53" t="s">
        <v>73</v>
      </c>
      <c r="M1763" s="54">
        <v>45505</v>
      </c>
      <c r="N1763" s="52" t="s">
        <v>34</v>
      </c>
      <c r="O1763" s="55">
        <v>37.159999999999997</v>
      </c>
      <c r="P1763" s="52">
        <v>425</v>
      </c>
      <c r="Q1763" s="56">
        <v>0.17</v>
      </c>
      <c r="R1763" s="55">
        <f>+Table13[[#This Row],[Price per Unit]]*Table13[[#This Row],[Units Sold]]</f>
        <v>15792.999999999998</v>
      </c>
      <c r="S1763" s="52" t="s">
        <v>47</v>
      </c>
      <c r="T1763" s="66">
        <f>+Table13[[#This Row],[Price per Unit]]*Table13[[#This Row],[Units Sold]]-Table13[[#This Row],[Price per Unit]]*Table13[[#This Row],[Units Sold]]*Table13[[#This Row],[Discount %]]</f>
        <v>13108.189999999999</v>
      </c>
      <c r="U1763"/>
    </row>
    <row r="1764" spans="1:21">
      <c r="A1764" s="65">
        <v>3126</v>
      </c>
      <c r="B1764" s="52" t="s">
        <v>17</v>
      </c>
      <c r="C1764" s="52" t="s">
        <v>28</v>
      </c>
      <c r="D1764" s="52" t="s">
        <v>42</v>
      </c>
      <c r="E1764" s="52" t="s">
        <v>30</v>
      </c>
      <c r="F1764" s="52" t="s">
        <v>43</v>
      </c>
      <c r="G1764" s="52">
        <f>+LEN(Table13[[#This Row],[Product Name]])</f>
        <v>20</v>
      </c>
      <c r="H1764" s="52" t="s">
        <v>44</v>
      </c>
      <c r="I1764" s="52" t="s">
        <v>31</v>
      </c>
      <c r="J1764" s="52">
        <v>2023</v>
      </c>
      <c r="K1764" s="52" t="s">
        <v>45</v>
      </c>
      <c r="L1764" s="53" t="s">
        <v>64</v>
      </c>
      <c r="M1764" s="54">
        <v>45108</v>
      </c>
      <c r="N1764" s="52" t="s">
        <v>66</v>
      </c>
      <c r="O1764" s="55">
        <v>71.56</v>
      </c>
      <c r="P1764" s="52">
        <v>473</v>
      </c>
      <c r="Q1764" s="56">
        <v>0.13</v>
      </c>
      <c r="R1764" s="55">
        <f>+Table13[[#This Row],[Price per Unit]]*Table13[[#This Row],[Units Sold]]</f>
        <v>33847.880000000005</v>
      </c>
      <c r="S1764" s="52" t="s">
        <v>27</v>
      </c>
      <c r="T1764" s="66">
        <f>+Table13[[#This Row],[Price per Unit]]*Table13[[#This Row],[Units Sold]]-Table13[[#This Row],[Price per Unit]]*Table13[[#This Row],[Units Sold]]*Table13[[#This Row],[Discount %]]</f>
        <v>29447.655600000006</v>
      </c>
      <c r="U1764"/>
    </row>
    <row r="1765" spans="1:21">
      <c r="A1765" s="65">
        <v>3130</v>
      </c>
      <c r="B1765" s="52" t="s">
        <v>41</v>
      </c>
      <c r="C1765" s="52" t="s">
        <v>28</v>
      </c>
      <c r="D1765" s="52" t="s">
        <v>50</v>
      </c>
      <c r="E1765" s="52" t="s">
        <v>67</v>
      </c>
      <c r="F1765" s="52" t="s">
        <v>38</v>
      </c>
      <c r="G1765" s="52">
        <f>+LEN(Table13[[#This Row],[Product Name]])</f>
        <v>15</v>
      </c>
      <c r="H1765" s="52" t="s">
        <v>44</v>
      </c>
      <c r="I1765" s="52" t="s">
        <v>23</v>
      </c>
      <c r="J1765" s="52">
        <v>2024</v>
      </c>
      <c r="K1765" s="52" t="s">
        <v>32</v>
      </c>
      <c r="L1765" s="53" t="s">
        <v>33</v>
      </c>
      <c r="M1765" s="54">
        <v>45413</v>
      </c>
      <c r="N1765" s="52" t="s">
        <v>69</v>
      </c>
      <c r="O1765" s="55">
        <v>29.28</v>
      </c>
      <c r="P1765" s="52">
        <v>434</v>
      </c>
      <c r="Q1765" s="56">
        <v>0.14000000000000001</v>
      </c>
      <c r="R1765" s="55">
        <f>+Table13[[#This Row],[Price per Unit]]*Table13[[#This Row],[Units Sold]]</f>
        <v>12707.52</v>
      </c>
      <c r="S1765" s="52" t="s">
        <v>40</v>
      </c>
      <c r="T1765" s="66">
        <f>+Table13[[#This Row],[Price per Unit]]*Table13[[#This Row],[Units Sold]]-Table13[[#This Row],[Price per Unit]]*Table13[[#This Row],[Units Sold]]*Table13[[#This Row],[Discount %]]</f>
        <v>10928.467200000001</v>
      </c>
      <c r="U1765"/>
    </row>
    <row r="1766" spans="1:21">
      <c r="A1766" s="65">
        <v>3133</v>
      </c>
      <c r="B1766" s="52" t="s">
        <v>48</v>
      </c>
      <c r="C1766" s="52" t="s">
        <v>28</v>
      </c>
      <c r="D1766" s="52" t="s">
        <v>50</v>
      </c>
      <c r="E1766" s="52" t="s">
        <v>30</v>
      </c>
      <c r="F1766" s="52" t="s">
        <v>55</v>
      </c>
      <c r="G1766" s="52">
        <f>+LEN(Table13[[#This Row],[Product Name]])</f>
        <v>19</v>
      </c>
      <c r="H1766" s="52" t="s">
        <v>22</v>
      </c>
      <c r="I1766" s="52" t="s">
        <v>23</v>
      </c>
      <c r="J1766" s="52">
        <v>2023</v>
      </c>
      <c r="K1766" s="52" t="s">
        <v>32</v>
      </c>
      <c r="L1766" s="53" t="s">
        <v>64</v>
      </c>
      <c r="M1766" s="54">
        <v>45108</v>
      </c>
      <c r="N1766" s="52" t="s">
        <v>39</v>
      </c>
      <c r="O1766" s="55">
        <v>59.35</v>
      </c>
      <c r="P1766" s="52">
        <v>495</v>
      </c>
      <c r="Q1766" s="56">
        <v>0.25</v>
      </c>
      <c r="R1766" s="55">
        <f>+Table13[[#This Row],[Price per Unit]]*Table13[[#This Row],[Units Sold]]</f>
        <v>29378.25</v>
      </c>
      <c r="S1766" s="52" t="s">
        <v>27</v>
      </c>
      <c r="T1766" s="66">
        <f>+Table13[[#This Row],[Price per Unit]]*Table13[[#This Row],[Units Sold]]-Table13[[#This Row],[Price per Unit]]*Table13[[#This Row],[Units Sold]]*Table13[[#This Row],[Discount %]]</f>
        <v>22033.6875</v>
      </c>
      <c r="U1766"/>
    </row>
    <row r="1767" spans="1:21">
      <c r="A1767" s="65">
        <v>3134</v>
      </c>
      <c r="B1767" s="52" t="s">
        <v>48</v>
      </c>
      <c r="C1767" s="52" t="s">
        <v>28</v>
      </c>
      <c r="D1767" s="52" t="s">
        <v>42</v>
      </c>
      <c r="E1767" s="52" t="s">
        <v>30</v>
      </c>
      <c r="F1767" s="52" t="s">
        <v>60</v>
      </c>
      <c r="G1767" s="52">
        <f>+LEN(Table13[[#This Row],[Product Name]])</f>
        <v>15</v>
      </c>
      <c r="H1767" s="52" t="s">
        <v>22</v>
      </c>
      <c r="I1767" s="52" t="s">
        <v>31</v>
      </c>
      <c r="J1767" s="52">
        <v>2024</v>
      </c>
      <c r="K1767" s="52" t="s">
        <v>24</v>
      </c>
      <c r="L1767" s="53" t="s">
        <v>72</v>
      </c>
      <c r="M1767" s="54">
        <v>45444</v>
      </c>
      <c r="N1767" s="52" t="s">
        <v>69</v>
      </c>
      <c r="O1767" s="55">
        <v>28.9</v>
      </c>
      <c r="P1767" s="52">
        <v>63</v>
      </c>
      <c r="Q1767" s="56">
        <v>0.28000000000000003</v>
      </c>
      <c r="R1767" s="55">
        <f>+Table13[[#This Row],[Price per Unit]]*Table13[[#This Row],[Units Sold]]</f>
        <v>1820.6999999999998</v>
      </c>
      <c r="S1767" s="52" t="s">
        <v>47</v>
      </c>
      <c r="T1767" s="66">
        <f>+Table13[[#This Row],[Price per Unit]]*Table13[[#This Row],[Units Sold]]-Table13[[#This Row],[Price per Unit]]*Table13[[#This Row],[Units Sold]]*Table13[[#This Row],[Discount %]]</f>
        <v>1310.9039999999998</v>
      </c>
      <c r="U1767"/>
    </row>
    <row r="1768" spans="1:21">
      <c r="A1768" s="65">
        <v>3139</v>
      </c>
      <c r="B1768" s="52" t="s">
        <v>41</v>
      </c>
      <c r="C1768" s="52" t="s">
        <v>28</v>
      </c>
      <c r="D1768" s="52" t="s">
        <v>29</v>
      </c>
      <c r="E1768" s="52" t="s">
        <v>59</v>
      </c>
      <c r="F1768" s="52" t="s">
        <v>55</v>
      </c>
      <c r="G1768" s="52">
        <f>+LEN(Table13[[#This Row],[Product Name]])</f>
        <v>19</v>
      </c>
      <c r="H1768" s="52" t="s">
        <v>22</v>
      </c>
      <c r="I1768" s="52" t="s">
        <v>23</v>
      </c>
      <c r="J1768" s="52">
        <v>2024</v>
      </c>
      <c r="K1768" s="52" t="s">
        <v>63</v>
      </c>
      <c r="L1768" s="53" t="s">
        <v>72</v>
      </c>
      <c r="M1768" s="54">
        <v>45444</v>
      </c>
      <c r="N1768" s="52" t="s">
        <v>69</v>
      </c>
      <c r="O1768" s="55">
        <v>34.200000000000003</v>
      </c>
      <c r="P1768" s="52">
        <v>142</v>
      </c>
      <c r="Q1768" s="56">
        <v>0.15</v>
      </c>
      <c r="R1768" s="55">
        <f>+Table13[[#This Row],[Price per Unit]]*Table13[[#This Row],[Units Sold]]</f>
        <v>4856.4000000000005</v>
      </c>
      <c r="S1768" s="52" t="s">
        <v>47</v>
      </c>
      <c r="T1768" s="66">
        <f>+Table13[[#This Row],[Price per Unit]]*Table13[[#This Row],[Units Sold]]-Table13[[#This Row],[Price per Unit]]*Table13[[#This Row],[Units Sold]]*Table13[[#This Row],[Discount %]]</f>
        <v>4127.9400000000005</v>
      </c>
      <c r="U1768"/>
    </row>
    <row r="1769" spans="1:21">
      <c r="A1769" s="65">
        <v>3145</v>
      </c>
      <c r="B1769" s="52" t="s">
        <v>41</v>
      </c>
      <c r="C1769" s="52" t="s">
        <v>28</v>
      </c>
      <c r="D1769" s="52" t="s">
        <v>36</v>
      </c>
      <c r="E1769" s="52" t="s">
        <v>20</v>
      </c>
      <c r="F1769" s="52" t="s">
        <v>60</v>
      </c>
      <c r="G1769" s="52">
        <f>+LEN(Table13[[#This Row],[Product Name]])</f>
        <v>15</v>
      </c>
      <c r="H1769" s="52" t="s">
        <v>57</v>
      </c>
      <c r="I1769" s="52" t="s">
        <v>23</v>
      </c>
      <c r="J1769" s="52">
        <v>2023</v>
      </c>
      <c r="K1769" s="52" t="s">
        <v>45</v>
      </c>
      <c r="L1769" s="53" t="s">
        <v>46</v>
      </c>
      <c r="M1769" s="54">
        <v>45170</v>
      </c>
      <c r="N1769" s="52" t="s">
        <v>26</v>
      </c>
      <c r="O1769" s="55">
        <v>43.28</v>
      </c>
      <c r="P1769" s="52">
        <v>123</v>
      </c>
      <c r="Q1769" s="56">
        <v>0.18</v>
      </c>
      <c r="R1769" s="55">
        <f>+Table13[[#This Row],[Price per Unit]]*Table13[[#This Row],[Units Sold]]</f>
        <v>5323.4400000000005</v>
      </c>
      <c r="S1769" s="52" t="s">
        <v>40</v>
      </c>
      <c r="T1769" s="66">
        <f>+Table13[[#This Row],[Price per Unit]]*Table13[[#This Row],[Units Sold]]-Table13[[#This Row],[Price per Unit]]*Table13[[#This Row],[Units Sold]]*Table13[[#This Row],[Discount %]]</f>
        <v>4365.220800000001</v>
      </c>
      <c r="U1769"/>
    </row>
    <row r="1770" spans="1:21">
      <c r="A1770" s="65">
        <v>3157</v>
      </c>
      <c r="B1770" s="52" t="s">
        <v>17</v>
      </c>
      <c r="C1770" s="52" t="s">
        <v>28</v>
      </c>
      <c r="D1770" s="52" t="s">
        <v>52</v>
      </c>
      <c r="E1770" s="52" t="s">
        <v>70</v>
      </c>
      <c r="F1770" s="52" t="s">
        <v>21</v>
      </c>
      <c r="G1770" s="52">
        <f>+LEN(Table13[[#This Row],[Product Name]])</f>
        <v>16</v>
      </c>
      <c r="H1770" s="52" t="s">
        <v>44</v>
      </c>
      <c r="I1770" s="52" t="s">
        <v>23</v>
      </c>
      <c r="J1770" s="52">
        <v>2023</v>
      </c>
      <c r="K1770" s="52" t="s">
        <v>24</v>
      </c>
      <c r="L1770" s="53" t="s">
        <v>68</v>
      </c>
      <c r="M1770" s="54">
        <v>45261</v>
      </c>
      <c r="N1770" s="52" t="s">
        <v>66</v>
      </c>
      <c r="O1770" s="55">
        <v>47.49</v>
      </c>
      <c r="P1770" s="52">
        <v>447</v>
      </c>
      <c r="Q1770" s="56">
        <v>0.13</v>
      </c>
      <c r="R1770" s="55">
        <f>+Table13[[#This Row],[Price per Unit]]*Table13[[#This Row],[Units Sold]]</f>
        <v>21228.030000000002</v>
      </c>
      <c r="S1770" s="52" t="s">
        <v>61</v>
      </c>
      <c r="T1770" s="66">
        <f>+Table13[[#This Row],[Price per Unit]]*Table13[[#This Row],[Units Sold]]-Table13[[#This Row],[Price per Unit]]*Table13[[#This Row],[Units Sold]]*Table13[[#This Row],[Discount %]]</f>
        <v>18468.386100000003</v>
      </c>
      <c r="U1770"/>
    </row>
    <row r="1771" spans="1:21">
      <c r="A1771" s="65">
        <v>3158</v>
      </c>
      <c r="B1771" s="52" t="s">
        <v>17</v>
      </c>
      <c r="C1771" s="52" t="s">
        <v>28</v>
      </c>
      <c r="D1771" s="52" t="s">
        <v>42</v>
      </c>
      <c r="E1771" s="52" t="s">
        <v>59</v>
      </c>
      <c r="F1771" s="52" t="s">
        <v>60</v>
      </c>
      <c r="G1771" s="52">
        <f>+LEN(Table13[[#This Row],[Product Name]])</f>
        <v>15</v>
      </c>
      <c r="H1771" s="52" t="s">
        <v>22</v>
      </c>
      <c r="I1771" s="52" t="s">
        <v>31</v>
      </c>
      <c r="J1771" s="52">
        <v>2024</v>
      </c>
      <c r="K1771" s="52" t="s">
        <v>32</v>
      </c>
      <c r="L1771" s="53" t="s">
        <v>46</v>
      </c>
      <c r="M1771" s="54">
        <v>45536</v>
      </c>
      <c r="N1771" s="52" t="s">
        <v>69</v>
      </c>
      <c r="O1771" s="55">
        <v>31.79</v>
      </c>
      <c r="P1771" s="52">
        <v>351</v>
      </c>
      <c r="Q1771" s="56">
        <v>0.14000000000000001</v>
      </c>
      <c r="R1771" s="55">
        <f>+Table13[[#This Row],[Price per Unit]]*Table13[[#This Row],[Units Sold]]</f>
        <v>11158.289999999999</v>
      </c>
      <c r="S1771" s="52" t="s">
        <v>27</v>
      </c>
      <c r="T1771" s="66">
        <f>+Table13[[#This Row],[Price per Unit]]*Table13[[#This Row],[Units Sold]]-Table13[[#This Row],[Price per Unit]]*Table13[[#This Row],[Units Sold]]*Table13[[#This Row],[Discount %]]</f>
        <v>9596.1293999999998</v>
      </c>
      <c r="U1771"/>
    </row>
    <row r="1772" spans="1:21">
      <c r="A1772" s="65">
        <v>3160</v>
      </c>
      <c r="B1772" s="52" t="s">
        <v>48</v>
      </c>
      <c r="C1772" s="52" t="s">
        <v>28</v>
      </c>
      <c r="D1772" s="52" t="s">
        <v>52</v>
      </c>
      <c r="E1772" s="52" t="s">
        <v>70</v>
      </c>
      <c r="F1772" s="52" t="s">
        <v>38</v>
      </c>
      <c r="G1772" s="52">
        <f>+LEN(Table13[[#This Row],[Product Name]])</f>
        <v>15</v>
      </c>
      <c r="H1772" s="52" t="s">
        <v>44</v>
      </c>
      <c r="I1772" s="52" t="s">
        <v>23</v>
      </c>
      <c r="J1772" s="52">
        <v>2023</v>
      </c>
      <c r="K1772" s="52" t="s">
        <v>63</v>
      </c>
      <c r="L1772" s="53" t="s">
        <v>71</v>
      </c>
      <c r="M1772" s="54">
        <v>45200</v>
      </c>
      <c r="N1772" s="52" t="s">
        <v>34</v>
      </c>
      <c r="O1772" s="55">
        <v>56.09</v>
      </c>
      <c r="P1772" s="52">
        <v>431</v>
      </c>
      <c r="Q1772" s="56">
        <v>0.12</v>
      </c>
      <c r="R1772" s="55">
        <f>+Table13[[#This Row],[Price per Unit]]*Table13[[#This Row],[Units Sold]]</f>
        <v>24174.79</v>
      </c>
      <c r="S1772" s="52" t="s">
        <v>27</v>
      </c>
      <c r="T1772" s="66">
        <f>+Table13[[#This Row],[Price per Unit]]*Table13[[#This Row],[Units Sold]]-Table13[[#This Row],[Price per Unit]]*Table13[[#This Row],[Units Sold]]*Table13[[#This Row],[Discount %]]</f>
        <v>21273.815200000001</v>
      </c>
      <c r="U1772"/>
    </row>
    <row r="1773" spans="1:21">
      <c r="A1773" s="65">
        <v>3163</v>
      </c>
      <c r="B1773" s="52" t="s">
        <v>48</v>
      </c>
      <c r="C1773" s="52" t="s">
        <v>28</v>
      </c>
      <c r="D1773" s="52" t="s">
        <v>36</v>
      </c>
      <c r="E1773" s="52" t="s">
        <v>59</v>
      </c>
      <c r="F1773" s="52" t="s">
        <v>21</v>
      </c>
      <c r="G1773" s="52">
        <f>+LEN(Table13[[#This Row],[Product Name]])</f>
        <v>16</v>
      </c>
      <c r="H1773" s="52" t="s">
        <v>57</v>
      </c>
      <c r="I1773" s="52" t="s">
        <v>31</v>
      </c>
      <c r="J1773" s="52">
        <v>2024</v>
      </c>
      <c r="K1773" s="52" t="s">
        <v>45</v>
      </c>
      <c r="L1773" s="53" t="s">
        <v>72</v>
      </c>
      <c r="M1773" s="54">
        <v>45444</v>
      </c>
      <c r="N1773" s="52" t="s">
        <v>26</v>
      </c>
      <c r="O1773" s="55">
        <v>22.96</v>
      </c>
      <c r="P1773" s="52">
        <v>383</v>
      </c>
      <c r="Q1773" s="56">
        <v>0.27</v>
      </c>
      <c r="R1773" s="55">
        <f>+Table13[[#This Row],[Price per Unit]]*Table13[[#This Row],[Units Sold]]</f>
        <v>8793.68</v>
      </c>
      <c r="S1773" s="52" t="s">
        <v>47</v>
      </c>
      <c r="T1773" s="66">
        <f>+Table13[[#This Row],[Price per Unit]]*Table13[[#This Row],[Units Sold]]-Table13[[#This Row],[Price per Unit]]*Table13[[#This Row],[Units Sold]]*Table13[[#This Row],[Discount %]]</f>
        <v>6419.3863999999994</v>
      </c>
      <c r="U1773"/>
    </row>
    <row r="1774" spans="1:21">
      <c r="A1774" s="65">
        <v>3165</v>
      </c>
      <c r="B1774" s="52" t="s">
        <v>48</v>
      </c>
      <c r="C1774" s="52" t="s">
        <v>28</v>
      </c>
      <c r="D1774" s="52" t="s">
        <v>54</v>
      </c>
      <c r="E1774" s="52" t="s">
        <v>62</v>
      </c>
      <c r="F1774" s="52" t="s">
        <v>60</v>
      </c>
      <c r="G1774" s="52">
        <f>+LEN(Table13[[#This Row],[Product Name]])</f>
        <v>15</v>
      </c>
      <c r="H1774" s="52" t="s">
        <v>57</v>
      </c>
      <c r="I1774" s="52" t="s">
        <v>23</v>
      </c>
      <c r="J1774" s="52">
        <v>2024</v>
      </c>
      <c r="K1774" s="52" t="s">
        <v>24</v>
      </c>
      <c r="L1774" s="53" t="s">
        <v>33</v>
      </c>
      <c r="M1774" s="54">
        <v>45413</v>
      </c>
      <c r="N1774" s="52" t="s">
        <v>39</v>
      </c>
      <c r="O1774" s="55">
        <v>71.930000000000007</v>
      </c>
      <c r="P1774" s="52">
        <v>488</v>
      </c>
      <c r="Q1774" s="56">
        <v>0.04</v>
      </c>
      <c r="R1774" s="55">
        <f>+Table13[[#This Row],[Price per Unit]]*Table13[[#This Row],[Units Sold]]</f>
        <v>35101.840000000004</v>
      </c>
      <c r="S1774" s="52" t="s">
        <v>27</v>
      </c>
      <c r="T1774" s="66">
        <f>+Table13[[#This Row],[Price per Unit]]*Table13[[#This Row],[Units Sold]]-Table13[[#This Row],[Price per Unit]]*Table13[[#This Row],[Units Sold]]*Table13[[#This Row],[Discount %]]</f>
        <v>33697.7664</v>
      </c>
      <c r="U1774"/>
    </row>
    <row r="1775" spans="1:21">
      <c r="A1775" s="65">
        <v>3166</v>
      </c>
      <c r="B1775" s="52" t="s">
        <v>41</v>
      </c>
      <c r="C1775" s="52" t="s">
        <v>28</v>
      </c>
      <c r="D1775" s="52" t="s">
        <v>42</v>
      </c>
      <c r="E1775" s="52" t="s">
        <v>70</v>
      </c>
      <c r="F1775" s="52" t="s">
        <v>21</v>
      </c>
      <c r="G1775" s="52">
        <f>+LEN(Table13[[#This Row],[Product Name]])</f>
        <v>16</v>
      </c>
      <c r="H1775" s="52" t="s">
        <v>44</v>
      </c>
      <c r="I1775" s="52" t="s">
        <v>31</v>
      </c>
      <c r="J1775" s="52">
        <v>2024</v>
      </c>
      <c r="K1775" s="52" t="s">
        <v>45</v>
      </c>
      <c r="L1775" s="53" t="s">
        <v>33</v>
      </c>
      <c r="M1775" s="54">
        <v>45413</v>
      </c>
      <c r="N1775" s="52" t="s">
        <v>26</v>
      </c>
      <c r="O1775" s="55">
        <v>7.38</v>
      </c>
      <c r="P1775" s="52">
        <v>111</v>
      </c>
      <c r="Q1775" s="56">
        <v>0.17</v>
      </c>
      <c r="R1775" s="55">
        <f>+Table13[[#This Row],[Price per Unit]]*Table13[[#This Row],[Units Sold]]</f>
        <v>819.18</v>
      </c>
      <c r="S1775" s="52" t="s">
        <v>61</v>
      </c>
      <c r="T1775" s="66">
        <f>+Table13[[#This Row],[Price per Unit]]*Table13[[#This Row],[Units Sold]]-Table13[[#This Row],[Price per Unit]]*Table13[[#This Row],[Units Sold]]*Table13[[#This Row],[Discount %]]</f>
        <v>679.9194</v>
      </c>
      <c r="U1775"/>
    </row>
    <row r="1776" spans="1:21">
      <c r="A1776" s="65">
        <v>3170</v>
      </c>
      <c r="B1776" s="52" t="s">
        <v>48</v>
      </c>
      <c r="C1776" s="52" t="s">
        <v>28</v>
      </c>
      <c r="D1776" s="52" t="s">
        <v>50</v>
      </c>
      <c r="E1776" s="52" t="s">
        <v>30</v>
      </c>
      <c r="F1776" s="52" t="s">
        <v>60</v>
      </c>
      <c r="G1776" s="52">
        <f>+LEN(Table13[[#This Row],[Product Name]])</f>
        <v>15</v>
      </c>
      <c r="H1776" s="52" t="s">
        <v>22</v>
      </c>
      <c r="I1776" s="52" t="s">
        <v>31</v>
      </c>
      <c r="J1776" s="52">
        <v>2024</v>
      </c>
      <c r="K1776" s="52" t="s">
        <v>63</v>
      </c>
      <c r="L1776" s="53" t="s">
        <v>33</v>
      </c>
      <c r="M1776" s="54">
        <v>45413</v>
      </c>
      <c r="N1776" s="52" t="s">
        <v>69</v>
      </c>
      <c r="O1776" s="55">
        <v>73.459999999999994</v>
      </c>
      <c r="P1776" s="52">
        <v>170</v>
      </c>
      <c r="Q1776" s="56">
        <v>0.05</v>
      </c>
      <c r="R1776" s="55">
        <f>+Table13[[#This Row],[Price per Unit]]*Table13[[#This Row],[Units Sold]]</f>
        <v>12488.199999999999</v>
      </c>
      <c r="S1776" s="52" t="s">
        <v>56</v>
      </c>
      <c r="T1776" s="66">
        <f>+Table13[[#This Row],[Price per Unit]]*Table13[[#This Row],[Units Sold]]-Table13[[#This Row],[Price per Unit]]*Table13[[#This Row],[Units Sold]]*Table13[[#This Row],[Discount %]]</f>
        <v>11863.789999999999</v>
      </c>
      <c r="U1776"/>
    </row>
    <row r="1777" spans="1:21">
      <c r="A1777" s="65">
        <v>3172</v>
      </c>
      <c r="B1777" s="52" t="s">
        <v>48</v>
      </c>
      <c r="C1777" s="52" t="s">
        <v>28</v>
      </c>
      <c r="D1777" s="52" t="s">
        <v>29</v>
      </c>
      <c r="E1777" s="52" t="s">
        <v>20</v>
      </c>
      <c r="F1777" s="52" t="s">
        <v>38</v>
      </c>
      <c r="G1777" s="52">
        <f>+LEN(Table13[[#This Row],[Product Name]])</f>
        <v>15</v>
      </c>
      <c r="H1777" s="52" t="s">
        <v>44</v>
      </c>
      <c r="I1777" s="52" t="s">
        <v>23</v>
      </c>
      <c r="J1777" s="52">
        <v>2024</v>
      </c>
      <c r="K1777" s="52" t="s">
        <v>63</v>
      </c>
      <c r="L1777" s="53" t="s">
        <v>65</v>
      </c>
      <c r="M1777" s="54">
        <v>45292</v>
      </c>
      <c r="N1777" s="52" t="s">
        <v>34</v>
      </c>
      <c r="O1777" s="55">
        <v>99.66</v>
      </c>
      <c r="P1777" s="52">
        <v>57</v>
      </c>
      <c r="Q1777" s="56">
        <v>0.13</v>
      </c>
      <c r="R1777" s="55">
        <f>+Table13[[#This Row],[Price per Unit]]*Table13[[#This Row],[Units Sold]]</f>
        <v>5680.62</v>
      </c>
      <c r="S1777" s="52" t="s">
        <v>47</v>
      </c>
      <c r="T1777" s="66">
        <f>+Table13[[#This Row],[Price per Unit]]*Table13[[#This Row],[Units Sold]]-Table13[[#This Row],[Price per Unit]]*Table13[[#This Row],[Units Sold]]*Table13[[#This Row],[Discount %]]</f>
        <v>4942.1394</v>
      </c>
      <c r="U1777"/>
    </row>
    <row r="1778" spans="1:21">
      <c r="A1778" s="65">
        <v>3173</v>
      </c>
      <c r="B1778" s="52" t="s">
        <v>41</v>
      </c>
      <c r="C1778" s="52" t="s">
        <v>28</v>
      </c>
      <c r="D1778" s="52" t="s">
        <v>50</v>
      </c>
      <c r="E1778" s="52" t="s">
        <v>37</v>
      </c>
      <c r="F1778" s="52" t="s">
        <v>55</v>
      </c>
      <c r="G1778" s="52">
        <f>+LEN(Table13[[#This Row],[Product Name]])</f>
        <v>19</v>
      </c>
      <c r="H1778" s="52" t="s">
        <v>57</v>
      </c>
      <c r="I1778" s="52" t="s">
        <v>23</v>
      </c>
      <c r="J1778" s="52">
        <v>2024</v>
      </c>
      <c r="K1778" s="52" t="s">
        <v>45</v>
      </c>
      <c r="L1778" s="53" t="s">
        <v>64</v>
      </c>
      <c r="M1778" s="54">
        <v>45474</v>
      </c>
      <c r="N1778" s="52" t="s">
        <v>26</v>
      </c>
      <c r="O1778" s="55">
        <v>67.290000000000006</v>
      </c>
      <c r="P1778" s="52">
        <v>72</v>
      </c>
      <c r="Q1778" s="56">
        <v>0.15</v>
      </c>
      <c r="R1778" s="55">
        <f>+Table13[[#This Row],[Price per Unit]]*Table13[[#This Row],[Units Sold]]</f>
        <v>4844.88</v>
      </c>
      <c r="S1778" s="52" t="s">
        <v>27</v>
      </c>
      <c r="T1778" s="66">
        <f>+Table13[[#This Row],[Price per Unit]]*Table13[[#This Row],[Units Sold]]-Table13[[#This Row],[Price per Unit]]*Table13[[#This Row],[Units Sold]]*Table13[[#This Row],[Discount %]]</f>
        <v>4118.1480000000001</v>
      </c>
      <c r="U1778"/>
    </row>
    <row r="1779" spans="1:21">
      <c r="A1779" s="65">
        <v>3176</v>
      </c>
      <c r="B1779" s="52" t="s">
        <v>17</v>
      </c>
      <c r="C1779" s="52" t="s">
        <v>28</v>
      </c>
      <c r="D1779" s="52" t="s">
        <v>29</v>
      </c>
      <c r="E1779" s="52" t="s">
        <v>20</v>
      </c>
      <c r="F1779" s="52" t="s">
        <v>21</v>
      </c>
      <c r="G1779" s="52">
        <f>+LEN(Table13[[#This Row],[Product Name]])</f>
        <v>16</v>
      </c>
      <c r="H1779" s="52" t="s">
        <v>22</v>
      </c>
      <c r="I1779" s="52" t="s">
        <v>31</v>
      </c>
      <c r="J1779" s="52">
        <v>2023</v>
      </c>
      <c r="K1779" s="52" t="s">
        <v>32</v>
      </c>
      <c r="L1779" s="53" t="s">
        <v>33</v>
      </c>
      <c r="M1779" s="54">
        <v>45047</v>
      </c>
      <c r="N1779" s="52" t="s">
        <v>69</v>
      </c>
      <c r="O1779" s="55">
        <v>26.99</v>
      </c>
      <c r="P1779" s="52">
        <v>63</v>
      </c>
      <c r="Q1779" s="56">
        <v>0.18</v>
      </c>
      <c r="R1779" s="55">
        <f>+Table13[[#This Row],[Price per Unit]]*Table13[[#This Row],[Units Sold]]</f>
        <v>1700.37</v>
      </c>
      <c r="S1779" s="52" t="s">
        <v>47</v>
      </c>
      <c r="T1779" s="66">
        <f>+Table13[[#This Row],[Price per Unit]]*Table13[[#This Row],[Units Sold]]-Table13[[#This Row],[Price per Unit]]*Table13[[#This Row],[Units Sold]]*Table13[[#This Row],[Discount %]]</f>
        <v>1394.3033999999998</v>
      </c>
      <c r="U1779"/>
    </row>
    <row r="1780" spans="1:21">
      <c r="A1780" s="65">
        <v>3182</v>
      </c>
      <c r="B1780" s="52" t="s">
        <v>48</v>
      </c>
      <c r="C1780" s="52" t="s">
        <v>28</v>
      </c>
      <c r="D1780" s="52" t="s">
        <v>42</v>
      </c>
      <c r="E1780" s="52" t="s">
        <v>37</v>
      </c>
      <c r="F1780" s="52" t="s">
        <v>38</v>
      </c>
      <c r="G1780" s="52">
        <f>+LEN(Table13[[#This Row],[Product Name]])</f>
        <v>15</v>
      </c>
      <c r="H1780" s="52" t="s">
        <v>44</v>
      </c>
      <c r="I1780" s="52" t="s">
        <v>23</v>
      </c>
      <c r="J1780" s="52">
        <v>2024</v>
      </c>
      <c r="K1780" s="52" t="s">
        <v>32</v>
      </c>
      <c r="L1780" s="53" t="s">
        <v>71</v>
      </c>
      <c r="M1780" s="54">
        <v>45566</v>
      </c>
      <c r="N1780" s="52" t="s">
        <v>39</v>
      </c>
      <c r="O1780" s="55">
        <v>54.79</v>
      </c>
      <c r="P1780" s="52">
        <v>142</v>
      </c>
      <c r="Q1780" s="56">
        <v>0.2</v>
      </c>
      <c r="R1780" s="55">
        <f>+Table13[[#This Row],[Price per Unit]]*Table13[[#This Row],[Units Sold]]</f>
        <v>7780.18</v>
      </c>
      <c r="S1780" s="52" t="s">
        <v>61</v>
      </c>
      <c r="T1780" s="66">
        <f>+Table13[[#This Row],[Price per Unit]]*Table13[[#This Row],[Units Sold]]-Table13[[#This Row],[Price per Unit]]*Table13[[#This Row],[Units Sold]]*Table13[[#This Row],[Discount %]]</f>
        <v>6224.1440000000002</v>
      </c>
      <c r="U1780"/>
    </row>
    <row r="1781" spans="1:21">
      <c r="A1781" s="65">
        <v>3193</v>
      </c>
      <c r="B1781" s="52" t="s">
        <v>41</v>
      </c>
      <c r="C1781" s="52" t="s">
        <v>28</v>
      </c>
      <c r="D1781" s="52" t="s">
        <v>42</v>
      </c>
      <c r="E1781" s="52" t="s">
        <v>37</v>
      </c>
      <c r="F1781" s="52" t="s">
        <v>55</v>
      </c>
      <c r="G1781" s="52">
        <f>+LEN(Table13[[#This Row],[Product Name]])</f>
        <v>19</v>
      </c>
      <c r="H1781" s="52" t="s">
        <v>22</v>
      </c>
      <c r="I1781" s="52" t="s">
        <v>31</v>
      </c>
      <c r="J1781" s="52">
        <v>2023</v>
      </c>
      <c r="K1781" s="52" t="s">
        <v>63</v>
      </c>
      <c r="L1781" s="53" t="s">
        <v>25</v>
      </c>
      <c r="M1781" s="54">
        <v>44986</v>
      </c>
      <c r="N1781" s="52" t="s">
        <v>69</v>
      </c>
      <c r="O1781" s="55">
        <v>21.92</v>
      </c>
      <c r="P1781" s="52">
        <v>425</v>
      </c>
      <c r="Q1781" s="56">
        <v>0.09</v>
      </c>
      <c r="R1781" s="55">
        <f>+Table13[[#This Row],[Price per Unit]]*Table13[[#This Row],[Units Sold]]</f>
        <v>9316</v>
      </c>
      <c r="S1781" s="52" t="s">
        <v>47</v>
      </c>
      <c r="T1781" s="66">
        <f>+Table13[[#This Row],[Price per Unit]]*Table13[[#This Row],[Units Sold]]-Table13[[#This Row],[Price per Unit]]*Table13[[#This Row],[Units Sold]]*Table13[[#This Row],[Discount %]]</f>
        <v>8477.56</v>
      </c>
      <c r="U1781"/>
    </row>
    <row r="1782" spans="1:21">
      <c r="A1782" s="65">
        <v>3195</v>
      </c>
      <c r="B1782" s="52" t="s">
        <v>17</v>
      </c>
      <c r="C1782" s="52" t="s">
        <v>28</v>
      </c>
      <c r="D1782" s="52" t="s">
        <v>50</v>
      </c>
      <c r="E1782" s="52" t="s">
        <v>37</v>
      </c>
      <c r="F1782" s="52" t="s">
        <v>43</v>
      </c>
      <c r="G1782" s="52">
        <f>+LEN(Table13[[#This Row],[Product Name]])</f>
        <v>20</v>
      </c>
      <c r="H1782" s="52" t="s">
        <v>57</v>
      </c>
      <c r="I1782" s="52" t="s">
        <v>31</v>
      </c>
      <c r="J1782" s="52">
        <v>2024</v>
      </c>
      <c r="K1782" s="52" t="s">
        <v>45</v>
      </c>
      <c r="L1782" s="53" t="s">
        <v>46</v>
      </c>
      <c r="M1782" s="54">
        <v>45536</v>
      </c>
      <c r="N1782" s="52" t="s">
        <v>39</v>
      </c>
      <c r="O1782" s="55">
        <v>75.08</v>
      </c>
      <c r="P1782" s="52">
        <v>90</v>
      </c>
      <c r="Q1782" s="56">
        <v>0.17</v>
      </c>
      <c r="R1782" s="55">
        <f>+Table13[[#This Row],[Price per Unit]]*Table13[[#This Row],[Units Sold]]</f>
        <v>6757.2</v>
      </c>
      <c r="S1782" s="52" t="s">
        <v>56</v>
      </c>
      <c r="T1782" s="66">
        <f>+Table13[[#This Row],[Price per Unit]]*Table13[[#This Row],[Units Sold]]-Table13[[#This Row],[Price per Unit]]*Table13[[#This Row],[Units Sold]]*Table13[[#This Row],[Discount %]]</f>
        <v>5608.4759999999997</v>
      </c>
      <c r="U1782"/>
    </row>
    <row r="1783" spans="1:21">
      <c r="A1783" s="65">
        <v>3196</v>
      </c>
      <c r="B1783" s="52" t="s">
        <v>17</v>
      </c>
      <c r="C1783" s="52" t="s">
        <v>28</v>
      </c>
      <c r="D1783" s="52" t="s">
        <v>52</v>
      </c>
      <c r="E1783" s="52" t="s">
        <v>30</v>
      </c>
      <c r="F1783" s="52" t="s">
        <v>60</v>
      </c>
      <c r="G1783" s="52">
        <f>+LEN(Table13[[#This Row],[Product Name]])</f>
        <v>15</v>
      </c>
      <c r="H1783" s="52" t="s">
        <v>57</v>
      </c>
      <c r="I1783" s="52" t="s">
        <v>31</v>
      </c>
      <c r="J1783" s="52">
        <v>2024</v>
      </c>
      <c r="K1783" s="52" t="s">
        <v>24</v>
      </c>
      <c r="L1783" s="53" t="s">
        <v>65</v>
      </c>
      <c r="M1783" s="54">
        <v>45292</v>
      </c>
      <c r="N1783" s="52" t="s">
        <v>34</v>
      </c>
      <c r="O1783" s="55">
        <v>75.5</v>
      </c>
      <c r="P1783" s="52">
        <v>48</v>
      </c>
      <c r="Q1783" s="56">
        <v>0.01</v>
      </c>
      <c r="R1783" s="55">
        <f>+Table13[[#This Row],[Price per Unit]]*Table13[[#This Row],[Units Sold]]</f>
        <v>3624</v>
      </c>
      <c r="S1783" s="52" t="s">
        <v>47</v>
      </c>
      <c r="T1783" s="66">
        <f>+Table13[[#This Row],[Price per Unit]]*Table13[[#This Row],[Units Sold]]-Table13[[#This Row],[Price per Unit]]*Table13[[#This Row],[Units Sold]]*Table13[[#This Row],[Discount %]]</f>
        <v>3587.76</v>
      </c>
      <c r="U1783"/>
    </row>
    <row r="1784" spans="1:21">
      <c r="A1784" s="65">
        <v>3197</v>
      </c>
      <c r="B1784" s="52" t="s">
        <v>17</v>
      </c>
      <c r="C1784" s="52" t="s">
        <v>28</v>
      </c>
      <c r="D1784" s="52" t="s">
        <v>54</v>
      </c>
      <c r="E1784" s="52" t="s">
        <v>37</v>
      </c>
      <c r="F1784" s="52" t="s">
        <v>38</v>
      </c>
      <c r="G1784" s="52">
        <f>+LEN(Table13[[#This Row],[Product Name]])</f>
        <v>15</v>
      </c>
      <c r="H1784" s="52" t="s">
        <v>44</v>
      </c>
      <c r="I1784" s="52" t="s">
        <v>31</v>
      </c>
      <c r="J1784" s="52">
        <v>2024</v>
      </c>
      <c r="K1784" s="52" t="s">
        <v>63</v>
      </c>
      <c r="L1784" s="53" t="s">
        <v>72</v>
      </c>
      <c r="M1784" s="54">
        <v>45444</v>
      </c>
      <c r="N1784" s="52" t="s">
        <v>69</v>
      </c>
      <c r="O1784" s="55">
        <v>11.44</v>
      </c>
      <c r="P1784" s="52">
        <v>117</v>
      </c>
      <c r="Q1784" s="56">
        <v>0.05</v>
      </c>
      <c r="R1784" s="55">
        <f>+Table13[[#This Row],[Price per Unit]]*Table13[[#This Row],[Units Sold]]</f>
        <v>1338.48</v>
      </c>
      <c r="S1784" s="52" t="s">
        <v>27</v>
      </c>
      <c r="T1784" s="66">
        <f>+Table13[[#This Row],[Price per Unit]]*Table13[[#This Row],[Units Sold]]-Table13[[#This Row],[Price per Unit]]*Table13[[#This Row],[Units Sold]]*Table13[[#This Row],[Discount %]]</f>
        <v>1271.556</v>
      </c>
      <c r="U1784"/>
    </row>
    <row r="1785" spans="1:21">
      <c r="A1785" s="65">
        <v>3200</v>
      </c>
      <c r="B1785" s="52" t="s">
        <v>41</v>
      </c>
      <c r="C1785" s="52" t="s">
        <v>28</v>
      </c>
      <c r="D1785" s="52" t="s">
        <v>19</v>
      </c>
      <c r="E1785" s="52" t="s">
        <v>67</v>
      </c>
      <c r="F1785" s="52" t="s">
        <v>60</v>
      </c>
      <c r="G1785" s="52">
        <f>+LEN(Table13[[#This Row],[Product Name]])</f>
        <v>15</v>
      </c>
      <c r="H1785" s="52" t="s">
        <v>22</v>
      </c>
      <c r="I1785" s="52" t="s">
        <v>23</v>
      </c>
      <c r="J1785" s="52">
        <v>2024</v>
      </c>
      <c r="K1785" s="52" t="s">
        <v>45</v>
      </c>
      <c r="L1785" s="53" t="s">
        <v>65</v>
      </c>
      <c r="M1785" s="54">
        <v>45292</v>
      </c>
      <c r="N1785" s="52" t="s">
        <v>34</v>
      </c>
      <c r="O1785" s="55">
        <v>16.62</v>
      </c>
      <c r="P1785" s="52">
        <v>48</v>
      </c>
      <c r="Q1785" s="56">
        <v>0.2</v>
      </c>
      <c r="R1785" s="55">
        <f>+Table13[[#This Row],[Price per Unit]]*Table13[[#This Row],[Units Sold]]</f>
        <v>797.76</v>
      </c>
      <c r="S1785" s="52" t="s">
        <v>56</v>
      </c>
      <c r="T1785" s="66">
        <f>+Table13[[#This Row],[Price per Unit]]*Table13[[#This Row],[Units Sold]]-Table13[[#This Row],[Price per Unit]]*Table13[[#This Row],[Units Sold]]*Table13[[#This Row],[Discount %]]</f>
        <v>638.20799999999997</v>
      </c>
      <c r="U1785"/>
    </row>
    <row r="1786" spans="1:21">
      <c r="A1786" s="65">
        <v>3201</v>
      </c>
      <c r="B1786" s="52" t="s">
        <v>41</v>
      </c>
      <c r="C1786" s="52" t="s">
        <v>28</v>
      </c>
      <c r="D1786" s="52" t="s">
        <v>42</v>
      </c>
      <c r="E1786" s="52" t="s">
        <v>37</v>
      </c>
      <c r="F1786" s="52" t="s">
        <v>43</v>
      </c>
      <c r="G1786" s="52">
        <f>+LEN(Table13[[#This Row],[Product Name]])</f>
        <v>20</v>
      </c>
      <c r="H1786" s="52" t="s">
        <v>44</v>
      </c>
      <c r="I1786" s="52" t="s">
        <v>23</v>
      </c>
      <c r="J1786" s="52">
        <v>2023</v>
      </c>
      <c r="K1786" s="52" t="s">
        <v>45</v>
      </c>
      <c r="L1786" s="53" t="s">
        <v>25</v>
      </c>
      <c r="M1786" s="54">
        <v>44986</v>
      </c>
      <c r="N1786" s="52" t="s">
        <v>39</v>
      </c>
      <c r="O1786" s="55">
        <v>43.67</v>
      </c>
      <c r="P1786" s="52">
        <v>179</v>
      </c>
      <c r="Q1786" s="56">
        <v>0.09</v>
      </c>
      <c r="R1786" s="55">
        <f>+Table13[[#This Row],[Price per Unit]]*Table13[[#This Row],[Units Sold]]</f>
        <v>7816.93</v>
      </c>
      <c r="S1786" s="52" t="s">
        <v>47</v>
      </c>
      <c r="T1786" s="66">
        <f>+Table13[[#This Row],[Price per Unit]]*Table13[[#This Row],[Units Sold]]-Table13[[#This Row],[Price per Unit]]*Table13[[#This Row],[Units Sold]]*Table13[[#This Row],[Discount %]]</f>
        <v>7113.4063000000006</v>
      </c>
      <c r="U1786"/>
    </row>
    <row r="1787" spans="1:21">
      <c r="A1787" s="65">
        <v>3204</v>
      </c>
      <c r="B1787" s="52" t="s">
        <v>41</v>
      </c>
      <c r="C1787" s="52" t="s">
        <v>28</v>
      </c>
      <c r="D1787" s="52" t="s">
        <v>50</v>
      </c>
      <c r="E1787" s="52" t="s">
        <v>59</v>
      </c>
      <c r="F1787" s="52" t="s">
        <v>43</v>
      </c>
      <c r="G1787" s="52">
        <f>+LEN(Table13[[#This Row],[Product Name]])</f>
        <v>20</v>
      </c>
      <c r="H1787" s="52" t="s">
        <v>44</v>
      </c>
      <c r="I1787" s="52" t="s">
        <v>23</v>
      </c>
      <c r="J1787" s="52">
        <v>2023</v>
      </c>
      <c r="K1787" s="52" t="s">
        <v>24</v>
      </c>
      <c r="L1787" s="53" t="s">
        <v>51</v>
      </c>
      <c r="M1787" s="54">
        <v>45017</v>
      </c>
      <c r="N1787" s="52" t="s">
        <v>69</v>
      </c>
      <c r="O1787" s="55">
        <v>47.16</v>
      </c>
      <c r="P1787" s="52">
        <v>457</v>
      </c>
      <c r="Q1787" s="56">
        <v>0.1</v>
      </c>
      <c r="R1787" s="55">
        <f>+Table13[[#This Row],[Price per Unit]]*Table13[[#This Row],[Units Sold]]</f>
        <v>21552.12</v>
      </c>
      <c r="S1787" s="52" t="s">
        <v>47</v>
      </c>
      <c r="T1787" s="66">
        <f>+Table13[[#This Row],[Price per Unit]]*Table13[[#This Row],[Units Sold]]-Table13[[#This Row],[Price per Unit]]*Table13[[#This Row],[Units Sold]]*Table13[[#This Row],[Discount %]]</f>
        <v>19396.907999999999</v>
      </c>
      <c r="U1787"/>
    </row>
    <row r="1788" spans="1:21">
      <c r="A1788" s="65">
        <v>3208</v>
      </c>
      <c r="B1788" s="52" t="s">
        <v>17</v>
      </c>
      <c r="C1788" s="52" t="s">
        <v>28</v>
      </c>
      <c r="D1788" s="52" t="s">
        <v>54</v>
      </c>
      <c r="E1788" s="52" t="s">
        <v>37</v>
      </c>
      <c r="F1788" s="52" t="s">
        <v>60</v>
      </c>
      <c r="G1788" s="52">
        <f>+LEN(Table13[[#This Row],[Product Name]])</f>
        <v>15</v>
      </c>
      <c r="H1788" s="52" t="s">
        <v>44</v>
      </c>
      <c r="I1788" s="52" t="s">
        <v>23</v>
      </c>
      <c r="J1788" s="52">
        <v>2023</v>
      </c>
      <c r="K1788" s="52" t="s">
        <v>63</v>
      </c>
      <c r="L1788" s="53" t="s">
        <v>33</v>
      </c>
      <c r="M1788" s="54">
        <v>45047</v>
      </c>
      <c r="N1788" s="52" t="s">
        <v>66</v>
      </c>
      <c r="O1788" s="55">
        <v>50.23</v>
      </c>
      <c r="P1788" s="52">
        <v>318</v>
      </c>
      <c r="Q1788" s="56">
        <v>0.23</v>
      </c>
      <c r="R1788" s="55">
        <f>+Table13[[#This Row],[Price per Unit]]*Table13[[#This Row],[Units Sold]]</f>
        <v>15973.14</v>
      </c>
      <c r="S1788" s="52" t="s">
        <v>40</v>
      </c>
      <c r="T1788" s="66">
        <f>+Table13[[#This Row],[Price per Unit]]*Table13[[#This Row],[Units Sold]]-Table13[[#This Row],[Price per Unit]]*Table13[[#This Row],[Units Sold]]*Table13[[#This Row],[Discount %]]</f>
        <v>12299.317799999999</v>
      </c>
      <c r="U1788"/>
    </row>
    <row r="1789" spans="1:21">
      <c r="A1789" s="65">
        <v>3213</v>
      </c>
      <c r="B1789" s="52" t="s">
        <v>48</v>
      </c>
      <c r="C1789" s="52" t="s">
        <v>28</v>
      </c>
      <c r="D1789" s="52" t="s">
        <v>36</v>
      </c>
      <c r="E1789" s="52" t="s">
        <v>30</v>
      </c>
      <c r="F1789" s="52" t="s">
        <v>38</v>
      </c>
      <c r="G1789" s="52">
        <f>+LEN(Table13[[#This Row],[Product Name]])</f>
        <v>15</v>
      </c>
      <c r="H1789" s="52" t="s">
        <v>57</v>
      </c>
      <c r="I1789" s="52" t="s">
        <v>23</v>
      </c>
      <c r="J1789" s="52">
        <v>2024</v>
      </c>
      <c r="K1789" s="52" t="s">
        <v>32</v>
      </c>
      <c r="L1789" s="53" t="s">
        <v>72</v>
      </c>
      <c r="M1789" s="54">
        <v>45444</v>
      </c>
      <c r="N1789" s="52" t="s">
        <v>66</v>
      </c>
      <c r="O1789" s="55">
        <v>80.38</v>
      </c>
      <c r="P1789" s="52">
        <v>29</v>
      </c>
      <c r="Q1789" s="56">
        <v>0.12</v>
      </c>
      <c r="R1789" s="55">
        <f>+Table13[[#This Row],[Price per Unit]]*Table13[[#This Row],[Units Sold]]</f>
        <v>2331.02</v>
      </c>
      <c r="S1789" s="52" t="s">
        <v>40</v>
      </c>
      <c r="T1789" s="66">
        <f>+Table13[[#This Row],[Price per Unit]]*Table13[[#This Row],[Units Sold]]-Table13[[#This Row],[Price per Unit]]*Table13[[#This Row],[Units Sold]]*Table13[[#This Row],[Discount %]]</f>
        <v>2051.2975999999999</v>
      </c>
      <c r="U1789"/>
    </row>
    <row r="1790" spans="1:21">
      <c r="A1790" s="65">
        <v>3215</v>
      </c>
      <c r="B1790" s="52" t="s">
        <v>17</v>
      </c>
      <c r="C1790" s="52" t="s">
        <v>28</v>
      </c>
      <c r="D1790" s="52" t="s">
        <v>50</v>
      </c>
      <c r="E1790" s="52" t="s">
        <v>62</v>
      </c>
      <c r="F1790" s="52" t="s">
        <v>21</v>
      </c>
      <c r="G1790" s="52">
        <f>+LEN(Table13[[#This Row],[Product Name]])</f>
        <v>16</v>
      </c>
      <c r="H1790" s="52" t="s">
        <v>57</v>
      </c>
      <c r="I1790" s="52" t="s">
        <v>23</v>
      </c>
      <c r="J1790" s="52">
        <v>2023</v>
      </c>
      <c r="K1790" s="52" t="s">
        <v>32</v>
      </c>
      <c r="L1790" s="53" t="s">
        <v>51</v>
      </c>
      <c r="M1790" s="54">
        <v>45017</v>
      </c>
      <c r="N1790" s="52" t="s">
        <v>69</v>
      </c>
      <c r="O1790" s="55">
        <v>83.66</v>
      </c>
      <c r="P1790" s="52">
        <v>6</v>
      </c>
      <c r="Q1790" s="56">
        <v>0.15</v>
      </c>
      <c r="R1790" s="55">
        <f>+Table13[[#This Row],[Price per Unit]]*Table13[[#This Row],[Units Sold]]</f>
        <v>501.96</v>
      </c>
      <c r="S1790" s="52" t="s">
        <v>61</v>
      </c>
      <c r="T1790" s="66">
        <f>+Table13[[#This Row],[Price per Unit]]*Table13[[#This Row],[Units Sold]]-Table13[[#This Row],[Price per Unit]]*Table13[[#This Row],[Units Sold]]*Table13[[#This Row],[Discount %]]</f>
        <v>426.666</v>
      </c>
      <c r="U1790"/>
    </row>
    <row r="1791" spans="1:21">
      <c r="A1791" s="65">
        <v>3224</v>
      </c>
      <c r="B1791" s="52" t="s">
        <v>48</v>
      </c>
      <c r="C1791" s="52" t="s">
        <v>28</v>
      </c>
      <c r="D1791" s="52" t="s">
        <v>54</v>
      </c>
      <c r="E1791" s="52" t="s">
        <v>70</v>
      </c>
      <c r="F1791" s="52" t="s">
        <v>43</v>
      </c>
      <c r="G1791" s="52">
        <f>+LEN(Table13[[#This Row],[Product Name]])</f>
        <v>20</v>
      </c>
      <c r="H1791" s="52" t="s">
        <v>57</v>
      </c>
      <c r="I1791" s="52" t="s">
        <v>23</v>
      </c>
      <c r="J1791" s="52">
        <v>2024</v>
      </c>
      <c r="K1791" s="52" t="s">
        <v>32</v>
      </c>
      <c r="L1791" s="53" t="s">
        <v>73</v>
      </c>
      <c r="M1791" s="54">
        <v>45505</v>
      </c>
      <c r="N1791" s="52" t="s">
        <v>69</v>
      </c>
      <c r="O1791" s="55">
        <v>37.630000000000003</v>
      </c>
      <c r="P1791" s="52">
        <v>440</v>
      </c>
      <c r="Q1791" s="56">
        <v>0.11</v>
      </c>
      <c r="R1791" s="55">
        <f>+Table13[[#This Row],[Price per Unit]]*Table13[[#This Row],[Units Sold]]</f>
        <v>16557.2</v>
      </c>
      <c r="S1791" s="52" t="s">
        <v>56</v>
      </c>
      <c r="T1791" s="66">
        <f>+Table13[[#This Row],[Price per Unit]]*Table13[[#This Row],[Units Sold]]-Table13[[#This Row],[Price per Unit]]*Table13[[#This Row],[Units Sold]]*Table13[[#This Row],[Discount %]]</f>
        <v>14735.908000000001</v>
      </c>
      <c r="U1791"/>
    </row>
    <row r="1792" spans="1:21">
      <c r="A1792" s="65">
        <v>3226</v>
      </c>
      <c r="B1792" s="52" t="s">
        <v>41</v>
      </c>
      <c r="C1792" s="52" t="s">
        <v>28</v>
      </c>
      <c r="D1792" s="52" t="s">
        <v>52</v>
      </c>
      <c r="E1792" s="52" t="s">
        <v>67</v>
      </c>
      <c r="F1792" s="52" t="s">
        <v>60</v>
      </c>
      <c r="G1792" s="52">
        <f>+LEN(Table13[[#This Row],[Product Name]])</f>
        <v>15</v>
      </c>
      <c r="H1792" s="52" t="s">
        <v>44</v>
      </c>
      <c r="I1792" s="52" t="s">
        <v>31</v>
      </c>
      <c r="J1792" s="52">
        <v>2023</v>
      </c>
      <c r="K1792" s="52" t="s">
        <v>32</v>
      </c>
      <c r="L1792" s="53" t="s">
        <v>25</v>
      </c>
      <c r="M1792" s="54">
        <v>44986</v>
      </c>
      <c r="N1792" s="52" t="s">
        <v>69</v>
      </c>
      <c r="O1792" s="55">
        <v>15.07</v>
      </c>
      <c r="P1792" s="52">
        <v>156</v>
      </c>
      <c r="Q1792" s="56">
        <v>0.15</v>
      </c>
      <c r="R1792" s="55">
        <f>+Table13[[#This Row],[Price per Unit]]*Table13[[#This Row],[Units Sold]]</f>
        <v>2350.92</v>
      </c>
      <c r="S1792" s="52" t="s">
        <v>61</v>
      </c>
      <c r="T1792" s="66">
        <f>+Table13[[#This Row],[Price per Unit]]*Table13[[#This Row],[Units Sold]]-Table13[[#This Row],[Price per Unit]]*Table13[[#This Row],[Units Sold]]*Table13[[#This Row],[Discount %]]</f>
        <v>1998.2820000000002</v>
      </c>
      <c r="U1792"/>
    </row>
    <row r="1793" spans="1:21">
      <c r="A1793" s="65">
        <v>3229</v>
      </c>
      <c r="B1793" s="52" t="s">
        <v>17</v>
      </c>
      <c r="C1793" s="52" t="s">
        <v>28</v>
      </c>
      <c r="D1793" s="52" t="s">
        <v>42</v>
      </c>
      <c r="E1793" s="52" t="s">
        <v>20</v>
      </c>
      <c r="F1793" s="52" t="s">
        <v>60</v>
      </c>
      <c r="G1793" s="52">
        <f>+LEN(Table13[[#This Row],[Product Name]])</f>
        <v>15</v>
      </c>
      <c r="H1793" s="52" t="s">
        <v>57</v>
      </c>
      <c r="I1793" s="52" t="s">
        <v>31</v>
      </c>
      <c r="J1793" s="52">
        <v>2023</v>
      </c>
      <c r="K1793" s="52" t="s">
        <v>32</v>
      </c>
      <c r="L1793" s="53" t="s">
        <v>58</v>
      </c>
      <c r="M1793" s="54">
        <v>45200</v>
      </c>
      <c r="N1793" s="52" t="s">
        <v>39</v>
      </c>
      <c r="O1793" s="55">
        <v>38.74</v>
      </c>
      <c r="P1793" s="52">
        <v>161</v>
      </c>
      <c r="Q1793" s="56">
        <v>0.24</v>
      </c>
      <c r="R1793" s="55">
        <f>+Table13[[#This Row],[Price per Unit]]*Table13[[#This Row],[Units Sold]]</f>
        <v>6237.14</v>
      </c>
      <c r="S1793" s="52" t="s">
        <v>27</v>
      </c>
      <c r="T1793" s="66">
        <f>+Table13[[#This Row],[Price per Unit]]*Table13[[#This Row],[Units Sold]]-Table13[[#This Row],[Price per Unit]]*Table13[[#This Row],[Units Sold]]*Table13[[#This Row],[Discount %]]</f>
        <v>4740.2264000000005</v>
      </c>
      <c r="U1793"/>
    </row>
    <row r="1794" spans="1:21">
      <c r="A1794" s="65">
        <v>3237</v>
      </c>
      <c r="B1794" s="52" t="s">
        <v>17</v>
      </c>
      <c r="C1794" s="52" t="s">
        <v>28</v>
      </c>
      <c r="D1794" s="52" t="s">
        <v>42</v>
      </c>
      <c r="E1794" s="52" t="s">
        <v>62</v>
      </c>
      <c r="F1794" s="52" t="s">
        <v>55</v>
      </c>
      <c r="G1794" s="52">
        <f>+LEN(Table13[[#This Row],[Product Name]])</f>
        <v>19</v>
      </c>
      <c r="H1794" s="52" t="s">
        <v>57</v>
      </c>
      <c r="I1794" s="52" t="s">
        <v>23</v>
      </c>
      <c r="J1794" s="52">
        <v>2023</v>
      </c>
      <c r="K1794" s="52" t="s">
        <v>32</v>
      </c>
      <c r="L1794" s="53" t="s">
        <v>58</v>
      </c>
      <c r="M1794" s="54">
        <v>45200</v>
      </c>
      <c r="N1794" s="52" t="s">
        <v>26</v>
      </c>
      <c r="O1794" s="55">
        <v>56.72</v>
      </c>
      <c r="P1794" s="52">
        <v>262</v>
      </c>
      <c r="Q1794" s="56">
        <v>0.17</v>
      </c>
      <c r="R1794" s="55">
        <f>+Table13[[#This Row],[Price per Unit]]*Table13[[#This Row],[Units Sold]]</f>
        <v>14860.64</v>
      </c>
      <c r="S1794" s="52" t="s">
        <v>56</v>
      </c>
      <c r="T1794" s="66">
        <f>+Table13[[#This Row],[Price per Unit]]*Table13[[#This Row],[Units Sold]]-Table13[[#This Row],[Price per Unit]]*Table13[[#This Row],[Units Sold]]*Table13[[#This Row],[Discount %]]</f>
        <v>12334.331199999999</v>
      </c>
      <c r="U1794"/>
    </row>
    <row r="1795" spans="1:21">
      <c r="A1795" s="65">
        <v>3240</v>
      </c>
      <c r="B1795" s="52" t="s">
        <v>48</v>
      </c>
      <c r="C1795" s="52" t="s">
        <v>28</v>
      </c>
      <c r="D1795" s="52" t="s">
        <v>36</v>
      </c>
      <c r="E1795" s="52" t="s">
        <v>20</v>
      </c>
      <c r="F1795" s="52" t="s">
        <v>43</v>
      </c>
      <c r="G1795" s="52">
        <f>+LEN(Table13[[#This Row],[Product Name]])</f>
        <v>20</v>
      </c>
      <c r="H1795" s="52" t="s">
        <v>57</v>
      </c>
      <c r="I1795" s="52" t="s">
        <v>31</v>
      </c>
      <c r="J1795" s="52">
        <v>2023</v>
      </c>
      <c r="K1795" s="52" t="s">
        <v>32</v>
      </c>
      <c r="L1795" s="53" t="s">
        <v>65</v>
      </c>
      <c r="M1795" s="54">
        <v>44927</v>
      </c>
      <c r="N1795" s="52" t="s">
        <v>34</v>
      </c>
      <c r="O1795" s="55">
        <v>87.28</v>
      </c>
      <c r="P1795" s="52">
        <v>109</v>
      </c>
      <c r="Q1795" s="56">
        <v>0.06</v>
      </c>
      <c r="R1795" s="55">
        <f>+Table13[[#This Row],[Price per Unit]]*Table13[[#This Row],[Units Sold]]</f>
        <v>9513.52</v>
      </c>
      <c r="S1795" s="52" t="s">
        <v>56</v>
      </c>
      <c r="T1795" s="66">
        <f>+Table13[[#This Row],[Price per Unit]]*Table13[[#This Row],[Units Sold]]-Table13[[#This Row],[Price per Unit]]*Table13[[#This Row],[Units Sold]]*Table13[[#This Row],[Discount %]]</f>
        <v>8942.7088000000003</v>
      </c>
      <c r="U1795"/>
    </row>
    <row r="1796" spans="1:21">
      <c r="A1796" s="65">
        <v>3241</v>
      </c>
      <c r="B1796" s="52" t="s">
        <v>48</v>
      </c>
      <c r="C1796" s="52" t="s">
        <v>28</v>
      </c>
      <c r="D1796" s="52" t="s">
        <v>52</v>
      </c>
      <c r="E1796" s="52" t="s">
        <v>70</v>
      </c>
      <c r="F1796" s="52" t="s">
        <v>38</v>
      </c>
      <c r="G1796" s="52">
        <f>+LEN(Table13[[#This Row],[Product Name]])</f>
        <v>15</v>
      </c>
      <c r="H1796" s="52" t="s">
        <v>22</v>
      </c>
      <c r="I1796" s="52" t="s">
        <v>23</v>
      </c>
      <c r="J1796" s="52">
        <v>2023</v>
      </c>
      <c r="K1796" s="52" t="s">
        <v>63</v>
      </c>
      <c r="L1796" s="53" t="s">
        <v>58</v>
      </c>
      <c r="M1796" s="54">
        <v>45200</v>
      </c>
      <c r="N1796" s="52" t="s">
        <v>69</v>
      </c>
      <c r="O1796" s="55">
        <v>60.44</v>
      </c>
      <c r="P1796" s="52">
        <v>22</v>
      </c>
      <c r="Q1796" s="56">
        <v>0.18</v>
      </c>
      <c r="R1796" s="55">
        <f>+Table13[[#This Row],[Price per Unit]]*Table13[[#This Row],[Units Sold]]</f>
        <v>1329.6799999999998</v>
      </c>
      <c r="S1796" s="52" t="s">
        <v>56</v>
      </c>
      <c r="T1796" s="66">
        <f>+Table13[[#This Row],[Price per Unit]]*Table13[[#This Row],[Units Sold]]-Table13[[#This Row],[Price per Unit]]*Table13[[#This Row],[Units Sold]]*Table13[[#This Row],[Discount %]]</f>
        <v>1090.3375999999998</v>
      </c>
      <c r="U1796"/>
    </row>
    <row r="1797" spans="1:21">
      <c r="A1797" s="65">
        <v>3242</v>
      </c>
      <c r="B1797" s="52" t="s">
        <v>17</v>
      </c>
      <c r="C1797" s="52" t="s">
        <v>28</v>
      </c>
      <c r="D1797" s="52" t="s">
        <v>19</v>
      </c>
      <c r="E1797" s="52" t="s">
        <v>20</v>
      </c>
      <c r="F1797" s="52" t="s">
        <v>38</v>
      </c>
      <c r="G1797" s="52">
        <f>+LEN(Table13[[#This Row],[Product Name]])</f>
        <v>15</v>
      </c>
      <c r="H1797" s="52" t="s">
        <v>22</v>
      </c>
      <c r="I1797" s="52" t="s">
        <v>23</v>
      </c>
      <c r="J1797" s="52">
        <v>2024</v>
      </c>
      <c r="K1797" s="52" t="s">
        <v>24</v>
      </c>
      <c r="L1797" s="53" t="s">
        <v>65</v>
      </c>
      <c r="M1797" s="54">
        <v>45292</v>
      </c>
      <c r="N1797" s="52" t="s">
        <v>69</v>
      </c>
      <c r="O1797" s="55">
        <v>22.05</v>
      </c>
      <c r="P1797" s="52">
        <v>499</v>
      </c>
      <c r="Q1797" s="56">
        <v>0.18</v>
      </c>
      <c r="R1797" s="55">
        <f>+Table13[[#This Row],[Price per Unit]]*Table13[[#This Row],[Units Sold]]</f>
        <v>11002.95</v>
      </c>
      <c r="S1797" s="52" t="s">
        <v>56</v>
      </c>
      <c r="T1797" s="66">
        <f>+Table13[[#This Row],[Price per Unit]]*Table13[[#This Row],[Units Sold]]-Table13[[#This Row],[Price per Unit]]*Table13[[#This Row],[Units Sold]]*Table13[[#This Row],[Discount %]]</f>
        <v>9022.4190000000017</v>
      </c>
      <c r="U1797"/>
    </row>
    <row r="1798" spans="1:21">
      <c r="A1798" s="65">
        <v>3247</v>
      </c>
      <c r="B1798" s="52" t="s">
        <v>48</v>
      </c>
      <c r="C1798" s="52" t="s">
        <v>28</v>
      </c>
      <c r="D1798" s="52" t="s">
        <v>52</v>
      </c>
      <c r="E1798" s="52" t="s">
        <v>37</v>
      </c>
      <c r="F1798" s="52" t="s">
        <v>43</v>
      </c>
      <c r="G1798" s="52">
        <f>+LEN(Table13[[#This Row],[Product Name]])</f>
        <v>20</v>
      </c>
      <c r="H1798" s="52" t="s">
        <v>22</v>
      </c>
      <c r="I1798" s="52" t="s">
        <v>31</v>
      </c>
      <c r="J1798" s="52">
        <v>2024</v>
      </c>
      <c r="K1798" s="52" t="s">
        <v>63</v>
      </c>
      <c r="L1798" s="53" t="s">
        <v>58</v>
      </c>
      <c r="M1798" s="54">
        <v>45566</v>
      </c>
      <c r="N1798" s="52" t="s">
        <v>34</v>
      </c>
      <c r="O1798" s="55">
        <v>25.88</v>
      </c>
      <c r="P1798" s="52">
        <v>457</v>
      </c>
      <c r="Q1798" s="56">
        <v>0.02</v>
      </c>
      <c r="R1798" s="55">
        <f>+Table13[[#This Row],[Price per Unit]]*Table13[[#This Row],[Units Sold]]</f>
        <v>11827.16</v>
      </c>
      <c r="S1798" s="52" t="s">
        <v>61</v>
      </c>
      <c r="T1798" s="66">
        <f>+Table13[[#This Row],[Price per Unit]]*Table13[[#This Row],[Units Sold]]-Table13[[#This Row],[Price per Unit]]*Table13[[#This Row],[Units Sold]]*Table13[[#This Row],[Discount %]]</f>
        <v>11590.6168</v>
      </c>
      <c r="U1798"/>
    </row>
    <row r="1799" spans="1:21">
      <c r="A1799" s="65">
        <v>3251</v>
      </c>
      <c r="B1799" s="52" t="s">
        <v>41</v>
      </c>
      <c r="C1799" s="52" t="s">
        <v>28</v>
      </c>
      <c r="D1799" s="52" t="s">
        <v>42</v>
      </c>
      <c r="E1799" s="52" t="s">
        <v>37</v>
      </c>
      <c r="F1799" s="52" t="s">
        <v>38</v>
      </c>
      <c r="G1799" s="52">
        <f>+LEN(Table13[[#This Row],[Product Name]])</f>
        <v>15</v>
      </c>
      <c r="H1799" s="52" t="s">
        <v>57</v>
      </c>
      <c r="I1799" s="52" t="s">
        <v>31</v>
      </c>
      <c r="J1799" s="52">
        <v>2023</v>
      </c>
      <c r="K1799" s="52" t="s">
        <v>45</v>
      </c>
      <c r="L1799" s="53" t="s">
        <v>53</v>
      </c>
      <c r="M1799" s="54">
        <v>44927</v>
      </c>
      <c r="N1799" s="52" t="s">
        <v>66</v>
      </c>
      <c r="O1799" s="55">
        <v>91.55</v>
      </c>
      <c r="P1799" s="52">
        <v>156</v>
      </c>
      <c r="Q1799" s="56">
        <v>0.05</v>
      </c>
      <c r="R1799" s="55">
        <f>+Table13[[#This Row],[Price per Unit]]*Table13[[#This Row],[Units Sold]]</f>
        <v>14281.8</v>
      </c>
      <c r="S1799" s="52" t="s">
        <v>56</v>
      </c>
      <c r="T1799" s="66">
        <f>+Table13[[#This Row],[Price per Unit]]*Table13[[#This Row],[Units Sold]]-Table13[[#This Row],[Price per Unit]]*Table13[[#This Row],[Units Sold]]*Table13[[#This Row],[Discount %]]</f>
        <v>13567.71</v>
      </c>
      <c r="U1799"/>
    </row>
    <row r="1800" spans="1:21">
      <c r="A1800" s="65">
        <v>3254</v>
      </c>
      <c r="B1800" s="52" t="s">
        <v>17</v>
      </c>
      <c r="C1800" s="52" t="s">
        <v>28</v>
      </c>
      <c r="D1800" s="52" t="s">
        <v>52</v>
      </c>
      <c r="E1800" s="52" t="s">
        <v>59</v>
      </c>
      <c r="F1800" s="52" t="s">
        <v>43</v>
      </c>
      <c r="G1800" s="52">
        <f>+LEN(Table13[[#This Row],[Product Name]])</f>
        <v>20</v>
      </c>
      <c r="H1800" s="52" t="s">
        <v>22</v>
      </c>
      <c r="I1800" s="52" t="s">
        <v>31</v>
      </c>
      <c r="J1800" s="52">
        <v>2023</v>
      </c>
      <c r="K1800" s="52" t="s">
        <v>32</v>
      </c>
      <c r="L1800" s="53" t="s">
        <v>46</v>
      </c>
      <c r="M1800" s="54">
        <v>45170</v>
      </c>
      <c r="N1800" s="52" t="s">
        <v>69</v>
      </c>
      <c r="O1800" s="55">
        <v>20.2</v>
      </c>
      <c r="P1800" s="52">
        <v>224</v>
      </c>
      <c r="Q1800" s="56">
        <v>0.04</v>
      </c>
      <c r="R1800" s="55">
        <f>+Table13[[#This Row],[Price per Unit]]*Table13[[#This Row],[Units Sold]]</f>
        <v>4524.8</v>
      </c>
      <c r="S1800" s="52" t="s">
        <v>47</v>
      </c>
      <c r="T1800" s="66">
        <f>+Table13[[#This Row],[Price per Unit]]*Table13[[#This Row],[Units Sold]]-Table13[[#This Row],[Price per Unit]]*Table13[[#This Row],[Units Sold]]*Table13[[#This Row],[Discount %]]</f>
        <v>4343.808</v>
      </c>
      <c r="U1800"/>
    </row>
    <row r="1801" spans="1:21">
      <c r="A1801" s="65">
        <v>3255</v>
      </c>
      <c r="B1801" s="52" t="s">
        <v>41</v>
      </c>
      <c r="C1801" s="52" t="s">
        <v>28</v>
      </c>
      <c r="D1801" s="52" t="s">
        <v>52</v>
      </c>
      <c r="E1801" s="52" t="s">
        <v>37</v>
      </c>
      <c r="F1801" s="52" t="s">
        <v>21</v>
      </c>
      <c r="G1801" s="52">
        <f>+LEN(Table13[[#This Row],[Product Name]])</f>
        <v>16</v>
      </c>
      <c r="H1801" s="52" t="s">
        <v>57</v>
      </c>
      <c r="I1801" s="52" t="s">
        <v>23</v>
      </c>
      <c r="J1801" s="52">
        <v>2023</v>
      </c>
      <c r="K1801" s="52" t="s">
        <v>63</v>
      </c>
      <c r="L1801" s="53" t="s">
        <v>58</v>
      </c>
      <c r="M1801" s="54">
        <v>45200</v>
      </c>
      <c r="N1801" s="52" t="s">
        <v>69</v>
      </c>
      <c r="O1801" s="55">
        <v>45.02</v>
      </c>
      <c r="P1801" s="52">
        <v>129</v>
      </c>
      <c r="Q1801" s="56">
        <v>0.18</v>
      </c>
      <c r="R1801" s="55">
        <f>+Table13[[#This Row],[Price per Unit]]*Table13[[#This Row],[Units Sold]]</f>
        <v>5807.5800000000008</v>
      </c>
      <c r="S1801" s="52" t="s">
        <v>27</v>
      </c>
      <c r="T1801" s="66">
        <f>+Table13[[#This Row],[Price per Unit]]*Table13[[#This Row],[Units Sold]]-Table13[[#This Row],[Price per Unit]]*Table13[[#This Row],[Units Sold]]*Table13[[#This Row],[Discount %]]</f>
        <v>4762.2156000000004</v>
      </c>
      <c r="U1801"/>
    </row>
    <row r="1802" spans="1:21">
      <c r="A1802" s="65">
        <v>3260</v>
      </c>
      <c r="B1802" s="52" t="s">
        <v>41</v>
      </c>
      <c r="C1802" s="52" t="s">
        <v>28</v>
      </c>
      <c r="D1802" s="52" t="s">
        <v>36</v>
      </c>
      <c r="E1802" s="52" t="s">
        <v>62</v>
      </c>
      <c r="F1802" s="52" t="s">
        <v>21</v>
      </c>
      <c r="G1802" s="52">
        <f>+LEN(Table13[[#This Row],[Product Name]])</f>
        <v>16</v>
      </c>
      <c r="H1802" s="52" t="s">
        <v>22</v>
      </c>
      <c r="I1802" s="52" t="s">
        <v>23</v>
      </c>
      <c r="J1802" s="52">
        <v>2023</v>
      </c>
      <c r="K1802" s="52" t="s">
        <v>63</v>
      </c>
      <c r="L1802" s="53" t="s">
        <v>72</v>
      </c>
      <c r="M1802" s="54">
        <v>45078</v>
      </c>
      <c r="N1802" s="52" t="s">
        <v>34</v>
      </c>
      <c r="O1802" s="55">
        <v>8.67</v>
      </c>
      <c r="P1802" s="52">
        <v>8</v>
      </c>
      <c r="Q1802" s="56">
        <v>0.13</v>
      </c>
      <c r="R1802" s="55">
        <f>+Table13[[#This Row],[Price per Unit]]*Table13[[#This Row],[Units Sold]]</f>
        <v>69.36</v>
      </c>
      <c r="S1802" s="52" t="s">
        <v>40</v>
      </c>
      <c r="T1802" s="66">
        <f>+Table13[[#This Row],[Price per Unit]]*Table13[[#This Row],[Units Sold]]-Table13[[#This Row],[Price per Unit]]*Table13[[#This Row],[Units Sold]]*Table13[[#This Row],[Discount %]]</f>
        <v>60.343199999999996</v>
      </c>
      <c r="U1802"/>
    </row>
    <row r="1803" spans="1:21">
      <c r="A1803" s="65">
        <v>3266</v>
      </c>
      <c r="B1803" s="52" t="s">
        <v>17</v>
      </c>
      <c r="C1803" s="52" t="s">
        <v>28</v>
      </c>
      <c r="D1803" s="52" t="s">
        <v>52</v>
      </c>
      <c r="E1803" s="52" t="s">
        <v>20</v>
      </c>
      <c r="F1803" s="52" t="s">
        <v>21</v>
      </c>
      <c r="G1803" s="52">
        <f>+LEN(Table13[[#This Row],[Product Name]])</f>
        <v>16</v>
      </c>
      <c r="H1803" s="52" t="s">
        <v>22</v>
      </c>
      <c r="I1803" s="52" t="s">
        <v>23</v>
      </c>
      <c r="J1803" s="52">
        <v>2023</v>
      </c>
      <c r="K1803" s="52" t="s">
        <v>32</v>
      </c>
      <c r="L1803" s="53" t="s">
        <v>51</v>
      </c>
      <c r="M1803" s="54">
        <v>45017</v>
      </c>
      <c r="N1803" s="52" t="s">
        <v>66</v>
      </c>
      <c r="O1803" s="55">
        <v>85.54</v>
      </c>
      <c r="P1803" s="52">
        <v>128</v>
      </c>
      <c r="Q1803" s="56">
        <v>0.08</v>
      </c>
      <c r="R1803" s="55">
        <f>+Table13[[#This Row],[Price per Unit]]*Table13[[#This Row],[Units Sold]]</f>
        <v>10949.12</v>
      </c>
      <c r="S1803" s="52" t="s">
        <v>61</v>
      </c>
      <c r="T1803" s="66">
        <f>+Table13[[#This Row],[Price per Unit]]*Table13[[#This Row],[Units Sold]]-Table13[[#This Row],[Price per Unit]]*Table13[[#This Row],[Units Sold]]*Table13[[#This Row],[Discount %]]</f>
        <v>10073.190400000001</v>
      </c>
      <c r="U1803"/>
    </row>
    <row r="1804" spans="1:21">
      <c r="A1804" s="65">
        <v>3268</v>
      </c>
      <c r="B1804" s="52" t="s">
        <v>48</v>
      </c>
      <c r="C1804" s="52" t="s">
        <v>28</v>
      </c>
      <c r="D1804" s="52" t="s">
        <v>19</v>
      </c>
      <c r="E1804" s="52" t="s">
        <v>37</v>
      </c>
      <c r="F1804" s="52" t="s">
        <v>60</v>
      </c>
      <c r="G1804" s="52">
        <f>+LEN(Table13[[#This Row],[Product Name]])</f>
        <v>15</v>
      </c>
      <c r="H1804" s="52" t="s">
        <v>44</v>
      </c>
      <c r="I1804" s="52" t="s">
        <v>31</v>
      </c>
      <c r="J1804" s="52">
        <v>2023</v>
      </c>
      <c r="K1804" s="52" t="s">
        <v>63</v>
      </c>
      <c r="L1804" s="53" t="s">
        <v>51</v>
      </c>
      <c r="M1804" s="54">
        <v>45017</v>
      </c>
      <c r="N1804" s="52" t="s">
        <v>69</v>
      </c>
      <c r="O1804" s="55">
        <v>26.11</v>
      </c>
      <c r="P1804" s="52">
        <v>415</v>
      </c>
      <c r="Q1804" s="56">
        <v>0.12</v>
      </c>
      <c r="R1804" s="55">
        <f>+Table13[[#This Row],[Price per Unit]]*Table13[[#This Row],[Units Sold]]</f>
        <v>10835.65</v>
      </c>
      <c r="S1804" s="52" t="s">
        <v>61</v>
      </c>
      <c r="T1804" s="66">
        <f>+Table13[[#This Row],[Price per Unit]]*Table13[[#This Row],[Units Sold]]-Table13[[#This Row],[Price per Unit]]*Table13[[#This Row],[Units Sold]]*Table13[[#This Row],[Discount %]]</f>
        <v>9535.3719999999994</v>
      </c>
      <c r="U1804"/>
    </row>
    <row r="1805" spans="1:21">
      <c r="A1805" s="65">
        <v>3276</v>
      </c>
      <c r="B1805" s="52" t="s">
        <v>41</v>
      </c>
      <c r="C1805" s="52" t="s">
        <v>28</v>
      </c>
      <c r="D1805" s="52" t="s">
        <v>29</v>
      </c>
      <c r="E1805" s="52" t="s">
        <v>30</v>
      </c>
      <c r="F1805" s="52" t="s">
        <v>60</v>
      </c>
      <c r="G1805" s="52">
        <f>+LEN(Table13[[#This Row],[Product Name]])</f>
        <v>15</v>
      </c>
      <c r="H1805" s="52" t="s">
        <v>57</v>
      </c>
      <c r="I1805" s="52" t="s">
        <v>31</v>
      </c>
      <c r="J1805" s="52">
        <v>2023</v>
      </c>
      <c r="K1805" s="52" t="s">
        <v>63</v>
      </c>
      <c r="L1805" s="53" t="s">
        <v>25</v>
      </c>
      <c r="M1805" s="54">
        <v>44986</v>
      </c>
      <c r="N1805" s="52" t="s">
        <v>69</v>
      </c>
      <c r="O1805" s="55">
        <v>48.84</v>
      </c>
      <c r="P1805" s="52">
        <v>102</v>
      </c>
      <c r="Q1805" s="56">
        <v>0</v>
      </c>
      <c r="R1805" s="55">
        <f>+Table13[[#This Row],[Price per Unit]]*Table13[[#This Row],[Units Sold]]</f>
        <v>4981.68</v>
      </c>
      <c r="S1805" s="52" t="s">
        <v>47</v>
      </c>
      <c r="T1805" s="66">
        <f>+Table13[[#This Row],[Price per Unit]]*Table13[[#This Row],[Units Sold]]-Table13[[#This Row],[Price per Unit]]*Table13[[#This Row],[Units Sold]]*Table13[[#This Row],[Discount %]]</f>
        <v>4981.68</v>
      </c>
      <c r="U1805"/>
    </row>
    <row r="1806" spans="1:21">
      <c r="A1806" s="65">
        <v>3277</v>
      </c>
      <c r="B1806" s="52" t="s">
        <v>17</v>
      </c>
      <c r="C1806" s="52" t="s">
        <v>28</v>
      </c>
      <c r="D1806" s="52" t="s">
        <v>29</v>
      </c>
      <c r="E1806" s="52" t="s">
        <v>20</v>
      </c>
      <c r="F1806" s="52" t="s">
        <v>55</v>
      </c>
      <c r="G1806" s="52">
        <f>+LEN(Table13[[#This Row],[Product Name]])</f>
        <v>19</v>
      </c>
      <c r="H1806" s="52" t="s">
        <v>22</v>
      </c>
      <c r="I1806" s="52" t="s">
        <v>31</v>
      </c>
      <c r="J1806" s="52">
        <v>2024</v>
      </c>
      <c r="K1806" s="52" t="s">
        <v>45</v>
      </c>
      <c r="L1806" s="53" t="s">
        <v>71</v>
      </c>
      <c r="M1806" s="54">
        <v>45566</v>
      </c>
      <c r="N1806" s="52" t="s">
        <v>34</v>
      </c>
      <c r="O1806" s="55">
        <v>58.92</v>
      </c>
      <c r="P1806" s="52">
        <v>479</v>
      </c>
      <c r="Q1806" s="56">
        <v>0.26</v>
      </c>
      <c r="R1806" s="55">
        <f>+Table13[[#This Row],[Price per Unit]]*Table13[[#This Row],[Units Sold]]</f>
        <v>28222.68</v>
      </c>
      <c r="S1806" s="52" t="s">
        <v>47</v>
      </c>
      <c r="T1806" s="66">
        <f>+Table13[[#This Row],[Price per Unit]]*Table13[[#This Row],[Units Sold]]-Table13[[#This Row],[Price per Unit]]*Table13[[#This Row],[Units Sold]]*Table13[[#This Row],[Discount %]]</f>
        <v>20884.783199999998</v>
      </c>
      <c r="U1806"/>
    </row>
    <row r="1807" spans="1:21">
      <c r="A1807" s="65">
        <v>3285</v>
      </c>
      <c r="B1807" s="52" t="s">
        <v>48</v>
      </c>
      <c r="C1807" s="52" t="s">
        <v>28</v>
      </c>
      <c r="D1807" s="52" t="s">
        <v>19</v>
      </c>
      <c r="E1807" s="52" t="s">
        <v>59</v>
      </c>
      <c r="F1807" s="52" t="s">
        <v>43</v>
      </c>
      <c r="G1807" s="52">
        <f>+LEN(Table13[[#This Row],[Product Name]])</f>
        <v>20</v>
      </c>
      <c r="H1807" s="52" t="s">
        <v>57</v>
      </c>
      <c r="I1807" s="52" t="s">
        <v>31</v>
      </c>
      <c r="J1807" s="52">
        <v>2023</v>
      </c>
      <c r="K1807" s="52" t="s">
        <v>24</v>
      </c>
      <c r="L1807" s="53" t="s">
        <v>64</v>
      </c>
      <c r="M1807" s="54">
        <v>45108</v>
      </c>
      <c r="N1807" s="52" t="s">
        <v>34</v>
      </c>
      <c r="O1807" s="55">
        <v>83.33</v>
      </c>
      <c r="P1807" s="52">
        <v>472</v>
      </c>
      <c r="Q1807" s="56">
        <v>7.0000000000000007E-2</v>
      </c>
      <c r="R1807" s="55">
        <f>+Table13[[#This Row],[Price per Unit]]*Table13[[#This Row],[Units Sold]]</f>
        <v>39331.760000000002</v>
      </c>
      <c r="S1807" s="52" t="s">
        <v>40</v>
      </c>
      <c r="T1807" s="66">
        <f>+Table13[[#This Row],[Price per Unit]]*Table13[[#This Row],[Units Sold]]-Table13[[#This Row],[Price per Unit]]*Table13[[#This Row],[Units Sold]]*Table13[[#This Row],[Discount %]]</f>
        <v>36578.536800000002</v>
      </c>
      <c r="U1807"/>
    </row>
    <row r="1808" spans="1:21">
      <c r="A1808" s="65">
        <v>3287</v>
      </c>
      <c r="B1808" s="52" t="s">
        <v>41</v>
      </c>
      <c r="C1808" s="52" t="s">
        <v>28</v>
      </c>
      <c r="D1808" s="52" t="s">
        <v>19</v>
      </c>
      <c r="E1808" s="52" t="s">
        <v>20</v>
      </c>
      <c r="F1808" s="52" t="s">
        <v>21</v>
      </c>
      <c r="G1808" s="52">
        <f>+LEN(Table13[[#This Row],[Product Name]])</f>
        <v>16</v>
      </c>
      <c r="H1808" s="52" t="s">
        <v>57</v>
      </c>
      <c r="I1808" s="52" t="s">
        <v>23</v>
      </c>
      <c r="J1808" s="52">
        <v>2024</v>
      </c>
      <c r="K1808" s="52" t="s">
        <v>63</v>
      </c>
      <c r="L1808" s="53" t="s">
        <v>64</v>
      </c>
      <c r="M1808" s="54">
        <v>45474</v>
      </c>
      <c r="N1808" s="52" t="s">
        <v>26</v>
      </c>
      <c r="O1808" s="55">
        <v>66.73</v>
      </c>
      <c r="P1808" s="52">
        <v>20</v>
      </c>
      <c r="Q1808" s="56">
        <v>0.01</v>
      </c>
      <c r="R1808" s="55">
        <f>+Table13[[#This Row],[Price per Unit]]*Table13[[#This Row],[Units Sold]]</f>
        <v>1334.6000000000001</v>
      </c>
      <c r="S1808" s="52" t="s">
        <v>47</v>
      </c>
      <c r="T1808" s="66">
        <f>+Table13[[#This Row],[Price per Unit]]*Table13[[#This Row],[Units Sold]]-Table13[[#This Row],[Price per Unit]]*Table13[[#This Row],[Units Sold]]*Table13[[#This Row],[Discount %]]</f>
        <v>1321.2540000000001</v>
      </c>
      <c r="U1808"/>
    </row>
    <row r="1809" spans="1:21">
      <c r="A1809" s="65">
        <v>3288</v>
      </c>
      <c r="B1809" s="52" t="s">
        <v>41</v>
      </c>
      <c r="C1809" s="52" t="s">
        <v>28</v>
      </c>
      <c r="D1809" s="52" t="s">
        <v>52</v>
      </c>
      <c r="E1809" s="52" t="s">
        <v>59</v>
      </c>
      <c r="F1809" s="52" t="s">
        <v>43</v>
      </c>
      <c r="G1809" s="52">
        <f>+LEN(Table13[[#This Row],[Product Name]])</f>
        <v>20</v>
      </c>
      <c r="H1809" s="52" t="s">
        <v>22</v>
      </c>
      <c r="I1809" s="52" t="s">
        <v>31</v>
      </c>
      <c r="J1809" s="52">
        <v>2024</v>
      </c>
      <c r="K1809" s="52" t="s">
        <v>63</v>
      </c>
      <c r="L1809" s="53" t="s">
        <v>46</v>
      </c>
      <c r="M1809" s="54">
        <v>45536</v>
      </c>
      <c r="N1809" s="52" t="s">
        <v>69</v>
      </c>
      <c r="O1809" s="55">
        <v>98.22</v>
      </c>
      <c r="P1809" s="52">
        <v>179</v>
      </c>
      <c r="Q1809" s="56">
        <v>0.14000000000000001</v>
      </c>
      <c r="R1809" s="55">
        <f>+Table13[[#This Row],[Price per Unit]]*Table13[[#This Row],[Units Sold]]</f>
        <v>17581.38</v>
      </c>
      <c r="S1809" s="52" t="s">
        <v>27</v>
      </c>
      <c r="T1809" s="66">
        <f>+Table13[[#This Row],[Price per Unit]]*Table13[[#This Row],[Units Sold]]-Table13[[#This Row],[Price per Unit]]*Table13[[#This Row],[Units Sold]]*Table13[[#This Row],[Discount %]]</f>
        <v>15119.986800000001</v>
      </c>
      <c r="U1809"/>
    </row>
    <row r="1810" spans="1:21">
      <c r="A1810" s="65">
        <v>3290</v>
      </c>
      <c r="B1810" s="52" t="s">
        <v>48</v>
      </c>
      <c r="C1810" s="52" t="s">
        <v>28</v>
      </c>
      <c r="D1810" s="52" t="s">
        <v>19</v>
      </c>
      <c r="E1810" s="52" t="s">
        <v>59</v>
      </c>
      <c r="F1810" s="52" t="s">
        <v>60</v>
      </c>
      <c r="G1810" s="52">
        <f>+LEN(Table13[[#This Row],[Product Name]])</f>
        <v>15</v>
      </c>
      <c r="H1810" s="52" t="s">
        <v>44</v>
      </c>
      <c r="I1810" s="52" t="s">
        <v>23</v>
      </c>
      <c r="J1810" s="52">
        <v>2024</v>
      </c>
      <c r="K1810" s="52" t="s">
        <v>32</v>
      </c>
      <c r="L1810" s="53" t="s">
        <v>46</v>
      </c>
      <c r="M1810" s="54">
        <v>45536</v>
      </c>
      <c r="N1810" s="52" t="s">
        <v>66</v>
      </c>
      <c r="O1810" s="55">
        <v>85.77</v>
      </c>
      <c r="P1810" s="52">
        <v>25</v>
      </c>
      <c r="Q1810" s="56">
        <v>0.12</v>
      </c>
      <c r="R1810" s="55">
        <f>+Table13[[#This Row],[Price per Unit]]*Table13[[#This Row],[Units Sold]]</f>
        <v>2144.25</v>
      </c>
      <c r="S1810" s="52" t="s">
        <v>27</v>
      </c>
      <c r="T1810" s="66">
        <f>+Table13[[#This Row],[Price per Unit]]*Table13[[#This Row],[Units Sold]]-Table13[[#This Row],[Price per Unit]]*Table13[[#This Row],[Units Sold]]*Table13[[#This Row],[Discount %]]</f>
        <v>1886.94</v>
      </c>
      <c r="U1810"/>
    </row>
    <row r="1811" spans="1:21">
      <c r="A1811" s="65">
        <v>3295</v>
      </c>
      <c r="B1811" s="52" t="s">
        <v>41</v>
      </c>
      <c r="C1811" s="52" t="s">
        <v>28</v>
      </c>
      <c r="D1811" s="52" t="s">
        <v>42</v>
      </c>
      <c r="E1811" s="52" t="s">
        <v>20</v>
      </c>
      <c r="F1811" s="52" t="s">
        <v>43</v>
      </c>
      <c r="G1811" s="52">
        <f>+LEN(Table13[[#This Row],[Product Name]])</f>
        <v>20</v>
      </c>
      <c r="H1811" s="52" t="s">
        <v>44</v>
      </c>
      <c r="I1811" s="52" t="s">
        <v>23</v>
      </c>
      <c r="J1811" s="52">
        <v>2024</v>
      </c>
      <c r="K1811" s="52" t="s">
        <v>32</v>
      </c>
      <c r="L1811" s="53" t="s">
        <v>68</v>
      </c>
      <c r="M1811" s="54">
        <v>45627</v>
      </c>
      <c r="N1811" s="52" t="s">
        <v>26</v>
      </c>
      <c r="O1811" s="55">
        <v>84.94</v>
      </c>
      <c r="P1811" s="52">
        <v>18</v>
      </c>
      <c r="Q1811" s="56">
        <v>0.17</v>
      </c>
      <c r="R1811" s="55">
        <f>+Table13[[#This Row],[Price per Unit]]*Table13[[#This Row],[Units Sold]]</f>
        <v>1528.92</v>
      </c>
      <c r="S1811" s="52" t="s">
        <v>27</v>
      </c>
      <c r="T1811" s="66">
        <f>+Table13[[#This Row],[Price per Unit]]*Table13[[#This Row],[Units Sold]]-Table13[[#This Row],[Price per Unit]]*Table13[[#This Row],[Units Sold]]*Table13[[#This Row],[Discount %]]</f>
        <v>1269.0036</v>
      </c>
      <c r="U1811"/>
    </row>
    <row r="1812" spans="1:21">
      <c r="A1812" s="65">
        <v>3298</v>
      </c>
      <c r="B1812" s="52" t="s">
        <v>48</v>
      </c>
      <c r="C1812" s="52" t="s">
        <v>28</v>
      </c>
      <c r="D1812" s="52" t="s">
        <v>54</v>
      </c>
      <c r="E1812" s="52" t="s">
        <v>70</v>
      </c>
      <c r="F1812" s="52" t="s">
        <v>60</v>
      </c>
      <c r="G1812" s="52">
        <f>+LEN(Table13[[#This Row],[Product Name]])</f>
        <v>15</v>
      </c>
      <c r="H1812" s="52" t="s">
        <v>57</v>
      </c>
      <c r="I1812" s="52" t="s">
        <v>31</v>
      </c>
      <c r="J1812" s="52">
        <v>2023</v>
      </c>
      <c r="K1812" s="52" t="s">
        <v>32</v>
      </c>
      <c r="L1812" s="53" t="s">
        <v>53</v>
      </c>
      <c r="M1812" s="54">
        <v>44927</v>
      </c>
      <c r="N1812" s="52" t="s">
        <v>26</v>
      </c>
      <c r="O1812" s="55">
        <v>78.510000000000005</v>
      </c>
      <c r="P1812" s="52">
        <v>300</v>
      </c>
      <c r="Q1812" s="56">
        <v>0.26</v>
      </c>
      <c r="R1812" s="55">
        <f>+Table13[[#This Row],[Price per Unit]]*Table13[[#This Row],[Units Sold]]</f>
        <v>23553</v>
      </c>
      <c r="S1812" s="52" t="s">
        <v>27</v>
      </c>
      <c r="T1812" s="66">
        <f>+Table13[[#This Row],[Price per Unit]]*Table13[[#This Row],[Units Sold]]-Table13[[#This Row],[Price per Unit]]*Table13[[#This Row],[Units Sold]]*Table13[[#This Row],[Discount %]]</f>
        <v>17429.22</v>
      </c>
      <c r="U1812"/>
    </row>
    <row r="1813" spans="1:21">
      <c r="A1813" s="65">
        <v>3301</v>
      </c>
      <c r="B1813" s="52" t="s">
        <v>41</v>
      </c>
      <c r="C1813" s="52" t="s">
        <v>28</v>
      </c>
      <c r="D1813" s="52" t="s">
        <v>36</v>
      </c>
      <c r="E1813" s="52" t="s">
        <v>30</v>
      </c>
      <c r="F1813" s="52" t="s">
        <v>55</v>
      </c>
      <c r="G1813" s="52">
        <f>+LEN(Table13[[#This Row],[Product Name]])</f>
        <v>19</v>
      </c>
      <c r="H1813" s="52" t="s">
        <v>44</v>
      </c>
      <c r="I1813" s="52" t="s">
        <v>31</v>
      </c>
      <c r="J1813" s="52">
        <v>2023</v>
      </c>
      <c r="K1813" s="52" t="s">
        <v>24</v>
      </c>
      <c r="L1813" s="53" t="s">
        <v>65</v>
      </c>
      <c r="M1813" s="54">
        <v>44927</v>
      </c>
      <c r="N1813" s="52" t="s">
        <v>34</v>
      </c>
      <c r="O1813" s="55">
        <v>90.77</v>
      </c>
      <c r="P1813" s="52">
        <v>483</v>
      </c>
      <c r="Q1813" s="56">
        <v>0.14000000000000001</v>
      </c>
      <c r="R1813" s="55">
        <f>+Table13[[#This Row],[Price per Unit]]*Table13[[#This Row],[Units Sold]]</f>
        <v>43841.909999999996</v>
      </c>
      <c r="S1813" s="52" t="s">
        <v>56</v>
      </c>
      <c r="T1813" s="66">
        <f>+Table13[[#This Row],[Price per Unit]]*Table13[[#This Row],[Units Sold]]-Table13[[#This Row],[Price per Unit]]*Table13[[#This Row],[Units Sold]]*Table13[[#This Row],[Discount %]]</f>
        <v>37704.042599999993</v>
      </c>
      <c r="U1813"/>
    </row>
    <row r="1814" spans="1:21">
      <c r="A1814" s="65">
        <v>3305</v>
      </c>
      <c r="B1814" s="52" t="s">
        <v>41</v>
      </c>
      <c r="C1814" s="52" t="s">
        <v>28</v>
      </c>
      <c r="D1814" s="52" t="s">
        <v>42</v>
      </c>
      <c r="E1814" s="52" t="s">
        <v>59</v>
      </c>
      <c r="F1814" s="52" t="s">
        <v>21</v>
      </c>
      <c r="G1814" s="52">
        <f>+LEN(Table13[[#This Row],[Product Name]])</f>
        <v>16</v>
      </c>
      <c r="H1814" s="52" t="s">
        <v>22</v>
      </c>
      <c r="I1814" s="52" t="s">
        <v>23</v>
      </c>
      <c r="J1814" s="52">
        <v>2023</v>
      </c>
      <c r="K1814" s="52" t="s">
        <v>45</v>
      </c>
      <c r="L1814" s="53" t="s">
        <v>51</v>
      </c>
      <c r="M1814" s="54">
        <v>45017</v>
      </c>
      <c r="N1814" s="52" t="s">
        <v>34</v>
      </c>
      <c r="O1814" s="55">
        <v>43.3</v>
      </c>
      <c r="P1814" s="52">
        <v>379</v>
      </c>
      <c r="Q1814" s="56">
        <v>0.26</v>
      </c>
      <c r="R1814" s="55">
        <f>+Table13[[#This Row],[Price per Unit]]*Table13[[#This Row],[Units Sold]]</f>
        <v>16410.7</v>
      </c>
      <c r="S1814" s="52" t="s">
        <v>27</v>
      </c>
      <c r="T1814" s="66">
        <f>+Table13[[#This Row],[Price per Unit]]*Table13[[#This Row],[Units Sold]]-Table13[[#This Row],[Price per Unit]]*Table13[[#This Row],[Units Sold]]*Table13[[#This Row],[Discount %]]</f>
        <v>12143.918000000001</v>
      </c>
      <c r="U1814"/>
    </row>
    <row r="1815" spans="1:21">
      <c r="A1815" s="65">
        <v>3307</v>
      </c>
      <c r="B1815" s="52" t="s">
        <v>17</v>
      </c>
      <c r="C1815" s="52" t="s">
        <v>28</v>
      </c>
      <c r="D1815" s="52" t="s">
        <v>54</v>
      </c>
      <c r="E1815" s="52" t="s">
        <v>20</v>
      </c>
      <c r="F1815" s="52" t="s">
        <v>38</v>
      </c>
      <c r="G1815" s="52">
        <f>+LEN(Table13[[#This Row],[Product Name]])</f>
        <v>15</v>
      </c>
      <c r="H1815" s="52" t="s">
        <v>44</v>
      </c>
      <c r="I1815" s="52" t="s">
        <v>23</v>
      </c>
      <c r="J1815" s="52">
        <v>2024</v>
      </c>
      <c r="K1815" s="52" t="s">
        <v>32</v>
      </c>
      <c r="L1815" s="53" t="s">
        <v>58</v>
      </c>
      <c r="M1815" s="54">
        <v>45566</v>
      </c>
      <c r="N1815" s="52" t="s">
        <v>39</v>
      </c>
      <c r="O1815" s="55">
        <v>25.72</v>
      </c>
      <c r="P1815" s="52">
        <v>352</v>
      </c>
      <c r="Q1815" s="56">
        <v>0.24</v>
      </c>
      <c r="R1815" s="55">
        <f>+Table13[[#This Row],[Price per Unit]]*Table13[[#This Row],[Units Sold]]</f>
        <v>9053.4399999999987</v>
      </c>
      <c r="S1815" s="52" t="s">
        <v>47</v>
      </c>
      <c r="T1815" s="66">
        <f>+Table13[[#This Row],[Price per Unit]]*Table13[[#This Row],[Units Sold]]-Table13[[#This Row],[Price per Unit]]*Table13[[#This Row],[Units Sold]]*Table13[[#This Row],[Discount %]]</f>
        <v>6880.6143999999986</v>
      </c>
      <c r="U1815"/>
    </row>
    <row r="1816" spans="1:21">
      <c r="A1816" s="65">
        <v>3310</v>
      </c>
      <c r="B1816" s="52" t="s">
        <v>41</v>
      </c>
      <c r="C1816" s="52" t="s">
        <v>28</v>
      </c>
      <c r="D1816" s="52" t="s">
        <v>54</v>
      </c>
      <c r="E1816" s="52" t="s">
        <v>30</v>
      </c>
      <c r="F1816" s="52" t="s">
        <v>43</v>
      </c>
      <c r="G1816" s="52">
        <f>+LEN(Table13[[#This Row],[Product Name]])</f>
        <v>20</v>
      </c>
      <c r="H1816" s="52" t="s">
        <v>44</v>
      </c>
      <c r="I1816" s="52" t="s">
        <v>31</v>
      </c>
      <c r="J1816" s="52">
        <v>2024</v>
      </c>
      <c r="K1816" s="52" t="s">
        <v>45</v>
      </c>
      <c r="L1816" s="53" t="s">
        <v>51</v>
      </c>
      <c r="M1816" s="54">
        <v>45383</v>
      </c>
      <c r="N1816" s="52" t="s">
        <v>39</v>
      </c>
      <c r="O1816" s="55">
        <v>21.98</v>
      </c>
      <c r="P1816" s="52">
        <v>67</v>
      </c>
      <c r="Q1816" s="56">
        <v>0.06</v>
      </c>
      <c r="R1816" s="55">
        <f>+Table13[[#This Row],[Price per Unit]]*Table13[[#This Row],[Units Sold]]</f>
        <v>1472.66</v>
      </c>
      <c r="S1816" s="52" t="s">
        <v>27</v>
      </c>
      <c r="T1816" s="66">
        <f>+Table13[[#This Row],[Price per Unit]]*Table13[[#This Row],[Units Sold]]-Table13[[#This Row],[Price per Unit]]*Table13[[#This Row],[Units Sold]]*Table13[[#This Row],[Discount %]]</f>
        <v>1384.3004000000001</v>
      </c>
      <c r="U1816"/>
    </row>
    <row r="1817" spans="1:21">
      <c r="A1817" s="65">
        <v>3311</v>
      </c>
      <c r="B1817" s="52" t="s">
        <v>41</v>
      </c>
      <c r="C1817" s="52" t="s">
        <v>28</v>
      </c>
      <c r="D1817" s="52" t="s">
        <v>19</v>
      </c>
      <c r="E1817" s="52" t="s">
        <v>67</v>
      </c>
      <c r="F1817" s="52" t="s">
        <v>55</v>
      </c>
      <c r="G1817" s="52">
        <f>+LEN(Table13[[#This Row],[Product Name]])</f>
        <v>19</v>
      </c>
      <c r="H1817" s="52" t="s">
        <v>44</v>
      </c>
      <c r="I1817" s="52" t="s">
        <v>31</v>
      </c>
      <c r="J1817" s="52">
        <v>2023</v>
      </c>
      <c r="K1817" s="52" t="s">
        <v>45</v>
      </c>
      <c r="L1817" s="53" t="s">
        <v>46</v>
      </c>
      <c r="M1817" s="54">
        <v>45170</v>
      </c>
      <c r="N1817" s="52" t="s">
        <v>69</v>
      </c>
      <c r="O1817" s="55">
        <v>30.79</v>
      </c>
      <c r="P1817" s="52">
        <v>217</v>
      </c>
      <c r="Q1817" s="56">
        <v>0.01</v>
      </c>
      <c r="R1817" s="55">
        <f>+Table13[[#This Row],[Price per Unit]]*Table13[[#This Row],[Units Sold]]</f>
        <v>6681.4299999999994</v>
      </c>
      <c r="S1817" s="52" t="s">
        <v>27</v>
      </c>
      <c r="T1817" s="66">
        <f>+Table13[[#This Row],[Price per Unit]]*Table13[[#This Row],[Units Sold]]-Table13[[#This Row],[Price per Unit]]*Table13[[#This Row],[Units Sold]]*Table13[[#This Row],[Discount %]]</f>
        <v>6614.6156999999994</v>
      </c>
      <c r="U1817"/>
    </row>
    <row r="1818" spans="1:21">
      <c r="A1818" s="65">
        <v>3313</v>
      </c>
      <c r="B1818" s="52" t="s">
        <v>48</v>
      </c>
      <c r="C1818" s="52" t="s">
        <v>28</v>
      </c>
      <c r="D1818" s="52" t="s">
        <v>36</v>
      </c>
      <c r="E1818" s="52" t="s">
        <v>62</v>
      </c>
      <c r="F1818" s="52" t="s">
        <v>60</v>
      </c>
      <c r="G1818" s="52">
        <f>+LEN(Table13[[#This Row],[Product Name]])</f>
        <v>15</v>
      </c>
      <c r="H1818" s="52" t="s">
        <v>22</v>
      </c>
      <c r="I1818" s="52" t="s">
        <v>31</v>
      </c>
      <c r="J1818" s="52">
        <v>2024</v>
      </c>
      <c r="K1818" s="52" t="s">
        <v>32</v>
      </c>
      <c r="L1818" s="53" t="s">
        <v>65</v>
      </c>
      <c r="M1818" s="54">
        <v>45292</v>
      </c>
      <c r="N1818" s="52" t="s">
        <v>26</v>
      </c>
      <c r="O1818" s="55">
        <v>16.25</v>
      </c>
      <c r="P1818" s="52">
        <v>100</v>
      </c>
      <c r="Q1818" s="56">
        <v>0.01</v>
      </c>
      <c r="R1818" s="55">
        <f>+Table13[[#This Row],[Price per Unit]]*Table13[[#This Row],[Units Sold]]</f>
        <v>1625</v>
      </c>
      <c r="S1818" s="52" t="s">
        <v>47</v>
      </c>
      <c r="T1818" s="66">
        <f>+Table13[[#This Row],[Price per Unit]]*Table13[[#This Row],[Units Sold]]-Table13[[#This Row],[Price per Unit]]*Table13[[#This Row],[Units Sold]]*Table13[[#This Row],[Discount %]]</f>
        <v>1608.75</v>
      </c>
      <c r="U1818"/>
    </row>
    <row r="1819" spans="1:21">
      <c r="A1819" s="65">
        <v>3314</v>
      </c>
      <c r="B1819" s="52" t="s">
        <v>41</v>
      </c>
      <c r="C1819" s="52" t="s">
        <v>28</v>
      </c>
      <c r="D1819" s="52" t="s">
        <v>29</v>
      </c>
      <c r="E1819" s="52" t="s">
        <v>59</v>
      </c>
      <c r="F1819" s="52" t="s">
        <v>21</v>
      </c>
      <c r="G1819" s="52">
        <f>+LEN(Table13[[#This Row],[Product Name]])</f>
        <v>16</v>
      </c>
      <c r="H1819" s="52" t="s">
        <v>22</v>
      </c>
      <c r="I1819" s="52" t="s">
        <v>31</v>
      </c>
      <c r="J1819" s="52">
        <v>2023</v>
      </c>
      <c r="K1819" s="52" t="s">
        <v>63</v>
      </c>
      <c r="L1819" s="53" t="s">
        <v>71</v>
      </c>
      <c r="M1819" s="54">
        <v>45200</v>
      </c>
      <c r="N1819" s="52" t="s">
        <v>34</v>
      </c>
      <c r="O1819" s="55">
        <v>29.1</v>
      </c>
      <c r="P1819" s="52">
        <v>275</v>
      </c>
      <c r="Q1819" s="56">
        <v>0.11</v>
      </c>
      <c r="R1819" s="55">
        <f>+Table13[[#This Row],[Price per Unit]]*Table13[[#This Row],[Units Sold]]</f>
        <v>8002.5</v>
      </c>
      <c r="S1819" s="52" t="s">
        <v>61</v>
      </c>
      <c r="T1819" s="66">
        <f>+Table13[[#This Row],[Price per Unit]]*Table13[[#This Row],[Units Sold]]-Table13[[#This Row],[Price per Unit]]*Table13[[#This Row],[Units Sold]]*Table13[[#This Row],[Discount %]]</f>
        <v>7122.2250000000004</v>
      </c>
      <c r="U1819"/>
    </row>
    <row r="1820" spans="1:21">
      <c r="A1820" s="65">
        <v>3323</v>
      </c>
      <c r="B1820" s="52" t="s">
        <v>48</v>
      </c>
      <c r="C1820" s="52" t="s">
        <v>28</v>
      </c>
      <c r="D1820" s="52" t="s">
        <v>29</v>
      </c>
      <c r="E1820" s="52" t="s">
        <v>30</v>
      </c>
      <c r="F1820" s="52" t="s">
        <v>21</v>
      </c>
      <c r="G1820" s="52">
        <f>+LEN(Table13[[#This Row],[Product Name]])</f>
        <v>16</v>
      </c>
      <c r="H1820" s="52" t="s">
        <v>22</v>
      </c>
      <c r="I1820" s="52" t="s">
        <v>23</v>
      </c>
      <c r="J1820" s="52">
        <v>2024</v>
      </c>
      <c r="K1820" s="52" t="s">
        <v>24</v>
      </c>
      <c r="L1820" s="53" t="s">
        <v>64</v>
      </c>
      <c r="M1820" s="54">
        <v>45474</v>
      </c>
      <c r="N1820" s="52" t="s">
        <v>26</v>
      </c>
      <c r="O1820" s="55">
        <v>45.92</v>
      </c>
      <c r="P1820" s="52">
        <v>252</v>
      </c>
      <c r="Q1820" s="56">
        <v>0.18</v>
      </c>
      <c r="R1820" s="55">
        <f>+Table13[[#This Row],[Price per Unit]]*Table13[[#This Row],[Units Sold]]</f>
        <v>11571.84</v>
      </c>
      <c r="S1820" s="52" t="s">
        <v>40</v>
      </c>
      <c r="T1820" s="66">
        <f>+Table13[[#This Row],[Price per Unit]]*Table13[[#This Row],[Units Sold]]-Table13[[#This Row],[Price per Unit]]*Table13[[#This Row],[Units Sold]]*Table13[[#This Row],[Discount %]]</f>
        <v>9488.9088000000011</v>
      </c>
      <c r="U1820"/>
    </row>
    <row r="1821" spans="1:21">
      <c r="A1821" s="65">
        <v>3324</v>
      </c>
      <c r="B1821" s="52" t="s">
        <v>41</v>
      </c>
      <c r="C1821" s="52" t="s">
        <v>28</v>
      </c>
      <c r="D1821" s="52" t="s">
        <v>50</v>
      </c>
      <c r="E1821" s="52" t="s">
        <v>30</v>
      </c>
      <c r="F1821" s="52" t="s">
        <v>38</v>
      </c>
      <c r="G1821" s="52">
        <f>+LEN(Table13[[#This Row],[Product Name]])</f>
        <v>15</v>
      </c>
      <c r="H1821" s="52" t="s">
        <v>57</v>
      </c>
      <c r="I1821" s="52" t="s">
        <v>31</v>
      </c>
      <c r="J1821" s="52">
        <v>2024</v>
      </c>
      <c r="K1821" s="52" t="s">
        <v>45</v>
      </c>
      <c r="L1821" s="53" t="s">
        <v>25</v>
      </c>
      <c r="M1821" s="54">
        <v>45352</v>
      </c>
      <c r="N1821" s="52" t="s">
        <v>69</v>
      </c>
      <c r="O1821" s="55">
        <v>15.17</v>
      </c>
      <c r="P1821" s="52">
        <v>353</v>
      </c>
      <c r="Q1821" s="56">
        <v>0.08</v>
      </c>
      <c r="R1821" s="55">
        <f>+Table13[[#This Row],[Price per Unit]]*Table13[[#This Row],[Units Sold]]</f>
        <v>5355.01</v>
      </c>
      <c r="S1821" s="52" t="s">
        <v>40</v>
      </c>
      <c r="T1821" s="66">
        <f>+Table13[[#This Row],[Price per Unit]]*Table13[[#This Row],[Units Sold]]-Table13[[#This Row],[Price per Unit]]*Table13[[#This Row],[Units Sold]]*Table13[[#This Row],[Discount %]]</f>
        <v>4926.6091999999999</v>
      </c>
      <c r="U1821"/>
    </row>
    <row r="1822" spans="1:21">
      <c r="A1822" s="65">
        <v>3333</v>
      </c>
      <c r="B1822" s="52" t="s">
        <v>17</v>
      </c>
      <c r="C1822" s="52" t="s">
        <v>28</v>
      </c>
      <c r="D1822" s="52" t="s">
        <v>29</v>
      </c>
      <c r="E1822" s="52" t="s">
        <v>67</v>
      </c>
      <c r="F1822" s="52" t="s">
        <v>38</v>
      </c>
      <c r="G1822" s="52">
        <f>+LEN(Table13[[#This Row],[Product Name]])</f>
        <v>15</v>
      </c>
      <c r="H1822" s="52" t="s">
        <v>22</v>
      </c>
      <c r="I1822" s="52" t="s">
        <v>31</v>
      </c>
      <c r="J1822" s="52">
        <v>2024</v>
      </c>
      <c r="K1822" s="52" t="s">
        <v>63</v>
      </c>
      <c r="L1822" s="53" t="s">
        <v>33</v>
      </c>
      <c r="M1822" s="54">
        <v>45413</v>
      </c>
      <c r="N1822" s="52" t="s">
        <v>69</v>
      </c>
      <c r="O1822" s="55">
        <v>63.43</v>
      </c>
      <c r="P1822" s="52">
        <v>478</v>
      </c>
      <c r="Q1822" s="56">
        <v>0.27</v>
      </c>
      <c r="R1822" s="55">
        <f>+Table13[[#This Row],[Price per Unit]]*Table13[[#This Row],[Units Sold]]</f>
        <v>30319.54</v>
      </c>
      <c r="S1822" s="52" t="s">
        <v>40</v>
      </c>
      <c r="T1822" s="66">
        <f>+Table13[[#This Row],[Price per Unit]]*Table13[[#This Row],[Units Sold]]-Table13[[#This Row],[Price per Unit]]*Table13[[#This Row],[Units Sold]]*Table13[[#This Row],[Discount %]]</f>
        <v>22133.264200000001</v>
      </c>
      <c r="U1822"/>
    </row>
    <row r="1823" spans="1:21">
      <c r="A1823" s="65">
        <v>3334</v>
      </c>
      <c r="B1823" s="52" t="s">
        <v>41</v>
      </c>
      <c r="C1823" s="52" t="s">
        <v>28</v>
      </c>
      <c r="D1823" s="52" t="s">
        <v>52</v>
      </c>
      <c r="E1823" s="52" t="s">
        <v>30</v>
      </c>
      <c r="F1823" s="52" t="s">
        <v>38</v>
      </c>
      <c r="G1823" s="52">
        <f>+LEN(Table13[[#This Row],[Product Name]])</f>
        <v>15</v>
      </c>
      <c r="H1823" s="52" t="s">
        <v>22</v>
      </c>
      <c r="I1823" s="52" t="s">
        <v>31</v>
      </c>
      <c r="J1823" s="52">
        <v>2023</v>
      </c>
      <c r="K1823" s="52" t="s">
        <v>24</v>
      </c>
      <c r="L1823" s="53" t="s">
        <v>33</v>
      </c>
      <c r="M1823" s="54">
        <v>45047</v>
      </c>
      <c r="N1823" s="52" t="s">
        <v>34</v>
      </c>
      <c r="O1823" s="55">
        <v>61.82</v>
      </c>
      <c r="P1823" s="52">
        <v>30</v>
      </c>
      <c r="Q1823" s="56">
        <v>0.02</v>
      </c>
      <c r="R1823" s="55">
        <f>+Table13[[#This Row],[Price per Unit]]*Table13[[#This Row],[Units Sold]]</f>
        <v>1854.6</v>
      </c>
      <c r="S1823" s="52" t="s">
        <v>56</v>
      </c>
      <c r="T1823" s="66">
        <f>+Table13[[#This Row],[Price per Unit]]*Table13[[#This Row],[Units Sold]]-Table13[[#This Row],[Price per Unit]]*Table13[[#This Row],[Units Sold]]*Table13[[#This Row],[Discount %]]</f>
        <v>1817.5079999999998</v>
      </c>
      <c r="U1823"/>
    </row>
    <row r="1824" spans="1:21">
      <c r="A1824" s="65">
        <v>3335</v>
      </c>
      <c r="B1824" s="52" t="s">
        <v>17</v>
      </c>
      <c r="C1824" s="52" t="s">
        <v>28</v>
      </c>
      <c r="D1824" s="52" t="s">
        <v>42</v>
      </c>
      <c r="E1824" s="52" t="s">
        <v>67</v>
      </c>
      <c r="F1824" s="52" t="s">
        <v>21</v>
      </c>
      <c r="G1824" s="52">
        <f>+LEN(Table13[[#This Row],[Product Name]])</f>
        <v>16</v>
      </c>
      <c r="H1824" s="52" t="s">
        <v>44</v>
      </c>
      <c r="I1824" s="52" t="s">
        <v>31</v>
      </c>
      <c r="J1824" s="52">
        <v>2023</v>
      </c>
      <c r="K1824" s="52" t="s">
        <v>32</v>
      </c>
      <c r="L1824" s="53" t="s">
        <v>46</v>
      </c>
      <c r="M1824" s="54">
        <v>45170</v>
      </c>
      <c r="N1824" s="52" t="s">
        <v>26</v>
      </c>
      <c r="O1824" s="55">
        <v>86.71</v>
      </c>
      <c r="P1824" s="52">
        <v>357</v>
      </c>
      <c r="Q1824" s="56">
        <v>0.25</v>
      </c>
      <c r="R1824" s="55">
        <f>+Table13[[#This Row],[Price per Unit]]*Table13[[#This Row],[Units Sold]]</f>
        <v>30955.469999999998</v>
      </c>
      <c r="S1824" s="52" t="s">
        <v>56</v>
      </c>
      <c r="T1824" s="66">
        <f>+Table13[[#This Row],[Price per Unit]]*Table13[[#This Row],[Units Sold]]-Table13[[#This Row],[Price per Unit]]*Table13[[#This Row],[Units Sold]]*Table13[[#This Row],[Discount %]]</f>
        <v>23216.602499999997</v>
      </c>
      <c r="U1824"/>
    </row>
    <row r="1825" spans="1:21">
      <c r="A1825" s="65">
        <v>3338</v>
      </c>
      <c r="B1825" s="52" t="s">
        <v>17</v>
      </c>
      <c r="C1825" s="52" t="s">
        <v>28</v>
      </c>
      <c r="D1825" s="52" t="s">
        <v>19</v>
      </c>
      <c r="E1825" s="52" t="s">
        <v>70</v>
      </c>
      <c r="F1825" s="52" t="s">
        <v>43</v>
      </c>
      <c r="G1825" s="52">
        <f>+LEN(Table13[[#This Row],[Product Name]])</f>
        <v>20</v>
      </c>
      <c r="H1825" s="52" t="s">
        <v>44</v>
      </c>
      <c r="I1825" s="52" t="s">
        <v>23</v>
      </c>
      <c r="J1825" s="52">
        <v>2023</v>
      </c>
      <c r="K1825" s="52" t="s">
        <v>24</v>
      </c>
      <c r="L1825" s="53" t="s">
        <v>73</v>
      </c>
      <c r="M1825" s="54">
        <v>45139</v>
      </c>
      <c r="N1825" s="52" t="s">
        <v>66</v>
      </c>
      <c r="O1825" s="55">
        <v>64.569999999999993</v>
      </c>
      <c r="P1825" s="52">
        <v>429</v>
      </c>
      <c r="Q1825" s="56">
        <v>0.21</v>
      </c>
      <c r="R1825" s="55">
        <f>+Table13[[#This Row],[Price per Unit]]*Table13[[#This Row],[Units Sold]]</f>
        <v>27700.53</v>
      </c>
      <c r="S1825" s="52" t="s">
        <v>47</v>
      </c>
      <c r="T1825" s="66">
        <f>+Table13[[#This Row],[Price per Unit]]*Table13[[#This Row],[Units Sold]]-Table13[[#This Row],[Price per Unit]]*Table13[[#This Row],[Units Sold]]*Table13[[#This Row],[Discount %]]</f>
        <v>21883.418699999998</v>
      </c>
      <c r="U1825"/>
    </row>
    <row r="1826" spans="1:21">
      <c r="A1826" s="65">
        <v>3347</v>
      </c>
      <c r="B1826" s="52" t="s">
        <v>17</v>
      </c>
      <c r="C1826" s="52" t="s">
        <v>28</v>
      </c>
      <c r="D1826" s="52" t="s">
        <v>42</v>
      </c>
      <c r="E1826" s="52" t="s">
        <v>37</v>
      </c>
      <c r="F1826" s="52" t="s">
        <v>43</v>
      </c>
      <c r="G1826" s="52">
        <f>+LEN(Table13[[#This Row],[Product Name]])</f>
        <v>20</v>
      </c>
      <c r="H1826" s="52" t="s">
        <v>57</v>
      </c>
      <c r="I1826" s="52" t="s">
        <v>23</v>
      </c>
      <c r="J1826" s="52">
        <v>2024</v>
      </c>
      <c r="K1826" s="52" t="s">
        <v>24</v>
      </c>
      <c r="L1826" s="53" t="s">
        <v>71</v>
      </c>
      <c r="M1826" s="54">
        <v>45566</v>
      </c>
      <c r="N1826" s="52" t="s">
        <v>26</v>
      </c>
      <c r="O1826" s="55">
        <v>5.48</v>
      </c>
      <c r="P1826" s="52">
        <v>52</v>
      </c>
      <c r="Q1826" s="56">
        <v>0.05</v>
      </c>
      <c r="R1826" s="55">
        <f>+Table13[[#This Row],[Price per Unit]]*Table13[[#This Row],[Units Sold]]</f>
        <v>284.96000000000004</v>
      </c>
      <c r="S1826" s="52" t="s">
        <v>27</v>
      </c>
      <c r="T1826" s="66">
        <f>+Table13[[#This Row],[Price per Unit]]*Table13[[#This Row],[Units Sold]]-Table13[[#This Row],[Price per Unit]]*Table13[[#This Row],[Units Sold]]*Table13[[#This Row],[Discount %]]</f>
        <v>270.71200000000005</v>
      </c>
      <c r="U1826"/>
    </row>
    <row r="1827" spans="1:21">
      <c r="A1827" s="65">
        <v>3348</v>
      </c>
      <c r="B1827" s="52" t="s">
        <v>17</v>
      </c>
      <c r="C1827" s="52" t="s">
        <v>28</v>
      </c>
      <c r="D1827" s="52" t="s">
        <v>29</v>
      </c>
      <c r="E1827" s="52" t="s">
        <v>37</v>
      </c>
      <c r="F1827" s="52" t="s">
        <v>55</v>
      </c>
      <c r="G1827" s="52">
        <f>+LEN(Table13[[#This Row],[Product Name]])</f>
        <v>19</v>
      </c>
      <c r="H1827" s="52" t="s">
        <v>57</v>
      </c>
      <c r="I1827" s="52" t="s">
        <v>23</v>
      </c>
      <c r="J1827" s="52">
        <v>2023</v>
      </c>
      <c r="K1827" s="52" t="s">
        <v>24</v>
      </c>
      <c r="L1827" s="53" t="s">
        <v>71</v>
      </c>
      <c r="M1827" s="54">
        <v>45200</v>
      </c>
      <c r="N1827" s="52" t="s">
        <v>26</v>
      </c>
      <c r="O1827" s="55">
        <v>87.94</v>
      </c>
      <c r="P1827" s="52">
        <v>114</v>
      </c>
      <c r="Q1827" s="56">
        <v>0.23</v>
      </c>
      <c r="R1827" s="55">
        <f>+Table13[[#This Row],[Price per Unit]]*Table13[[#This Row],[Units Sold]]</f>
        <v>10025.16</v>
      </c>
      <c r="S1827" s="52" t="s">
        <v>47</v>
      </c>
      <c r="T1827" s="66">
        <f>+Table13[[#This Row],[Price per Unit]]*Table13[[#This Row],[Units Sold]]-Table13[[#This Row],[Price per Unit]]*Table13[[#This Row],[Units Sold]]*Table13[[#This Row],[Discount %]]</f>
        <v>7719.3732</v>
      </c>
      <c r="U1827"/>
    </row>
    <row r="1828" spans="1:21">
      <c r="A1828" s="65">
        <v>3356</v>
      </c>
      <c r="B1828" s="52" t="s">
        <v>48</v>
      </c>
      <c r="C1828" s="52" t="s">
        <v>28</v>
      </c>
      <c r="D1828" s="52" t="s">
        <v>42</v>
      </c>
      <c r="E1828" s="52" t="s">
        <v>62</v>
      </c>
      <c r="F1828" s="52" t="s">
        <v>38</v>
      </c>
      <c r="G1828" s="52">
        <f>+LEN(Table13[[#This Row],[Product Name]])</f>
        <v>15</v>
      </c>
      <c r="H1828" s="52" t="s">
        <v>44</v>
      </c>
      <c r="I1828" s="52" t="s">
        <v>31</v>
      </c>
      <c r="J1828" s="52">
        <v>2023</v>
      </c>
      <c r="K1828" s="52" t="s">
        <v>63</v>
      </c>
      <c r="L1828" s="53" t="s">
        <v>73</v>
      </c>
      <c r="M1828" s="54">
        <v>45139</v>
      </c>
      <c r="N1828" s="52" t="s">
        <v>69</v>
      </c>
      <c r="O1828" s="55">
        <v>98.95</v>
      </c>
      <c r="P1828" s="52">
        <v>164</v>
      </c>
      <c r="Q1828" s="56">
        <v>0.23</v>
      </c>
      <c r="R1828" s="55">
        <f>+Table13[[#This Row],[Price per Unit]]*Table13[[#This Row],[Units Sold]]</f>
        <v>16227.800000000001</v>
      </c>
      <c r="S1828" s="52" t="s">
        <v>56</v>
      </c>
      <c r="T1828" s="66">
        <f>+Table13[[#This Row],[Price per Unit]]*Table13[[#This Row],[Units Sold]]-Table13[[#This Row],[Price per Unit]]*Table13[[#This Row],[Units Sold]]*Table13[[#This Row],[Discount %]]</f>
        <v>12495.406000000001</v>
      </c>
      <c r="U1828"/>
    </row>
    <row r="1829" spans="1:21">
      <c r="A1829" s="65">
        <v>3360</v>
      </c>
      <c r="B1829" s="52" t="s">
        <v>41</v>
      </c>
      <c r="C1829" s="52" t="s">
        <v>28</v>
      </c>
      <c r="D1829" s="52" t="s">
        <v>29</v>
      </c>
      <c r="E1829" s="52" t="s">
        <v>62</v>
      </c>
      <c r="F1829" s="52" t="s">
        <v>43</v>
      </c>
      <c r="G1829" s="52">
        <f>+LEN(Table13[[#This Row],[Product Name]])</f>
        <v>20</v>
      </c>
      <c r="H1829" s="52" t="s">
        <v>57</v>
      </c>
      <c r="I1829" s="52" t="s">
        <v>23</v>
      </c>
      <c r="J1829" s="52">
        <v>2023</v>
      </c>
      <c r="K1829" s="52" t="s">
        <v>45</v>
      </c>
      <c r="L1829" s="53" t="s">
        <v>72</v>
      </c>
      <c r="M1829" s="54">
        <v>45078</v>
      </c>
      <c r="N1829" s="52" t="s">
        <v>69</v>
      </c>
      <c r="O1829" s="55">
        <v>89.6</v>
      </c>
      <c r="P1829" s="52">
        <v>110</v>
      </c>
      <c r="Q1829" s="56">
        <v>0.17</v>
      </c>
      <c r="R1829" s="55">
        <f>+Table13[[#This Row],[Price per Unit]]*Table13[[#This Row],[Units Sold]]</f>
        <v>9856</v>
      </c>
      <c r="S1829" s="52" t="s">
        <v>40</v>
      </c>
      <c r="T1829" s="66">
        <f>+Table13[[#This Row],[Price per Unit]]*Table13[[#This Row],[Units Sold]]-Table13[[#This Row],[Price per Unit]]*Table13[[#This Row],[Units Sold]]*Table13[[#This Row],[Discount %]]</f>
        <v>8180.48</v>
      </c>
      <c r="U1829"/>
    </row>
    <row r="1830" spans="1:21">
      <c r="A1830" s="65">
        <v>3367</v>
      </c>
      <c r="B1830" s="52" t="s">
        <v>41</v>
      </c>
      <c r="C1830" s="52" t="s">
        <v>28</v>
      </c>
      <c r="D1830" s="52" t="s">
        <v>19</v>
      </c>
      <c r="E1830" s="52" t="s">
        <v>70</v>
      </c>
      <c r="F1830" s="52" t="s">
        <v>38</v>
      </c>
      <c r="G1830" s="52">
        <f>+LEN(Table13[[#This Row],[Product Name]])</f>
        <v>15</v>
      </c>
      <c r="H1830" s="52" t="s">
        <v>44</v>
      </c>
      <c r="I1830" s="52" t="s">
        <v>23</v>
      </c>
      <c r="J1830" s="52">
        <v>2023</v>
      </c>
      <c r="K1830" s="52" t="s">
        <v>24</v>
      </c>
      <c r="L1830" s="53" t="s">
        <v>51</v>
      </c>
      <c r="M1830" s="54">
        <v>45017</v>
      </c>
      <c r="N1830" s="52" t="s">
        <v>66</v>
      </c>
      <c r="O1830" s="55">
        <v>42.5</v>
      </c>
      <c r="P1830" s="52">
        <v>408</v>
      </c>
      <c r="Q1830" s="56">
        <v>0.14000000000000001</v>
      </c>
      <c r="R1830" s="55">
        <f>+Table13[[#This Row],[Price per Unit]]*Table13[[#This Row],[Units Sold]]</f>
        <v>17340</v>
      </c>
      <c r="S1830" s="52" t="s">
        <v>56</v>
      </c>
      <c r="T1830" s="66">
        <f>+Table13[[#This Row],[Price per Unit]]*Table13[[#This Row],[Units Sold]]-Table13[[#This Row],[Price per Unit]]*Table13[[#This Row],[Units Sold]]*Table13[[#This Row],[Discount %]]</f>
        <v>14912.4</v>
      </c>
      <c r="U1830"/>
    </row>
    <row r="1831" spans="1:21">
      <c r="A1831" s="65">
        <v>3377</v>
      </c>
      <c r="B1831" s="52" t="s">
        <v>17</v>
      </c>
      <c r="C1831" s="52" t="s">
        <v>28</v>
      </c>
      <c r="D1831" s="52" t="s">
        <v>52</v>
      </c>
      <c r="E1831" s="52" t="s">
        <v>67</v>
      </c>
      <c r="F1831" s="52" t="s">
        <v>21</v>
      </c>
      <c r="G1831" s="52">
        <f>+LEN(Table13[[#This Row],[Product Name]])</f>
        <v>16</v>
      </c>
      <c r="H1831" s="52" t="s">
        <v>44</v>
      </c>
      <c r="I1831" s="52" t="s">
        <v>31</v>
      </c>
      <c r="J1831" s="52">
        <v>2024</v>
      </c>
      <c r="K1831" s="52" t="s">
        <v>45</v>
      </c>
      <c r="L1831" s="53" t="s">
        <v>46</v>
      </c>
      <c r="M1831" s="54">
        <v>45536</v>
      </c>
      <c r="N1831" s="52" t="s">
        <v>26</v>
      </c>
      <c r="O1831" s="55">
        <v>90.06</v>
      </c>
      <c r="P1831" s="52">
        <v>151</v>
      </c>
      <c r="Q1831" s="56">
        <v>0.05</v>
      </c>
      <c r="R1831" s="55">
        <f>+Table13[[#This Row],[Price per Unit]]*Table13[[#This Row],[Units Sold]]</f>
        <v>13599.06</v>
      </c>
      <c r="S1831" s="52" t="s">
        <v>61</v>
      </c>
      <c r="T1831" s="66">
        <f>+Table13[[#This Row],[Price per Unit]]*Table13[[#This Row],[Units Sold]]-Table13[[#This Row],[Price per Unit]]*Table13[[#This Row],[Units Sold]]*Table13[[#This Row],[Discount %]]</f>
        <v>12919.107</v>
      </c>
      <c r="U1831"/>
    </row>
    <row r="1832" spans="1:21">
      <c r="A1832" s="65">
        <v>3378</v>
      </c>
      <c r="B1832" s="52" t="s">
        <v>48</v>
      </c>
      <c r="C1832" s="52" t="s">
        <v>28</v>
      </c>
      <c r="D1832" s="52" t="s">
        <v>50</v>
      </c>
      <c r="E1832" s="52" t="s">
        <v>67</v>
      </c>
      <c r="F1832" s="52" t="s">
        <v>55</v>
      </c>
      <c r="G1832" s="52">
        <f>+LEN(Table13[[#This Row],[Product Name]])</f>
        <v>19</v>
      </c>
      <c r="H1832" s="52" t="s">
        <v>57</v>
      </c>
      <c r="I1832" s="52" t="s">
        <v>31</v>
      </c>
      <c r="J1832" s="52">
        <v>2023</v>
      </c>
      <c r="K1832" s="52" t="s">
        <v>45</v>
      </c>
      <c r="L1832" s="53" t="s">
        <v>33</v>
      </c>
      <c r="M1832" s="54">
        <v>45047</v>
      </c>
      <c r="N1832" s="52" t="s">
        <v>69</v>
      </c>
      <c r="O1832" s="55">
        <v>78.64</v>
      </c>
      <c r="P1832" s="52">
        <v>301</v>
      </c>
      <c r="Q1832" s="56">
        <v>0.17</v>
      </c>
      <c r="R1832" s="55">
        <f>+Table13[[#This Row],[Price per Unit]]*Table13[[#This Row],[Units Sold]]</f>
        <v>23670.639999999999</v>
      </c>
      <c r="S1832" s="52" t="s">
        <v>56</v>
      </c>
      <c r="T1832" s="66">
        <f>+Table13[[#This Row],[Price per Unit]]*Table13[[#This Row],[Units Sold]]-Table13[[#This Row],[Price per Unit]]*Table13[[#This Row],[Units Sold]]*Table13[[#This Row],[Discount %]]</f>
        <v>19646.6312</v>
      </c>
      <c r="U1832"/>
    </row>
    <row r="1833" spans="1:21">
      <c r="A1833" s="65">
        <v>3381</v>
      </c>
      <c r="B1833" s="52" t="s">
        <v>17</v>
      </c>
      <c r="C1833" s="52" t="s">
        <v>28</v>
      </c>
      <c r="D1833" s="52" t="s">
        <v>19</v>
      </c>
      <c r="E1833" s="52" t="s">
        <v>67</v>
      </c>
      <c r="F1833" s="52" t="s">
        <v>55</v>
      </c>
      <c r="G1833" s="52">
        <f>+LEN(Table13[[#This Row],[Product Name]])</f>
        <v>19</v>
      </c>
      <c r="H1833" s="52" t="s">
        <v>57</v>
      </c>
      <c r="I1833" s="52" t="s">
        <v>31</v>
      </c>
      <c r="J1833" s="52">
        <v>2023</v>
      </c>
      <c r="K1833" s="52" t="s">
        <v>32</v>
      </c>
      <c r="L1833" s="53" t="s">
        <v>72</v>
      </c>
      <c r="M1833" s="54">
        <v>45078</v>
      </c>
      <c r="N1833" s="52" t="s">
        <v>34</v>
      </c>
      <c r="O1833" s="55">
        <v>38.950000000000003</v>
      </c>
      <c r="P1833" s="52">
        <v>213</v>
      </c>
      <c r="Q1833" s="56">
        <v>0.22</v>
      </c>
      <c r="R1833" s="55">
        <f>+Table13[[#This Row],[Price per Unit]]*Table13[[#This Row],[Units Sold]]</f>
        <v>8296.35</v>
      </c>
      <c r="S1833" s="52" t="s">
        <v>40</v>
      </c>
      <c r="T1833" s="66">
        <f>+Table13[[#This Row],[Price per Unit]]*Table13[[#This Row],[Units Sold]]-Table13[[#This Row],[Price per Unit]]*Table13[[#This Row],[Units Sold]]*Table13[[#This Row],[Discount %]]</f>
        <v>6471.1530000000002</v>
      </c>
      <c r="U1833"/>
    </row>
    <row r="1834" spans="1:21">
      <c r="A1834" s="65">
        <v>3382</v>
      </c>
      <c r="B1834" s="52" t="s">
        <v>17</v>
      </c>
      <c r="C1834" s="52" t="s">
        <v>28</v>
      </c>
      <c r="D1834" s="52" t="s">
        <v>50</v>
      </c>
      <c r="E1834" s="52" t="s">
        <v>62</v>
      </c>
      <c r="F1834" s="52" t="s">
        <v>21</v>
      </c>
      <c r="G1834" s="52">
        <f>+LEN(Table13[[#This Row],[Product Name]])</f>
        <v>16</v>
      </c>
      <c r="H1834" s="52" t="s">
        <v>57</v>
      </c>
      <c r="I1834" s="52" t="s">
        <v>31</v>
      </c>
      <c r="J1834" s="52">
        <v>2024</v>
      </c>
      <c r="K1834" s="52" t="s">
        <v>63</v>
      </c>
      <c r="L1834" s="53" t="s">
        <v>72</v>
      </c>
      <c r="M1834" s="54">
        <v>45444</v>
      </c>
      <c r="N1834" s="52" t="s">
        <v>66</v>
      </c>
      <c r="O1834" s="55">
        <v>37.65</v>
      </c>
      <c r="P1834" s="52">
        <v>138</v>
      </c>
      <c r="Q1834" s="56">
        <v>0.23</v>
      </c>
      <c r="R1834" s="55">
        <f>+Table13[[#This Row],[Price per Unit]]*Table13[[#This Row],[Units Sold]]</f>
        <v>5195.7</v>
      </c>
      <c r="S1834" s="52" t="s">
        <v>47</v>
      </c>
      <c r="T1834" s="66">
        <f>+Table13[[#This Row],[Price per Unit]]*Table13[[#This Row],[Units Sold]]-Table13[[#This Row],[Price per Unit]]*Table13[[#This Row],[Units Sold]]*Table13[[#This Row],[Discount %]]</f>
        <v>4000.6889999999999</v>
      </c>
      <c r="U1834"/>
    </row>
    <row r="1835" spans="1:21">
      <c r="A1835" s="65">
        <v>3383</v>
      </c>
      <c r="B1835" s="52" t="s">
        <v>41</v>
      </c>
      <c r="C1835" s="52" t="s">
        <v>28</v>
      </c>
      <c r="D1835" s="52" t="s">
        <v>42</v>
      </c>
      <c r="E1835" s="52" t="s">
        <v>30</v>
      </c>
      <c r="F1835" s="52" t="s">
        <v>60</v>
      </c>
      <c r="G1835" s="52">
        <f>+LEN(Table13[[#This Row],[Product Name]])</f>
        <v>15</v>
      </c>
      <c r="H1835" s="52" t="s">
        <v>44</v>
      </c>
      <c r="I1835" s="52" t="s">
        <v>23</v>
      </c>
      <c r="J1835" s="52">
        <v>2024</v>
      </c>
      <c r="K1835" s="52" t="s">
        <v>63</v>
      </c>
      <c r="L1835" s="53" t="s">
        <v>33</v>
      </c>
      <c r="M1835" s="54">
        <v>45413</v>
      </c>
      <c r="N1835" s="52" t="s">
        <v>39</v>
      </c>
      <c r="O1835" s="55">
        <v>50.11</v>
      </c>
      <c r="P1835" s="52">
        <v>271</v>
      </c>
      <c r="Q1835" s="56">
        <v>0.25</v>
      </c>
      <c r="R1835" s="55">
        <f>+Table13[[#This Row],[Price per Unit]]*Table13[[#This Row],[Units Sold]]</f>
        <v>13579.81</v>
      </c>
      <c r="S1835" s="52" t="s">
        <v>56</v>
      </c>
      <c r="T1835" s="66">
        <f>+Table13[[#This Row],[Price per Unit]]*Table13[[#This Row],[Units Sold]]-Table13[[#This Row],[Price per Unit]]*Table13[[#This Row],[Units Sold]]*Table13[[#This Row],[Discount %]]</f>
        <v>10184.8575</v>
      </c>
      <c r="U1835"/>
    </row>
    <row r="1836" spans="1:21">
      <c r="A1836" s="65">
        <v>3384</v>
      </c>
      <c r="B1836" s="52" t="s">
        <v>17</v>
      </c>
      <c r="C1836" s="52" t="s">
        <v>28</v>
      </c>
      <c r="D1836" s="52" t="s">
        <v>19</v>
      </c>
      <c r="E1836" s="52" t="s">
        <v>20</v>
      </c>
      <c r="F1836" s="52" t="s">
        <v>21</v>
      </c>
      <c r="G1836" s="52">
        <f>+LEN(Table13[[#This Row],[Product Name]])</f>
        <v>16</v>
      </c>
      <c r="H1836" s="52" t="s">
        <v>22</v>
      </c>
      <c r="I1836" s="52" t="s">
        <v>23</v>
      </c>
      <c r="J1836" s="52">
        <v>2024</v>
      </c>
      <c r="K1836" s="52" t="s">
        <v>45</v>
      </c>
      <c r="L1836" s="53" t="s">
        <v>58</v>
      </c>
      <c r="M1836" s="54">
        <v>45566</v>
      </c>
      <c r="N1836" s="52" t="s">
        <v>39</v>
      </c>
      <c r="O1836" s="55">
        <v>53.74</v>
      </c>
      <c r="P1836" s="52">
        <v>483</v>
      </c>
      <c r="Q1836" s="56">
        <v>0.28999999999999998</v>
      </c>
      <c r="R1836" s="55">
        <f>+Table13[[#This Row],[Price per Unit]]*Table13[[#This Row],[Units Sold]]</f>
        <v>25956.420000000002</v>
      </c>
      <c r="S1836" s="52" t="s">
        <v>40</v>
      </c>
      <c r="T1836" s="66">
        <f>+Table13[[#This Row],[Price per Unit]]*Table13[[#This Row],[Units Sold]]-Table13[[#This Row],[Price per Unit]]*Table13[[#This Row],[Units Sold]]*Table13[[#This Row],[Discount %]]</f>
        <v>18429.058200000003</v>
      </c>
      <c r="U1836"/>
    </row>
    <row r="1837" spans="1:21">
      <c r="A1837" s="65">
        <v>3387</v>
      </c>
      <c r="B1837" s="52" t="s">
        <v>48</v>
      </c>
      <c r="C1837" s="52" t="s">
        <v>28</v>
      </c>
      <c r="D1837" s="52" t="s">
        <v>36</v>
      </c>
      <c r="E1837" s="52" t="s">
        <v>37</v>
      </c>
      <c r="F1837" s="52" t="s">
        <v>60</v>
      </c>
      <c r="G1837" s="52">
        <f>+LEN(Table13[[#This Row],[Product Name]])</f>
        <v>15</v>
      </c>
      <c r="H1837" s="52" t="s">
        <v>57</v>
      </c>
      <c r="I1837" s="52" t="s">
        <v>31</v>
      </c>
      <c r="J1837" s="52">
        <v>2024</v>
      </c>
      <c r="K1837" s="52" t="s">
        <v>63</v>
      </c>
      <c r="L1837" s="53" t="s">
        <v>51</v>
      </c>
      <c r="M1837" s="54">
        <v>45383</v>
      </c>
      <c r="N1837" s="52" t="s">
        <v>34</v>
      </c>
      <c r="O1837" s="55">
        <v>92.88</v>
      </c>
      <c r="P1837" s="52">
        <v>85</v>
      </c>
      <c r="Q1837" s="56">
        <v>0.28000000000000003</v>
      </c>
      <c r="R1837" s="55">
        <f>+Table13[[#This Row],[Price per Unit]]*Table13[[#This Row],[Units Sold]]</f>
        <v>7894.7999999999993</v>
      </c>
      <c r="S1837" s="52" t="s">
        <v>61</v>
      </c>
      <c r="T1837" s="66">
        <f>+Table13[[#This Row],[Price per Unit]]*Table13[[#This Row],[Units Sold]]-Table13[[#This Row],[Price per Unit]]*Table13[[#This Row],[Units Sold]]*Table13[[#This Row],[Discount %]]</f>
        <v>5684.2559999999994</v>
      </c>
      <c r="U1837"/>
    </row>
    <row r="1838" spans="1:21">
      <c r="A1838" s="65">
        <v>3388</v>
      </c>
      <c r="B1838" s="52" t="s">
        <v>41</v>
      </c>
      <c r="C1838" s="52" t="s">
        <v>28</v>
      </c>
      <c r="D1838" s="52" t="s">
        <v>52</v>
      </c>
      <c r="E1838" s="52" t="s">
        <v>70</v>
      </c>
      <c r="F1838" s="52" t="s">
        <v>60</v>
      </c>
      <c r="G1838" s="52">
        <f>+LEN(Table13[[#This Row],[Product Name]])</f>
        <v>15</v>
      </c>
      <c r="H1838" s="52" t="s">
        <v>57</v>
      </c>
      <c r="I1838" s="52" t="s">
        <v>31</v>
      </c>
      <c r="J1838" s="52">
        <v>2024</v>
      </c>
      <c r="K1838" s="52" t="s">
        <v>24</v>
      </c>
      <c r="L1838" s="53" t="s">
        <v>33</v>
      </c>
      <c r="M1838" s="54">
        <v>45413</v>
      </c>
      <c r="N1838" s="52" t="s">
        <v>39</v>
      </c>
      <c r="O1838" s="55">
        <v>80.69</v>
      </c>
      <c r="P1838" s="52">
        <v>348</v>
      </c>
      <c r="Q1838" s="56">
        <v>0.14000000000000001</v>
      </c>
      <c r="R1838" s="55">
        <f>+Table13[[#This Row],[Price per Unit]]*Table13[[#This Row],[Units Sold]]</f>
        <v>28080.12</v>
      </c>
      <c r="S1838" s="52" t="s">
        <v>61</v>
      </c>
      <c r="T1838" s="66">
        <f>+Table13[[#This Row],[Price per Unit]]*Table13[[#This Row],[Units Sold]]-Table13[[#This Row],[Price per Unit]]*Table13[[#This Row],[Units Sold]]*Table13[[#This Row],[Discount %]]</f>
        <v>24148.903200000001</v>
      </c>
      <c r="U1838"/>
    </row>
    <row r="1839" spans="1:21">
      <c r="A1839" s="65">
        <v>3394</v>
      </c>
      <c r="B1839" s="52" t="s">
        <v>48</v>
      </c>
      <c r="C1839" s="52" t="s">
        <v>28</v>
      </c>
      <c r="D1839" s="52" t="s">
        <v>54</v>
      </c>
      <c r="E1839" s="52" t="s">
        <v>62</v>
      </c>
      <c r="F1839" s="52" t="s">
        <v>38</v>
      </c>
      <c r="G1839" s="52">
        <f>+LEN(Table13[[#This Row],[Product Name]])</f>
        <v>15</v>
      </c>
      <c r="H1839" s="52" t="s">
        <v>44</v>
      </c>
      <c r="I1839" s="52" t="s">
        <v>31</v>
      </c>
      <c r="J1839" s="52">
        <v>2024</v>
      </c>
      <c r="K1839" s="52" t="s">
        <v>32</v>
      </c>
      <c r="L1839" s="53" t="s">
        <v>71</v>
      </c>
      <c r="M1839" s="54">
        <v>45566</v>
      </c>
      <c r="N1839" s="52" t="s">
        <v>34</v>
      </c>
      <c r="O1839" s="55">
        <v>35.799999999999997</v>
      </c>
      <c r="P1839" s="52">
        <v>425</v>
      </c>
      <c r="Q1839" s="56">
        <v>0.13</v>
      </c>
      <c r="R1839" s="55">
        <f>+Table13[[#This Row],[Price per Unit]]*Table13[[#This Row],[Units Sold]]</f>
        <v>15214.999999999998</v>
      </c>
      <c r="S1839" s="52" t="s">
        <v>56</v>
      </c>
      <c r="T1839" s="66">
        <f>+Table13[[#This Row],[Price per Unit]]*Table13[[#This Row],[Units Sold]]-Table13[[#This Row],[Price per Unit]]*Table13[[#This Row],[Units Sold]]*Table13[[#This Row],[Discount %]]</f>
        <v>13237.05</v>
      </c>
      <c r="U1839"/>
    </row>
    <row r="1840" spans="1:21">
      <c r="A1840" s="65">
        <v>3395</v>
      </c>
      <c r="B1840" s="52" t="s">
        <v>17</v>
      </c>
      <c r="C1840" s="52" t="s">
        <v>28</v>
      </c>
      <c r="D1840" s="52" t="s">
        <v>50</v>
      </c>
      <c r="E1840" s="52" t="s">
        <v>30</v>
      </c>
      <c r="F1840" s="52" t="s">
        <v>38</v>
      </c>
      <c r="G1840" s="52">
        <f>+LEN(Table13[[#This Row],[Product Name]])</f>
        <v>15</v>
      </c>
      <c r="H1840" s="52" t="s">
        <v>22</v>
      </c>
      <c r="I1840" s="52" t="s">
        <v>23</v>
      </c>
      <c r="J1840" s="52">
        <v>2023</v>
      </c>
      <c r="K1840" s="52" t="s">
        <v>63</v>
      </c>
      <c r="L1840" s="53" t="s">
        <v>72</v>
      </c>
      <c r="M1840" s="54">
        <v>45078</v>
      </c>
      <c r="N1840" s="52" t="s">
        <v>69</v>
      </c>
      <c r="O1840" s="55">
        <v>39.9</v>
      </c>
      <c r="P1840" s="52">
        <v>341</v>
      </c>
      <c r="Q1840" s="56">
        <v>0.28000000000000003</v>
      </c>
      <c r="R1840" s="55">
        <f>+Table13[[#This Row],[Price per Unit]]*Table13[[#This Row],[Units Sold]]</f>
        <v>13605.9</v>
      </c>
      <c r="S1840" s="52" t="s">
        <v>40</v>
      </c>
      <c r="T1840" s="66">
        <f>+Table13[[#This Row],[Price per Unit]]*Table13[[#This Row],[Units Sold]]-Table13[[#This Row],[Price per Unit]]*Table13[[#This Row],[Units Sold]]*Table13[[#This Row],[Discount %]]</f>
        <v>9796.2479999999996</v>
      </c>
      <c r="U1840"/>
    </row>
    <row r="1841" spans="1:21">
      <c r="A1841" s="65">
        <v>3402</v>
      </c>
      <c r="B1841" s="52" t="s">
        <v>17</v>
      </c>
      <c r="C1841" s="52" t="s">
        <v>28</v>
      </c>
      <c r="D1841" s="52" t="s">
        <v>52</v>
      </c>
      <c r="E1841" s="52" t="s">
        <v>20</v>
      </c>
      <c r="F1841" s="52" t="s">
        <v>55</v>
      </c>
      <c r="G1841" s="52">
        <f>+LEN(Table13[[#This Row],[Product Name]])</f>
        <v>19</v>
      </c>
      <c r="H1841" s="52" t="s">
        <v>44</v>
      </c>
      <c r="I1841" s="52" t="s">
        <v>31</v>
      </c>
      <c r="J1841" s="52">
        <v>2023</v>
      </c>
      <c r="K1841" s="52" t="s">
        <v>45</v>
      </c>
      <c r="L1841" s="53" t="s">
        <v>72</v>
      </c>
      <c r="M1841" s="54">
        <v>45078</v>
      </c>
      <c r="N1841" s="52" t="s">
        <v>66</v>
      </c>
      <c r="O1841" s="55">
        <v>31.31</v>
      </c>
      <c r="P1841" s="52">
        <v>320</v>
      </c>
      <c r="Q1841" s="56">
        <v>0.17</v>
      </c>
      <c r="R1841" s="55">
        <f>+Table13[[#This Row],[Price per Unit]]*Table13[[#This Row],[Units Sold]]</f>
        <v>10019.199999999999</v>
      </c>
      <c r="S1841" s="52" t="s">
        <v>27</v>
      </c>
      <c r="T1841" s="66">
        <f>+Table13[[#This Row],[Price per Unit]]*Table13[[#This Row],[Units Sold]]-Table13[[#This Row],[Price per Unit]]*Table13[[#This Row],[Units Sold]]*Table13[[#This Row],[Discount %]]</f>
        <v>8315.9359999999997</v>
      </c>
      <c r="U1841"/>
    </row>
    <row r="1842" spans="1:21">
      <c r="A1842" s="65">
        <v>3405</v>
      </c>
      <c r="B1842" s="52" t="s">
        <v>17</v>
      </c>
      <c r="C1842" s="52" t="s">
        <v>28</v>
      </c>
      <c r="D1842" s="52" t="s">
        <v>50</v>
      </c>
      <c r="E1842" s="52" t="s">
        <v>70</v>
      </c>
      <c r="F1842" s="52" t="s">
        <v>38</v>
      </c>
      <c r="G1842" s="52">
        <f>+LEN(Table13[[#This Row],[Product Name]])</f>
        <v>15</v>
      </c>
      <c r="H1842" s="52" t="s">
        <v>44</v>
      </c>
      <c r="I1842" s="52" t="s">
        <v>23</v>
      </c>
      <c r="J1842" s="52">
        <v>2023</v>
      </c>
      <c r="K1842" s="52" t="s">
        <v>45</v>
      </c>
      <c r="L1842" s="53" t="s">
        <v>72</v>
      </c>
      <c r="M1842" s="54">
        <v>45078</v>
      </c>
      <c r="N1842" s="52" t="s">
        <v>34</v>
      </c>
      <c r="O1842" s="55">
        <v>41.37</v>
      </c>
      <c r="P1842" s="52">
        <v>403</v>
      </c>
      <c r="Q1842" s="56">
        <v>0.24</v>
      </c>
      <c r="R1842" s="55">
        <f>+Table13[[#This Row],[Price per Unit]]*Table13[[#This Row],[Units Sold]]</f>
        <v>16672.11</v>
      </c>
      <c r="S1842" s="52" t="s">
        <v>40</v>
      </c>
      <c r="T1842" s="66">
        <f>+Table13[[#This Row],[Price per Unit]]*Table13[[#This Row],[Units Sold]]-Table13[[#This Row],[Price per Unit]]*Table13[[#This Row],[Units Sold]]*Table13[[#This Row],[Discount %]]</f>
        <v>12670.803600000001</v>
      </c>
      <c r="U1842"/>
    </row>
    <row r="1843" spans="1:21">
      <c r="A1843" s="65">
        <v>3409</v>
      </c>
      <c r="B1843" s="52" t="s">
        <v>41</v>
      </c>
      <c r="C1843" s="52" t="s">
        <v>28</v>
      </c>
      <c r="D1843" s="52" t="s">
        <v>54</v>
      </c>
      <c r="E1843" s="52" t="s">
        <v>67</v>
      </c>
      <c r="F1843" s="52" t="s">
        <v>38</v>
      </c>
      <c r="G1843" s="52">
        <f>+LEN(Table13[[#This Row],[Product Name]])</f>
        <v>15</v>
      </c>
      <c r="H1843" s="52" t="s">
        <v>57</v>
      </c>
      <c r="I1843" s="52" t="s">
        <v>23</v>
      </c>
      <c r="J1843" s="52">
        <v>2024</v>
      </c>
      <c r="K1843" s="52" t="s">
        <v>24</v>
      </c>
      <c r="L1843" s="53" t="s">
        <v>46</v>
      </c>
      <c r="M1843" s="54">
        <v>45536</v>
      </c>
      <c r="N1843" s="52" t="s">
        <v>69</v>
      </c>
      <c r="O1843" s="55">
        <v>88.44</v>
      </c>
      <c r="P1843" s="52">
        <v>423</v>
      </c>
      <c r="Q1843" s="56">
        <v>0.12</v>
      </c>
      <c r="R1843" s="55">
        <f>+Table13[[#This Row],[Price per Unit]]*Table13[[#This Row],[Units Sold]]</f>
        <v>37410.120000000003</v>
      </c>
      <c r="S1843" s="52" t="s">
        <v>47</v>
      </c>
      <c r="T1843" s="66">
        <f>+Table13[[#This Row],[Price per Unit]]*Table13[[#This Row],[Units Sold]]-Table13[[#This Row],[Price per Unit]]*Table13[[#This Row],[Units Sold]]*Table13[[#This Row],[Discount %]]</f>
        <v>32920.905600000006</v>
      </c>
      <c r="U1843"/>
    </row>
    <row r="1844" spans="1:21">
      <c r="A1844" s="65">
        <v>3410</v>
      </c>
      <c r="B1844" s="52" t="s">
        <v>41</v>
      </c>
      <c r="C1844" s="52" t="s">
        <v>28</v>
      </c>
      <c r="D1844" s="52" t="s">
        <v>19</v>
      </c>
      <c r="E1844" s="52" t="s">
        <v>37</v>
      </c>
      <c r="F1844" s="52" t="s">
        <v>60</v>
      </c>
      <c r="G1844" s="52">
        <f>+LEN(Table13[[#This Row],[Product Name]])</f>
        <v>15</v>
      </c>
      <c r="H1844" s="52" t="s">
        <v>44</v>
      </c>
      <c r="I1844" s="52" t="s">
        <v>23</v>
      </c>
      <c r="J1844" s="52">
        <v>2024</v>
      </c>
      <c r="K1844" s="52" t="s">
        <v>63</v>
      </c>
      <c r="L1844" s="53" t="s">
        <v>46</v>
      </c>
      <c r="M1844" s="54">
        <v>45536</v>
      </c>
      <c r="N1844" s="52" t="s">
        <v>39</v>
      </c>
      <c r="O1844" s="55">
        <v>59.31</v>
      </c>
      <c r="P1844" s="52">
        <v>417</v>
      </c>
      <c r="Q1844" s="56">
        <v>0.17</v>
      </c>
      <c r="R1844" s="55">
        <f>+Table13[[#This Row],[Price per Unit]]*Table13[[#This Row],[Units Sold]]</f>
        <v>24732.27</v>
      </c>
      <c r="S1844" s="52" t="s">
        <v>47</v>
      </c>
      <c r="T1844" s="66">
        <f>+Table13[[#This Row],[Price per Unit]]*Table13[[#This Row],[Units Sold]]-Table13[[#This Row],[Price per Unit]]*Table13[[#This Row],[Units Sold]]*Table13[[#This Row],[Discount %]]</f>
        <v>20527.784100000001</v>
      </c>
      <c r="U1844"/>
    </row>
    <row r="1845" spans="1:21">
      <c r="A1845" s="65">
        <v>3415</v>
      </c>
      <c r="B1845" s="52" t="s">
        <v>48</v>
      </c>
      <c r="C1845" s="52" t="s">
        <v>28</v>
      </c>
      <c r="D1845" s="52" t="s">
        <v>29</v>
      </c>
      <c r="E1845" s="52" t="s">
        <v>59</v>
      </c>
      <c r="F1845" s="52" t="s">
        <v>55</v>
      </c>
      <c r="G1845" s="52">
        <f>+LEN(Table13[[#This Row],[Product Name]])</f>
        <v>19</v>
      </c>
      <c r="H1845" s="52" t="s">
        <v>22</v>
      </c>
      <c r="I1845" s="52" t="s">
        <v>31</v>
      </c>
      <c r="J1845" s="52">
        <v>2023</v>
      </c>
      <c r="K1845" s="52" t="s">
        <v>24</v>
      </c>
      <c r="L1845" s="53" t="s">
        <v>58</v>
      </c>
      <c r="M1845" s="54">
        <v>45200</v>
      </c>
      <c r="N1845" s="52" t="s">
        <v>34</v>
      </c>
      <c r="O1845" s="55">
        <v>30.57</v>
      </c>
      <c r="P1845" s="52">
        <v>462</v>
      </c>
      <c r="Q1845" s="56">
        <v>0.12</v>
      </c>
      <c r="R1845" s="55">
        <f>+Table13[[#This Row],[Price per Unit]]*Table13[[#This Row],[Units Sold]]</f>
        <v>14123.34</v>
      </c>
      <c r="S1845" s="52" t="s">
        <v>61</v>
      </c>
      <c r="T1845" s="66">
        <f>+Table13[[#This Row],[Price per Unit]]*Table13[[#This Row],[Units Sold]]-Table13[[#This Row],[Price per Unit]]*Table13[[#This Row],[Units Sold]]*Table13[[#This Row],[Discount %]]</f>
        <v>12428.539199999999</v>
      </c>
      <c r="U1845"/>
    </row>
    <row r="1846" spans="1:21">
      <c r="A1846" s="65">
        <v>3417</v>
      </c>
      <c r="B1846" s="52" t="s">
        <v>17</v>
      </c>
      <c r="C1846" s="52" t="s">
        <v>28</v>
      </c>
      <c r="D1846" s="52" t="s">
        <v>19</v>
      </c>
      <c r="E1846" s="52" t="s">
        <v>67</v>
      </c>
      <c r="F1846" s="52" t="s">
        <v>43</v>
      </c>
      <c r="G1846" s="52">
        <f>+LEN(Table13[[#This Row],[Product Name]])</f>
        <v>20</v>
      </c>
      <c r="H1846" s="52" t="s">
        <v>44</v>
      </c>
      <c r="I1846" s="52" t="s">
        <v>23</v>
      </c>
      <c r="J1846" s="52">
        <v>2024</v>
      </c>
      <c r="K1846" s="52" t="s">
        <v>32</v>
      </c>
      <c r="L1846" s="53" t="s">
        <v>64</v>
      </c>
      <c r="M1846" s="54">
        <v>45474</v>
      </c>
      <c r="N1846" s="52" t="s">
        <v>66</v>
      </c>
      <c r="O1846" s="55">
        <v>28.28</v>
      </c>
      <c r="P1846" s="52">
        <v>418</v>
      </c>
      <c r="Q1846" s="56">
        <v>0.23</v>
      </c>
      <c r="R1846" s="55">
        <f>+Table13[[#This Row],[Price per Unit]]*Table13[[#This Row],[Units Sold]]</f>
        <v>11821.04</v>
      </c>
      <c r="S1846" s="52" t="s">
        <v>61</v>
      </c>
      <c r="T1846" s="66">
        <f>+Table13[[#This Row],[Price per Unit]]*Table13[[#This Row],[Units Sold]]-Table13[[#This Row],[Price per Unit]]*Table13[[#This Row],[Units Sold]]*Table13[[#This Row],[Discount %]]</f>
        <v>9102.2008000000005</v>
      </c>
      <c r="U1846"/>
    </row>
    <row r="1847" spans="1:21">
      <c r="A1847" s="65">
        <v>3422</v>
      </c>
      <c r="B1847" s="52" t="s">
        <v>48</v>
      </c>
      <c r="C1847" s="52" t="s">
        <v>28</v>
      </c>
      <c r="D1847" s="52" t="s">
        <v>54</v>
      </c>
      <c r="E1847" s="52" t="s">
        <v>37</v>
      </c>
      <c r="F1847" s="52" t="s">
        <v>43</v>
      </c>
      <c r="G1847" s="52">
        <f>+LEN(Table13[[#This Row],[Product Name]])</f>
        <v>20</v>
      </c>
      <c r="H1847" s="52" t="s">
        <v>57</v>
      </c>
      <c r="I1847" s="52" t="s">
        <v>31</v>
      </c>
      <c r="J1847" s="52">
        <v>2024</v>
      </c>
      <c r="K1847" s="52" t="s">
        <v>45</v>
      </c>
      <c r="L1847" s="53" t="s">
        <v>33</v>
      </c>
      <c r="M1847" s="54">
        <v>45413</v>
      </c>
      <c r="N1847" s="52" t="s">
        <v>69</v>
      </c>
      <c r="O1847" s="55">
        <v>16.920000000000002</v>
      </c>
      <c r="P1847" s="52">
        <v>283</v>
      </c>
      <c r="Q1847" s="56">
        <v>0.18</v>
      </c>
      <c r="R1847" s="55">
        <f>+Table13[[#This Row],[Price per Unit]]*Table13[[#This Row],[Units Sold]]</f>
        <v>4788.3600000000006</v>
      </c>
      <c r="S1847" s="52" t="s">
        <v>47</v>
      </c>
      <c r="T1847" s="66">
        <f>+Table13[[#This Row],[Price per Unit]]*Table13[[#This Row],[Units Sold]]-Table13[[#This Row],[Price per Unit]]*Table13[[#This Row],[Units Sold]]*Table13[[#This Row],[Discount %]]</f>
        <v>3926.4552000000003</v>
      </c>
      <c r="U1847"/>
    </row>
    <row r="1848" spans="1:21">
      <c r="A1848" s="65">
        <v>3428</v>
      </c>
      <c r="B1848" s="52" t="s">
        <v>48</v>
      </c>
      <c r="C1848" s="52" t="s">
        <v>28</v>
      </c>
      <c r="D1848" s="52" t="s">
        <v>52</v>
      </c>
      <c r="E1848" s="52" t="s">
        <v>59</v>
      </c>
      <c r="F1848" s="52" t="s">
        <v>43</v>
      </c>
      <c r="G1848" s="52">
        <f>+LEN(Table13[[#This Row],[Product Name]])</f>
        <v>20</v>
      </c>
      <c r="H1848" s="52" t="s">
        <v>44</v>
      </c>
      <c r="I1848" s="52" t="s">
        <v>23</v>
      </c>
      <c r="J1848" s="52">
        <v>2023</v>
      </c>
      <c r="K1848" s="52" t="s">
        <v>24</v>
      </c>
      <c r="L1848" s="53" t="s">
        <v>64</v>
      </c>
      <c r="M1848" s="54">
        <v>45108</v>
      </c>
      <c r="N1848" s="52" t="s">
        <v>39</v>
      </c>
      <c r="O1848" s="55">
        <v>5.56</v>
      </c>
      <c r="P1848" s="52">
        <v>468</v>
      </c>
      <c r="Q1848" s="56">
        <v>0.12</v>
      </c>
      <c r="R1848" s="55">
        <f>+Table13[[#This Row],[Price per Unit]]*Table13[[#This Row],[Units Sold]]</f>
        <v>2602.08</v>
      </c>
      <c r="S1848" s="52" t="s">
        <v>47</v>
      </c>
      <c r="T1848" s="66">
        <f>+Table13[[#This Row],[Price per Unit]]*Table13[[#This Row],[Units Sold]]-Table13[[#This Row],[Price per Unit]]*Table13[[#This Row],[Units Sold]]*Table13[[#This Row],[Discount %]]</f>
        <v>2289.8303999999998</v>
      </c>
      <c r="U1848"/>
    </row>
    <row r="1849" spans="1:21">
      <c r="A1849" s="65">
        <v>3431</v>
      </c>
      <c r="B1849" s="52" t="s">
        <v>48</v>
      </c>
      <c r="C1849" s="52" t="s">
        <v>28</v>
      </c>
      <c r="D1849" s="52" t="s">
        <v>29</v>
      </c>
      <c r="E1849" s="52" t="s">
        <v>30</v>
      </c>
      <c r="F1849" s="52" t="s">
        <v>38</v>
      </c>
      <c r="G1849" s="52">
        <f>+LEN(Table13[[#This Row],[Product Name]])</f>
        <v>15</v>
      </c>
      <c r="H1849" s="52" t="s">
        <v>57</v>
      </c>
      <c r="I1849" s="52" t="s">
        <v>23</v>
      </c>
      <c r="J1849" s="52">
        <v>2023</v>
      </c>
      <c r="K1849" s="52" t="s">
        <v>32</v>
      </c>
      <c r="L1849" s="53" t="s">
        <v>72</v>
      </c>
      <c r="M1849" s="54">
        <v>45078</v>
      </c>
      <c r="N1849" s="52" t="s">
        <v>34</v>
      </c>
      <c r="O1849" s="55">
        <v>66.53</v>
      </c>
      <c r="P1849" s="52">
        <v>114</v>
      </c>
      <c r="Q1849" s="56">
        <v>0.19</v>
      </c>
      <c r="R1849" s="55">
        <f>+Table13[[#This Row],[Price per Unit]]*Table13[[#This Row],[Units Sold]]</f>
        <v>7584.42</v>
      </c>
      <c r="S1849" s="52" t="s">
        <v>27</v>
      </c>
      <c r="T1849" s="66">
        <f>+Table13[[#This Row],[Price per Unit]]*Table13[[#This Row],[Units Sold]]-Table13[[#This Row],[Price per Unit]]*Table13[[#This Row],[Units Sold]]*Table13[[#This Row],[Discount %]]</f>
        <v>6143.3801999999996</v>
      </c>
      <c r="U1849"/>
    </row>
    <row r="1850" spans="1:21">
      <c r="A1850" s="65">
        <v>3432</v>
      </c>
      <c r="B1850" s="52" t="s">
        <v>41</v>
      </c>
      <c r="C1850" s="52" t="s">
        <v>28</v>
      </c>
      <c r="D1850" s="52" t="s">
        <v>29</v>
      </c>
      <c r="E1850" s="52" t="s">
        <v>67</v>
      </c>
      <c r="F1850" s="52" t="s">
        <v>21</v>
      </c>
      <c r="G1850" s="52">
        <f>+LEN(Table13[[#This Row],[Product Name]])</f>
        <v>16</v>
      </c>
      <c r="H1850" s="52" t="s">
        <v>22</v>
      </c>
      <c r="I1850" s="52" t="s">
        <v>31</v>
      </c>
      <c r="J1850" s="52">
        <v>2023</v>
      </c>
      <c r="K1850" s="52" t="s">
        <v>45</v>
      </c>
      <c r="L1850" s="53" t="s">
        <v>68</v>
      </c>
      <c r="M1850" s="54">
        <v>45261</v>
      </c>
      <c r="N1850" s="52" t="s">
        <v>66</v>
      </c>
      <c r="O1850" s="55">
        <v>91.02</v>
      </c>
      <c r="P1850" s="52">
        <v>31</v>
      </c>
      <c r="Q1850" s="56">
        <v>0.23</v>
      </c>
      <c r="R1850" s="55">
        <f>+Table13[[#This Row],[Price per Unit]]*Table13[[#This Row],[Units Sold]]</f>
        <v>2821.62</v>
      </c>
      <c r="S1850" s="52" t="s">
        <v>47</v>
      </c>
      <c r="T1850" s="66">
        <f>+Table13[[#This Row],[Price per Unit]]*Table13[[#This Row],[Units Sold]]-Table13[[#This Row],[Price per Unit]]*Table13[[#This Row],[Units Sold]]*Table13[[#This Row],[Discount %]]</f>
        <v>2172.6473999999998</v>
      </c>
      <c r="U1850"/>
    </row>
    <row r="1851" spans="1:21">
      <c r="A1851" s="65">
        <v>3449</v>
      </c>
      <c r="B1851" s="52" t="s">
        <v>48</v>
      </c>
      <c r="C1851" s="52" t="s">
        <v>28</v>
      </c>
      <c r="D1851" s="52" t="s">
        <v>50</v>
      </c>
      <c r="E1851" s="52" t="s">
        <v>70</v>
      </c>
      <c r="F1851" s="52" t="s">
        <v>38</v>
      </c>
      <c r="G1851" s="52">
        <f>+LEN(Table13[[#This Row],[Product Name]])</f>
        <v>15</v>
      </c>
      <c r="H1851" s="52" t="s">
        <v>22</v>
      </c>
      <c r="I1851" s="52" t="s">
        <v>23</v>
      </c>
      <c r="J1851" s="52">
        <v>2023</v>
      </c>
      <c r="K1851" s="52" t="s">
        <v>45</v>
      </c>
      <c r="L1851" s="53" t="s">
        <v>64</v>
      </c>
      <c r="M1851" s="54">
        <v>45108</v>
      </c>
      <c r="N1851" s="52" t="s">
        <v>39</v>
      </c>
      <c r="O1851" s="55">
        <v>88.61</v>
      </c>
      <c r="P1851" s="52">
        <v>15</v>
      </c>
      <c r="Q1851" s="56">
        <v>0.15</v>
      </c>
      <c r="R1851" s="55">
        <f>+Table13[[#This Row],[Price per Unit]]*Table13[[#This Row],[Units Sold]]</f>
        <v>1329.15</v>
      </c>
      <c r="S1851" s="52" t="s">
        <v>56</v>
      </c>
      <c r="T1851" s="66">
        <f>+Table13[[#This Row],[Price per Unit]]*Table13[[#This Row],[Units Sold]]-Table13[[#This Row],[Price per Unit]]*Table13[[#This Row],[Units Sold]]*Table13[[#This Row],[Discount %]]</f>
        <v>1129.7775000000001</v>
      </c>
      <c r="U1851"/>
    </row>
    <row r="1852" spans="1:21">
      <c r="A1852" s="65">
        <v>3451</v>
      </c>
      <c r="B1852" s="52" t="s">
        <v>48</v>
      </c>
      <c r="C1852" s="52" t="s">
        <v>28</v>
      </c>
      <c r="D1852" s="52" t="s">
        <v>29</v>
      </c>
      <c r="E1852" s="52" t="s">
        <v>59</v>
      </c>
      <c r="F1852" s="52" t="s">
        <v>60</v>
      </c>
      <c r="G1852" s="52">
        <f>+LEN(Table13[[#This Row],[Product Name]])</f>
        <v>15</v>
      </c>
      <c r="H1852" s="52" t="s">
        <v>22</v>
      </c>
      <c r="I1852" s="52" t="s">
        <v>23</v>
      </c>
      <c r="J1852" s="52">
        <v>2023</v>
      </c>
      <c r="K1852" s="52" t="s">
        <v>45</v>
      </c>
      <c r="L1852" s="53" t="s">
        <v>58</v>
      </c>
      <c r="M1852" s="54">
        <v>45200</v>
      </c>
      <c r="N1852" s="52" t="s">
        <v>69</v>
      </c>
      <c r="O1852" s="55">
        <v>91.06</v>
      </c>
      <c r="P1852" s="52">
        <v>365</v>
      </c>
      <c r="Q1852" s="56">
        <v>0.18</v>
      </c>
      <c r="R1852" s="55">
        <f>+Table13[[#This Row],[Price per Unit]]*Table13[[#This Row],[Units Sold]]</f>
        <v>33236.9</v>
      </c>
      <c r="S1852" s="52" t="s">
        <v>40</v>
      </c>
      <c r="T1852" s="66">
        <f>+Table13[[#This Row],[Price per Unit]]*Table13[[#This Row],[Units Sold]]-Table13[[#This Row],[Price per Unit]]*Table13[[#This Row],[Units Sold]]*Table13[[#This Row],[Discount %]]</f>
        <v>27254.258000000002</v>
      </c>
      <c r="U1852"/>
    </row>
    <row r="1853" spans="1:21">
      <c r="A1853" s="65">
        <v>3452</v>
      </c>
      <c r="B1853" s="52" t="s">
        <v>41</v>
      </c>
      <c r="C1853" s="52" t="s">
        <v>28</v>
      </c>
      <c r="D1853" s="52" t="s">
        <v>52</v>
      </c>
      <c r="E1853" s="52" t="s">
        <v>30</v>
      </c>
      <c r="F1853" s="52" t="s">
        <v>60</v>
      </c>
      <c r="G1853" s="52">
        <f>+LEN(Table13[[#This Row],[Product Name]])</f>
        <v>15</v>
      </c>
      <c r="H1853" s="52" t="s">
        <v>22</v>
      </c>
      <c r="I1853" s="52" t="s">
        <v>23</v>
      </c>
      <c r="J1853" s="52">
        <v>2024</v>
      </c>
      <c r="K1853" s="52" t="s">
        <v>24</v>
      </c>
      <c r="L1853" s="53" t="s">
        <v>72</v>
      </c>
      <c r="M1853" s="54">
        <v>45444</v>
      </c>
      <c r="N1853" s="52" t="s">
        <v>34</v>
      </c>
      <c r="O1853" s="55">
        <v>23.91</v>
      </c>
      <c r="P1853" s="52">
        <v>326</v>
      </c>
      <c r="Q1853" s="56">
        <v>0.2</v>
      </c>
      <c r="R1853" s="55">
        <f>+Table13[[#This Row],[Price per Unit]]*Table13[[#This Row],[Units Sold]]</f>
        <v>7794.66</v>
      </c>
      <c r="S1853" s="52" t="s">
        <v>56</v>
      </c>
      <c r="T1853" s="66">
        <f>+Table13[[#This Row],[Price per Unit]]*Table13[[#This Row],[Units Sold]]-Table13[[#This Row],[Price per Unit]]*Table13[[#This Row],[Units Sold]]*Table13[[#This Row],[Discount %]]</f>
        <v>6235.7280000000001</v>
      </c>
      <c r="U1853"/>
    </row>
    <row r="1854" spans="1:21">
      <c r="A1854" s="65">
        <v>3453</v>
      </c>
      <c r="B1854" s="52" t="s">
        <v>17</v>
      </c>
      <c r="C1854" s="52" t="s">
        <v>28</v>
      </c>
      <c r="D1854" s="52" t="s">
        <v>29</v>
      </c>
      <c r="E1854" s="52" t="s">
        <v>59</v>
      </c>
      <c r="F1854" s="52" t="s">
        <v>38</v>
      </c>
      <c r="G1854" s="52">
        <f>+LEN(Table13[[#This Row],[Product Name]])</f>
        <v>15</v>
      </c>
      <c r="H1854" s="52" t="s">
        <v>57</v>
      </c>
      <c r="I1854" s="52" t="s">
        <v>23</v>
      </c>
      <c r="J1854" s="52">
        <v>2023</v>
      </c>
      <c r="K1854" s="52" t="s">
        <v>45</v>
      </c>
      <c r="L1854" s="53" t="s">
        <v>46</v>
      </c>
      <c r="M1854" s="54">
        <v>45170</v>
      </c>
      <c r="N1854" s="52" t="s">
        <v>66</v>
      </c>
      <c r="O1854" s="55">
        <v>31.09</v>
      </c>
      <c r="P1854" s="52">
        <v>420</v>
      </c>
      <c r="Q1854" s="56">
        <v>0.18</v>
      </c>
      <c r="R1854" s="55">
        <f>+Table13[[#This Row],[Price per Unit]]*Table13[[#This Row],[Units Sold]]</f>
        <v>13057.8</v>
      </c>
      <c r="S1854" s="52" t="s">
        <v>56</v>
      </c>
      <c r="T1854" s="66">
        <f>+Table13[[#This Row],[Price per Unit]]*Table13[[#This Row],[Units Sold]]-Table13[[#This Row],[Price per Unit]]*Table13[[#This Row],[Units Sold]]*Table13[[#This Row],[Discount %]]</f>
        <v>10707.395999999999</v>
      </c>
      <c r="U1854"/>
    </row>
    <row r="1855" spans="1:21">
      <c r="A1855" s="65">
        <v>3456</v>
      </c>
      <c r="B1855" s="52" t="s">
        <v>17</v>
      </c>
      <c r="C1855" s="52" t="s">
        <v>28</v>
      </c>
      <c r="D1855" s="52" t="s">
        <v>29</v>
      </c>
      <c r="E1855" s="52" t="s">
        <v>37</v>
      </c>
      <c r="F1855" s="52" t="s">
        <v>60</v>
      </c>
      <c r="G1855" s="52">
        <f>+LEN(Table13[[#This Row],[Product Name]])</f>
        <v>15</v>
      </c>
      <c r="H1855" s="52" t="s">
        <v>57</v>
      </c>
      <c r="I1855" s="52" t="s">
        <v>23</v>
      </c>
      <c r="J1855" s="52">
        <v>2024</v>
      </c>
      <c r="K1855" s="52" t="s">
        <v>32</v>
      </c>
      <c r="L1855" s="53" t="s">
        <v>64</v>
      </c>
      <c r="M1855" s="54">
        <v>45474</v>
      </c>
      <c r="N1855" s="52" t="s">
        <v>34</v>
      </c>
      <c r="O1855" s="55">
        <v>76.62</v>
      </c>
      <c r="P1855" s="52">
        <v>407</v>
      </c>
      <c r="Q1855" s="56">
        <v>0.26</v>
      </c>
      <c r="R1855" s="55">
        <f>+Table13[[#This Row],[Price per Unit]]*Table13[[#This Row],[Units Sold]]</f>
        <v>31184.34</v>
      </c>
      <c r="S1855" s="52" t="s">
        <v>27</v>
      </c>
      <c r="T1855" s="66">
        <f>+Table13[[#This Row],[Price per Unit]]*Table13[[#This Row],[Units Sold]]-Table13[[#This Row],[Price per Unit]]*Table13[[#This Row],[Units Sold]]*Table13[[#This Row],[Discount %]]</f>
        <v>23076.411599999999</v>
      </c>
      <c r="U1855"/>
    </row>
    <row r="1856" spans="1:21">
      <c r="A1856" s="65">
        <v>3462</v>
      </c>
      <c r="B1856" s="52" t="s">
        <v>48</v>
      </c>
      <c r="C1856" s="52" t="s">
        <v>28</v>
      </c>
      <c r="D1856" s="52" t="s">
        <v>29</v>
      </c>
      <c r="E1856" s="52" t="s">
        <v>20</v>
      </c>
      <c r="F1856" s="52" t="s">
        <v>43</v>
      </c>
      <c r="G1856" s="52">
        <f>+LEN(Table13[[#This Row],[Product Name]])</f>
        <v>20</v>
      </c>
      <c r="H1856" s="52" t="s">
        <v>57</v>
      </c>
      <c r="I1856" s="52" t="s">
        <v>23</v>
      </c>
      <c r="J1856" s="52">
        <v>2024</v>
      </c>
      <c r="K1856" s="52" t="s">
        <v>24</v>
      </c>
      <c r="L1856" s="53" t="s">
        <v>25</v>
      </c>
      <c r="M1856" s="54">
        <v>45352</v>
      </c>
      <c r="N1856" s="52" t="s">
        <v>69</v>
      </c>
      <c r="O1856" s="55">
        <v>17.309999999999999</v>
      </c>
      <c r="P1856" s="52">
        <v>81</v>
      </c>
      <c r="Q1856" s="56">
        <v>0.2</v>
      </c>
      <c r="R1856" s="55">
        <f>+Table13[[#This Row],[Price per Unit]]*Table13[[#This Row],[Units Sold]]</f>
        <v>1402.11</v>
      </c>
      <c r="S1856" s="52" t="s">
        <v>56</v>
      </c>
      <c r="T1856" s="66">
        <f>+Table13[[#This Row],[Price per Unit]]*Table13[[#This Row],[Units Sold]]-Table13[[#This Row],[Price per Unit]]*Table13[[#This Row],[Units Sold]]*Table13[[#This Row],[Discount %]]</f>
        <v>1121.6879999999999</v>
      </c>
      <c r="U1856"/>
    </row>
    <row r="1857" spans="1:21">
      <c r="A1857" s="65">
        <v>3464</v>
      </c>
      <c r="B1857" s="52" t="s">
        <v>48</v>
      </c>
      <c r="C1857" s="52" t="s">
        <v>28</v>
      </c>
      <c r="D1857" s="52" t="s">
        <v>54</v>
      </c>
      <c r="E1857" s="52" t="s">
        <v>67</v>
      </c>
      <c r="F1857" s="52" t="s">
        <v>60</v>
      </c>
      <c r="G1857" s="52">
        <f>+LEN(Table13[[#This Row],[Product Name]])</f>
        <v>15</v>
      </c>
      <c r="H1857" s="52" t="s">
        <v>57</v>
      </c>
      <c r="I1857" s="52" t="s">
        <v>31</v>
      </c>
      <c r="J1857" s="52">
        <v>2023</v>
      </c>
      <c r="K1857" s="52" t="s">
        <v>24</v>
      </c>
      <c r="L1857" s="53" t="s">
        <v>25</v>
      </c>
      <c r="M1857" s="54">
        <v>44986</v>
      </c>
      <c r="N1857" s="52" t="s">
        <v>34</v>
      </c>
      <c r="O1857" s="55">
        <v>38.880000000000003</v>
      </c>
      <c r="P1857" s="52">
        <v>79</v>
      </c>
      <c r="Q1857" s="56">
        <v>0.21</v>
      </c>
      <c r="R1857" s="55">
        <f>+Table13[[#This Row],[Price per Unit]]*Table13[[#This Row],[Units Sold]]</f>
        <v>3071.52</v>
      </c>
      <c r="S1857" s="52" t="s">
        <v>27</v>
      </c>
      <c r="T1857" s="66">
        <f>+Table13[[#This Row],[Price per Unit]]*Table13[[#This Row],[Units Sold]]-Table13[[#This Row],[Price per Unit]]*Table13[[#This Row],[Units Sold]]*Table13[[#This Row],[Discount %]]</f>
        <v>2426.5007999999998</v>
      </c>
      <c r="U1857"/>
    </row>
    <row r="1858" spans="1:21">
      <c r="A1858" s="65">
        <v>3466</v>
      </c>
      <c r="B1858" s="52" t="s">
        <v>48</v>
      </c>
      <c r="C1858" s="52" t="s">
        <v>28</v>
      </c>
      <c r="D1858" s="52" t="s">
        <v>54</v>
      </c>
      <c r="E1858" s="52" t="s">
        <v>30</v>
      </c>
      <c r="F1858" s="52" t="s">
        <v>38</v>
      </c>
      <c r="G1858" s="52">
        <f>+LEN(Table13[[#This Row],[Product Name]])</f>
        <v>15</v>
      </c>
      <c r="H1858" s="52" t="s">
        <v>22</v>
      </c>
      <c r="I1858" s="52" t="s">
        <v>23</v>
      </c>
      <c r="J1858" s="52">
        <v>2023</v>
      </c>
      <c r="K1858" s="52" t="s">
        <v>63</v>
      </c>
      <c r="L1858" s="53" t="s">
        <v>73</v>
      </c>
      <c r="M1858" s="54">
        <v>45139</v>
      </c>
      <c r="N1858" s="52" t="s">
        <v>69</v>
      </c>
      <c r="O1858" s="55">
        <v>53.72</v>
      </c>
      <c r="P1858" s="52">
        <v>432</v>
      </c>
      <c r="Q1858" s="56">
        <v>0.08</v>
      </c>
      <c r="R1858" s="55">
        <f>+Table13[[#This Row],[Price per Unit]]*Table13[[#This Row],[Units Sold]]</f>
        <v>23207.040000000001</v>
      </c>
      <c r="S1858" s="52" t="s">
        <v>56</v>
      </c>
      <c r="T1858" s="66">
        <f>+Table13[[#This Row],[Price per Unit]]*Table13[[#This Row],[Units Sold]]-Table13[[#This Row],[Price per Unit]]*Table13[[#This Row],[Units Sold]]*Table13[[#This Row],[Discount %]]</f>
        <v>21350.4768</v>
      </c>
      <c r="U1858"/>
    </row>
    <row r="1859" spans="1:21">
      <c r="A1859" s="65">
        <v>3472</v>
      </c>
      <c r="B1859" s="52" t="s">
        <v>17</v>
      </c>
      <c r="C1859" s="52" t="s">
        <v>28</v>
      </c>
      <c r="D1859" s="52" t="s">
        <v>50</v>
      </c>
      <c r="E1859" s="52" t="s">
        <v>67</v>
      </c>
      <c r="F1859" s="52" t="s">
        <v>55</v>
      </c>
      <c r="G1859" s="52">
        <f>+LEN(Table13[[#This Row],[Product Name]])</f>
        <v>19</v>
      </c>
      <c r="H1859" s="52" t="s">
        <v>57</v>
      </c>
      <c r="I1859" s="52" t="s">
        <v>31</v>
      </c>
      <c r="J1859" s="52">
        <v>2024</v>
      </c>
      <c r="K1859" s="52" t="s">
        <v>24</v>
      </c>
      <c r="L1859" s="53" t="s">
        <v>71</v>
      </c>
      <c r="M1859" s="54">
        <v>45566</v>
      </c>
      <c r="N1859" s="52" t="s">
        <v>69</v>
      </c>
      <c r="O1859" s="55">
        <v>69.290000000000006</v>
      </c>
      <c r="P1859" s="52">
        <v>178</v>
      </c>
      <c r="Q1859" s="56">
        <v>0.18</v>
      </c>
      <c r="R1859" s="55">
        <f>+Table13[[#This Row],[Price per Unit]]*Table13[[#This Row],[Units Sold]]</f>
        <v>12333.62</v>
      </c>
      <c r="S1859" s="52" t="s">
        <v>27</v>
      </c>
      <c r="T1859" s="66">
        <f>+Table13[[#This Row],[Price per Unit]]*Table13[[#This Row],[Units Sold]]-Table13[[#This Row],[Price per Unit]]*Table13[[#This Row],[Units Sold]]*Table13[[#This Row],[Discount %]]</f>
        <v>10113.5684</v>
      </c>
      <c r="U1859"/>
    </row>
    <row r="1860" spans="1:21">
      <c r="A1860" s="65">
        <v>3476</v>
      </c>
      <c r="B1860" s="52" t="s">
        <v>17</v>
      </c>
      <c r="C1860" s="52" t="s">
        <v>28</v>
      </c>
      <c r="D1860" s="52" t="s">
        <v>42</v>
      </c>
      <c r="E1860" s="52" t="s">
        <v>59</v>
      </c>
      <c r="F1860" s="52" t="s">
        <v>55</v>
      </c>
      <c r="G1860" s="52">
        <f>+LEN(Table13[[#This Row],[Product Name]])</f>
        <v>19</v>
      </c>
      <c r="H1860" s="52" t="s">
        <v>22</v>
      </c>
      <c r="I1860" s="52" t="s">
        <v>31</v>
      </c>
      <c r="J1860" s="52">
        <v>2024</v>
      </c>
      <c r="K1860" s="52" t="s">
        <v>63</v>
      </c>
      <c r="L1860" s="53" t="s">
        <v>25</v>
      </c>
      <c r="M1860" s="54">
        <v>45352</v>
      </c>
      <c r="N1860" s="52" t="s">
        <v>26</v>
      </c>
      <c r="O1860" s="55">
        <v>34.57</v>
      </c>
      <c r="P1860" s="52">
        <v>319</v>
      </c>
      <c r="Q1860" s="56">
        <v>0.02</v>
      </c>
      <c r="R1860" s="55">
        <f>+Table13[[#This Row],[Price per Unit]]*Table13[[#This Row],[Units Sold]]</f>
        <v>11027.83</v>
      </c>
      <c r="S1860" s="52" t="s">
        <v>40</v>
      </c>
      <c r="T1860" s="66">
        <f>+Table13[[#This Row],[Price per Unit]]*Table13[[#This Row],[Units Sold]]-Table13[[#This Row],[Price per Unit]]*Table13[[#This Row],[Units Sold]]*Table13[[#This Row],[Discount %]]</f>
        <v>10807.2734</v>
      </c>
      <c r="U1860"/>
    </row>
    <row r="1861" spans="1:21">
      <c r="A1861" s="65">
        <v>3480</v>
      </c>
      <c r="B1861" s="52" t="s">
        <v>17</v>
      </c>
      <c r="C1861" s="52" t="s">
        <v>28</v>
      </c>
      <c r="D1861" s="52" t="s">
        <v>42</v>
      </c>
      <c r="E1861" s="52" t="s">
        <v>30</v>
      </c>
      <c r="F1861" s="52" t="s">
        <v>60</v>
      </c>
      <c r="G1861" s="52">
        <f>+LEN(Table13[[#This Row],[Product Name]])</f>
        <v>15</v>
      </c>
      <c r="H1861" s="52" t="s">
        <v>44</v>
      </c>
      <c r="I1861" s="52" t="s">
        <v>31</v>
      </c>
      <c r="J1861" s="52">
        <v>2024</v>
      </c>
      <c r="K1861" s="52" t="s">
        <v>32</v>
      </c>
      <c r="L1861" s="53" t="s">
        <v>33</v>
      </c>
      <c r="M1861" s="54">
        <v>45413</v>
      </c>
      <c r="N1861" s="52" t="s">
        <v>39</v>
      </c>
      <c r="O1861" s="55">
        <v>37.32</v>
      </c>
      <c r="P1861" s="52">
        <v>241</v>
      </c>
      <c r="Q1861" s="56">
        <v>0.25</v>
      </c>
      <c r="R1861" s="55">
        <f>+Table13[[#This Row],[Price per Unit]]*Table13[[#This Row],[Units Sold]]</f>
        <v>8994.1200000000008</v>
      </c>
      <c r="S1861" s="52" t="s">
        <v>40</v>
      </c>
      <c r="T1861" s="66">
        <f>+Table13[[#This Row],[Price per Unit]]*Table13[[#This Row],[Units Sold]]-Table13[[#This Row],[Price per Unit]]*Table13[[#This Row],[Units Sold]]*Table13[[#This Row],[Discount %]]</f>
        <v>6745.59</v>
      </c>
      <c r="U1861"/>
    </row>
    <row r="1862" spans="1:21">
      <c r="A1862" s="65">
        <v>3481</v>
      </c>
      <c r="B1862" s="52" t="s">
        <v>17</v>
      </c>
      <c r="C1862" s="52" t="s">
        <v>28</v>
      </c>
      <c r="D1862" s="52" t="s">
        <v>52</v>
      </c>
      <c r="E1862" s="52" t="s">
        <v>30</v>
      </c>
      <c r="F1862" s="52" t="s">
        <v>55</v>
      </c>
      <c r="G1862" s="52">
        <f>+LEN(Table13[[#This Row],[Product Name]])</f>
        <v>19</v>
      </c>
      <c r="H1862" s="52" t="s">
        <v>57</v>
      </c>
      <c r="I1862" s="52" t="s">
        <v>31</v>
      </c>
      <c r="J1862" s="52">
        <v>2023</v>
      </c>
      <c r="K1862" s="52" t="s">
        <v>45</v>
      </c>
      <c r="L1862" s="53" t="s">
        <v>46</v>
      </c>
      <c r="M1862" s="54">
        <v>45170</v>
      </c>
      <c r="N1862" s="52" t="s">
        <v>34</v>
      </c>
      <c r="O1862" s="55">
        <v>22.34</v>
      </c>
      <c r="P1862" s="52">
        <v>412</v>
      </c>
      <c r="Q1862" s="56">
        <v>0.11</v>
      </c>
      <c r="R1862" s="55">
        <f>+Table13[[#This Row],[Price per Unit]]*Table13[[#This Row],[Units Sold]]</f>
        <v>9204.08</v>
      </c>
      <c r="S1862" s="52" t="s">
        <v>61</v>
      </c>
      <c r="T1862" s="66">
        <f>+Table13[[#This Row],[Price per Unit]]*Table13[[#This Row],[Units Sold]]-Table13[[#This Row],[Price per Unit]]*Table13[[#This Row],[Units Sold]]*Table13[[#This Row],[Discount %]]</f>
        <v>8191.6311999999998</v>
      </c>
      <c r="U1862"/>
    </row>
    <row r="1863" spans="1:21">
      <c r="A1863" s="65">
        <v>3490</v>
      </c>
      <c r="B1863" s="52" t="s">
        <v>48</v>
      </c>
      <c r="C1863" s="52" t="s">
        <v>28</v>
      </c>
      <c r="D1863" s="52" t="s">
        <v>36</v>
      </c>
      <c r="E1863" s="52" t="s">
        <v>20</v>
      </c>
      <c r="F1863" s="52" t="s">
        <v>55</v>
      </c>
      <c r="G1863" s="52">
        <f>+LEN(Table13[[#This Row],[Product Name]])</f>
        <v>19</v>
      </c>
      <c r="H1863" s="52" t="s">
        <v>44</v>
      </c>
      <c r="I1863" s="52" t="s">
        <v>23</v>
      </c>
      <c r="J1863" s="52">
        <v>2023</v>
      </c>
      <c r="K1863" s="52" t="s">
        <v>24</v>
      </c>
      <c r="L1863" s="53" t="s">
        <v>33</v>
      </c>
      <c r="M1863" s="54">
        <v>45047</v>
      </c>
      <c r="N1863" s="52" t="s">
        <v>66</v>
      </c>
      <c r="O1863" s="55">
        <v>65.040000000000006</v>
      </c>
      <c r="P1863" s="52">
        <v>309</v>
      </c>
      <c r="Q1863" s="56">
        <v>0.11</v>
      </c>
      <c r="R1863" s="55">
        <f>+Table13[[#This Row],[Price per Unit]]*Table13[[#This Row],[Units Sold]]</f>
        <v>20097.36</v>
      </c>
      <c r="S1863" s="52" t="s">
        <v>40</v>
      </c>
      <c r="T1863" s="66">
        <f>+Table13[[#This Row],[Price per Unit]]*Table13[[#This Row],[Units Sold]]-Table13[[#This Row],[Price per Unit]]*Table13[[#This Row],[Units Sold]]*Table13[[#This Row],[Discount %]]</f>
        <v>17886.650399999999</v>
      </c>
      <c r="U1863"/>
    </row>
    <row r="1864" spans="1:21">
      <c r="A1864" s="65">
        <v>3492</v>
      </c>
      <c r="B1864" s="52" t="s">
        <v>17</v>
      </c>
      <c r="C1864" s="52" t="s">
        <v>28</v>
      </c>
      <c r="D1864" s="52" t="s">
        <v>52</v>
      </c>
      <c r="E1864" s="52" t="s">
        <v>59</v>
      </c>
      <c r="F1864" s="52" t="s">
        <v>38</v>
      </c>
      <c r="G1864" s="52">
        <f>+LEN(Table13[[#This Row],[Product Name]])</f>
        <v>15</v>
      </c>
      <c r="H1864" s="52" t="s">
        <v>57</v>
      </c>
      <c r="I1864" s="52" t="s">
        <v>31</v>
      </c>
      <c r="J1864" s="52">
        <v>2023</v>
      </c>
      <c r="K1864" s="52" t="s">
        <v>45</v>
      </c>
      <c r="L1864" s="53" t="s">
        <v>51</v>
      </c>
      <c r="M1864" s="54">
        <v>45017</v>
      </c>
      <c r="N1864" s="52" t="s">
        <v>39</v>
      </c>
      <c r="O1864" s="55">
        <v>55.54</v>
      </c>
      <c r="P1864" s="52">
        <v>338</v>
      </c>
      <c r="Q1864" s="56">
        <v>0.16</v>
      </c>
      <c r="R1864" s="55">
        <f>+Table13[[#This Row],[Price per Unit]]*Table13[[#This Row],[Units Sold]]</f>
        <v>18772.52</v>
      </c>
      <c r="S1864" s="52" t="s">
        <v>27</v>
      </c>
      <c r="T1864" s="66">
        <f>+Table13[[#This Row],[Price per Unit]]*Table13[[#This Row],[Units Sold]]-Table13[[#This Row],[Price per Unit]]*Table13[[#This Row],[Units Sold]]*Table13[[#This Row],[Discount %]]</f>
        <v>15768.916800000001</v>
      </c>
      <c r="U1864"/>
    </row>
    <row r="1865" spans="1:21">
      <c r="A1865" s="65">
        <v>3497</v>
      </c>
      <c r="B1865" s="52" t="s">
        <v>48</v>
      </c>
      <c r="C1865" s="52" t="s">
        <v>28</v>
      </c>
      <c r="D1865" s="52" t="s">
        <v>54</v>
      </c>
      <c r="E1865" s="52" t="s">
        <v>30</v>
      </c>
      <c r="F1865" s="52" t="s">
        <v>43</v>
      </c>
      <c r="G1865" s="52">
        <f>+LEN(Table13[[#This Row],[Product Name]])</f>
        <v>20</v>
      </c>
      <c r="H1865" s="52" t="s">
        <v>44</v>
      </c>
      <c r="I1865" s="52" t="s">
        <v>31</v>
      </c>
      <c r="J1865" s="52">
        <v>2023</v>
      </c>
      <c r="K1865" s="52" t="s">
        <v>63</v>
      </c>
      <c r="L1865" s="53" t="s">
        <v>65</v>
      </c>
      <c r="M1865" s="54">
        <v>44927</v>
      </c>
      <c r="N1865" s="52" t="s">
        <v>69</v>
      </c>
      <c r="O1865" s="55">
        <v>97.1</v>
      </c>
      <c r="P1865" s="52">
        <v>348</v>
      </c>
      <c r="Q1865" s="56">
        <v>0.01</v>
      </c>
      <c r="R1865" s="55">
        <f>+Table13[[#This Row],[Price per Unit]]*Table13[[#This Row],[Units Sold]]</f>
        <v>33790.799999999996</v>
      </c>
      <c r="S1865" s="52" t="s">
        <v>40</v>
      </c>
      <c r="T1865" s="66">
        <f>+Table13[[#This Row],[Price per Unit]]*Table13[[#This Row],[Units Sold]]-Table13[[#This Row],[Price per Unit]]*Table13[[#This Row],[Units Sold]]*Table13[[#This Row],[Discount %]]</f>
        <v>33452.891999999993</v>
      </c>
      <c r="U1865"/>
    </row>
    <row r="1866" spans="1:21">
      <c r="A1866" s="65">
        <v>3498</v>
      </c>
      <c r="B1866" s="52" t="s">
        <v>17</v>
      </c>
      <c r="C1866" s="52" t="s">
        <v>28</v>
      </c>
      <c r="D1866" s="52" t="s">
        <v>29</v>
      </c>
      <c r="E1866" s="52" t="s">
        <v>30</v>
      </c>
      <c r="F1866" s="52" t="s">
        <v>60</v>
      </c>
      <c r="G1866" s="52">
        <f>+LEN(Table13[[#This Row],[Product Name]])</f>
        <v>15</v>
      </c>
      <c r="H1866" s="52" t="s">
        <v>44</v>
      </c>
      <c r="I1866" s="52" t="s">
        <v>31</v>
      </c>
      <c r="J1866" s="52">
        <v>2023</v>
      </c>
      <c r="K1866" s="52" t="s">
        <v>32</v>
      </c>
      <c r="L1866" s="53" t="s">
        <v>65</v>
      </c>
      <c r="M1866" s="54">
        <v>44927</v>
      </c>
      <c r="N1866" s="52" t="s">
        <v>69</v>
      </c>
      <c r="O1866" s="55">
        <v>42.39</v>
      </c>
      <c r="P1866" s="52">
        <v>9</v>
      </c>
      <c r="Q1866" s="56">
        <v>0.13</v>
      </c>
      <c r="R1866" s="55">
        <f>+Table13[[#This Row],[Price per Unit]]*Table13[[#This Row],[Units Sold]]</f>
        <v>381.51</v>
      </c>
      <c r="S1866" s="52" t="s">
        <v>47</v>
      </c>
      <c r="T1866" s="66">
        <f>+Table13[[#This Row],[Price per Unit]]*Table13[[#This Row],[Units Sold]]-Table13[[#This Row],[Price per Unit]]*Table13[[#This Row],[Units Sold]]*Table13[[#This Row],[Discount %]]</f>
        <v>331.91370000000001</v>
      </c>
      <c r="U1866"/>
    </row>
    <row r="1867" spans="1:21">
      <c r="A1867" s="65">
        <v>3501</v>
      </c>
      <c r="B1867" s="52" t="s">
        <v>48</v>
      </c>
      <c r="C1867" s="52" t="s">
        <v>28</v>
      </c>
      <c r="D1867" s="52" t="s">
        <v>19</v>
      </c>
      <c r="E1867" s="52" t="s">
        <v>67</v>
      </c>
      <c r="F1867" s="52" t="s">
        <v>21</v>
      </c>
      <c r="G1867" s="52">
        <f>+LEN(Table13[[#This Row],[Product Name]])</f>
        <v>16</v>
      </c>
      <c r="H1867" s="52" t="s">
        <v>22</v>
      </c>
      <c r="I1867" s="52" t="s">
        <v>23</v>
      </c>
      <c r="J1867" s="52">
        <v>2024</v>
      </c>
      <c r="K1867" s="52" t="s">
        <v>24</v>
      </c>
      <c r="L1867" s="53" t="s">
        <v>72</v>
      </c>
      <c r="M1867" s="54">
        <v>45444</v>
      </c>
      <c r="N1867" s="52" t="s">
        <v>26</v>
      </c>
      <c r="O1867" s="55">
        <v>21.45</v>
      </c>
      <c r="P1867" s="52">
        <v>460</v>
      </c>
      <c r="Q1867" s="56">
        <v>0.05</v>
      </c>
      <c r="R1867" s="55">
        <f>+Table13[[#This Row],[Price per Unit]]*Table13[[#This Row],[Units Sold]]</f>
        <v>9867</v>
      </c>
      <c r="S1867" s="52" t="s">
        <v>47</v>
      </c>
      <c r="T1867" s="66">
        <f>+Table13[[#This Row],[Price per Unit]]*Table13[[#This Row],[Units Sold]]-Table13[[#This Row],[Price per Unit]]*Table13[[#This Row],[Units Sold]]*Table13[[#This Row],[Discount %]]</f>
        <v>9373.65</v>
      </c>
      <c r="U1867"/>
    </row>
    <row r="1868" spans="1:21">
      <c r="A1868" s="65">
        <v>3502</v>
      </c>
      <c r="B1868" s="52" t="s">
        <v>48</v>
      </c>
      <c r="C1868" s="52" t="s">
        <v>28</v>
      </c>
      <c r="D1868" s="52" t="s">
        <v>50</v>
      </c>
      <c r="E1868" s="52" t="s">
        <v>30</v>
      </c>
      <c r="F1868" s="52" t="s">
        <v>55</v>
      </c>
      <c r="G1868" s="52">
        <f>+LEN(Table13[[#This Row],[Product Name]])</f>
        <v>19</v>
      </c>
      <c r="H1868" s="52" t="s">
        <v>44</v>
      </c>
      <c r="I1868" s="52" t="s">
        <v>23</v>
      </c>
      <c r="J1868" s="52">
        <v>2024</v>
      </c>
      <c r="K1868" s="52" t="s">
        <v>32</v>
      </c>
      <c r="L1868" s="53" t="s">
        <v>46</v>
      </c>
      <c r="M1868" s="54">
        <v>45536</v>
      </c>
      <c r="N1868" s="52" t="s">
        <v>34</v>
      </c>
      <c r="O1868" s="55">
        <v>64.66</v>
      </c>
      <c r="P1868" s="52">
        <v>31</v>
      </c>
      <c r="Q1868" s="56">
        <v>0.24</v>
      </c>
      <c r="R1868" s="55">
        <f>+Table13[[#This Row],[Price per Unit]]*Table13[[#This Row],[Units Sold]]</f>
        <v>2004.4599999999998</v>
      </c>
      <c r="S1868" s="52" t="s">
        <v>47</v>
      </c>
      <c r="T1868" s="66">
        <f>+Table13[[#This Row],[Price per Unit]]*Table13[[#This Row],[Units Sold]]-Table13[[#This Row],[Price per Unit]]*Table13[[#This Row],[Units Sold]]*Table13[[#This Row],[Discount %]]</f>
        <v>1523.3896</v>
      </c>
      <c r="U1868"/>
    </row>
    <row r="1869" spans="1:21">
      <c r="A1869" s="65">
        <v>3503</v>
      </c>
      <c r="B1869" s="52" t="s">
        <v>41</v>
      </c>
      <c r="C1869" s="52" t="s">
        <v>28</v>
      </c>
      <c r="D1869" s="52" t="s">
        <v>54</v>
      </c>
      <c r="E1869" s="52" t="s">
        <v>62</v>
      </c>
      <c r="F1869" s="52" t="s">
        <v>43</v>
      </c>
      <c r="G1869" s="52">
        <f>+LEN(Table13[[#This Row],[Product Name]])</f>
        <v>20</v>
      </c>
      <c r="H1869" s="52" t="s">
        <v>57</v>
      </c>
      <c r="I1869" s="52" t="s">
        <v>23</v>
      </c>
      <c r="J1869" s="52">
        <v>2024</v>
      </c>
      <c r="K1869" s="52" t="s">
        <v>63</v>
      </c>
      <c r="L1869" s="53" t="s">
        <v>33</v>
      </c>
      <c r="M1869" s="54">
        <v>45413</v>
      </c>
      <c r="N1869" s="52" t="s">
        <v>66</v>
      </c>
      <c r="O1869" s="55">
        <v>26.8</v>
      </c>
      <c r="P1869" s="52">
        <v>432</v>
      </c>
      <c r="Q1869" s="56">
        <v>0.01</v>
      </c>
      <c r="R1869" s="55">
        <f>+Table13[[#This Row],[Price per Unit]]*Table13[[#This Row],[Units Sold]]</f>
        <v>11577.6</v>
      </c>
      <c r="S1869" s="52" t="s">
        <v>27</v>
      </c>
      <c r="T1869" s="66">
        <f>+Table13[[#This Row],[Price per Unit]]*Table13[[#This Row],[Units Sold]]-Table13[[#This Row],[Price per Unit]]*Table13[[#This Row],[Units Sold]]*Table13[[#This Row],[Discount %]]</f>
        <v>11461.824000000001</v>
      </c>
      <c r="U1869"/>
    </row>
    <row r="1870" spans="1:21">
      <c r="A1870" s="65">
        <v>3508</v>
      </c>
      <c r="B1870" s="52" t="s">
        <v>41</v>
      </c>
      <c r="C1870" s="52" t="s">
        <v>28</v>
      </c>
      <c r="D1870" s="52" t="s">
        <v>19</v>
      </c>
      <c r="E1870" s="52" t="s">
        <v>62</v>
      </c>
      <c r="F1870" s="52" t="s">
        <v>55</v>
      </c>
      <c r="G1870" s="52">
        <f>+LEN(Table13[[#This Row],[Product Name]])</f>
        <v>19</v>
      </c>
      <c r="H1870" s="52" t="s">
        <v>57</v>
      </c>
      <c r="I1870" s="52" t="s">
        <v>31</v>
      </c>
      <c r="J1870" s="52">
        <v>2024</v>
      </c>
      <c r="K1870" s="52" t="s">
        <v>63</v>
      </c>
      <c r="L1870" s="53" t="s">
        <v>25</v>
      </c>
      <c r="M1870" s="54">
        <v>45352</v>
      </c>
      <c r="N1870" s="52" t="s">
        <v>66</v>
      </c>
      <c r="O1870" s="55">
        <v>80.209999999999994</v>
      </c>
      <c r="P1870" s="52">
        <v>236</v>
      </c>
      <c r="Q1870" s="56">
        <v>0.18</v>
      </c>
      <c r="R1870" s="55">
        <f>+Table13[[#This Row],[Price per Unit]]*Table13[[#This Row],[Units Sold]]</f>
        <v>18929.559999999998</v>
      </c>
      <c r="S1870" s="52" t="s">
        <v>47</v>
      </c>
      <c r="T1870" s="66">
        <f>+Table13[[#This Row],[Price per Unit]]*Table13[[#This Row],[Units Sold]]-Table13[[#This Row],[Price per Unit]]*Table13[[#This Row],[Units Sold]]*Table13[[#This Row],[Discount %]]</f>
        <v>15522.239199999998</v>
      </c>
      <c r="U1870"/>
    </row>
    <row r="1871" spans="1:21">
      <c r="A1871" s="65">
        <v>3509</v>
      </c>
      <c r="B1871" s="52" t="s">
        <v>17</v>
      </c>
      <c r="C1871" s="52" t="s">
        <v>28</v>
      </c>
      <c r="D1871" s="52" t="s">
        <v>52</v>
      </c>
      <c r="E1871" s="52" t="s">
        <v>37</v>
      </c>
      <c r="F1871" s="52" t="s">
        <v>21</v>
      </c>
      <c r="G1871" s="52">
        <f>+LEN(Table13[[#This Row],[Product Name]])</f>
        <v>16</v>
      </c>
      <c r="H1871" s="52" t="s">
        <v>44</v>
      </c>
      <c r="I1871" s="52" t="s">
        <v>31</v>
      </c>
      <c r="J1871" s="52">
        <v>2023</v>
      </c>
      <c r="K1871" s="52" t="s">
        <v>63</v>
      </c>
      <c r="L1871" s="53" t="s">
        <v>51</v>
      </c>
      <c r="M1871" s="54">
        <v>45017</v>
      </c>
      <c r="N1871" s="52" t="s">
        <v>39</v>
      </c>
      <c r="O1871" s="55">
        <v>69.569999999999993</v>
      </c>
      <c r="P1871" s="52">
        <v>285</v>
      </c>
      <c r="Q1871" s="56">
        <v>0.24</v>
      </c>
      <c r="R1871" s="55">
        <f>+Table13[[#This Row],[Price per Unit]]*Table13[[#This Row],[Units Sold]]</f>
        <v>19827.449999999997</v>
      </c>
      <c r="S1871" s="52" t="s">
        <v>27</v>
      </c>
      <c r="T1871" s="66">
        <f>+Table13[[#This Row],[Price per Unit]]*Table13[[#This Row],[Units Sold]]-Table13[[#This Row],[Price per Unit]]*Table13[[#This Row],[Units Sold]]*Table13[[#This Row],[Discount %]]</f>
        <v>15068.861999999997</v>
      </c>
      <c r="U1871"/>
    </row>
    <row r="1872" spans="1:21">
      <c r="A1872" s="65">
        <v>3520</v>
      </c>
      <c r="B1872" s="52" t="s">
        <v>17</v>
      </c>
      <c r="C1872" s="52" t="s">
        <v>28</v>
      </c>
      <c r="D1872" s="52" t="s">
        <v>42</v>
      </c>
      <c r="E1872" s="52" t="s">
        <v>70</v>
      </c>
      <c r="F1872" s="52" t="s">
        <v>55</v>
      </c>
      <c r="G1872" s="52">
        <f>+LEN(Table13[[#This Row],[Product Name]])</f>
        <v>19</v>
      </c>
      <c r="H1872" s="52" t="s">
        <v>57</v>
      </c>
      <c r="I1872" s="52" t="s">
        <v>31</v>
      </c>
      <c r="J1872" s="52">
        <v>2024</v>
      </c>
      <c r="K1872" s="52" t="s">
        <v>63</v>
      </c>
      <c r="L1872" s="53" t="s">
        <v>65</v>
      </c>
      <c r="M1872" s="54">
        <v>45292</v>
      </c>
      <c r="N1872" s="52" t="s">
        <v>26</v>
      </c>
      <c r="O1872" s="55">
        <v>10.67</v>
      </c>
      <c r="P1872" s="52">
        <v>326</v>
      </c>
      <c r="Q1872" s="56">
        <v>0.12</v>
      </c>
      <c r="R1872" s="55">
        <f>+Table13[[#This Row],[Price per Unit]]*Table13[[#This Row],[Units Sold]]</f>
        <v>3478.42</v>
      </c>
      <c r="S1872" s="52" t="s">
        <v>40</v>
      </c>
      <c r="T1872" s="66">
        <f>+Table13[[#This Row],[Price per Unit]]*Table13[[#This Row],[Units Sold]]-Table13[[#This Row],[Price per Unit]]*Table13[[#This Row],[Units Sold]]*Table13[[#This Row],[Discount %]]</f>
        <v>3061.0096000000003</v>
      </c>
      <c r="U1872"/>
    </row>
    <row r="1873" spans="1:21">
      <c r="A1873" s="65">
        <v>3524</v>
      </c>
      <c r="B1873" s="52" t="s">
        <v>17</v>
      </c>
      <c r="C1873" s="52" t="s">
        <v>28</v>
      </c>
      <c r="D1873" s="52" t="s">
        <v>52</v>
      </c>
      <c r="E1873" s="52" t="s">
        <v>62</v>
      </c>
      <c r="F1873" s="52" t="s">
        <v>60</v>
      </c>
      <c r="G1873" s="52">
        <f>+LEN(Table13[[#This Row],[Product Name]])</f>
        <v>15</v>
      </c>
      <c r="H1873" s="52" t="s">
        <v>22</v>
      </c>
      <c r="I1873" s="52" t="s">
        <v>31</v>
      </c>
      <c r="J1873" s="52">
        <v>2024</v>
      </c>
      <c r="K1873" s="52" t="s">
        <v>63</v>
      </c>
      <c r="L1873" s="53" t="s">
        <v>72</v>
      </c>
      <c r="M1873" s="54">
        <v>45444</v>
      </c>
      <c r="N1873" s="52" t="s">
        <v>34</v>
      </c>
      <c r="O1873" s="55">
        <v>57.08</v>
      </c>
      <c r="P1873" s="52">
        <v>483</v>
      </c>
      <c r="Q1873" s="56">
        <v>0.06</v>
      </c>
      <c r="R1873" s="55">
        <f>+Table13[[#This Row],[Price per Unit]]*Table13[[#This Row],[Units Sold]]</f>
        <v>27569.64</v>
      </c>
      <c r="S1873" s="52" t="s">
        <v>61</v>
      </c>
      <c r="T1873" s="66">
        <f>+Table13[[#This Row],[Price per Unit]]*Table13[[#This Row],[Units Sold]]-Table13[[#This Row],[Price per Unit]]*Table13[[#This Row],[Units Sold]]*Table13[[#This Row],[Discount %]]</f>
        <v>25915.461599999999</v>
      </c>
      <c r="U1873"/>
    </row>
    <row r="1874" spans="1:21">
      <c r="A1874" s="65">
        <v>3526</v>
      </c>
      <c r="B1874" s="52" t="s">
        <v>48</v>
      </c>
      <c r="C1874" s="52" t="s">
        <v>28</v>
      </c>
      <c r="D1874" s="52" t="s">
        <v>52</v>
      </c>
      <c r="E1874" s="52" t="s">
        <v>59</v>
      </c>
      <c r="F1874" s="52" t="s">
        <v>38</v>
      </c>
      <c r="G1874" s="52">
        <f>+LEN(Table13[[#This Row],[Product Name]])</f>
        <v>15</v>
      </c>
      <c r="H1874" s="52" t="s">
        <v>22</v>
      </c>
      <c r="I1874" s="52" t="s">
        <v>31</v>
      </c>
      <c r="J1874" s="52">
        <v>2024</v>
      </c>
      <c r="K1874" s="52" t="s">
        <v>45</v>
      </c>
      <c r="L1874" s="53" t="s">
        <v>58</v>
      </c>
      <c r="M1874" s="54">
        <v>45566</v>
      </c>
      <c r="N1874" s="52" t="s">
        <v>69</v>
      </c>
      <c r="O1874" s="55">
        <v>66.34</v>
      </c>
      <c r="P1874" s="52">
        <v>422</v>
      </c>
      <c r="Q1874" s="56">
        <v>0.14000000000000001</v>
      </c>
      <c r="R1874" s="55">
        <f>+Table13[[#This Row],[Price per Unit]]*Table13[[#This Row],[Units Sold]]</f>
        <v>27995.480000000003</v>
      </c>
      <c r="S1874" s="52" t="s">
        <v>27</v>
      </c>
      <c r="T1874" s="66">
        <f>+Table13[[#This Row],[Price per Unit]]*Table13[[#This Row],[Units Sold]]-Table13[[#This Row],[Price per Unit]]*Table13[[#This Row],[Units Sold]]*Table13[[#This Row],[Discount %]]</f>
        <v>24076.112800000003</v>
      </c>
      <c r="U1874"/>
    </row>
    <row r="1875" spans="1:21">
      <c r="A1875" s="65">
        <v>3534</v>
      </c>
      <c r="B1875" s="52" t="s">
        <v>48</v>
      </c>
      <c r="C1875" s="52" t="s">
        <v>28</v>
      </c>
      <c r="D1875" s="52" t="s">
        <v>42</v>
      </c>
      <c r="E1875" s="52" t="s">
        <v>70</v>
      </c>
      <c r="F1875" s="52" t="s">
        <v>21</v>
      </c>
      <c r="G1875" s="52">
        <f>+LEN(Table13[[#This Row],[Product Name]])</f>
        <v>16</v>
      </c>
      <c r="H1875" s="52" t="s">
        <v>22</v>
      </c>
      <c r="I1875" s="52" t="s">
        <v>23</v>
      </c>
      <c r="J1875" s="52">
        <v>2023</v>
      </c>
      <c r="K1875" s="52" t="s">
        <v>63</v>
      </c>
      <c r="L1875" s="53" t="s">
        <v>68</v>
      </c>
      <c r="M1875" s="54">
        <v>45261</v>
      </c>
      <c r="N1875" s="52" t="s">
        <v>66</v>
      </c>
      <c r="O1875" s="55">
        <v>11.79</v>
      </c>
      <c r="P1875" s="52">
        <v>422</v>
      </c>
      <c r="Q1875" s="56">
        <v>0.16</v>
      </c>
      <c r="R1875" s="55">
        <f>+Table13[[#This Row],[Price per Unit]]*Table13[[#This Row],[Units Sold]]</f>
        <v>4975.3799999999992</v>
      </c>
      <c r="S1875" s="52" t="s">
        <v>47</v>
      </c>
      <c r="T1875" s="66">
        <f>+Table13[[#This Row],[Price per Unit]]*Table13[[#This Row],[Units Sold]]-Table13[[#This Row],[Price per Unit]]*Table13[[#This Row],[Units Sold]]*Table13[[#This Row],[Discount %]]</f>
        <v>4179.319199999999</v>
      </c>
      <c r="U1875"/>
    </row>
    <row r="1876" spans="1:21">
      <c r="A1876" s="65">
        <v>3535</v>
      </c>
      <c r="B1876" s="52" t="s">
        <v>41</v>
      </c>
      <c r="C1876" s="52" t="s">
        <v>28</v>
      </c>
      <c r="D1876" s="52" t="s">
        <v>52</v>
      </c>
      <c r="E1876" s="52" t="s">
        <v>59</v>
      </c>
      <c r="F1876" s="52" t="s">
        <v>21</v>
      </c>
      <c r="G1876" s="52">
        <f>+LEN(Table13[[#This Row],[Product Name]])</f>
        <v>16</v>
      </c>
      <c r="H1876" s="52" t="s">
        <v>22</v>
      </c>
      <c r="I1876" s="52" t="s">
        <v>31</v>
      </c>
      <c r="J1876" s="52">
        <v>2023</v>
      </c>
      <c r="K1876" s="52" t="s">
        <v>63</v>
      </c>
      <c r="L1876" s="53" t="s">
        <v>71</v>
      </c>
      <c r="M1876" s="54">
        <v>45200</v>
      </c>
      <c r="N1876" s="52" t="s">
        <v>69</v>
      </c>
      <c r="O1876" s="55">
        <v>86.76</v>
      </c>
      <c r="P1876" s="52">
        <v>73</v>
      </c>
      <c r="Q1876" s="56">
        <v>0.03</v>
      </c>
      <c r="R1876" s="55">
        <f>+Table13[[#This Row],[Price per Unit]]*Table13[[#This Row],[Units Sold]]</f>
        <v>6333.4800000000005</v>
      </c>
      <c r="S1876" s="52" t="s">
        <v>40</v>
      </c>
      <c r="T1876" s="66">
        <f>+Table13[[#This Row],[Price per Unit]]*Table13[[#This Row],[Units Sold]]-Table13[[#This Row],[Price per Unit]]*Table13[[#This Row],[Units Sold]]*Table13[[#This Row],[Discount %]]</f>
        <v>6143.4756000000007</v>
      </c>
      <c r="U1876"/>
    </row>
    <row r="1877" spans="1:21">
      <c r="A1877" s="65">
        <v>3536</v>
      </c>
      <c r="B1877" s="52" t="s">
        <v>48</v>
      </c>
      <c r="C1877" s="52" t="s">
        <v>28</v>
      </c>
      <c r="D1877" s="52" t="s">
        <v>29</v>
      </c>
      <c r="E1877" s="52" t="s">
        <v>70</v>
      </c>
      <c r="F1877" s="52" t="s">
        <v>38</v>
      </c>
      <c r="G1877" s="52">
        <f>+LEN(Table13[[#This Row],[Product Name]])</f>
        <v>15</v>
      </c>
      <c r="H1877" s="52" t="s">
        <v>57</v>
      </c>
      <c r="I1877" s="52" t="s">
        <v>23</v>
      </c>
      <c r="J1877" s="52">
        <v>2023</v>
      </c>
      <c r="K1877" s="52" t="s">
        <v>45</v>
      </c>
      <c r="L1877" s="53" t="s">
        <v>65</v>
      </c>
      <c r="M1877" s="54">
        <v>44927</v>
      </c>
      <c r="N1877" s="52" t="s">
        <v>39</v>
      </c>
      <c r="O1877" s="55">
        <v>53.48</v>
      </c>
      <c r="P1877" s="52">
        <v>253</v>
      </c>
      <c r="Q1877" s="56">
        <v>0.24</v>
      </c>
      <c r="R1877" s="55">
        <f>+Table13[[#This Row],[Price per Unit]]*Table13[[#This Row],[Units Sold]]</f>
        <v>13530.439999999999</v>
      </c>
      <c r="S1877" s="52" t="s">
        <v>56</v>
      </c>
      <c r="T1877" s="66">
        <f>+Table13[[#This Row],[Price per Unit]]*Table13[[#This Row],[Units Sold]]-Table13[[#This Row],[Price per Unit]]*Table13[[#This Row],[Units Sold]]*Table13[[#This Row],[Discount %]]</f>
        <v>10283.134399999999</v>
      </c>
      <c r="U1877"/>
    </row>
    <row r="1878" spans="1:21">
      <c r="A1878" s="65">
        <v>3544</v>
      </c>
      <c r="B1878" s="52" t="s">
        <v>41</v>
      </c>
      <c r="C1878" s="52" t="s">
        <v>28</v>
      </c>
      <c r="D1878" s="52" t="s">
        <v>19</v>
      </c>
      <c r="E1878" s="52" t="s">
        <v>62</v>
      </c>
      <c r="F1878" s="52" t="s">
        <v>43</v>
      </c>
      <c r="G1878" s="52">
        <f>+LEN(Table13[[#This Row],[Product Name]])</f>
        <v>20</v>
      </c>
      <c r="H1878" s="52" t="s">
        <v>57</v>
      </c>
      <c r="I1878" s="52" t="s">
        <v>31</v>
      </c>
      <c r="J1878" s="52">
        <v>2023</v>
      </c>
      <c r="K1878" s="52" t="s">
        <v>45</v>
      </c>
      <c r="L1878" s="53" t="s">
        <v>64</v>
      </c>
      <c r="M1878" s="54">
        <v>45108</v>
      </c>
      <c r="N1878" s="52" t="s">
        <v>69</v>
      </c>
      <c r="O1878" s="55">
        <v>80.510000000000005</v>
      </c>
      <c r="P1878" s="52">
        <v>352</v>
      </c>
      <c r="Q1878" s="56">
        <v>0.13</v>
      </c>
      <c r="R1878" s="55">
        <f>+Table13[[#This Row],[Price per Unit]]*Table13[[#This Row],[Units Sold]]</f>
        <v>28339.52</v>
      </c>
      <c r="S1878" s="52" t="s">
        <v>56</v>
      </c>
      <c r="T1878" s="66">
        <f>+Table13[[#This Row],[Price per Unit]]*Table13[[#This Row],[Units Sold]]-Table13[[#This Row],[Price per Unit]]*Table13[[#This Row],[Units Sold]]*Table13[[#This Row],[Discount %]]</f>
        <v>24655.382400000002</v>
      </c>
      <c r="U1878"/>
    </row>
    <row r="1879" spans="1:21">
      <c r="A1879" s="65">
        <v>3550</v>
      </c>
      <c r="B1879" s="52" t="s">
        <v>48</v>
      </c>
      <c r="C1879" s="52" t="s">
        <v>28</v>
      </c>
      <c r="D1879" s="52" t="s">
        <v>19</v>
      </c>
      <c r="E1879" s="52" t="s">
        <v>20</v>
      </c>
      <c r="F1879" s="52" t="s">
        <v>60</v>
      </c>
      <c r="G1879" s="52">
        <f>+LEN(Table13[[#This Row],[Product Name]])</f>
        <v>15</v>
      </c>
      <c r="H1879" s="52" t="s">
        <v>44</v>
      </c>
      <c r="I1879" s="52" t="s">
        <v>31</v>
      </c>
      <c r="J1879" s="52">
        <v>2024</v>
      </c>
      <c r="K1879" s="52" t="s">
        <v>24</v>
      </c>
      <c r="L1879" s="53" t="s">
        <v>71</v>
      </c>
      <c r="M1879" s="54">
        <v>45566</v>
      </c>
      <c r="N1879" s="52" t="s">
        <v>26</v>
      </c>
      <c r="O1879" s="55">
        <v>67.83</v>
      </c>
      <c r="P1879" s="52">
        <v>451</v>
      </c>
      <c r="Q1879" s="56">
        <v>0.17</v>
      </c>
      <c r="R1879" s="55">
        <f>+Table13[[#This Row],[Price per Unit]]*Table13[[#This Row],[Units Sold]]</f>
        <v>30591.329999999998</v>
      </c>
      <c r="S1879" s="52" t="s">
        <v>61</v>
      </c>
      <c r="T1879" s="66">
        <f>+Table13[[#This Row],[Price per Unit]]*Table13[[#This Row],[Units Sold]]-Table13[[#This Row],[Price per Unit]]*Table13[[#This Row],[Units Sold]]*Table13[[#This Row],[Discount %]]</f>
        <v>25390.803899999999</v>
      </c>
      <c r="U1879"/>
    </row>
    <row r="1880" spans="1:21">
      <c r="A1880" s="65">
        <v>3551</v>
      </c>
      <c r="B1880" s="52" t="s">
        <v>41</v>
      </c>
      <c r="C1880" s="52" t="s">
        <v>28</v>
      </c>
      <c r="D1880" s="52" t="s">
        <v>42</v>
      </c>
      <c r="E1880" s="52" t="s">
        <v>62</v>
      </c>
      <c r="F1880" s="52" t="s">
        <v>38</v>
      </c>
      <c r="G1880" s="52">
        <f>+LEN(Table13[[#This Row],[Product Name]])</f>
        <v>15</v>
      </c>
      <c r="H1880" s="52" t="s">
        <v>57</v>
      </c>
      <c r="I1880" s="52" t="s">
        <v>23</v>
      </c>
      <c r="J1880" s="52">
        <v>2024</v>
      </c>
      <c r="K1880" s="52" t="s">
        <v>45</v>
      </c>
      <c r="L1880" s="53" t="s">
        <v>73</v>
      </c>
      <c r="M1880" s="54">
        <v>45505</v>
      </c>
      <c r="N1880" s="52" t="s">
        <v>69</v>
      </c>
      <c r="O1880" s="55">
        <v>86.96</v>
      </c>
      <c r="P1880" s="52">
        <v>25</v>
      </c>
      <c r="Q1880" s="56">
        <v>0.03</v>
      </c>
      <c r="R1880" s="55">
        <f>+Table13[[#This Row],[Price per Unit]]*Table13[[#This Row],[Units Sold]]</f>
        <v>2174</v>
      </c>
      <c r="S1880" s="52" t="s">
        <v>40</v>
      </c>
      <c r="T1880" s="66">
        <f>+Table13[[#This Row],[Price per Unit]]*Table13[[#This Row],[Units Sold]]-Table13[[#This Row],[Price per Unit]]*Table13[[#This Row],[Units Sold]]*Table13[[#This Row],[Discount %]]</f>
        <v>2108.7800000000002</v>
      </c>
      <c r="U1880"/>
    </row>
    <row r="1881" spans="1:21">
      <c r="A1881" s="65">
        <v>3554</v>
      </c>
      <c r="B1881" s="52" t="s">
        <v>17</v>
      </c>
      <c r="C1881" s="52" t="s">
        <v>28</v>
      </c>
      <c r="D1881" s="52" t="s">
        <v>52</v>
      </c>
      <c r="E1881" s="52" t="s">
        <v>62</v>
      </c>
      <c r="F1881" s="52" t="s">
        <v>55</v>
      </c>
      <c r="G1881" s="52">
        <f>+LEN(Table13[[#This Row],[Product Name]])</f>
        <v>19</v>
      </c>
      <c r="H1881" s="52" t="s">
        <v>57</v>
      </c>
      <c r="I1881" s="52" t="s">
        <v>31</v>
      </c>
      <c r="J1881" s="52">
        <v>2024</v>
      </c>
      <c r="K1881" s="52" t="s">
        <v>45</v>
      </c>
      <c r="L1881" s="53" t="s">
        <v>72</v>
      </c>
      <c r="M1881" s="54">
        <v>45444</v>
      </c>
      <c r="N1881" s="52" t="s">
        <v>39</v>
      </c>
      <c r="O1881" s="55">
        <v>54.27</v>
      </c>
      <c r="P1881" s="52">
        <v>292</v>
      </c>
      <c r="Q1881" s="56">
        <v>0.14000000000000001</v>
      </c>
      <c r="R1881" s="55">
        <f>+Table13[[#This Row],[Price per Unit]]*Table13[[#This Row],[Units Sold]]</f>
        <v>15846.84</v>
      </c>
      <c r="S1881" s="52" t="s">
        <v>56</v>
      </c>
      <c r="T1881" s="66">
        <f>+Table13[[#This Row],[Price per Unit]]*Table13[[#This Row],[Units Sold]]-Table13[[#This Row],[Price per Unit]]*Table13[[#This Row],[Units Sold]]*Table13[[#This Row],[Discount %]]</f>
        <v>13628.2824</v>
      </c>
      <c r="U1881"/>
    </row>
    <row r="1882" spans="1:21">
      <c r="A1882" s="65">
        <v>3557</v>
      </c>
      <c r="B1882" s="52" t="s">
        <v>41</v>
      </c>
      <c r="C1882" s="52" t="s">
        <v>28</v>
      </c>
      <c r="D1882" s="52" t="s">
        <v>29</v>
      </c>
      <c r="E1882" s="52" t="s">
        <v>70</v>
      </c>
      <c r="F1882" s="52" t="s">
        <v>43</v>
      </c>
      <c r="G1882" s="52">
        <f>+LEN(Table13[[#This Row],[Product Name]])</f>
        <v>20</v>
      </c>
      <c r="H1882" s="52" t="s">
        <v>44</v>
      </c>
      <c r="I1882" s="52" t="s">
        <v>31</v>
      </c>
      <c r="J1882" s="52">
        <v>2024</v>
      </c>
      <c r="K1882" s="52" t="s">
        <v>63</v>
      </c>
      <c r="L1882" s="53" t="s">
        <v>72</v>
      </c>
      <c r="M1882" s="54">
        <v>45444</v>
      </c>
      <c r="N1882" s="52" t="s">
        <v>26</v>
      </c>
      <c r="O1882" s="55">
        <v>40.450000000000003</v>
      </c>
      <c r="P1882" s="52">
        <v>324</v>
      </c>
      <c r="Q1882" s="56">
        <v>0.06</v>
      </c>
      <c r="R1882" s="55">
        <f>+Table13[[#This Row],[Price per Unit]]*Table13[[#This Row],[Units Sold]]</f>
        <v>13105.800000000001</v>
      </c>
      <c r="S1882" s="52" t="s">
        <v>27</v>
      </c>
      <c r="T1882" s="66">
        <f>+Table13[[#This Row],[Price per Unit]]*Table13[[#This Row],[Units Sold]]-Table13[[#This Row],[Price per Unit]]*Table13[[#This Row],[Units Sold]]*Table13[[#This Row],[Discount %]]</f>
        <v>12319.452000000001</v>
      </c>
      <c r="U1882"/>
    </row>
    <row r="1883" spans="1:21">
      <c r="A1883" s="65">
        <v>3561</v>
      </c>
      <c r="B1883" s="52" t="s">
        <v>41</v>
      </c>
      <c r="C1883" s="52" t="s">
        <v>28</v>
      </c>
      <c r="D1883" s="52" t="s">
        <v>50</v>
      </c>
      <c r="E1883" s="52" t="s">
        <v>20</v>
      </c>
      <c r="F1883" s="52" t="s">
        <v>60</v>
      </c>
      <c r="G1883" s="52">
        <f>+LEN(Table13[[#This Row],[Product Name]])</f>
        <v>15</v>
      </c>
      <c r="H1883" s="52" t="s">
        <v>44</v>
      </c>
      <c r="I1883" s="52" t="s">
        <v>23</v>
      </c>
      <c r="J1883" s="52">
        <v>2023</v>
      </c>
      <c r="K1883" s="52" t="s">
        <v>24</v>
      </c>
      <c r="L1883" s="53" t="s">
        <v>51</v>
      </c>
      <c r="M1883" s="54">
        <v>45017</v>
      </c>
      <c r="N1883" s="52" t="s">
        <v>66</v>
      </c>
      <c r="O1883" s="55">
        <v>44.89</v>
      </c>
      <c r="P1883" s="52">
        <v>301</v>
      </c>
      <c r="Q1883" s="56">
        <v>0.28000000000000003</v>
      </c>
      <c r="R1883" s="55">
        <f>+Table13[[#This Row],[Price per Unit]]*Table13[[#This Row],[Units Sold]]</f>
        <v>13511.89</v>
      </c>
      <c r="S1883" s="52" t="s">
        <v>40</v>
      </c>
      <c r="T1883" s="66">
        <f>+Table13[[#This Row],[Price per Unit]]*Table13[[#This Row],[Units Sold]]-Table13[[#This Row],[Price per Unit]]*Table13[[#This Row],[Units Sold]]*Table13[[#This Row],[Discount %]]</f>
        <v>9728.5607999999993</v>
      </c>
      <c r="U1883"/>
    </row>
    <row r="1884" spans="1:21">
      <c r="A1884" s="65">
        <v>3568</v>
      </c>
      <c r="B1884" s="52" t="s">
        <v>48</v>
      </c>
      <c r="C1884" s="52" t="s">
        <v>28</v>
      </c>
      <c r="D1884" s="52" t="s">
        <v>50</v>
      </c>
      <c r="E1884" s="52" t="s">
        <v>20</v>
      </c>
      <c r="F1884" s="52" t="s">
        <v>60</v>
      </c>
      <c r="G1884" s="52">
        <f>+LEN(Table13[[#This Row],[Product Name]])</f>
        <v>15</v>
      </c>
      <c r="H1884" s="52" t="s">
        <v>57</v>
      </c>
      <c r="I1884" s="52" t="s">
        <v>23</v>
      </c>
      <c r="J1884" s="52">
        <v>2024</v>
      </c>
      <c r="K1884" s="52" t="s">
        <v>63</v>
      </c>
      <c r="L1884" s="53" t="s">
        <v>58</v>
      </c>
      <c r="M1884" s="54">
        <v>45566</v>
      </c>
      <c r="N1884" s="52" t="s">
        <v>66</v>
      </c>
      <c r="O1884" s="55">
        <v>99.85</v>
      </c>
      <c r="P1884" s="52">
        <v>358</v>
      </c>
      <c r="Q1884" s="56">
        <v>0.02</v>
      </c>
      <c r="R1884" s="55">
        <f>+Table13[[#This Row],[Price per Unit]]*Table13[[#This Row],[Units Sold]]</f>
        <v>35746.299999999996</v>
      </c>
      <c r="S1884" s="52" t="s">
        <v>56</v>
      </c>
      <c r="T1884" s="66">
        <f>+Table13[[#This Row],[Price per Unit]]*Table13[[#This Row],[Units Sold]]-Table13[[#This Row],[Price per Unit]]*Table13[[#This Row],[Units Sold]]*Table13[[#This Row],[Discount %]]</f>
        <v>35031.373999999996</v>
      </c>
      <c r="U1884"/>
    </row>
    <row r="1885" spans="1:21">
      <c r="A1885" s="65">
        <v>3570</v>
      </c>
      <c r="B1885" s="52" t="s">
        <v>48</v>
      </c>
      <c r="C1885" s="52" t="s">
        <v>28</v>
      </c>
      <c r="D1885" s="52" t="s">
        <v>19</v>
      </c>
      <c r="E1885" s="52" t="s">
        <v>37</v>
      </c>
      <c r="F1885" s="52" t="s">
        <v>21</v>
      </c>
      <c r="G1885" s="52">
        <f>+LEN(Table13[[#This Row],[Product Name]])</f>
        <v>16</v>
      </c>
      <c r="H1885" s="52" t="s">
        <v>22</v>
      </c>
      <c r="I1885" s="52" t="s">
        <v>23</v>
      </c>
      <c r="J1885" s="52">
        <v>2023</v>
      </c>
      <c r="K1885" s="52" t="s">
        <v>45</v>
      </c>
      <c r="L1885" s="53" t="s">
        <v>68</v>
      </c>
      <c r="M1885" s="54">
        <v>45261</v>
      </c>
      <c r="N1885" s="52" t="s">
        <v>26</v>
      </c>
      <c r="O1885" s="55">
        <v>86.09</v>
      </c>
      <c r="P1885" s="52">
        <v>15</v>
      </c>
      <c r="Q1885" s="56">
        <v>0.19</v>
      </c>
      <c r="R1885" s="55">
        <f>+Table13[[#This Row],[Price per Unit]]*Table13[[#This Row],[Units Sold]]</f>
        <v>1291.3500000000001</v>
      </c>
      <c r="S1885" s="52" t="s">
        <v>61</v>
      </c>
      <c r="T1885" s="66">
        <f>+Table13[[#This Row],[Price per Unit]]*Table13[[#This Row],[Units Sold]]-Table13[[#This Row],[Price per Unit]]*Table13[[#This Row],[Units Sold]]*Table13[[#This Row],[Discount %]]</f>
        <v>1045.9935</v>
      </c>
      <c r="U1885"/>
    </row>
    <row r="1886" spans="1:21">
      <c r="A1886" s="65">
        <v>3573</v>
      </c>
      <c r="B1886" s="52" t="s">
        <v>48</v>
      </c>
      <c r="C1886" s="52" t="s">
        <v>28</v>
      </c>
      <c r="D1886" s="52" t="s">
        <v>54</v>
      </c>
      <c r="E1886" s="52" t="s">
        <v>20</v>
      </c>
      <c r="F1886" s="52" t="s">
        <v>21</v>
      </c>
      <c r="G1886" s="52">
        <f>+LEN(Table13[[#This Row],[Product Name]])</f>
        <v>16</v>
      </c>
      <c r="H1886" s="52" t="s">
        <v>22</v>
      </c>
      <c r="I1886" s="52" t="s">
        <v>31</v>
      </c>
      <c r="J1886" s="52">
        <v>2024</v>
      </c>
      <c r="K1886" s="52" t="s">
        <v>45</v>
      </c>
      <c r="L1886" s="53" t="s">
        <v>58</v>
      </c>
      <c r="M1886" s="54">
        <v>45566</v>
      </c>
      <c r="N1886" s="52" t="s">
        <v>69</v>
      </c>
      <c r="O1886" s="55">
        <v>92.08</v>
      </c>
      <c r="P1886" s="52">
        <v>449</v>
      </c>
      <c r="Q1886" s="56">
        <v>0.09</v>
      </c>
      <c r="R1886" s="55">
        <f>+Table13[[#This Row],[Price per Unit]]*Table13[[#This Row],[Units Sold]]</f>
        <v>41343.919999999998</v>
      </c>
      <c r="S1886" s="52" t="s">
        <v>47</v>
      </c>
      <c r="T1886" s="66">
        <f>+Table13[[#This Row],[Price per Unit]]*Table13[[#This Row],[Units Sold]]-Table13[[#This Row],[Price per Unit]]*Table13[[#This Row],[Units Sold]]*Table13[[#This Row],[Discount %]]</f>
        <v>37622.967199999999</v>
      </c>
      <c r="U1886"/>
    </row>
    <row r="1887" spans="1:21">
      <c r="A1887" s="65">
        <v>3579</v>
      </c>
      <c r="B1887" s="52" t="s">
        <v>41</v>
      </c>
      <c r="C1887" s="52" t="s">
        <v>28</v>
      </c>
      <c r="D1887" s="52" t="s">
        <v>54</v>
      </c>
      <c r="E1887" s="52" t="s">
        <v>62</v>
      </c>
      <c r="F1887" s="52" t="s">
        <v>38</v>
      </c>
      <c r="G1887" s="52">
        <f>+LEN(Table13[[#This Row],[Product Name]])</f>
        <v>15</v>
      </c>
      <c r="H1887" s="52" t="s">
        <v>44</v>
      </c>
      <c r="I1887" s="52" t="s">
        <v>23</v>
      </c>
      <c r="J1887" s="52">
        <v>2023</v>
      </c>
      <c r="K1887" s="52" t="s">
        <v>24</v>
      </c>
      <c r="L1887" s="53" t="s">
        <v>64</v>
      </c>
      <c r="M1887" s="54">
        <v>45108</v>
      </c>
      <c r="N1887" s="52" t="s">
        <v>34</v>
      </c>
      <c r="O1887" s="55">
        <v>75.41</v>
      </c>
      <c r="P1887" s="52">
        <v>275</v>
      </c>
      <c r="Q1887" s="56">
        <v>0.04</v>
      </c>
      <c r="R1887" s="55">
        <f>+Table13[[#This Row],[Price per Unit]]*Table13[[#This Row],[Units Sold]]</f>
        <v>20737.75</v>
      </c>
      <c r="S1887" s="52" t="s">
        <v>56</v>
      </c>
      <c r="T1887" s="66">
        <f>+Table13[[#This Row],[Price per Unit]]*Table13[[#This Row],[Units Sold]]-Table13[[#This Row],[Price per Unit]]*Table13[[#This Row],[Units Sold]]*Table13[[#This Row],[Discount %]]</f>
        <v>19908.240000000002</v>
      </c>
      <c r="U1887"/>
    </row>
    <row r="1888" spans="1:21">
      <c r="A1888" s="65">
        <v>3584</v>
      </c>
      <c r="B1888" s="52" t="s">
        <v>17</v>
      </c>
      <c r="C1888" s="52" t="s">
        <v>28</v>
      </c>
      <c r="D1888" s="52" t="s">
        <v>36</v>
      </c>
      <c r="E1888" s="52" t="s">
        <v>67</v>
      </c>
      <c r="F1888" s="52" t="s">
        <v>60</v>
      </c>
      <c r="G1888" s="52">
        <f>+LEN(Table13[[#This Row],[Product Name]])</f>
        <v>15</v>
      </c>
      <c r="H1888" s="52" t="s">
        <v>22</v>
      </c>
      <c r="I1888" s="52" t="s">
        <v>23</v>
      </c>
      <c r="J1888" s="52">
        <v>2023</v>
      </c>
      <c r="K1888" s="52" t="s">
        <v>63</v>
      </c>
      <c r="L1888" s="53" t="s">
        <v>51</v>
      </c>
      <c r="M1888" s="54">
        <v>45017</v>
      </c>
      <c r="N1888" s="52" t="s">
        <v>39</v>
      </c>
      <c r="O1888" s="55">
        <v>31.25</v>
      </c>
      <c r="P1888" s="52">
        <v>14</v>
      </c>
      <c r="Q1888" s="56">
        <v>7.0000000000000007E-2</v>
      </c>
      <c r="R1888" s="55">
        <f>+Table13[[#This Row],[Price per Unit]]*Table13[[#This Row],[Units Sold]]</f>
        <v>437.5</v>
      </c>
      <c r="S1888" s="52" t="s">
        <v>27</v>
      </c>
      <c r="T1888" s="66">
        <f>+Table13[[#This Row],[Price per Unit]]*Table13[[#This Row],[Units Sold]]-Table13[[#This Row],[Price per Unit]]*Table13[[#This Row],[Units Sold]]*Table13[[#This Row],[Discount %]]</f>
        <v>406.875</v>
      </c>
      <c r="U1888"/>
    </row>
    <row r="1889" spans="1:21">
      <c r="A1889" s="65">
        <v>3585</v>
      </c>
      <c r="B1889" s="52" t="s">
        <v>17</v>
      </c>
      <c r="C1889" s="52" t="s">
        <v>28</v>
      </c>
      <c r="D1889" s="52" t="s">
        <v>54</v>
      </c>
      <c r="E1889" s="52" t="s">
        <v>67</v>
      </c>
      <c r="F1889" s="52" t="s">
        <v>43</v>
      </c>
      <c r="G1889" s="52">
        <f>+LEN(Table13[[#This Row],[Product Name]])</f>
        <v>20</v>
      </c>
      <c r="H1889" s="52" t="s">
        <v>22</v>
      </c>
      <c r="I1889" s="52" t="s">
        <v>31</v>
      </c>
      <c r="J1889" s="52">
        <v>2023</v>
      </c>
      <c r="K1889" s="52" t="s">
        <v>32</v>
      </c>
      <c r="L1889" s="53" t="s">
        <v>25</v>
      </c>
      <c r="M1889" s="54">
        <v>44986</v>
      </c>
      <c r="N1889" s="52" t="s">
        <v>26</v>
      </c>
      <c r="O1889" s="55">
        <v>23.46</v>
      </c>
      <c r="P1889" s="52">
        <v>444</v>
      </c>
      <c r="Q1889" s="56">
        <v>0.04</v>
      </c>
      <c r="R1889" s="55">
        <f>+Table13[[#This Row],[Price per Unit]]*Table13[[#This Row],[Units Sold]]</f>
        <v>10416.24</v>
      </c>
      <c r="S1889" s="52" t="s">
        <v>56</v>
      </c>
      <c r="T1889" s="66">
        <f>+Table13[[#This Row],[Price per Unit]]*Table13[[#This Row],[Units Sold]]-Table13[[#This Row],[Price per Unit]]*Table13[[#This Row],[Units Sold]]*Table13[[#This Row],[Discount %]]</f>
        <v>9999.5903999999991</v>
      </c>
      <c r="U1889"/>
    </row>
    <row r="1890" spans="1:21">
      <c r="A1890" s="65">
        <v>3588</v>
      </c>
      <c r="B1890" s="52" t="s">
        <v>48</v>
      </c>
      <c r="C1890" s="52" t="s">
        <v>28</v>
      </c>
      <c r="D1890" s="52" t="s">
        <v>54</v>
      </c>
      <c r="E1890" s="52" t="s">
        <v>30</v>
      </c>
      <c r="F1890" s="52" t="s">
        <v>55</v>
      </c>
      <c r="G1890" s="52">
        <f>+LEN(Table13[[#This Row],[Product Name]])</f>
        <v>19</v>
      </c>
      <c r="H1890" s="52" t="s">
        <v>44</v>
      </c>
      <c r="I1890" s="52" t="s">
        <v>31</v>
      </c>
      <c r="J1890" s="52">
        <v>2023</v>
      </c>
      <c r="K1890" s="52" t="s">
        <v>32</v>
      </c>
      <c r="L1890" s="53" t="s">
        <v>73</v>
      </c>
      <c r="M1890" s="54">
        <v>45139</v>
      </c>
      <c r="N1890" s="52" t="s">
        <v>66</v>
      </c>
      <c r="O1890" s="55">
        <v>63.92</v>
      </c>
      <c r="P1890" s="52">
        <v>127</v>
      </c>
      <c r="Q1890" s="56">
        <v>0.15</v>
      </c>
      <c r="R1890" s="55">
        <f>+Table13[[#This Row],[Price per Unit]]*Table13[[#This Row],[Units Sold]]</f>
        <v>8117.84</v>
      </c>
      <c r="S1890" s="52" t="s">
        <v>40</v>
      </c>
      <c r="T1890" s="66">
        <f>+Table13[[#This Row],[Price per Unit]]*Table13[[#This Row],[Units Sold]]-Table13[[#This Row],[Price per Unit]]*Table13[[#This Row],[Units Sold]]*Table13[[#This Row],[Discount %]]</f>
        <v>6900.1640000000007</v>
      </c>
      <c r="U1890"/>
    </row>
    <row r="1891" spans="1:21">
      <c r="A1891" s="65">
        <v>3592</v>
      </c>
      <c r="B1891" s="52" t="s">
        <v>17</v>
      </c>
      <c r="C1891" s="52" t="s">
        <v>28</v>
      </c>
      <c r="D1891" s="52" t="s">
        <v>36</v>
      </c>
      <c r="E1891" s="52" t="s">
        <v>59</v>
      </c>
      <c r="F1891" s="52" t="s">
        <v>55</v>
      </c>
      <c r="G1891" s="52">
        <f>+LEN(Table13[[#This Row],[Product Name]])</f>
        <v>19</v>
      </c>
      <c r="H1891" s="52" t="s">
        <v>22</v>
      </c>
      <c r="I1891" s="52" t="s">
        <v>23</v>
      </c>
      <c r="J1891" s="52">
        <v>2024</v>
      </c>
      <c r="K1891" s="52" t="s">
        <v>45</v>
      </c>
      <c r="L1891" s="53" t="s">
        <v>64</v>
      </c>
      <c r="M1891" s="54">
        <v>45474</v>
      </c>
      <c r="N1891" s="52" t="s">
        <v>66</v>
      </c>
      <c r="O1891" s="55">
        <v>50.58</v>
      </c>
      <c r="P1891" s="52">
        <v>18</v>
      </c>
      <c r="Q1891" s="56">
        <v>0.23</v>
      </c>
      <c r="R1891" s="55">
        <f>+Table13[[#This Row],[Price per Unit]]*Table13[[#This Row],[Units Sold]]</f>
        <v>910.43999999999994</v>
      </c>
      <c r="S1891" s="52" t="s">
        <v>40</v>
      </c>
      <c r="T1891" s="66">
        <f>+Table13[[#This Row],[Price per Unit]]*Table13[[#This Row],[Units Sold]]-Table13[[#This Row],[Price per Unit]]*Table13[[#This Row],[Units Sold]]*Table13[[#This Row],[Discount %]]</f>
        <v>701.03879999999992</v>
      </c>
      <c r="U1891"/>
    </row>
    <row r="1892" spans="1:21">
      <c r="A1892" s="65">
        <v>3596</v>
      </c>
      <c r="B1892" s="52" t="s">
        <v>17</v>
      </c>
      <c r="C1892" s="52" t="s">
        <v>28</v>
      </c>
      <c r="D1892" s="52" t="s">
        <v>29</v>
      </c>
      <c r="E1892" s="52" t="s">
        <v>70</v>
      </c>
      <c r="F1892" s="52" t="s">
        <v>60</v>
      </c>
      <c r="G1892" s="52">
        <f>+LEN(Table13[[#This Row],[Product Name]])</f>
        <v>15</v>
      </c>
      <c r="H1892" s="52" t="s">
        <v>44</v>
      </c>
      <c r="I1892" s="52" t="s">
        <v>23</v>
      </c>
      <c r="J1892" s="52">
        <v>2024</v>
      </c>
      <c r="K1892" s="52" t="s">
        <v>24</v>
      </c>
      <c r="L1892" s="53" t="s">
        <v>33</v>
      </c>
      <c r="M1892" s="54">
        <v>45413</v>
      </c>
      <c r="N1892" s="52" t="s">
        <v>66</v>
      </c>
      <c r="O1892" s="55">
        <v>32.049999999999997</v>
      </c>
      <c r="P1892" s="52">
        <v>149</v>
      </c>
      <c r="Q1892" s="56">
        <v>0.2</v>
      </c>
      <c r="R1892" s="55">
        <f>+Table13[[#This Row],[Price per Unit]]*Table13[[#This Row],[Units Sold]]</f>
        <v>4775.45</v>
      </c>
      <c r="S1892" s="52" t="s">
        <v>47</v>
      </c>
      <c r="T1892" s="66">
        <f>+Table13[[#This Row],[Price per Unit]]*Table13[[#This Row],[Units Sold]]-Table13[[#This Row],[Price per Unit]]*Table13[[#This Row],[Units Sold]]*Table13[[#This Row],[Discount %]]</f>
        <v>3820.3599999999997</v>
      </c>
      <c r="U1892"/>
    </row>
    <row r="1893" spans="1:21">
      <c r="A1893" s="65">
        <v>3598</v>
      </c>
      <c r="B1893" s="52" t="s">
        <v>41</v>
      </c>
      <c r="C1893" s="52" t="s">
        <v>28</v>
      </c>
      <c r="D1893" s="52" t="s">
        <v>50</v>
      </c>
      <c r="E1893" s="52" t="s">
        <v>30</v>
      </c>
      <c r="F1893" s="52" t="s">
        <v>38</v>
      </c>
      <c r="G1893" s="52">
        <f>+LEN(Table13[[#This Row],[Product Name]])</f>
        <v>15</v>
      </c>
      <c r="H1893" s="52" t="s">
        <v>57</v>
      </c>
      <c r="I1893" s="52" t="s">
        <v>23</v>
      </c>
      <c r="J1893" s="52">
        <v>2023</v>
      </c>
      <c r="K1893" s="52" t="s">
        <v>32</v>
      </c>
      <c r="L1893" s="53" t="s">
        <v>65</v>
      </c>
      <c r="M1893" s="54">
        <v>44927</v>
      </c>
      <c r="N1893" s="52" t="s">
        <v>69</v>
      </c>
      <c r="O1893" s="55">
        <v>49.19</v>
      </c>
      <c r="P1893" s="52">
        <v>55</v>
      </c>
      <c r="Q1893" s="56">
        <v>7.0000000000000007E-2</v>
      </c>
      <c r="R1893" s="55">
        <f>+Table13[[#This Row],[Price per Unit]]*Table13[[#This Row],[Units Sold]]</f>
        <v>2705.45</v>
      </c>
      <c r="S1893" s="52" t="s">
        <v>61</v>
      </c>
      <c r="T1893" s="66">
        <f>+Table13[[#This Row],[Price per Unit]]*Table13[[#This Row],[Units Sold]]-Table13[[#This Row],[Price per Unit]]*Table13[[#This Row],[Units Sold]]*Table13[[#This Row],[Discount %]]</f>
        <v>2516.0684999999999</v>
      </c>
      <c r="U1893"/>
    </row>
    <row r="1894" spans="1:21">
      <c r="A1894" s="65">
        <v>3599</v>
      </c>
      <c r="B1894" s="52" t="s">
        <v>41</v>
      </c>
      <c r="C1894" s="52" t="s">
        <v>28</v>
      </c>
      <c r="D1894" s="52" t="s">
        <v>50</v>
      </c>
      <c r="E1894" s="52" t="s">
        <v>62</v>
      </c>
      <c r="F1894" s="52" t="s">
        <v>21</v>
      </c>
      <c r="G1894" s="52">
        <f>+LEN(Table13[[#This Row],[Product Name]])</f>
        <v>16</v>
      </c>
      <c r="H1894" s="52" t="s">
        <v>57</v>
      </c>
      <c r="I1894" s="52" t="s">
        <v>31</v>
      </c>
      <c r="J1894" s="52">
        <v>2024</v>
      </c>
      <c r="K1894" s="52" t="s">
        <v>32</v>
      </c>
      <c r="L1894" s="53" t="s">
        <v>58</v>
      </c>
      <c r="M1894" s="54">
        <v>45566</v>
      </c>
      <c r="N1894" s="52" t="s">
        <v>69</v>
      </c>
      <c r="O1894" s="55">
        <v>44.09</v>
      </c>
      <c r="P1894" s="52">
        <v>419</v>
      </c>
      <c r="Q1894" s="56">
        <v>0.23</v>
      </c>
      <c r="R1894" s="55">
        <f>+Table13[[#This Row],[Price per Unit]]*Table13[[#This Row],[Units Sold]]</f>
        <v>18473.710000000003</v>
      </c>
      <c r="S1894" s="52" t="s">
        <v>40</v>
      </c>
      <c r="T1894" s="66">
        <f>+Table13[[#This Row],[Price per Unit]]*Table13[[#This Row],[Units Sold]]-Table13[[#This Row],[Price per Unit]]*Table13[[#This Row],[Units Sold]]*Table13[[#This Row],[Discount %]]</f>
        <v>14224.756700000002</v>
      </c>
      <c r="U1894"/>
    </row>
    <row r="1895" spans="1:21">
      <c r="A1895" s="65">
        <v>3602</v>
      </c>
      <c r="B1895" s="52" t="s">
        <v>48</v>
      </c>
      <c r="C1895" s="52" t="s">
        <v>28</v>
      </c>
      <c r="D1895" s="52" t="s">
        <v>54</v>
      </c>
      <c r="E1895" s="52" t="s">
        <v>62</v>
      </c>
      <c r="F1895" s="52" t="s">
        <v>38</v>
      </c>
      <c r="G1895" s="52">
        <f>+LEN(Table13[[#This Row],[Product Name]])</f>
        <v>15</v>
      </c>
      <c r="H1895" s="52" t="s">
        <v>44</v>
      </c>
      <c r="I1895" s="52" t="s">
        <v>23</v>
      </c>
      <c r="J1895" s="52">
        <v>2023</v>
      </c>
      <c r="K1895" s="52" t="s">
        <v>45</v>
      </c>
      <c r="L1895" s="53" t="s">
        <v>58</v>
      </c>
      <c r="M1895" s="54">
        <v>45200</v>
      </c>
      <c r="N1895" s="52" t="s">
        <v>39</v>
      </c>
      <c r="O1895" s="55">
        <v>28.52</v>
      </c>
      <c r="P1895" s="52">
        <v>451</v>
      </c>
      <c r="Q1895" s="56">
        <v>0.27</v>
      </c>
      <c r="R1895" s="55">
        <f>+Table13[[#This Row],[Price per Unit]]*Table13[[#This Row],[Units Sold]]</f>
        <v>12862.52</v>
      </c>
      <c r="S1895" s="52" t="s">
        <v>61</v>
      </c>
      <c r="T1895" s="66">
        <f>+Table13[[#This Row],[Price per Unit]]*Table13[[#This Row],[Units Sold]]-Table13[[#This Row],[Price per Unit]]*Table13[[#This Row],[Units Sold]]*Table13[[#This Row],[Discount %]]</f>
        <v>9389.6396000000004</v>
      </c>
      <c r="U1895"/>
    </row>
    <row r="1896" spans="1:21">
      <c r="A1896" s="65">
        <v>3603</v>
      </c>
      <c r="B1896" s="52" t="s">
        <v>48</v>
      </c>
      <c r="C1896" s="52" t="s">
        <v>28</v>
      </c>
      <c r="D1896" s="52" t="s">
        <v>52</v>
      </c>
      <c r="E1896" s="52" t="s">
        <v>62</v>
      </c>
      <c r="F1896" s="52" t="s">
        <v>60</v>
      </c>
      <c r="G1896" s="52">
        <f>+LEN(Table13[[#This Row],[Product Name]])</f>
        <v>15</v>
      </c>
      <c r="H1896" s="52" t="s">
        <v>57</v>
      </c>
      <c r="I1896" s="52" t="s">
        <v>31</v>
      </c>
      <c r="J1896" s="52">
        <v>2023</v>
      </c>
      <c r="K1896" s="52" t="s">
        <v>24</v>
      </c>
      <c r="L1896" s="53" t="s">
        <v>71</v>
      </c>
      <c r="M1896" s="54">
        <v>45200</v>
      </c>
      <c r="N1896" s="52" t="s">
        <v>26</v>
      </c>
      <c r="O1896" s="55">
        <v>78.11</v>
      </c>
      <c r="P1896" s="52">
        <v>145</v>
      </c>
      <c r="Q1896" s="56">
        <v>0.21</v>
      </c>
      <c r="R1896" s="55">
        <f>+Table13[[#This Row],[Price per Unit]]*Table13[[#This Row],[Units Sold]]</f>
        <v>11325.95</v>
      </c>
      <c r="S1896" s="52" t="s">
        <v>40</v>
      </c>
      <c r="T1896" s="66">
        <f>+Table13[[#This Row],[Price per Unit]]*Table13[[#This Row],[Units Sold]]-Table13[[#This Row],[Price per Unit]]*Table13[[#This Row],[Units Sold]]*Table13[[#This Row],[Discount %]]</f>
        <v>8947.5005000000001</v>
      </c>
      <c r="U1896"/>
    </row>
    <row r="1897" spans="1:21">
      <c r="A1897" s="65">
        <v>3606</v>
      </c>
      <c r="B1897" s="52" t="s">
        <v>41</v>
      </c>
      <c r="C1897" s="52" t="s">
        <v>28</v>
      </c>
      <c r="D1897" s="52" t="s">
        <v>19</v>
      </c>
      <c r="E1897" s="52" t="s">
        <v>70</v>
      </c>
      <c r="F1897" s="52" t="s">
        <v>38</v>
      </c>
      <c r="G1897" s="52">
        <f>+LEN(Table13[[#This Row],[Product Name]])</f>
        <v>15</v>
      </c>
      <c r="H1897" s="52" t="s">
        <v>44</v>
      </c>
      <c r="I1897" s="52" t="s">
        <v>23</v>
      </c>
      <c r="J1897" s="52">
        <v>2024</v>
      </c>
      <c r="K1897" s="52" t="s">
        <v>45</v>
      </c>
      <c r="L1897" s="53" t="s">
        <v>65</v>
      </c>
      <c r="M1897" s="54">
        <v>45292</v>
      </c>
      <c r="N1897" s="52" t="s">
        <v>34</v>
      </c>
      <c r="O1897" s="55">
        <v>54.43</v>
      </c>
      <c r="P1897" s="52">
        <v>201</v>
      </c>
      <c r="Q1897" s="56">
        <v>7.0000000000000007E-2</v>
      </c>
      <c r="R1897" s="55">
        <f>+Table13[[#This Row],[Price per Unit]]*Table13[[#This Row],[Units Sold]]</f>
        <v>10940.43</v>
      </c>
      <c r="S1897" s="52" t="s">
        <v>56</v>
      </c>
      <c r="T1897" s="66">
        <f>+Table13[[#This Row],[Price per Unit]]*Table13[[#This Row],[Units Sold]]-Table13[[#This Row],[Price per Unit]]*Table13[[#This Row],[Units Sold]]*Table13[[#This Row],[Discount %]]</f>
        <v>10174.599900000001</v>
      </c>
      <c r="U1897"/>
    </row>
    <row r="1898" spans="1:21">
      <c r="A1898" s="65">
        <v>3607</v>
      </c>
      <c r="B1898" s="52" t="s">
        <v>17</v>
      </c>
      <c r="C1898" s="52" t="s">
        <v>28</v>
      </c>
      <c r="D1898" s="52" t="s">
        <v>54</v>
      </c>
      <c r="E1898" s="52" t="s">
        <v>67</v>
      </c>
      <c r="F1898" s="52" t="s">
        <v>60</v>
      </c>
      <c r="G1898" s="52">
        <f>+LEN(Table13[[#This Row],[Product Name]])</f>
        <v>15</v>
      </c>
      <c r="H1898" s="52" t="s">
        <v>57</v>
      </c>
      <c r="I1898" s="52" t="s">
        <v>31</v>
      </c>
      <c r="J1898" s="52">
        <v>2023</v>
      </c>
      <c r="K1898" s="52" t="s">
        <v>45</v>
      </c>
      <c r="L1898" s="53" t="s">
        <v>25</v>
      </c>
      <c r="M1898" s="54">
        <v>44986</v>
      </c>
      <c r="N1898" s="52" t="s">
        <v>39</v>
      </c>
      <c r="O1898" s="55">
        <v>16.3</v>
      </c>
      <c r="P1898" s="52">
        <v>363</v>
      </c>
      <c r="Q1898" s="56">
        <v>0.11</v>
      </c>
      <c r="R1898" s="55">
        <f>+Table13[[#This Row],[Price per Unit]]*Table13[[#This Row],[Units Sold]]</f>
        <v>5916.9000000000005</v>
      </c>
      <c r="S1898" s="52" t="s">
        <v>27</v>
      </c>
      <c r="T1898" s="66">
        <f>+Table13[[#This Row],[Price per Unit]]*Table13[[#This Row],[Units Sold]]-Table13[[#This Row],[Price per Unit]]*Table13[[#This Row],[Units Sold]]*Table13[[#This Row],[Discount %]]</f>
        <v>5266.0410000000002</v>
      </c>
      <c r="U1898"/>
    </row>
    <row r="1899" spans="1:21">
      <c r="A1899" s="65">
        <v>3613</v>
      </c>
      <c r="B1899" s="52" t="s">
        <v>48</v>
      </c>
      <c r="C1899" s="52" t="s">
        <v>28</v>
      </c>
      <c r="D1899" s="52" t="s">
        <v>19</v>
      </c>
      <c r="E1899" s="52" t="s">
        <v>62</v>
      </c>
      <c r="F1899" s="52" t="s">
        <v>43</v>
      </c>
      <c r="G1899" s="52">
        <f>+LEN(Table13[[#This Row],[Product Name]])</f>
        <v>20</v>
      </c>
      <c r="H1899" s="52" t="s">
        <v>57</v>
      </c>
      <c r="I1899" s="52" t="s">
        <v>23</v>
      </c>
      <c r="J1899" s="52">
        <v>2024</v>
      </c>
      <c r="K1899" s="52" t="s">
        <v>32</v>
      </c>
      <c r="L1899" s="53" t="s">
        <v>53</v>
      </c>
      <c r="M1899" s="54">
        <v>45292</v>
      </c>
      <c r="N1899" s="52" t="s">
        <v>69</v>
      </c>
      <c r="O1899" s="55">
        <v>28.27</v>
      </c>
      <c r="P1899" s="52">
        <v>406</v>
      </c>
      <c r="Q1899" s="56">
        <v>0.24</v>
      </c>
      <c r="R1899" s="55">
        <f>+Table13[[#This Row],[Price per Unit]]*Table13[[#This Row],[Units Sold]]</f>
        <v>11477.619999999999</v>
      </c>
      <c r="S1899" s="52" t="s">
        <v>40</v>
      </c>
      <c r="T1899" s="66">
        <f>+Table13[[#This Row],[Price per Unit]]*Table13[[#This Row],[Units Sold]]-Table13[[#This Row],[Price per Unit]]*Table13[[#This Row],[Units Sold]]*Table13[[#This Row],[Discount %]]</f>
        <v>8722.9912000000004</v>
      </c>
      <c r="U1899"/>
    </row>
    <row r="1900" spans="1:21">
      <c r="A1900" s="65">
        <v>3629</v>
      </c>
      <c r="B1900" s="52" t="s">
        <v>17</v>
      </c>
      <c r="C1900" s="52" t="s">
        <v>28</v>
      </c>
      <c r="D1900" s="52" t="s">
        <v>52</v>
      </c>
      <c r="E1900" s="52" t="s">
        <v>70</v>
      </c>
      <c r="F1900" s="52" t="s">
        <v>38</v>
      </c>
      <c r="G1900" s="52">
        <f>+LEN(Table13[[#This Row],[Product Name]])</f>
        <v>15</v>
      </c>
      <c r="H1900" s="52" t="s">
        <v>44</v>
      </c>
      <c r="I1900" s="52" t="s">
        <v>23</v>
      </c>
      <c r="J1900" s="52">
        <v>2024</v>
      </c>
      <c r="K1900" s="52" t="s">
        <v>24</v>
      </c>
      <c r="L1900" s="53" t="s">
        <v>64</v>
      </c>
      <c r="M1900" s="54">
        <v>45474</v>
      </c>
      <c r="N1900" s="52" t="s">
        <v>66</v>
      </c>
      <c r="O1900" s="55">
        <v>18</v>
      </c>
      <c r="P1900" s="52">
        <v>191</v>
      </c>
      <c r="Q1900" s="56">
        <v>0.02</v>
      </c>
      <c r="R1900" s="55">
        <f>+Table13[[#This Row],[Price per Unit]]*Table13[[#This Row],[Units Sold]]</f>
        <v>3438</v>
      </c>
      <c r="S1900" s="52" t="s">
        <v>61</v>
      </c>
      <c r="T1900" s="66">
        <f>+Table13[[#This Row],[Price per Unit]]*Table13[[#This Row],[Units Sold]]-Table13[[#This Row],[Price per Unit]]*Table13[[#This Row],[Units Sold]]*Table13[[#This Row],[Discount %]]</f>
        <v>3369.24</v>
      </c>
      <c r="U1900"/>
    </row>
    <row r="1901" spans="1:21">
      <c r="A1901" s="65">
        <v>3632</v>
      </c>
      <c r="B1901" s="52" t="s">
        <v>17</v>
      </c>
      <c r="C1901" s="52" t="s">
        <v>28</v>
      </c>
      <c r="D1901" s="52" t="s">
        <v>54</v>
      </c>
      <c r="E1901" s="52" t="s">
        <v>67</v>
      </c>
      <c r="F1901" s="52" t="s">
        <v>21</v>
      </c>
      <c r="G1901" s="52">
        <f>+LEN(Table13[[#This Row],[Product Name]])</f>
        <v>16</v>
      </c>
      <c r="H1901" s="52" t="s">
        <v>44</v>
      </c>
      <c r="I1901" s="52" t="s">
        <v>23</v>
      </c>
      <c r="J1901" s="52">
        <v>2023</v>
      </c>
      <c r="K1901" s="52" t="s">
        <v>45</v>
      </c>
      <c r="L1901" s="53" t="s">
        <v>73</v>
      </c>
      <c r="M1901" s="54">
        <v>45139</v>
      </c>
      <c r="N1901" s="52" t="s">
        <v>26</v>
      </c>
      <c r="O1901" s="55">
        <v>31.1</v>
      </c>
      <c r="P1901" s="52">
        <v>400</v>
      </c>
      <c r="Q1901" s="56">
        <v>0.02</v>
      </c>
      <c r="R1901" s="55">
        <f>+Table13[[#This Row],[Price per Unit]]*Table13[[#This Row],[Units Sold]]</f>
        <v>12440</v>
      </c>
      <c r="S1901" s="52" t="s">
        <v>40</v>
      </c>
      <c r="T1901" s="66">
        <f>+Table13[[#This Row],[Price per Unit]]*Table13[[#This Row],[Units Sold]]-Table13[[#This Row],[Price per Unit]]*Table13[[#This Row],[Units Sold]]*Table13[[#This Row],[Discount %]]</f>
        <v>12191.2</v>
      </c>
      <c r="U1901"/>
    </row>
    <row r="1902" spans="1:21">
      <c r="A1902" s="65">
        <v>3640</v>
      </c>
      <c r="B1902" s="52" t="s">
        <v>41</v>
      </c>
      <c r="C1902" s="52" t="s">
        <v>28</v>
      </c>
      <c r="D1902" s="52" t="s">
        <v>52</v>
      </c>
      <c r="E1902" s="52" t="s">
        <v>62</v>
      </c>
      <c r="F1902" s="52" t="s">
        <v>38</v>
      </c>
      <c r="G1902" s="52">
        <f>+LEN(Table13[[#This Row],[Product Name]])</f>
        <v>15</v>
      </c>
      <c r="H1902" s="52" t="s">
        <v>57</v>
      </c>
      <c r="I1902" s="52" t="s">
        <v>23</v>
      </c>
      <c r="J1902" s="52">
        <v>2024</v>
      </c>
      <c r="K1902" s="52" t="s">
        <v>63</v>
      </c>
      <c r="L1902" s="53" t="s">
        <v>58</v>
      </c>
      <c r="M1902" s="54">
        <v>45566</v>
      </c>
      <c r="N1902" s="52" t="s">
        <v>26</v>
      </c>
      <c r="O1902" s="55">
        <v>52.27</v>
      </c>
      <c r="P1902" s="52">
        <v>125</v>
      </c>
      <c r="Q1902" s="56">
        <v>0.02</v>
      </c>
      <c r="R1902" s="55">
        <f>+Table13[[#This Row],[Price per Unit]]*Table13[[#This Row],[Units Sold]]</f>
        <v>6533.75</v>
      </c>
      <c r="S1902" s="52" t="s">
        <v>27</v>
      </c>
      <c r="T1902" s="66">
        <f>+Table13[[#This Row],[Price per Unit]]*Table13[[#This Row],[Units Sold]]-Table13[[#This Row],[Price per Unit]]*Table13[[#This Row],[Units Sold]]*Table13[[#This Row],[Discount %]]</f>
        <v>6403.0749999999998</v>
      </c>
      <c r="U1902"/>
    </row>
    <row r="1903" spans="1:21">
      <c r="A1903" s="65">
        <v>3643</v>
      </c>
      <c r="B1903" s="52" t="s">
        <v>48</v>
      </c>
      <c r="C1903" s="52" t="s">
        <v>28</v>
      </c>
      <c r="D1903" s="52" t="s">
        <v>29</v>
      </c>
      <c r="E1903" s="52" t="s">
        <v>62</v>
      </c>
      <c r="F1903" s="52" t="s">
        <v>38</v>
      </c>
      <c r="G1903" s="52">
        <f>+LEN(Table13[[#This Row],[Product Name]])</f>
        <v>15</v>
      </c>
      <c r="H1903" s="52" t="s">
        <v>22</v>
      </c>
      <c r="I1903" s="52" t="s">
        <v>23</v>
      </c>
      <c r="J1903" s="52">
        <v>2023</v>
      </c>
      <c r="K1903" s="52" t="s">
        <v>63</v>
      </c>
      <c r="L1903" s="53" t="s">
        <v>58</v>
      </c>
      <c r="M1903" s="54">
        <v>45200</v>
      </c>
      <c r="N1903" s="52" t="s">
        <v>69</v>
      </c>
      <c r="O1903" s="55">
        <v>60.28</v>
      </c>
      <c r="P1903" s="52">
        <v>110</v>
      </c>
      <c r="Q1903" s="56">
        <v>7.0000000000000007E-2</v>
      </c>
      <c r="R1903" s="55">
        <f>+Table13[[#This Row],[Price per Unit]]*Table13[[#This Row],[Units Sold]]</f>
        <v>6630.8</v>
      </c>
      <c r="S1903" s="52" t="s">
        <v>56</v>
      </c>
      <c r="T1903" s="66">
        <f>+Table13[[#This Row],[Price per Unit]]*Table13[[#This Row],[Units Sold]]-Table13[[#This Row],[Price per Unit]]*Table13[[#This Row],[Units Sold]]*Table13[[#This Row],[Discount %]]</f>
        <v>6166.6440000000002</v>
      </c>
      <c r="U1903"/>
    </row>
    <row r="1904" spans="1:21">
      <c r="A1904" s="65">
        <v>3648</v>
      </c>
      <c r="B1904" s="52" t="s">
        <v>48</v>
      </c>
      <c r="C1904" s="52" t="s">
        <v>28</v>
      </c>
      <c r="D1904" s="52" t="s">
        <v>52</v>
      </c>
      <c r="E1904" s="52" t="s">
        <v>62</v>
      </c>
      <c r="F1904" s="52" t="s">
        <v>43</v>
      </c>
      <c r="G1904" s="52">
        <f>+LEN(Table13[[#This Row],[Product Name]])</f>
        <v>20</v>
      </c>
      <c r="H1904" s="52" t="s">
        <v>57</v>
      </c>
      <c r="I1904" s="52" t="s">
        <v>23</v>
      </c>
      <c r="J1904" s="52">
        <v>2023</v>
      </c>
      <c r="K1904" s="52" t="s">
        <v>24</v>
      </c>
      <c r="L1904" s="53" t="s">
        <v>73</v>
      </c>
      <c r="M1904" s="54">
        <v>45139</v>
      </c>
      <c r="N1904" s="52" t="s">
        <v>69</v>
      </c>
      <c r="O1904" s="55">
        <v>85.01</v>
      </c>
      <c r="P1904" s="52">
        <v>33</v>
      </c>
      <c r="Q1904" s="56">
        <v>0.26</v>
      </c>
      <c r="R1904" s="55">
        <f>+Table13[[#This Row],[Price per Unit]]*Table13[[#This Row],[Units Sold]]</f>
        <v>2805.3300000000004</v>
      </c>
      <c r="S1904" s="52" t="s">
        <v>47</v>
      </c>
      <c r="T1904" s="66">
        <f>+Table13[[#This Row],[Price per Unit]]*Table13[[#This Row],[Units Sold]]-Table13[[#This Row],[Price per Unit]]*Table13[[#This Row],[Units Sold]]*Table13[[#This Row],[Discount %]]</f>
        <v>2075.9442000000004</v>
      </c>
      <c r="U1904"/>
    </row>
    <row r="1905" spans="1:21">
      <c r="A1905" s="65">
        <v>3650</v>
      </c>
      <c r="B1905" s="52" t="s">
        <v>41</v>
      </c>
      <c r="C1905" s="52" t="s">
        <v>28</v>
      </c>
      <c r="D1905" s="52" t="s">
        <v>50</v>
      </c>
      <c r="E1905" s="52" t="s">
        <v>20</v>
      </c>
      <c r="F1905" s="52" t="s">
        <v>43</v>
      </c>
      <c r="G1905" s="52">
        <f>+LEN(Table13[[#This Row],[Product Name]])</f>
        <v>20</v>
      </c>
      <c r="H1905" s="52" t="s">
        <v>57</v>
      </c>
      <c r="I1905" s="52" t="s">
        <v>23</v>
      </c>
      <c r="J1905" s="52">
        <v>2023</v>
      </c>
      <c r="K1905" s="52" t="s">
        <v>24</v>
      </c>
      <c r="L1905" s="53" t="s">
        <v>65</v>
      </c>
      <c r="M1905" s="54">
        <v>44927</v>
      </c>
      <c r="N1905" s="52" t="s">
        <v>34</v>
      </c>
      <c r="O1905" s="55">
        <v>9.0500000000000007</v>
      </c>
      <c r="P1905" s="52">
        <v>401</v>
      </c>
      <c r="Q1905" s="56">
        <v>0.2</v>
      </c>
      <c r="R1905" s="55">
        <f>+Table13[[#This Row],[Price per Unit]]*Table13[[#This Row],[Units Sold]]</f>
        <v>3629.05</v>
      </c>
      <c r="S1905" s="52" t="s">
        <v>40</v>
      </c>
      <c r="T1905" s="66">
        <f>+Table13[[#This Row],[Price per Unit]]*Table13[[#This Row],[Units Sold]]-Table13[[#This Row],[Price per Unit]]*Table13[[#This Row],[Units Sold]]*Table13[[#This Row],[Discount %]]</f>
        <v>2903.2400000000002</v>
      </c>
      <c r="U1905"/>
    </row>
    <row r="1906" spans="1:21">
      <c r="A1906" s="65">
        <v>3651</v>
      </c>
      <c r="B1906" s="52" t="s">
        <v>17</v>
      </c>
      <c r="C1906" s="52" t="s">
        <v>28</v>
      </c>
      <c r="D1906" s="52" t="s">
        <v>52</v>
      </c>
      <c r="E1906" s="52" t="s">
        <v>30</v>
      </c>
      <c r="F1906" s="52" t="s">
        <v>60</v>
      </c>
      <c r="G1906" s="52">
        <f>+LEN(Table13[[#This Row],[Product Name]])</f>
        <v>15</v>
      </c>
      <c r="H1906" s="52" t="s">
        <v>44</v>
      </c>
      <c r="I1906" s="52" t="s">
        <v>23</v>
      </c>
      <c r="J1906" s="52">
        <v>2023</v>
      </c>
      <c r="K1906" s="52" t="s">
        <v>24</v>
      </c>
      <c r="L1906" s="53" t="s">
        <v>65</v>
      </c>
      <c r="M1906" s="54">
        <v>44927</v>
      </c>
      <c r="N1906" s="52" t="s">
        <v>26</v>
      </c>
      <c r="O1906" s="55">
        <v>33.700000000000003</v>
      </c>
      <c r="P1906" s="52">
        <v>354</v>
      </c>
      <c r="Q1906" s="56">
        <v>0.06</v>
      </c>
      <c r="R1906" s="55">
        <f>+Table13[[#This Row],[Price per Unit]]*Table13[[#This Row],[Units Sold]]</f>
        <v>11929.800000000001</v>
      </c>
      <c r="S1906" s="52" t="s">
        <v>27</v>
      </c>
      <c r="T1906" s="66">
        <f>+Table13[[#This Row],[Price per Unit]]*Table13[[#This Row],[Units Sold]]-Table13[[#This Row],[Price per Unit]]*Table13[[#This Row],[Units Sold]]*Table13[[#This Row],[Discount %]]</f>
        <v>11214.012000000001</v>
      </c>
      <c r="U1906"/>
    </row>
    <row r="1907" spans="1:21">
      <c r="A1907" s="65">
        <v>3653</v>
      </c>
      <c r="B1907" s="52" t="s">
        <v>48</v>
      </c>
      <c r="C1907" s="52" t="s">
        <v>28</v>
      </c>
      <c r="D1907" s="52" t="s">
        <v>36</v>
      </c>
      <c r="E1907" s="52" t="s">
        <v>67</v>
      </c>
      <c r="F1907" s="52" t="s">
        <v>21</v>
      </c>
      <c r="G1907" s="52">
        <f>+LEN(Table13[[#This Row],[Product Name]])</f>
        <v>16</v>
      </c>
      <c r="H1907" s="52" t="s">
        <v>44</v>
      </c>
      <c r="I1907" s="52" t="s">
        <v>23</v>
      </c>
      <c r="J1907" s="52">
        <v>2023</v>
      </c>
      <c r="K1907" s="52" t="s">
        <v>63</v>
      </c>
      <c r="L1907" s="53" t="s">
        <v>33</v>
      </c>
      <c r="M1907" s="54">
        <v>45047</v>
      </c>
      <c r="N1907" s="52" t="s">
        <v>34</v>
      </c>
      <c r="O1907" s="55">
        <v>20.149999999999999</v>
      </c>
      <c r="P1907" s="52">
        <v>434</v>
      </c>
      <c r="Q1907" s="56">
        <v>0.23</v>
      </c>
      <c r="R1907" s="55">
        <f>+Table13[[#This Row],[Price per Unit]]*Table13[[#This Row],[Units Sold]]</f>
        <v>8745.0999999999985</v>
      </c>
      <c r="S1907" s="52" t="s">
        <v>27</v>
      </c>
      <c r="T1907" s="66">
        <f>+Table13[[#This Row],[Price per Unit]]*Table13[[#This Row],[Units Sold]]-Table13[[#This Row],[Price per Unit]]*Table13[[#This Row],[Units Sold]]*Table13[[#This Row],[Discount %]]</f>
        <v>6733.726999999999</v>
      </c>
      <c r="U1907"/>
    </row>
    <row r="1908" spans="1:21">
      <c r="A1908" s="65">
        <v>3654</v>
      </c>
      <c r="B1908" s="52" t="s">
        <v>41</v>
      </c>
      <c r="C1908" s="52" t="s">
        <v>28</v>
      </c>
      <c r="D1908" s="52" t="s">
        <v>36</v>
      </c>
      <c r="E1908" s="52" t="s">
        <v>37</v>
      </c>
      <c r="F1908" s="52" t="s">
        <v>38</v>
      </c>
      <c r="G1908" s="52">
        <f>+LEN(Table13[[#This Row],[Product Name]])</f>
        <v>15</v>
      </c>
      <c r="H1908" s="52" t="s">
        <v>44</v>
      </c>
      <c r="I1908" s="52" t="s">
        <v>31</v>
      </c>
      <c r="J1908" s="52">
        <v>2023</v>
      </c>
      <c r="K1908" s="52" t="s">
        <v>24</v>
      </c>
      <c r="L1908" s="53" t="s">
        <v>64</v>
      </c>
      <c r="M1908" s="54">
        <v>45108</v>
      </c>
      <c r="N1908" s="52" t="s">
        <v>66</v>
      </c>
      <c r="O1908" s="55">
        <v>50.19</v>
      </c>
      <c r="P1908" s="52">
        <v>136</v>
      </c>
      <c r="Q1908" s="56">
        <v>0.16</v>
      </c>
      <c r="R1908" s="55">
        <f>+Table13[[#This Row],[Price per Unit]]*Table13[[#This Row],[Units Sold]]</f>
        <v>6825.84</v>
      </c>
      <c r="S1908" s="52" t="s">
        <v>47</v>
      </c>
      <c r="T1908" s="66">
        <f>+Table13[[#This Row],[Price per Unit]]*Table13[[#This Row],[Units Sold]]-Table13[[#This Row],[Price per Unit]]*Table13[[#This Row],[Units Sold]]*Table13[[#This Row],[Discount %]]</f>
        <v>5733.7056000000002</v>
      </c>
      <c r="U1908"/>
    </row>
    <row r="1909" spans="1:21">
      <c r="A1909" s="65">
        <v>3658</v>
      </c>
      <c r="B1909" s="52" t="s">
        <v>41</v>
      </c>
      <c r="C1909" s="52" t="s">
        <v>28</v>
      </c>
      <c r="D1909" s="52" t="s">
        <v>42</v>
      </c>
      <c r="E1909" s="52" t="s">
        <v>70</v>
      </c>
      <c r="F1909" s="52" t="s">
        <v>38</v>
      </c>
      <c r="G1909" s="52">
        <f>+LEN(Table13[[#This Row],[Product Name]])</f>
        <v>15</v>
      </c>
      <c r="H1909" s="52" t="s">
        <v>57</v>
      </c>
      <c r="I1909" s="52" t="s">
        <v>31</v>
      </c>
      <c r="J1909" s="52">
        <v>2023</v>
      </c>
      <c r="K1909" s="52" t="s">
        <v>63</v>
      </c>
      <c r="L1909" s="53" t="s">
        <v>53</v>
      </c>
      <c r="M1909" s="54">
        <v>44927</v>
      </c>
      <c r="N1909" s="52" t="s">
        <v>26</v>
      </c>
      <c r="O1909" s="55">
        <v>90.98</v>
      </c>
      <c r="P1909" s="52">
        <v>2</v>
      </c>
      <c r="Q1909" s="56">
        <v>0.14000000000000001</v>
      </c>
      <c r="R1909" s="55">
        <f>+Table13[[#This Row],[Price per Unit]]*Table13[[#This Row],[Units Sold]]</f>
        <v>181.96</v>
      </c>
      <c r="S1909" s="52" t="s">
        <v>40</v>
      </c>
      <c r="T1909" s="66">
        <f>+Table13[[#This Row],[Price per Unit]]*Table13[[#This Row],[Units Sold]]-Table13[[#This Row],[Price per Unit]]*Table13[[#This Row],[Units Sold]]*Table13[[#This Row],[Discount %]]</f>
        <v>156.48560000000001</v>
      </c>
      <c r="U1909"/>
    </row>
    <row r="1910" spans="1:21">
      <c r="A1910" s="65">
        <v>3666</v>
      </c>
      <c r="B1910" s="52" t="s">
        <v>41</v>
      </c>
      <c r="C1910" s="52" t="s">
        <v>28</v>
      </c>
      <c r="D1910" s="52" t="s">
        <v>19</v>
      </c>
      <c r="E1910" s="52" t="s">
        <v>62</v>
      </c>
      <c r="F1910" s="52" t="s">
        <v>55</v>
      </c>
      <c r="G1910" s="52">
        <f>+LEN(Table13[[#This Row],[Product Name]])</f>
        <v>19</v>
      </c>
      <c r="H1910" s="52" t="s">
        <v>44</v>
      </c>
      <c r="I1910" s="52" t="s">
        <v>31</v>
      </c>
      <c r="J1910" s="52">
        <v>2024</v>
      </c>
      <c r="K1910" s="52" t="s">
        <v>24</v>
      </c>
      <c r="L1910" s="53" t="s">
        <v>72</v>
      </c>
      <c r="M1910" s="54">
        <v>45444</v>
      </c>
      <c r="N1910" s="52" t="s">
        <v>69</v>
      </c>
      <c r="O1910" s="55">
        <v>43.1</v>
      </c>
      <c r="P1910" s="52">
        <v>238</v>
      </c>
      <c r="Q1910" s="56">
        <v>0.08</v>
      </c>
      <c r="R1910" s="55">
        <f>+Table13[[#This Row],[Price per Unit]]*Table13[[#This Row],[Units Sold]]</f>
        <v>10257.800000000001</v>
      </c>
      <c r="S1910" s="52" t="s">
        <v>61</v>
      </c>
      <c r="T1910" s="66">
        <f>+Table13[[#This Row],[Price per Unit]]*Table13[[#This Row],[Units Sold]]-Table13[[#This Row],[Price per Unit]]*Table13[[#This Row],[Units Sold]]*Table13[[#This Row],[Discount %]]</f>
        <v>9437.1760000000013</v>
      </c>
      <c r="U1910"/>
    </row>
    <row r="1911" spans="1:21">
      <c r="A1911" s="65">
        <v>3671</v>
      </c>
      <c r="B1911" s="52" t="s">
        <v>48</v>
      </c>
      <c r="C1911" s="52" t="s">
        <v>28</v>
      </c>
      <c r="D1911" s="52" t="s">
        <v>52</v>
      </c>
      <c r="E1911" s="52" t="s">
        <v>62</v>
      </c>
      <c r="F1911" s="52" t="s">
        <v>60</v>
      </c>
      <c r="G1911" s="52">
        <f>+LEN(Table13[[#This Row],[Product Name]])</f>
        <v>15</v>
      </c>
      <c r="H1911" s="52" t="s">
        <v>22</v>
      </c>
      <c r="I1911" s="52" t="s">
        <v>23</v>
      </c>
      <c r="J1911" s="52">
        <v>2023</v>
      </c>
      <c r="K1911" s="52" t="s">
        <v>32</v>
      </c>
      <c r="L1911" s="53" t="s">
        <v>58</v>
      </c>
      <c r="M1911" s="54">
        <v>45200</v>
      </c>
      <c r="N1911" s="52" t="s">
        <v>66</v>
      </c>
      <c r="O1911" s="55">
        <v>17.559999999999999</v>
      </c>
      <c r="P1911" s="52">
        <v>53</v>
      </c>
      <c r="Q1911" s="56">
        <v>0.14000000000000001</v>
      </c>
      <c r="R1911" s="55">
        <f>+Table13[[#This Row],[Price per Unit]]*Table13[[#This Row],[Units Sold]]</f>
        <v>930.68</v>
      </c>
      <c r="S1911" s="52" t="s">
        <v>27</v>
      </c>
      <c r="T1911" s="66">
        <f>+Table13[[#This Row],[Price per Unit]]*Table13[[#This Row],[Units Sold]]-Table13[[#This Row],[Price per Unit]]*Table13[[#This Row],[Units Sold]]*Table13[[#This Row],[Discount %]]</f>
        <v>800.38479999999993</v>
      </c>
      <c r="U1911"/>
    </row>
    <row r="1912" spans="1:21">
      <c r="A1912" s="65">
        <v>3672</v>
      </c>
      <c r="B1912" s="52" t="s">
        <v>41</v>
      </c>
      <c r="C1912" s="52" t="s">
        <v>28</v>
      </c>
      <c r="D1912" s="52" t="s">
        <v>54</v>
      </c>
      <c r="E1912" s="52" t="s">
        <v>62</v>
      </c>
      <c r="F1912" s="52" t="s">
        <v>60</v>
      </c>
      <c r="G1912" s="52">
        <f>+LEN(Table13[[#This Row],[Product Name]])</f>
        <v>15</v>
      </c>
      <c r="H1912" s="52" t="s">
        <v>44</v>
      </c>
      <c r="I1912" s="52" t="s">
        <v>31</v>
      </c>
      <c r="J1912" s="52">
        <v>2023</v>
      </c>
      <c r="K1912" s="52" t="s">
        <v>24</v>
      </c>
      <c r="L1912" s="53" t="s">
        <v>68</v>
      </c>
      <c r="M1912" s="54">
        <v>45261</v>
      </c>
      <c r="N1912" s="52" t="s">
        <v>69</v>
      </c>
      <c r="O1912" s="55">
        <v>77.150000000000006</v>
      </c>
      <c r="P1912" s="52">
        <v>138</v>
      </c>
      <c r="Q1912" s="56">
        <v>0.12</v>
      </c>
      <c r="R1912" s="55">
        <f>+Table13[[#This Row],[Price per Unit]]*Table13[[#This Row],[Units Sold]]</f>
        <v>10646.7</v>
      </c>
      <c r="S1912" s="52" t="s">
        <v>40</v>
      </c>
      <c r="T1912" s="66">
        <f>+Table13[[#This Row],[Price per Unit]]*Table13[[#This Row],[Units Sold]]-Table13[[#This Row],[Price per Unit]]*Table13[[#This Row],[Units Sold]]*Table13[[#This Row],[Discount %]]</f>
        <v>9369.0960000000014</v>
      </c>
      <c r="U1912"/>
    </row>
    <row r="1913" spans="1:21">
      <c r="A1913" s="65">
        <v>3682</v>
      </c>
      <c r="B1913" s="52" t="s">
        <v>17</v>
      </c>
      <c r="C1913" s="52" t="s">
        <v>28</v>
      </c>
      <c r="D1913" s="52" t="s">
        <v>50</v>
      </c>
      <c r="E1913" s="52" t="s">
        <v>30</v>
      </c>
      <c r="F1913" s="52" t="s">
        <v>60</v>
      </c>
      <c r="G1913" s="52">
        <f>+LEN(Table13[[#This Row],[Product Name]])</f>
        <v>15</v>
      </c>
      <c r="H1913" s="52" t="s">
        <v>44</v>
      </c>
      <c r="I1913" s="52" t="s">
        <v>31</v>
      </c>
      <c r="J1913" s="52">
        <v>2024</v>
      </c>
      <c r="K1913" s="52" t="s">
        <v>45</v>
      </c>
      <c r="L1913" s="53" t="s">
        <v>46</v>
      </c>
      <c r="M1913" s="54">
        <v>45536</v>
      </c>
      <c r="N1913" s="52" t="s">
        <v>34</v>
      </c>
      <c r="O1913" s="55">
        <v>50.83</v>
      </c>
      <c r="P1913" s="52">
        <v>419</v>
      </c>
      <c r="Q1913" s="56">
        <v>0.2</v>
      </c>
      <c r="R1913" s="55">
        <f>+Table13[[#This Row],[Price per Unit]]*Table13[[#This Row],[Units Sold]]</f>
        <v>21297.77</v>
      </c>
      <c r="S1913" s="52" t="s">
        <v>61</v>
      </c>
      <c r="T1913" s="66">
        <f>+Table13[[#This Row],[Price per Unit]]*Table13[[#This Row],[Units Sold]]-Table13[[#This Row],[Price per Unit]]*Table13[[#This Row],[Units Sold]]*Table13[[#This Row],[Discount %]]</f>
        <v>17038.216</v>
      </c>
      <c r="U1913"/>
    </row>
    <row r="1914" spans="1:21">
      <c r="A1914" s="65">
        <v>3684</v>
      </c>
      <c r="B1914" s="52" t="s">
        <v>41</v>
      </c>
      <c r="C1914" s="52" t="s">
        <v>28</v>
      </c>
      <c r="D1914" s="52" t="s">
        <v>19</v>
      </c>
      <c r="E1914" s="52" t="s">
        <v>30</v>
      </c>
      <c r="F1914" s="52" t="s">
        <v>43</v>
      </c>
      <c r="G1914" s="52">
        <f>+LEN(Table13[[#This Row],[Product Name]])</f>
        <v>20</v>
      </c>
      <c r="H1914" s="52" t="s">
        <v>22</v>
      </c>
      <c r="I1914" s="52" t="s">
        <v>31</v>
      </c>
      <c r="J1914" s="52">
        <v>2023</v>
      </c>
      <c r="K1914" s="52" t="s">
        <v>45</v>
      </c>
      <c r="L1914" s="53" t="s">
        <v>68</v>
      </c>
      <c r="M1914" s="54">
        <v>45261</v>
      </c>
      <c r="N1914" s="52" t="s">
        <v>66</v>
      </c>
      <c r="O1914" s="55">
        <v>37</v>
      </c>
      <c r="P1914" s="52">
        <v>128</v>
      </c>
      <c r="Q1914" s="56">
        <v>0.26</v>
      </c>
      <c r="R1914" s="55">
        <f>+Table13[[#This Row],[Price per Unit]]*Table13[[#This Row],[Units Sold]]</f>
        <v>4736</v>
      </c>
      <c r="S1914" s="52" t="s">
        <v>56</v>
      </c>
      <c r="T1914" s="66">
        <f>+Table13[[#This Row],[Price per Unit]]*Table13[[#This Row],[Units Sold]]-Table13[[#This Row],[Price per Unit]]*Table13[[#This Row],[Units Sold]]*Table13[[#This Row],[Discount %]]</f>
        <v>3504.64</v>
      </c>
      <c r="U1914"/>
    </row>
    <row r="1915" spans="1:21">
      <c r="A1915" s="65">
        <v>3686</v>
      </c>
      <c r="B1915" s="52" t="s">
        <v>17</v>
      </c>
      <c r="C1915" s="52" t="s">
        <v>28</v>
      </c>
      <c r="D1915" s="52" t="s">
        <v>50</v>
      </c>
      <c r="E1915" s="52" t="s">
        <v>70</v>
      </c>
      <c r="F1915" s="52" t="s">
        <v>38</v>
      </c>
      <c r="G1915" s="52">
        <f>+LEN(Table13[[#This Row],[Product Name]])</f>
        <v>15</v>
      </c>
      <c r="H1915" s="52" t="s">
        <v>57</v>
      </c>
      <c r="I1915" s="52" t="s">
        <v>23</v>
      </c>
      <c r="J1915" s="52">
        <v>2024</v>
      </c>
      <c r="K1915" s="52" t="s">
        <v>63</v>
      </c>
      <c r="L1915" s="53" t="s">
        <v>53</v>
      </c>
      <c r="M1915" s="54">
        <v>45292</v>
      </c>
      <c r="N1915" s="52" t="s">
        <v>34</v>
      </c>
      <c r="O1915" s="55">
        <v>32.04</v>
      </c>
      <c r="P1915" s="52">
        <v>430</v>
      </c>
      <c r="Q1915" s="56">
        <v>0.19</v>
      </c>
      <c r="R1915" s="55">
        <f>+Table13[[#This Row],[Price per Unit]]*Table13[[#This Row],[Units Sold]]</f>
        <v>13777.199999999999</v>
      </c>
      <c r="S1915" s="52" t="s">
        <v>61</v>
      </c>
      <c r="T1915" s="66">
        <f>+Table13[[#This Row],[Price per Unit]]*Table13[[#This Row],[Units Sold]]-Table13[[#This Row],[Price per Unit]]*Table13[[#This Row],[Units Sold]]*Table13[[#This Row],[Discount %]]</f>
        <v>11159.531999999999</v>
      </c>
      <c r="U1915"/>
    </row>
    <row r="1916" spans="1:21">
      <c r="A1916" s="65">
        <v>3688</v>
      </c>
      <c r="B1916" s="52" t="s">
        <v>41</v>
      </c>
      <c r="C1916" s="52" t="s">
        <v>28</v>
      </c>
      <c r="D1916" s="52" t="s">
        <v>52</v>
      </c>
      <c r="E1916" s="52" t="s">
        <v>30</v>
      </c>
      <c r="F1916" s="52" t="s">
        <v>21</v>
      </c>
      <c r="G1916" s="52">
        <f>+LEN(Table13[[#This Row],[Product Name]])</f>
        <v>16</v>
      </c>
      <c r="H1916" s="52" t="s">
        <v>44</v>
      </c>
      <c r="I1916" s="52" t="s">
        <v>31</v>
      </c>
      <c r="J1916" s="52">
        <v>2023</v>
      </c>
      <c r="K1916" s="52" t="s">
        <v>45</v>
      </c>
      <c r="L1916" s="53" t="s">
        <v>25</v>
      </c>
      <c r="M1916" s="54">
        <v>44986</v>
      </c>
      <c r="N1916" s="52" t="s">
        <v>26</v>
      </c>
      <c r="O1916" s="55">
        <v>32.85</v>
      </c>
      <c r="P1916" s="52">
        <v>288</v>
      </c>
      <c r="Q1916" s="56">
        <v>0.27</v>
      </c>
      <c r="R1916" s="55">
        <f>+Table13[[#This Row],[Price per Unit]]*Table13[[#This Row],[Units Sold]]</f>
        <v>9460.8000000000011</v>
      </c>
      <c r="S1916" s="52" t="s">
        <v>56</v>
      </c>
      <c r="T1916" s="66">
        <f>+Table13[[#This Row],[Price per Unit]]*Table13[[#This Row],[Units Sold]]-Table13[[#This Row],[Price per Unit]]*Table13[[#This Row],[Units Sold]]*Table13[[#This Row],[Discount %]]</f>
        <v>6906.384</v>
      </c>
      <c r="U1916"/>
    </row>
    <row r="1917" spans="1:21">
      <c r="A1917" s="65">
        <v>3690</v>
      </c>
      <c r="B1917" s="52" t="s">
        <v>48</v>
      </c>
      <c r="C1917" s="52" t="s">
        <v>28</v>
      </c>
      <c r="D1917" s="52" t="s">
        <v>36</v>
      </c>
      <c r="E1917" s="52" t="s">
        <v>67</v>
      </c>
      <c r="F1917" s="52" t="s">
        <v>43</v>
      </c>
      <c r="G1917" s="52">
        <f>+LEN(Table13[[#This Row],[Product Name]])</f>
        <v>20</v>
      </c>
      <c r="H1917" s="52" t="s">
        <v>57</v>
      </c>
      <c r="I1917" s="52" t="s">
        <v>23</v>
      </c>
      <c r="J1917" s="52">
        <v>2023</v>
      </c>
      <c r="K1917" s="52" t="s">
        <v>32</v>
      </c>
      <c r="L1917" s="53" t="s">
        <v>46</v>
      </c>
      <c r="M1917" s="54">
        <v>45170</v>
      </c>
      <c r="N1917" s="52" t="s">
        <v>34</v>
      </c>
      <c r="O1917" s="55">
        <v>45.16</v>
      </c>
      <c r="P1917" s="52">
        <v>454</v>
      </c>
      <c r="Q1917" s="56">
        <v>0.02</v>
      </c>
      <c r="R1917" s="55">
        <f>+Table13[[#This Row],[Price per Unit]]*Table13[[#This Row],[Units Sold]]</f>
        <v>20502.64</v>
      </c>
      <c r="S1917" s="52" t="s">
        <v>47</v>
      </c>
      <c r="T1917" s="66">
        <f>+Table13[[#This Row],[Price per Unit]]*Table13[[#This Row],[Units Sold]]-Table13[[#This Row],[Price per Unit]]*Table13[[#This Row],[Units Sold]]*Table13[[#This Row],[Discount %]]</f>
        <v>20092.587199999998</v>
      </c>
      <c r="U1917"/>
    </row>
    <row r="1918" spans="1:21">
      <c r="A1918" s="65">
        <v>3691</v>
      </c>
      <c r="B1918" s="52" t="s">
        <v>41</v>
      </c>
      <c r="C1918" s="52" t="s">
        <v>28</v>
      </c>
      <c r="D1918" s="52" t="s">
        <v>29</v>
      </c>
      <c r="E1918" s="52" t="s">
        <v>62</v>
      </c>
      <c r="F1918" s="52" t="s">
        <v>38</v>
      </c>
      <c r="G1918" s="52">
        <f>+LEN(Table13[[#This Row],[Product Name]])</f>
        <v>15</v>
      </c>
      <c r="H1918" s="52" t="s">
        <v>57</v>
      </c>
      <c r="I1918" s="52" t="s">
        <v>23</v>
      </c>
      <c r="J1918" s="52">
        <v>2024</v>
      </c>
      <c r="K1918" s="52" t="s">
        <v>45</v>
      </c>
      <c r="L1918" s="53" t="s">
        <v>33</v>
      </c>
      <c r="M1918" s="54">
        <v>45413</v>
      </c>
      <c r="N1918" s="52" t="s">
        <v>34</v>
      </c>
      <c r="O1918" s="55">
        <v>69.61</v>
      </c>
      <c r="P1918" s="52">
        <v>432</v>
      </c>
      <c r="Q1918" s="56">
        <v>0.12</v>
      </c>
      <c r="R1918" s="55">
        <f>+Table13[[#This Row],[Price per Unit]]*Table13[[#This Row],[Units Sold]]</f>
        <v>30071.52</v>
      </c>
      <c r="S1918" s="52" t="s">
        <v>61</v>
      </c>
      <c r="T1918" s="66">
        <f>+Table13[[#This Row],[Price per Unit]]*Table13[[#This Row],[Units Sold]]-Table13[[#This Row],[Price per Unit]]*Table13[[#This Row],[Units Sold]]*Table13[[#This Row],[Discount %]]</f>
        <v>26462.937600000001</v>
      </c>
      <c r="U1918"/>
    </row>
    <row r="1919" spans="1:21">
      <c r="A1919" s="65">
        <v>3692</v>
      </c>
      <c r="B1919" s="52" t="s">
        <v>48</v>
      </c>
      <c r="C1919" s="52" t="s">
        <v>28</v>
      </c>
      <c r="D1919" s="52" t="s">
        <v>19</v>
      </c>
      <c r="E1919" s="52" t="s">
        <v>20</v>
      </c>
      <c r="F1919" s="52" t="s">
        <v>38</v>
      </c>
      <c r="G1919" s="52">
        <f>+LEN(Table13[[#This Row],[Product Name]])</f>
        <v>15</v>
      </c>
      <c r="H1919" s="52" t="s">
        <v>57</v>
      </c>
      <c r="I1919" s="52" t="s">
        <v>31</v>
      </c>
      <c r="J1919" s="52">
        <v>2024</v>
      </c>
      <c r="K1919" s="52" t="s">
        <v>45</v>
      </c>
      <c r="L1919" s="53" t="s">
        <v>53</v>
      </c>
      <c r="M1919" s="54">
        <v>45292</v>
      </c>
      <c r="N1919" s="52" t="s">
        <v>26</v>
      </c>
      <c r="O1919" s="55">
        <v>11.11</v>
      </c>
      <c r="P1919" s="52">
        <v>160</v>
      </c>
      <c r="Q1919" s="56">
        <v>0.25</v>
      </c>
      <c r="R1919" s="55">
        <f>+Table13[[#This Row],[Price per Unit]]*Table13[[#This Row],[Units Sold]]</f>
        <v>1777.6</v>
      </c>
      <c r="S1919" s="52" t="s">
        <v>40</v>
      </c>
      <c r="T1919" s="66">
        <f>+Table13[[#This Row],[Price per Unit]]*Table13[[#This Row],[Units Sold]]-Table13[[#This Row],[Price per Unit]]*Table13[[#This Row],[Units Sold]]*Table13[[#This Row],[Discount %]]</f>
        <v>1333.1999999999998</v>
      </c>
      <c r="U1919"/>
    </row>
    <row r="1920" spans="1:21">
      <c r="A1920" s="65">
        <v>3696</v>
      </c>
      <c r="B1920" s="52" t="s">
        <v>17</v>
      </c>
      <c r="C1920" s="52" t="s">
        <v>28</v>
      </c>
      <c r="D1920" s="52" t="s">
        <v>29</v>
      </c>
      <c r="E1920" s="52" t="s">
        <v>70</v>
      </c>
      <c r="F1920" s="52" t="s">
        <v>60</v>
      </c>
      <c r="G1920" s="52">
        <f>+LEN(Table13[[#This Row],[Product Name]])</f>
        <v>15</v>
      </c>
      <c r="H1920" s="52" t="s">
        <v>22</v>
      </c>
      <c r="I1920" s="52" t="s">
        <v>31</v>
      </c>
      <c r="J1920" s="52">
        <v>2023</v>
      </c>
      <c r="K1920" s="52" t="s">
        <v>24</v>
      </c>
      <c r="L1920" s="53" t="s">
        <v>64</v>
      </c>
      <c r="M1920" s="54">
        <v>45108</v>
      </c>
      <c r="N1920" s="52" t="s">
        <v>34</v>
      </c>
      <c r="O1920" s="55">
        <v>57.53</v>
      </c>
      <c r="P1920" s="52">
        <v>59</v>
      </c>
      <c r="Q1920" s="56">
        <v>0.26</v>
      </c>
      <c r="R1920" s="55">
        <f>+Table13[[#This Row],[Price per Unit]]*Table13[[#This Row],[Units Sold]]</f>
        <v>3394.27</v>
      </c>
      <c r="S1920" s="52" t="s">
        <v>47</v>
      </c>
      <c r="T1920" s="66">
        <f>+Table13[[#This Row],[Price per Unit]]*Table13[[#This Row],[Units Sold]]-Table13[[#This Row],[Price per Unit]]*Table13[[#This Row],[Units Sold]]*Table13[[#This Row],[Discount %]]</f>
        <v>2511.7597999999998</v>
      </c>
      <c r="U1920"/>
    </row>
    <row r="1921" spans="1:21">
      <c r="A1921" s="65">
        <v>3697</v>
      </c>
      <c r="B1921" s="52" t="s">
        <v>17</v>
      </c>
      <c r="C1921" s="52" t="s">
        <v>28</v>
      </c>
      <c r="D1921" s="52" t="s">
        <v>52</v>
      </c>
      <c r="E1921" s="52" t="s">
        <v>59</v>
      </c>
      <c r="F1921" s="52" t="s">
        <v>38</v>
      </c>
      <c r="G1921" s="52">
        <f>+LEN(Table13[[#This Row],[Product Name]])</f>
        <v>15</v>
      </c>
      <c r="H1921" s="52" t="s">
        <v>44</v>
      </c>
      <c r="I1921" s="52" t="s">
        <v>23</v>
      </c>
      <c r="J1921" s="52">
        <v>2024</v>
      </c>
      <c r="K1921" s="52" t="s">
        <v>24</v>
      </c>
      <c r="L1921" s="53" t="s">
        <v>72</v>
      </c>
      <c r="M1921" s="54">
        <v>45444</v>
      </c>
      <c r="N1921" s="52" t="s">
        <v>34</v>
      </c>
      <c r="O1921" s="55">
        <v>58.18</v>
      </c>
      <c r="P1921" s="52">
        <v>428</v>
      </c>
      <c r="Q1921" s="56">
        <v>0.02</v>
      </c>
      <c r="R1921" s="55">
        <f>+Table13[[#This Row],[Price per Unit]]*Table13[[#This Row],[Units Sold]]</f>
        <v>24901.040000000001</v>
      </c>
      <c r="S1921" s="52" t="s">
        <v>47</v>
      </c>
      <c r="T1921" s="66">
        <f>+Table13[[#This Row],[Price per Unit]]*Table13[[#This Row],[Units Sold]]-Table13[[#This Row],[Price per Unit]]*Table13[[#This Row],[Units Sold]]*Table13[[#This Row],[Discount %]]</f>
        <v>24403.019200000002</v>
      </c>
      <c r="U1921"/>
    </row>
    <row r="1922" spans="1:21">
      <c r="A1922" s="65">
        <v>3704</v>
      </c>
      <c r="B1922" s="52" t="s">
        <v>41</v>
      </c>
      <c r="C1922" s="52" t="s">
        <v>28</v>
      </c>
      <c r="D1922" s="52" t="s">
        <v>42</v>
      </c>
      <c r="E1922" s="52" t="s">
        <v>62</v>
      </c>
      <c r="F1922" s="52" t="s">
        <v>21</v>
      </c>
      <c r="G1922" s="52">
        <f>+LEN(Table13[[#This Row],[Product Name]])</f>
        <v>16</v>
      </c>
      <c r="H1922" s="52" t="s">
        <v>22</v>
      </c>
      <c r="I1922" s="52" t="s">
        <v>31</v>
      </c>
      <c r="J1922" s="52">
        <v>2024</v>
      </c>
      <c r="K1922" s="52" t="s">
        <v>32</v>
      </c>
      <c r="L1922" s="53" t="s">
        <v>33</v>
      </c>
      <c r="M1922" s="54">
        <v>45413</v>
      </c>
      <c r="N1922" s="52" t="s">
        <v>39</v>
      </c>
      <c r="O1922" s="55">
        <v>89.19</v>
      </c>
      <c r="P1922" s="52">
        <v>142</v>
      </c>
      <c r="Q1922" s="56">
        <v>0.21</v>
      </c>
      <c r="R1922" s="55">
        <f>+Table13[[#This Row],[Price per Unit]]*Table13[[#This Row],[Units Sold]]</f>
        <v>12664.98</v>
      </c>
      <c r="S1922" s="52" t="s">
        <v>61</v>
      </c>
      <c r="T1922" s="66">
        <f>+Table13[[#This Row],[Price per Unit]]*Table13[[#This Row],[Units Sold]]-Table13[[#This Row],[Price per Unit]]*Table13[[#This Row],[Units Sold]]*Table13[[#This Row],[Discount %]]</f>
        <v>10005.334199999999</v>
      </c>
      <c r="U1922"/>
    </row>
    <row r="1923" spans="1:21">
      <c r="A1923" s="65">
        <v>3706</v>
      </c>
      <c r="B1923" s="52" t="s">
        <v>17</v>
      </c>
      <c r="C1923" s="52" t="s">
        <v>28</v>
      </c>
      <c r="D1923" s="52" t="s">
        <v>19</v>
      </c>
      <c r="E1923" s="52" t="s">
        <v>62</v>
      </c>
      <c r="F1923" s="52" t="s">
        <v>43</v>
      </c>
      <c r="G1923" s="52">
        <f>+LEN(Table13[[#This Row],[Product Name]])</f>
        <v>20</v>
      </c>
      <c r="H1923" s="52" t="s">
        <v>44</v>
      </c>
      <c r="I1923" s="52" t="s">
        <v>31</v>
      </c>
      <c r="J1923" s="52">
        <v>2024</v>
      </c>
      <c r="K1923" s="52" t="s">
        <v>24</v>
      </c>
      <c r="L1923" s="53" t="s">
        <v>25</v>
      </c>
      <c r="M1923" s="54">
        <v>45352</v>
      </c>
      <c r="N1923" s="52" t="s">
        <v>39</v>
      </c>
      <c r="O1923" s="55">
        <v>77.58</v>
      </c>
      <c r="P1923" s="52">
        <v>263</v>
      </c>
      <c r="Q1923" s="56">
        <v>0.18</v>
      </c>
      <c r="R1923" s="55">
        <f>+Table13[[#This Row],[Price per Unit]]*Table13[[#This Row],[Units Sold]]</f>
        <v>20403.54</v>
      </c>
      <c r="S1923" s="52" t="s">
        <v>27</v>
      </c>
      <c r="T1923" s="66">
        <f>+Table13[[#This Row],[Price per Unit]]*Table13[[#This Row],[Units Sold]]-Table13[[#This Row],[Price per Unit]]*Table13[[#This Row],[Units Sold]]*Table13[[#This Row],[Discount %]]</f>
        <v>16730.9028</v>
      </c>
      <c r="U1923"/>
    </row>
    <row r="1924" spans="1:21">
      <c r="A1924" s="65">
        <v>3712</v>
      </c>
      <c r="B1924" s="52" t="s">
        <v>41</v>
      </c>
      <c r="C1924" s="52" t="s">
        <v>28</v>
      </c>
      <c r="D1924" s="52" t="s">
        <v>19</v>
      </c>
      <c r="E1924" s="52" t="s">
        <v>30</v>
      </c>
      <c r="F1924" s="52" t="s">
        <v>43</v>
      </c>
      <c r="G1924" s="52">
        <f>+LEN(Table13[[#This Row],[Product Name]])</f>
        <v>20</v>
      </c>
      <c r="H1924" s="52" t="s">
        <v>44</v>
      </c>
      <c r="I1924" s="52" t="s">
        <v>31</v>
      </c>
      <c r="J1924" s="52">
        <v>2023</v>
      </c>
      <c r="K1924" s="52" t="s">
        <v>24</v>
      </c>
      <c r="L1924" s="53" t="s">
        <v>33</v>
      </c>
      <c r="M1924" s="54">
        <v>45047</v>
      </c>
      <c r="N1924" s="52" t="s">
        <v>69</v>
      </c>
      <c r="O1924" s="55">
        <v>41.89</v>
      </c>
      <c r="P1924" s="52">
        <v>285</v>
      </c>
      <c r="Q1924" s="56">
        <v>0.04</v>
      </c>
      <c r="R1924" s="55">
        <f>+Table13[[#This Row],[Price per Unit]]*Table13[[#This Row],[Units Sold]]</f>
        <v>11938.65</v>
      </c>
      <c r="S1924" s="52" t="s">
        <v>56</v>
      </c>
      <c r="T1924" s="66">
        <f>+Table13[[#This Row],[Price per Unit]]*Table13[[#This Row],[Units Sold]]-Table13[[#This Row],[Price per Unit]]*Table13[[#This Row],[Units Sold]]*Table13[[#This Row],[Discount %]]</f>
        <v>11461.103999999999</v>
      </c>
      <c r="U1924"/>
    </row>
    <row r="1925" spans="1:21">
      <c r="A1925" s="65">
        <v>3718</v>
      </c>
      <c r="B1925" s="52" t="s">
        <v>17</v>
      </c>
      <c r="C1925" s="52" t="s">
        <v>28</v>
      </c>
      <c r="D1925" s="52" t="s">
        <v>19</v>
      </c>
      <c r="E1925" s="52" t="s">
        <v>37</v>
      </c>
      <c r="F1925" s="52" t="s">
        <v>21</v>
      </c>
      <c r="G1925" s="52">
        <f>+LEN(Table13[[#This Row],[Product Name]])</f>
        <v>16</v>
      </c>
      <c r="H1925" s="52" t="s">
        <v>22</v>
      </c>
      <c r="I1925" s="52" t="s">
        <v>23</v>
      </c>
      <c r="J1925" s="52">
        <v>2023</v>
      </c>
      <c r="K1925" s="52" t="s">
        <v>32</v>
      </c>
      <c r="L1925" s="53" t="s">
        <v>58</v>
      </c>
      <c r="M1925" s="54">
        <v>45200</v>
      </c>
      <c r="N1925" s="52" t="s">
        <v>26</v>
      </c>
      <c r="O1925" s="55">
        <v>92.55</v>
      </c>
      <c r="P1925" s="52">
        <v>8</v>
      </c>
      <c r="Q1925" s="56">
        <v>0.05</v>
      </c>
      <c r="R1925" s="55">
        <f>+Table13[[#This Row],[Price per Unit]]*Table13[[#This Row],[Units Sold]]</f>
        <v>740.4</v>
      </c>
      <c r="S1925" s="52" t="s">
        <v>40</v>
      </c>
      <c r="T1925" s="66">
        <f>+Table13[[#This Row],[Price per Unit]]*Table13[[#This Row],[Units Sold]]-Table13[[#This Row],[Price per Unit]]*Table13[[#This Row],[Units Sold]]*Table13[[#This Row],[Discount %]]</f>
        <v>703.38</v>
      </c>
      <c r="U1925"/>
    </row>
    <row r="1926" spans="1:21">
      <c r="A1926" s="65">
        <v>3722</v>
      </c>
      <c r="B1926" s="52" t="s">
        <v>17</v>
      </c>
      <c r="C1926" s="52" t="s">
        <v>28</v>
      </c>
      <c r="D1926" s="52" t="s">
        <v>19</v>
      </c>
      <c r="E1926" s="52" t="s">
        <v>20</v>
      </c>
      <c r="F1926" s="52" t="s">
        <v>60</v>
      </c>
      <c r="G1926" s="52">
        <f>+LEN(Table13[[#This Row],[Product Name]])</f>
        <v>15</v>
      </c>
      <c r="H1926" s="52" t="s">
        <v>44</v>
      </c>
      <c r="I1926" s="52" t="s">
        <v>31</v>
      </c>
      <c r="J1926" s="52">
        <v>2023</v>
      </c>
      <c r="K1926" s="52" t="s">
        <v>63</v>
      </c>
      <c r="L1926" s="53" t="s">
        <v>64</v>
      </c>
      <c r="M1926" s="54">
        <v>45108</v>
      </c>
      <c r="N1926" s="52" t="s">
        <v>69</v>
      </c>
      <c r="O1926" s="55">
        <v>49.99</v>
      </c>
      <c r="P1926" s="52">
        <v>468</v>
      </c>
      <c r="Q1926" s="56">
        <v>0.28999999999999998</v>
      </c>
      <c r="R1926" s="55">
        <f>+Table13[[#This Row],[Price per Unit]]*Table13[[#This Row],[Units Sold]]</f>
        <v>23395.32</v>
      </c>
      <c r="S1926" s="52" t="s">
        <v>61</v>
      </c>
      <c r="T1926" s="66">
        <f>+Table13[[#This Row],[Price per Unit]]*Table13[[#This Row],[Units Sold]]-Table13[[#This Row],[Price per Unit]]*Table13[[#This Row],[Units Sold]]*Table13[[#This Row],[Discount %]]</f>
        <v>16610.677199999998</v>
      </c>
      <c r="U1926"/>
    </row>
    <row r="1927" spans="1:21">
      <c r="A1927" s="65">
        <v>3723</v>
      </c>
      <c r="B1927" s="52" t="s">
        <v>48</v>
      </c>
      <c r="C1927" s="52" t="s">
        <v>28</v>
      </c>
      <c r="D1927" s="52" t="s">
        <v>50</v>
      </c>
      <c r="E1927" s="52" t="s">
        <v>30</v>
      </c>
      <c r="F1927" s="52" t="s">
        <v>43</v>
      </c>
      <c r="G1927" s="52">
        <f>+LEN(Table13[[#This Row],[Product Name]])</f>
        <v>20</v>
      </c>
      <c r="H1927" s="52" t="s">
        <v>44</v>
      </c>
      <c r="I1927" s="52" t="s">
        <v>23</v>
      </c>
      <c r="J1927" s="52">
        <v>2024</v>
      </c>
      <c r="K1927" s="52" t="s">
        <v>24</v>
      </c>
      <c r="L1927" s="53" t="s">
        <v>73</v>
      </c>
      <c r="M1927" s="54">
        <v>45505</v>
      </c>
      <c r="N1927" s="52" t="s">
        <v>69</v>
      </c>
      <c r="O1927" s="55">
        <v>11.99</v>
      </c>
      <c r="P1927" s="52">
        <v>155</v>
      </c>
      <c r="Q1927" s="56">
        <v>0.27</v>
      </c>
      <c r="R1927" s="55">
        <f>+Table13[[#This Row],[Price per Unit]]*Table13[[#This Row],[Units Sold]]</f>
        <v>1858.45</v>
      </c>
      <c r="S1927" s="52" t="s">
        <v>40</v>
      </c>
      <c r="T1927" s="66">
        <f>+Table13[[#This Row],[Price per Unit]]*Table13[[#This Row],[Units Sold]]-Table13[[#This Row],[Price per Unit]]*Table13[[#This Row],[Units Sold]]*Table13[[#This Row],[Discount %]]</f>
        <v>1356.6685</v>
      </c>
      <c r="U1927"/>
    </row>
    <row r="1928" spans="1:21">
      <c r="A1928" s="65">
        <v>3724</v>
      </c>
      <c r="B1928" s="52" t="s">
        <v>48</v>
      </c>
      <c r="C1928" s="52" t="s">
        <v>28</v>
      </c>
      <c r="D1928" s="52" t="s">
        <v>29</v>
      </c>
      <c r="E1928" s="52" t="s">
        <v>30</v>
      </c>
      <c r="F1928" s="52" t="s">
        <v>38</v>
      </c>
      <c r="G1928" s="52">
        <f>+LEN(Table13[[#This Row],[Product Name]])</f>
        <v>15</v>
      </c>
      <c r="H1928" s="52" t="s">
        <v>44</v>
      </c>
      <c r="I1928" s="52" t="s">
        <v>31</v>
      </c>
      <c r="J1928" s="52">
        <v>2023</v>
      </c>
      <c r="K1928" s="52" t="s">
        <v>63</v>
      </c>
      <c r="L1928" s="53" t="s">
        <v>53</v>
      </c>
      <c r="M1928" s="54">
        <v>44927</v>
      </c>
      <c r="N1928" s="52" t="s">
        <v>66</v>
      </c>
      <c r="O1928" s="55">
        <v>26.11</v>
      </c>
      <c r="P1928" s="52">
        <v>1</v>
      </c>
      <c r="Q1928" s="56">
        <v>0.19</v>
      </c>
      <c r="R1928" s="55">
        <f>+Table13[[#This Row],[Price per Unit]]*Table13[[#This Row],[Units Sold]]</f>
        <v>26.11</v>
      </c>
      <c r="S1928" s="52" t="s">
        <v>40</v>
      </c>
      <c r="T1928" s="66">
        <f>+Table13[[#This Row],[Price per Unit]]*Table13[[#This Row],[Units Sold]]-Table13[[#This Row],[Price per Unit]]*Table13[[#This Row],[Units Sold]]*Table13[[#This Row],[Discount %]]</f>
        <v>21.149100000000001</v>
      </c>
      <c r="U1928"/>
    </row>
    <row r="1929" spans="1:21">
      <c r="A1929" s="65">
        <v>3728</v>
      </c>
      <c r="B1929" s="52" t="s">
        <v>17</v>
      </c>
      <c r="C1929" s="52" t="s">
        <v>28</v>
      </c>
      <c r="D1929" s="52" t="s">
        <v>29</v>
      </c>
      <c r="E1929" s="52" t="s">
        <v>70</v>
      </c>
      <c r="F1929" s="52" t="s">
        <v>38</v>
      </c>
      <c r="G1929" s="52">
        <f>+LEN(Table13[[#This Row],[Product Name]])</f>
        <v>15</v>
      </c>
      <c r="H1929" s="52" t="s">
        <v>44</v>
      </c>
      <c r="I1929" s="52" t="s">
        <v>31</v>
      </c>
      <c r="J1929" s="52">
        <v>2024</v>
      </c>
      <c r="K1929" s="52" t="s">
        <v>24</v>
      </c>
      <c r="L1929" s="53" t="s">
        <v>25</v>
      </c>
      <c r="M1929" s="54">
        <v>45352</v>
      </c>
      <c r="N1929" s="52" t="s">
        <v>66</v>
      </c>
      <c r="O1929" s="55">
        <v>38.04</v>
      </c>
      <c r="P1929" s="52">
        <v>136</v>
      </c>
      <c r="Q1929" s="56">
        <v>0.2</v>
      </c>
      <c r="R1929" s="55">
        <f>+Table13[[#This Row],[Price per Unit]]*Table13[[#This Row],[Units Sold]]</f>
        <v>5173.4399999999996</v>
      </c>
      <c r="S1929" s="52" t="s">
        <v>56</v>
      </c>
      <c r="T1929" s="66">
        <f>+Table13[[#This Row],[Price per Unit]]*Table13[[#This Row],[Units Sold]]-Table13[[#This Row],[Price per Unit]]*Table13[[#This Row],[Units Sold]]*Table13[[#This Row],[Discount %]]</f>
        <v>4138.7519999999995</v>
      </c>
      <c r="U1929"/>
    </row>
    <row r="1930" spans="1:21">
      <c r="A1930" s="65">
        <v>3733</v>
      </c>
      <c r="B1930" s="52" t="s">
        <v>41</v>
      </c>
      <c r="C1930" s="52" t="s">
        <v>28</v>
      </c>
      <c r="D1930" s="52" t="s">
        <v>54</v>
      </c>
      <c r="E1930" s="52" t="s">
        <v>37</v>
      </c>
      <c r="F1930" s="52" t="s">
        <v>38</v>
      </c>
      <c r="G1930" s="52">
        <f>+LEN(Table13[[#This Row],[Product Name]])</f>
        <v>15</v>
      </c>
      <c r="H1930" s="52" t="s">
        <v>57</v>
      </c>
      <c r="I1930" s="52" t="s">
        <v>23</v>
      </c>
      <c r="J1930" s="52">
        <v>2023</v>
      </c>
      <c r="K1930" s="52" t="s">
        <v>32</v>
      </c>
      <c r="L1930" s="53" t="s">
        <v>64</v>
      </c>
      <c r="M1930" s="54">
        <v>45108</v>
      </c>
      <c r="N1930" s="52" t="s">
        <v>69</v>
      </c>
      <c r="O1930" s="55">
        <v>87.82</v>
      </c>
      <c r="P1930" s="52">
        <v>437</v>
      </c>
      <c r="Q1930" s="56">
        <v>0.22</v>
      </c>
      <c r="R1930" s="55">
        <f>+Table13[[#This Row],[Price per Unit]]*Table13[[#This Row],[Units Sold]]</f>
        <v>38377.339999999997</v>
      </c>
      <c r="S1930" s="52" t="s">
        <v>56</v>
      </c>
      <c r="T1930" s="66">
        <f>+Table13[[#This Row],[Price per Unit]]*Table13[[#This Row],[Units Sold]]-Table13[[#This Row],[Price per Unit]]*Table13[[#This Row],[Units Sold]]*Table13[[#This Row],[Discount %]]</f>
        <v>29934.325199999999</v>
      </c>
      <c r="U1930"/>
    </row>
    <row r="1931" spans="1:21">
      <c r="A1931" s="65">
        <v>3736</v>
      </c>
      <c r="B1931" s="52" t="s">
        <v>48</v>
      </c>
      <c r="C1931" s="52" t="s">
        <v>28</v>
      </c>
      <c r="D1931" s="52" t="s">
        <v>54</v>
      </c>
      <c r="E1931" s="52" t="s">
        <v>30</v>
      </c>
      <c r="F1931" s="52" t="s">
        <v>55</v>
      </c>
      <c r="G1931" s="52">
        <f>+LEN(Table13[[#This Row],[Product Name]])</f>
        <v>19</v>
      </c>
      <c r="H1931" s="52" t="s">
        <v>44</v>
      </c>
      <c r="I1931" s="52" t="s">
        <v>31</v>
      </c>
      <c r="J1931" s="52">
        <v>2023</v>
      </c>
      <c r="K1931" s="52" t="s">
        <v>63</v>
      </c>
      <c r="L1931" s="53" t="s">
        <v>58</v>
      </c>
      <c r="M1931" s="54">
        <v>45200</v>
      </c>
      <c r="N1931" s="52" t="s">
        <v>39</v>
      </c>
      <c r="O1931" s="55">
        <v>6.03</v>
      </c>
      <c r="P1931" s="52">
        <v>369</v>
      </c>
      <c r="Q1931" s="56">
        <v>0.01</v>
      </c>
      <c r="R1931" s="55">
        <f>+Table13[[#This Row],[Price per Unit]]*Table13[[#This Row],[Units Sold]]</f>
        <v>2225.0700000000002</v>
      </c>
      <c r="S1931" s="52" t="s">
        <v>40</v>
      </c>
      <c r="T1931" s="66">
        <f>+Table13[[#This Row],[Price per Unit]]*Table13[[#This Row],[Units Sold]]-Table13[[#This Row],[Price per Unit]]*Table13[[#This Row],[Units Sold]]*Table13[[#This Row],[Discount %]]</f>
        <v>2202.8193000000001</v>
      </c>
      <c r="U1931"/>
    </row>
    <row r="1932" spans="1:21">
      <c r="A1932" s="65">
        <v>3737</v>
      </c>
      <c r="B1932" s="52" t="s">
        <v>17</v>
      </c>
      <c r="C1932" s="52" t="s">
        <v>28</v>
      </c>
      <c r="D1932" s="52" t="s">
        <v>54</v>
      </c>
      <c r="E1932" s="52" t="s">
        <v>30</v>
      </c>
      <c r="F1932" s="52" t="s">
        <v>43</v>
      </c>
      <c r="G1932" s="52">
        <f>+LEN(Table13[[#This Row],[Product Name]])</f>
        <v>20</v>
      </c>
      <c r="H1932" s="52" t="s">
        <v>22</v>
      </c>
      <c r="I1932" s="52" t="s">
        <v>23</v>
      </c>
      <c r="J1932" s="52">
        <v>2023</v>
      </c>
      <c r="K1932" s="52" t="s">
        <v>63</v>
      </c>
      <c r="L1932" s="53" t="s">
        <v>46</v>
      </c>
      <c r="M1932" s="54">
        <v>45170</v>
      </c>
      <c r="N1932" s="52" t="s">
        <v>69</v>
      </c>
      <c r="O1932" s="55">
        <v>19.489999999999998</v>
      </c>
      <c r="P1932" s="52">
        <v>96</v>
      </c>
      <c r="Q1932" s="56">
        <v>0.23</v>
      </c>
      <c r="R1932" s="55">
        <f>+Table13[[#This Row],[Price per Unit]]*Table13[[#This Row],[Units Sold]]</f>
        <v>1871.04</v>
      </c>
      <c r="S1932" s="52" t="s">
        <v>47</v>
      </c>
      <c r="T1932" s="66">
        <f>+Table13[[#This Row],[Price per Unit]]*Table13[[#This Row],[Units Sold]]-Table13[[#This Row],[Price per Unit]]*Table13[[#This Row],[Units Sold]]*Table13[[#This Row],[Discount %]]</f>
        <v>1440.7008000000001</v>
      </c>
      <c r="U1932"/>
    </row>
    <row r="1933" spans="1:21">
      <c r="A1933" s="65">
        <v>3742</v>
      </c>
      <c r="B1933" s="52" t="s">
        <v>48</v>
      </c>
      <c r="C1933" s="52" t="s">
        <v>28</v>
      </c>
      <c r="D1933" s="52" t="s">
        <v>54</v>
      </c>
      <c r="E1933" s="52" t="s">
        <v>20</v>
      </c>
      <c r="F1933" s="52" t="s">
        <v>43</v>
      </c>
      <c r="G1933" s="52">
        <f>+LEN(Table13[[#This Row],[Product Name]])</f>
        <v>20</v>
      </c>
      <c r="H1933" s="52" t="s">
        <v>57</v>
      </c>
      <c r="I1933" s="52" t="s">
        <v>31</v>
      </c>
      <c r="J1933" s="52">
        <v>2023</v>
      </c>
      <c r="K1933" s="52" t="s">
        <v>24</v>
      </c>
      <c r="L1933" s="53" t="s">
        <v>64</v>
      </c>
      <c r="M1933" s="54">
        <v>45108</v>
      </c>
      <c r="N1933" s="52" t="s">
        <v>34</v>
      </c>
      <c r="O1933" s="55">
        <v>75.17</v>
      </c>
      <c r="P1933" s="52">
        <v>262</v>
      </c>
      <c r="Q1933" s="56">
        <v>0.09</v>
      </c>
      <c r="R1933" s="55">
        <f>+Table13[[#This Row],[Price per Unit]]*Table13[[#This Row],[Units Sold]]</f>
        <v>19694.54</v>
      </c>
      <c r="S1933" s="52" t="s">
        <v>61</v>
      </c>
      <c r="T1933" s="66">
        <f>+Table13[[#This Row],[Price per Unit]]*Table13[[#This Row],[Units Sold]]-Table13[[#This Row],[Price per Unit]]*Table13[[#This Row],[Units Sold]]*Table13[[#This Row],[Discount %]]</f>
        <v>17922.0314</v>
      </c>
      <c r="U1933"/>
    </row>
    <row r="1934" spans="1:21">
      <c r="A1934" s="65">
        <v>3744</v>
      </c>
      <c r="B1934" s="52" t="s">
        <v>17</v>
      </c>
      <c r="C1934" s="52" t="s">
        <v>28</v>
      </c>
      <c r="D1934" s="52" t="s">
        <v>52</v>
      </c>
      <c r="E1934" s="52" t="s">
        <v>37</v>
      </c>
      <c r="F1934" s="52" t="s">
        <v>60</v>
      </c>
      <c r="G1934" s="52">
        <f>+LEN(Table13[[#This Row],[Product Name]])</f>
        <v>15</v>
      </c>
      <c r="H1934" s="52" t="s">
        <v>57</v>
      </c>
      <c r="I1934" s="52" t="s">
        <v>31</v>
      </c>
      <c r="J1934" s="52">
        <v>2023</v>
      </c>
      <c r="K1934" s="52" t="s">
        <v>32</v>
      </c>
      <c r="L1934" s="53" t="s">
        <v>73</v>
      </c>
      <c r="M1934" s="54">
        <v>45139</v>
      </c>
      <c r="N1934" s="52" t="s">
        <v>39</v>
      </c>
      <c r="O1934" s="55">
        <v>65.53</v>
      </c>
      <c r="P1934" s="52">
        <v>304</v>
      </c>
      <c r="Q1934" s="56">
        <v>7.0000000000000007E-2</v>
      </c>
      <c r="R1934" s="55">
        <f>+Table13[[#This Row],[Price per Unit]]*Table13[[#This Row],[Units Sold]]</f>
        <v>19921.12</v>
      </c>
      <c r="S1934" s="52" t="s">
        <v>47</v>
      </c>
      <c r="T1934" s="66">
        <f>+Table13[[#This Row],[Price per Unit]]*Table13[[#This Row],[Units Sold]]-Table13[[#This Row],[Price per Unit]]*Table13[[#This Row],[Units Sold]]*Table13[[#This Row],[Discount %]]</f>
        <v>18526.641599999999</v>
      </c>
      <c r="U1934"/>
    </row>
    <row r="1935" spans="1:21">
      <c r="A1935" s="65">
        <v>3745</v>
      </c>
      <c r="B1935" s="52" t="s">
        <v>48</v>
      </c>
      <c r="C1935" s="52" t="s">
        <v>28</v>
      </c>
      <c r="D1935" s="52" t="s">
        <v>52</v>
      </c>
      <c r="E1935" s="52" t="s">
        <v>20</v>
      </c>
      <c r="F1935" s="52" t="s">
        <v>55</v>
      </c>
      <c r="G1935" s="52">
        <f>+LEN(Table13[[#This Row],[Product Name]])</f>
        <v>19</v>
      </c>
      <c r="H1935" s="52" t="s">
        <v>44</v>
      </c>
      <c r="I1935" s="52" t="s">
        <v>31</v>
      </c>
      <c r="J1935" s="52">
        <v>2023</v>
      </c>
      <c r="K1935" s="52" t="s">
        <v>45</v>
      </c>
      <c r="L1935" s="53" t="s">
        <v>72</v>
      </c>
      <c r="M1935" s="54">
        <v>45078</v>
      </c>
      <c r="N1935" s="52" t="s">
        <v>26</v>
      </c>
      <c r="O1935" s="55">
        <v>42.2</v>
      </c>
      <c r="P1935" s="52">
        <v>105</v>
      </c>
      <c r="Q1935" s="56">
        <v>0.18</v>
      </c>
      <c r="R1935" s="55">
        <f>+Table13[[#This Row],[Price per Unit]]*Table13[[#This Row],[Units Sold]]</f>
        <v>4431</v>
      </c>
      <c r="S1935" s="52" t="s">
        <v>61</v>
      </c>
      <c r="T1935" s="66">
        <f>+Table13[[#This Row],[Price per Unit]]*Table13[[#This Row],[Units Sold]]-Table13[[#This Row],[Price per Unit]]*Table13[[#This Row],[Units Sold]]*Table13[[#This Row],[Discount %]]</f>
        <v>3633.42</v>
      </c>
      <c r="U1935"/>
    </row>
    <row r="1936" spans="1:21">
      <c r="A1936" s="65">
        <v>3751</v>
      </c>
      <c r="B1936" s="52" t="s">
        <v>17</v>
      </c>
      <c r="C1936" s="52" t="s">
        <v>28</v>
      </c>
      <c r="D1936" s="52" t="s">
        <v>36</v>
      </c>
      <c r="E1936" s="52" t="s">
        <v>70</v>
      </c>
      <c r="F1936" s="52" t="s">
        <v>21</v>
      </c>
      <c r="G1936" s="52">
        <f>+LEN(Table13[[#This Row],[Product Name]])</f>
        <v>16</v>
      </c>
      <c r="H1936" s="52" t="s">
        <v>57</v>
      </c>
      <c r="I1936" s="52" t="s">
        <v>31</v>
      </c>
      <c r="J1936" s="52">
        <v>2024</v>
      </c>
      <c r="K1936" s="52" t="s">
        <v>45</v>
      </c>
      <c r="L1936" s="53" t="s">
        <v>65</v>
      </c>
      <c r="M1936" s="54">
        <v>45292</v>
      </c>
      <c r="N1936" s="52" t="s">
        <v>39</v>
      </c>
      <c r="O1936" s="55">
        <v>68.58</v>
      </c>
      <c r="P1936" s="52">
        <v>490</v>
      </c>
      <c r="Q1936" s="56">
        <v>0.1</v>
      </c>
      <c r="R1936" s="55">
        <f>+Table13[[#This Row],[Price per Unit]]*Table13[[#This Row],[Units Sold]]</f>
        <v>33604.199999999997</v>
      </c>
      <c r="S1936" s="52" t="s">
        <v>61</v>
      </c>
      <c r="T1936" s="66">
        <f>+Table13[[#This Row],[Price per Unit]]*Table13[[#This Row],[Units Sold]]-Table13[[#This Row],[Price per Unit]]*Table13[[#This Row],[Units Sold]]*Table13[[#This Row],[Discount %]]</f>
        <v>30243.78</v>
      </c>
      <c r="U1936"/>
    </row>
    <row r="1937" spans="1:21">
      <c r="A1937" s="65">
        <v>3752</v>
      </c>
      <c r="B1937" s="52" t="s">
        <v>17</v>
      </c>
      <c r="C1937" s="52" t="s">
        <v>28</v>
      </c>
      <c r="D1937" s="52" t="s">
        <v>42</v>
      </c>
      <c r="E1937" s="52" t="s">
        <v>70</v>
      </c>
      <c r="F1937" s="52" t="s">
        <v>38</v>
      </c>
      <c r="G1937" s="52">
        <f>+LEN(Table13[[#This Row],[Product Name]])</f>
        <v>15</v>
      </c>
      <c r="H1937" s="52" t="s">
        <v>22</v>
      </c>
      <c r="I1937" s="52" t="s">
        <v>31</v>
      </c>
      <c r="J1937" s="52">
        <v>2024</v>
      </c>
      <c r="K1937" s="52" t="s">
        <v>63</v>
      </c>
      <c r="L1937" s="53" t="s">
        <v>25</v>
      </c>
      <c r="M1937" s="54">
        <v>45352</v>
      </c>
      <c r="N1937" s="52" t="s">
        <v>66</v>
      </c>
      <c r="O1937" s="55">
        <v>42.91</v>
      </c>
      <c r="P1937" s="52">
        <v>207</v>
      </c>
      <c r="Q1937" s="56">
        <v>0.23</v>
      </c>
      <c r="R1937" s="55">
        <f>+Table13[[#This Row],[Price per Unit]]*Table13[[#This Row],[Units Sold]]</f>
        <v>8882.369999999999</v>
      </c>
      <c r="S1937" s="52" t="s">
        <v>40</v>
      </c>
      <c r="T1937" s="66">
        <f>+Table13[[#This Row],[Price per Unit]]*Table13[[#This Row],[Units Sold]]-Table13[[#This Row],[Price per Unit]]*Table13[[#This Row],[Units Sold]]*Table13[[#This Row],[Discount %]]</f>
        <v>6839.4248999999991</v>
      </c>
      <c r="U1937"/>
    </row>
    <row r="1938" spans="1:21">
      <c r="A1938" s="65">
        <v>3756</v>
      </c>
      <c r="B1938" s="52" t="s">
        <v>41</v>
      </c>
      <c r="C1938" s="52" t="s">
        <v>28</v>
      </c>
      <c r="D1938" s="52" t="s">
        <v>19</v>
      </c>
      <c r="E1938" s="52" t="s">
        <v>37</v>
      </c>
      <c r="F1938" s="52" t="s">
        <v>21</v>
      </c>
      <c r="G1938" s="52">
        <f>+LEN(Table13[[#This Row],[Product Name]])</f>
        <v>16</v>
      </c>
      <c r="H1938" s="52" t="s">
        <v>57</v>
      </c>
      <c r="I1938" s="52" t="s">
        <v>23</v>
      </c>
      <c r="J1938" s="52">
        <v>2023</v>
      </c>
      <c r="K1938" s="52" t="s">
        <v>45</v>
      </c>
      <c r="L1938" s="53" t="s">
        <v>72</v>
      </c>
      <c r="M1938" s="54">
        <v>45078</v>
      </c>
      <c r="N1938" s="52" t="s">
        <v>66</v>
      </c>
      <c r="O1938" s="55">
        <v>33.5</v>
      </c>
      <c r="P1938" s="52">
        <v>20</v>
      </c>
      <c r="Q1938" s="56">
        <v>0.12</v>
      </c>
      <c r="R1938" s="55">
        <f>+Table13[[#This Row],[Price per Unit]]*Table13[[#This Row],[Units Sold]]</f>
        <v>670</v>
      </c>
      <c r="S1938" s="52" t="s">
        <v>27</v>
      </c>
      <c r="T1938" s="66">
        <f>+Table13[[#This Row],[Price per Unit]]*Table13[[#This Row],[Units Sold]]-Table13[[#This Row],[Price per Unit]]*Table13[[#This Row],[Units Sold]]*Table13[[#This Row],[Discount %]]</f>
        <v>589.6</v>
      </c>
      <c r="U1938"/>
    </row>
    <row r="1939" spans="1:21">
      <c r="A1939" s="65">
        <v>3757</v>
      </c>
      <c r="B1939" s="52" t="s">
        <v>41</v>
      </c>
      <c r="C1939" s="52" t="s">
        <v>28</v>
      </c>
      <c r="D1939" s="52" t="s">
        <v>29</v>
      </c>
      <c r="E1939" s="52" t="s">
        <v>67</v>
      </c>
      <c r="F1939" s="52" t="s">
        <v>60</v>
      </c>
      <c r="G1939" s="52">
        <f>+LEN(Table13[[#This Row],[Product Name]])</f>
        <v>15</v>
      </c>
      <c r="H1939" s="52" t="s">
        <v>57</v>
      </c>
      <c r="I1939" s="52" t="s">
        <v>31</v>
      </c>
      <c r="J1939" s="52">
        <v>2023</v>
      </c>
      <c r="K1939" s="52" t="s">
        <v>45</v>
      </c>
      <c r="L1939" s="53" t="s">
        <v>73</v>
      </c>
      <c r="M1939" s="54">
        <v>45139</v>
      </c>
      <c r="N1939" s="52" t="s">
        <v>66</v>
      </c>
      <c r="O1939" s="55">
        <v>56.77</v>
      </c>
      <c r="P1939" s="52">
        <v>125</v>
      </c>
      <c r="Q1939" s="56">
        <v>0.14000000000000001</v>
      </c>
      <c r="R1939" s="55">
        <f>+Table13[[#This Row],[Price per Unit]]*Table13[[#This Row],[Units Sold]]</f>
        <v>7096.25</v>
      </c>
      <c r="S1939" s="52" t="s">
        <v>27</v>
      </c>
      <c r="T1939" s="66">
        <f>+Table13[[#This Row],[Price per Unit]]*Table13[[#This Row],[Units Sold]]-Table13[[#This Row],[Price per Unit]]*Table13[[#This Row],[Units Sold]]*Table13[[#This Row],[Discount %]]</f>
        <v>6102.7749999999996</v>
      </c>
      <c r="U1939"/>
    </row>
    <row r="1940" spans="1:21">
      <c r="A1940" s="65">
        <v>3758</v>
      </c>
      <c r="B1940" s="52" t="s">
        <v>17</v>
      </c>
      <c r="C1940" s="52" t="s">
        <v>28</v>
      </c>
      <c r="D1940" s="52" t="s">
        <v>42</v>
      </c>
      <c r="E1940" s="52" t="s">
        <v>59</v>
      </c>
      <c r="F1940" s="52" t="s">
        <v>60</v>
      </c>
      <c r="G1940" s="52">
        <f>+LEN(Table13[[#This Row],[Product Name]])</f>
        <v>15</v>
      </c>
      <c r="H1940" s="52" t="s">
        <v>22</v>
      </c>
      <c r="I1940" s="52" t="s">
        <v>23</v>
      </c>
      <c r="J1940" s="52">
        <v>2023</v>
      </c>
      <c r="K1940" s="52" t="s">
        <v>24</v>
      </c>
      <c r="L1940" s="53" t="s">
        <v>33</v>
      </c>
      <c r="M1940" s="54">
        <v>45047</v>
      </c>
      <c r="N1940" s="52" t="s">
        <v>26</v>
      </c>
      <c r="O1940" s="55">
        <v>81.53</v>
      </c>
      <c r="P1940" s="52">
        <v>121</v>
      </c>
      <c r="Q1940" s="56">
        <v>7.0000000000000007E-2</v>
      </c>
      <c r="R1940" s="55">
        <f>+Table13[[#This Row],[Price per Unit]]*Table13[[#This Row],[Units Sold]]</f>
        <v>9865.130000000001</v>
      </c>
      <c r="S1940" s="52" t="s">
        <v>61</v>
      </c>
      <c r="T1940" s="66">
        <f>+Table13[[#This Row],[Price per Unit]]*Table13[[#This Row],[Units Sold]]-Table13[[#This Row],[Price per Unit]]*Table13[[#This Row],[Units Sold]]*Table13[[#This Row],[Discount %]]</f>
        <v>9174.5709000000006</v>
      </c>
      <c r="U1940"/>
    </row>
    <row r="1941" spans="1:21">
      <c r="A1941" s="65">
        <v>3760</v>
      </c>
      <c r="B1941" s="52" t="s">
        <v>48</v>
      </c>
      <c r="C1941" s="52" t="s">
        <v>28</v>
      </c>
      <c r="D1941" s="52" t="s">
        <v>52</v>
      </c>
      <c r="E1941" s="52" t="s">
        <v>59</v>
      </c>
      <c r="F1941" s="52" t="s">
        <v>21</v>
      </c>
      <c r="G1941" s="52">
        <f>+LEN(Table13[[#This Row],[Product Name]])</f>
        <v>16</v>
      </c>
      <c r="H1941" s="52" t="s">
        <v>44</v>
      </c>
      <c r="I1941" s="52" t="s">
        <v>31</v>
      </c>
      <c r="J1941" s="52">
        <v>2023</v>
      </c>
      <c r="K1941" s="52" t="s">
        <v>63</v>
      </c>
      <c r="L1941" s="53" t="s">
        <v>51</v>
      </c>
      <c r="M1941" s="54">
        <v>45017</v>
      </c>
      <c r="N1941" s="52" t="s">
        <v>26</v>
      </c>
      <c r="O1941" s="55">
        <v>20.29</v>
      </c>
      <c r="P1941" s="52">
        <v>173</v>
      </c>
      <c r="Q1941" s="56">
        <v>0.04</v>
      </c>
      <c r="R1941" s="55">
        <f>+Table13[[#This Row],[Price per Unit]]*Table13[[#This Row],[Units Sold]]</f>
        <v>3510.17</v>
      </c>
      <c r="S1941" s="52" t="s">
        <v>61</v>
      </c>
      <c r="T1941" s="66">
        <f>+Table13[[#This Row],[Price per Unit]]*Table13[[#This Row],[Units Sold]]-Table13[[#This Row],[Price per Unit]]*Table13[[#This Row],[Units Sold]]*Table13[[#This Row],[Discount %]]</f>
        <v>3369.7631999999999</v>
      </c>
      <c r="U1941"/>
    </row>
    <row r="1942" spans="1:21">
      <c r="A1942" s="65">
        <v>3765</v>
      </c>
      <c r="B1942" s="52" t="s">
        <v>17</v>
      </c>
      <c r="C1942" s="52" t="s">
        <v>28</v>
      </c>
      <c r="D1942" s="52" t="s">
        <v>29</v>
      </c>
      <c r="E1942" s="52" t="s">
        <v>70</v>
      </c>
      <c r="F1942" s="52" t="s">
        <v>55</v>
      </c>
      <c r="G1942" s="52">
        <f>+LEN(Table13[[#This Row],[Product Name]])</f>
        <v>19</v>
      </c>
      <c r="H1942" s="52" t="s">
        <v>22</v>
      </c>
      <c r="I1942" s="52" t="s">
        <v>23</v>
      </c>
      <c r="J1942" s="52">
        <v>2023</v>
      </c>
      <c r="K1942" s="52" t="s">
        <v>45</v>
      </c>
      <c r="L1942" s="53" t="s">
        <v>33</v>
      </c>
      <c r="M1942" s="54">
        <v>45047</v>
      </c>
      <c r="N1942" s="52" t="s">
        <v>39</v>
      </c>
      <c r="O1942" s="55">
        <v>85.76</v>
      </c>
      <c r="P1942" s="52">
        <v>90</v>
      </c>
      <c r="Q1942" s="56">
        <v>0.18</v>
      </c>
      <c r="R1942" s="55">
        <f>+Table13[[#This Row],[Price per Unit]]*Table13[[#This Row],[Units Sold]]</f>
        <v>7718.4000000000005</v>
      </c>
      <c r="S1942" s="52" t="s">
        <v>47</v>
      </c>
      <c r="T1942" s="66">
        <f>+Table13[[#This Row],[Price per Unit]]*Table13[[#This Row],[Units Sold]]-Table13[[#This Row],[Price per Unit]]*Table13[[#This Row],[Units Sold]]*Table13[[#This Row],[Discount %]]</f>
        <v>6329.0880000000006</v>
      </c>
      <c r="U1942"/>
    </row>
    <row r="1943" spans="1:21">
      <c r="A1943" s="65">
        <v>3772</v>
      </c>
      <c r="B1943" s="52" t="s">
        <v>48</v>
      </c>
      <c r="C1943" s="52" t="s">
        <v>28</v>
      </c>
      <c r="D1943" s="52" t="s">
        <v>29</v>
      </c>
      <c r="E1943" s="52" t="s">
        <v>20</v>
      </c>
      <c r="F1943" s="52" t="s">
        <v>38</v>
      </c>
      <c r="G1943" s="52">
        <f>+LEN(Table13[[#This Row],[Product Name]])</f>
        <v>15</v>
      </c>
      <c r="H1943" s="52" t="s">
        <v>44</v>
      </c>
      <c r="I1943" s="52" t="s">
        <v>31</v>
      </c>
      <c r="J1943" s="52">
        <v>2023</v>
      </c>
      <c r="K1943" s="52" t="s">
        <v>32</v>
      </c>
      <c r="L1943" s="53" t="s">
        <v>25</v>
      </c>
      <c r="M1943" s="54">
        <v>44986</v>
      </c>
      <c r="N1943" s="52" t="s">
        <v>34</v>
      </c>
      <c r="O1943" s="55">
        <v>53.43</v>
      </c>
      <c r="P1943" s="52">
        <v>353</v>
      </c>
      <c r="Q1943" s="56">
        <v>0.03</v>
      </c>
      <c r="R1943" s="55">
        <f>+Table13[[#This Row],[Price per Unit]]*Table13[[#This Row],[Units Sold]]</f>
        <v>18860.79</v>
      </c>
      <c r="S1943" s="52" t="s">
        <v>61</v>
      </c>
      <c r="T1943" s="66">
        <f>+Table13[[#This Row],[Price per Unit]]*Table13[[#This Row],[Units Sold]]-Table13[[#This Row],[Price per Unit]]*Table13[[#This Row],[Units Sold]]*Table13[[#This Row],[Discount %]]</f>
        <v>18294.9663</v>
      </c>
      <c r="U1943"/>
    </row>
    <row r="1944" spans="1:21">
      <c r="A1944" s="65">
        <v>3775</v>
      </c>
      <c r="B1944" s="52" t="s">
        <v>48</v>
      </c>
      <c r="C1944" s="52" t="s">
        <v>28</v>
      </c>
      <c r="D1944" s="52" t="s">
        <v>50</v>
      </c>
      <c r="E1944" s="52" t="s">
        <v>59</v>
      </c>
      <c r="F1944" s="52" t="s">
        <v>38</v>
      </c>
      <c r="G1944" s="52">
        <f>+LEN(Table13[[#This Row],[Product Name]])</f>
        <v>15</v>
      </c>
      <c r="H1944" s="52" t="s">
        <v>44</v>
      </c>
      <c r="I1944" s="52" t="s">
        <v>31</v>
      </c>
      <c r="J1944" s="52">
        <v>2024</v>
      </c>
      <c r="K1944" s="52" t="s">
        <v>45</v>
      </c>
      <c r="L1944" s="53" t="s">
        <v>72</v>
      </c>
      <c r="M1944" s="54">
        <v>45444</v>
      </c>
      <c r="N1944" s="52" t="s">
        <v>39</v>
      </c>
      <c r="O1944" s="55">
        <v>53.43</v>
      </c>
      <c r="P1944" s="52">
        <v>363</v>
      </c>
      <c r="Q1944" s="56">
        <v>0.09</v>
      </c>
      <c r="R1944" s="55">
        <f>+Table13[[#This Row],[Price per Unit]]*Table13[[#This Row],[Units Sold]]</f>
        <v>19395.09</v>
      </c>
      <c r="S1944" s="52" t="s">
        <v>56</v>
      </c>
      <c r="T1944" s="66">
        <f>+Table13[[#This Row],[Price per Unit]]*Table13[[#This Row],[Units Sold]]-Table13[[#This Row],[Price per Unit]]*Table13[[#This Row],[Units Sold]]*Table13[[#This Row],[Discount %]]</f>
        <v>17649.531900000002</v>
      </c>
      <c r="U1944"/>
    </row>
    <row r="1945" spans="1:21">
      <c r="A1945" s="65">
        <v>3778</v>
      </c>
      <c r="B1945" s="52" t="s">
        <v>48</v>
      </c>
      <c r="C1945" s="52" t="s">
        <v>28</v>
      </c>
      <c r="D1945" s="52" t="s">
        <v>52</v>
      </c>
      <c r="E1945" s="52" t="s">
        <v>59</v>
      </c>
      <c r="F1945" s="52" t="s">
        <v>21</v>
      </c>
      <c r="G1945" s="52">
        <f>+LEN(Table13[[#This Row],[Product Name]])</f>
        <v>16</v>
      </c>
      <c r="H1945" s="52" t="s">
        <v>57</v>
      </c>
      <c r="I1945" s="52" t="s">
        <v>23</v>
      </c>
      <c r="J1945" s="52">
        <v>2023</v>
      </c>
      <c r="K1945" s="52" t="s">
        <v>45</v>
      </c>
      <c r="L1945" s="53" t="s">
        <v>33</v>
      </c>
      <c r="M1945" s="54">
        <v>45047</v>
      </c>
      <c r="N1945" s="52" t="s">
        <v>39</v>
      </c>
      <c r="O1945" s="55">
        <v>76.12</v>
      </c>
      <c r="P1945" s="52">
        <v>241</v>
      </c>
      <c r="Q1945" s="56">
        <v>0.19</v>
      </c>
      <c r="R1945" s="55">
        <f>+Table13[[#This Row],[Price per Unit]]*Table13[[#This Row],[Units Sold]]</f>
        <v>18344.920000000002</v>
      </c>
      <c r="S1945" s="52" t="s">
        <v>61</v>
      </c>
      <c r="T1945" s="66">
        <f>+Table13[[#This Row],[Price per Unit]]*Table13[[#This Row],[Units Sold]]-Table13[[#This Row],[Price per Unit]]*Table13[[#This Row],[Units Sold]]*Table13[[#This Row],[Discount %]]</f>
        <v>14859.385200000001</v>
      </c>
      <c r="U1945"/>
    </row>
    <row r="1946" spans="1:21">
      <c r="A1946" s="65">
        <v>3780</v>
      </c>
      <c r="B1946" s="52" t="s">
        <v>17</v>
      </c>
      <c r="C1946" s="52" t="s">
        <v>28</v>
      </c>
      <c r="D1946" s="52" t="s">
        <v>29</v>
      </c>
      <c r="E1946" s="52" t="s">
        <v>62</v>
      </c>
      <c r="F1946" s="52" t="s">
        <v>38</v>
      </c>
      <c r="G1946" s="52">
        <f>+LEN(Table13[[#This Row],[Product Name]])</f>
        <v>15</v>
      </c>
      <c r="H1946" s="52" t="s">
        <v>44</v>
      </c>
      <c r="I1946" s="52" t="s">
        <v>31</v>
      </c>
      <c r="J1946" s="52">
        <v>2024</v>
      </c>
      <c r="K1946" s="52" t="s">
        <v>45</v>
      </c>
      <c r="L1946" s="53" t="s">
        <v>73</v>
      </c>
      <c r="M1946" s="54">
        <v>45505</v>
      </c>
      <c r="N1946" s="52" t="s">
        <v>39</v>
      </c>
      <c r="O1946" s="55">
        <v>66.78</v>
      </c>
      <c r="P1946" s="52">
        <v>161</v>
      </c>
      <c r="Q1946" s="56">
        <v>0.14000000000000001</v>
      </c>
      <c r="R1946" s="55">
        <f>+Table13[[#This Row],[Price per Unit]]*Table13[[#This Row],[Units Sold]]</f>
        <v>10751.58</v>
      </c>
      <c r="S1946" s="52" t="s">
        <v>56</v>
      </c>
      <c r="T1946" s="66">
        <f>+Table13[[#This Row],[Price per Unit]]*Table13[[#This Row],[Units Sold]]-Table13[[#This Row],[Price per Unit]]*Table13[[#This Row],[Units Sold]]*Table13[[#This Row],[Discount %]]</f>
        <v>9246.3588</v>
      </c>
      <c r="U1946"/>
    </row>
    <row r="1947" spans="1:21">
      <c r="A1947" s="65">
        <v>3785</v>
      </c>
      <c r="B1947" s="52" t="s">
        <v>48</v>
      </c>
      <c r="C1947" s="52" t="s">
        <v>28</v>
      </c>
      <c r="D1947" s="52" t="s">
        <v>19</v>
      </c>
      <c r="E1947" s="52" t="s">
        <v>20</v>
      </c>
      <c r="F1947" s="52" t="s">
        <v>21</v>
      </c>
      <c r="G1947" s="52">
        <f>+LEN(Table13[[#This Row],[Product Name]])</f>
        <v>16</v>
      </c>
      <c r="H1947" s="52" t="s">
        <v>57</v>
      </c>
      <c r="I1947" s="52" t="s">
        <v>31</v>
      </c>
      <c r="J1947" s="52">
        <v>2023</v>
      </c>
      <c r="K1947" s="52" t="s">
        <v>24</v>
      </c>
      <c r="L1947" s="53" t="s">
        <v>71</v>
      </c>
      <c r="M1947" s="54">
        <v>45200</v>
      </c>
      <c r="N1947" s="52" t="s">
        <v>39</v>
      </c>
      <c r="O1947" s="55">
        <v>25.55</v>
      </c>
      <c r="P1947" s="52">
        <v>153</v>
      </c>
      <c r="Q1947" s="56">
        <v>0.12</v>
      </c>
      <c r="R1947" s="55">
        <f>+Table13[[#This Row],[Price per Unit]]*Table13[[#This Row],[Units Sold]]</f>
        <v>3909.15</v>
      </c>
      <c r="S1947" s="52" t="s">
        <v>56</v>
      </c>
      <c r="T1947" s="66">
        <f>+Table13[[#This Row],[Price per Unit]]*Table13[[#This Row],[Units Sold]]-Table13[[#This Row],[Price per Unit]]*Table13[[#This Row],[Units Sold]]*Table13[[#This Row],[Discount %]]</f>
        <v>3440.0520000000001</v>
      </c>
      <c r="U1947"/>
    </row>
    <row r="1948" spans="1:21">
      <c r="A1948" s="65">
        <v>3787</v>
      </c>
      <c r="B1948" s="52" t="s">
        <v>48</v>
      </c>
      <c r="C1948" s="52" t="s">
        <v>28</v>
      </c>
      <c r="D1948" s="52" t="s">
        <v>36</v>
      </c>
      <c r="E1948" s="52" t="s">
        <v>20</v>
      </c>
      <c r="F1948" s="52" t="s">
        <v>21</v>
      </c>
      <c r="G1948" s="52">
        <f>+LEN(Table13[[#This Row],[Product Name]])</f>
        <v>16</v>
      </c>
      <c r="H1948" s="52" t="s">
        <v>22</v>
      </c>
      <c r="I1948" s="52" t="s">
        <v>23</v>
      </c>
      <c r="J1948" s="52">
        <v>2023</v>
      </c>
      <c r="K1948" s="52" t="s">
        <v>45</v>
      </c>
      <c r="L1948" s="53" t="s">
        <v>33</v>
      </c>
      <c r="M1948" s="54">
        <v>45047</v>
      </c>
      <c r="N1948" s="52" t="s">
        <v>34</v>
      </c>
      <c r="O1948" s="55">
        <v>60.25</v>
      </c>
      <c r="P1948" s="52">
        <v>84</v>
      </c>
      <c r="Q1948" s="56">
        <v>0.14000000000000001</v>
      </c>
      <c r="R1948" s="55">
        <f>+Table13[[#This Row],[Price per Unit]]*Table13[[#This Row],[Units Sold]]</f>
        <v>5061</v>
      </c>
      <c r="S1948" s="52" t="s">
        <v>56</v>
      </c>
      <c r="T1948" s="66">
        <f>+Table13[[#This Row],[Price per Unit]]*Table13[[#This Row],[Units Sold]]-Table13[[#This Row],[Price per Unit]]*Table13[[#This Row],[Units Sold]]*Table13[[#This Row],[Discount %]]</f>
        <v>4352.46</v>
      </c>
      <c r="U1948"/>
    </row>
    <row r="1949" spans="1:21">
      <c r="A1949" s="65">
        <v>3793</v>
      </c>
      <c r="B1949" s="52" t="s">
        <v>17</v>
      </c>
      <c r="C1949" s="52" t="s">
        <v>28</v>
      </c>
      <c r="D1949" s="52" t="s">
        <v>50</v>
      </c>
      <c r="E1949" s="52" t="s">
        <v>30</v>
      </c>
      <c r="F1949" s="52" t="s">
        <v>43</v>
      </c>
      <c r="G1949" s="52">
        <f>+LEN(Table13[[#This Row],[Product Name]])</f>
        <v>20</v>
      </c>
      <c r="H1949" s="52" t="s">
        <v>22</v>
      </c>
      <c r="I1949" s="52" t="s">
        <v>31</v>
      </c>
      <c r="J1949" s="52">
        <v>2023</v>
      </c>
      <c r="K1949" s="52" t="s">
        <v>32</v>
      </c>
      <c r="L1949" s="53" t="s">
        <v>72</v>
      </c>
      <c r="M1949" s="54">
        <v>45078</v>
      </c>
      <c r="N1949" s="52" t="s">
        <v>39</v>
      </c>
      <c r="O1949" s="55">
        <v>12.31</v>
      </c>
      <c r="P1949" s="52">
        <v>311</v>
      </c>
      <c r="Q1949" s="56">
        <v>0.25</v>
      </c>
      <c r="R1949" s="55">
        <f>+Table13[[#This Row],[Price per Unit]]*Table13[[#This Row],[Units Sold]]</f>
        <v>3828.4100000000003</v>
      </c>
      <c r="S1949" s="52" t="s">
        <v>61</v>
      </c>
      <c r="T1949" s="66">
        <f>+Table13[[#This Row],[Price per Unit]]*Table13[[#This Row],[Units Sold]]-Table13[[#This Row],[Price per Unit]]*Table13[[#This Row],[Units Sold]]*Table13[[#This Row],[Discount %]]</f>
        <v>2871.3075000000003</v>
      </c>
      <c r="U1949"/>
    </row>
    <row r="1950" spans="1:21">
      <c r="A1950" s="65">
        <v>3795</v>
      </c>
      <c r="B1950" s="52" t="s">
        <v>41</v>
      </c>
      <c r="C1950" s="52" t="s">
        <v>28</v>
      </c>
      <c r="D1950" s="52" t="s">
        <v>29</v>
      </c>
      <c r="E1950" s="52" t="s">
        <v>70</v>
      </c>
      <c r="F1950" s="52" t="s">
        <v>38</v>
      </c>
      <c r="G1950" s="52">
        <f>+LEN(Table13[[#This Row],[Product Name]])</f>
        <v>15</v>
      </c>
      <c r="H1950" s="52" t="s">
        <v>57</v>
      </c>
      <c r="I1950" s="52" t="s">
        <v>31</v>
      </c>
      <c r="J1950" s="52">
        <v>2024</v>
      </c>
      <c r="K1950" s="52" t="s">
        <v>24</v>
      </c>
      <c r="L1950" s="53" t="s">
        <v>73</v>
      </c>
      <c r="M1950" s="54">
        <v>45505</v>
      </c>
      <c r="N1950" s="52" t="s">
        <v>66</v>
      </c>
      <c r="O1950" s="55">
        <v>67.58</v>
      </c>
      <c r="P1950" s="52">
        <v>54</v>
      </c>
      <c r="Q1950" s="56">
        <v>0.08</v>
      </c>
      <c r="R1950" s="55">
        <f>+Table13[[#This Row],[Price per Unit]]*Table13[[#This Row],[Units Sold]]</f>
        <v>3649.3199999999997</v>
      </c>
      <c r="S1950" s="52" t="s">
        <v>47</v>
      </c>
      <c r="T1950" s="66">
        <f>+Table13[[#This Row],[Price per Unit]]*Table13[[#This Row],[Units Sold]]-Table13[[#This Row],[Price per Unit]]*Table13[[#This Row],[Units Sold]]*Table13[[#This Row],[Discount %]]</f>
        <v>3357.3743999999997</v>
      </c>
      <c r="U1950"/>
    </row>
    <row r="1951" spans="1:21">
      <c r="A1951" s="65">
        <v>3798</v>
      </c>
      <c r="B1951" s="52" t="s">
        <v>17</v>
      </c>
      <c r="C1951" s="52" t="s">
        <v>28</v>
      </c>
      <c r="D1951" s="52" t="s">
        <v>19</v>
      </c>
      <c r="E1951" s="52" t="s">
        <v>70</v>
      </c>
      <c r="F1951" s="52" t="s">
        <v>43</v>
      </c>
      <c r="G1951" s="52">
        <f>+LEN(Table13[[#This Row],[Product Name]])</f>
        <v>20</v>
      </c>
      <c r="H1951" s="52" t="s">
        <v>44</v>
      </c>
      <c r="I1951" s="52" t="s">
        <v>31</v>
      </c>
      <c r="J1951" s="52">
        <v>2023</v>
      </c>
      <c r="K1951" s="52" t="s">
        <v>32</v>
      </c>
      <c r="L1951" s="53" t="s">
        <v>68</v>
      </c>
      <c r="M1951" s="54">
        <v>45261</v>
      </c>
      <c r="N1951" s="52" t="s">
        <v>69</v>
      </c>
      <c r="O1951" s="55">
        <v>68.209999999999994</v>
      </c>
      <c r="P1951" s="52">
        <v>244</v>
      </c>
      <c r="Q1951" s="56">
        <v>0.22</v>
      </c>
      <c r="R1951" s="55">
        <f>+Table13[[#This Row],[Price per Unit]]*Table13[[#This Row],[Units Sold]]</f>
        <v>16643.239999999998</v>
      </c>
      <c r="S1951" s="52" t="s">
        <v>27</v>
      </c>
      <c r="T1951" s="66">
        <f>+Table13[[#This Row],[Price per Unit]]*Table13[[#This Row],[Units Sold]]-Table13[[#This Row],[Price per Unit]]*Table13[[#This Row],[Units Sold]]*Table13[[#This Row],[Discount %]]</f>
        <v>12981.727199999998</v>
      </c>
      <c r="U1951"/>
    </row>
    <row r="1952" spans="1:21">
      <c r="A1952" s="65">
        <v>3801</v>
      </c>
      <c r="B1952" s="52" t="s">
        <v>17</v>
      </c>
      <c r="C1952" s="52" t="s">
        <v>28</v>
      </c>
      <c r="D1952" s="52" t="s">
        <v>42</v>
      </c>
      <c r="E1952" s="52" t="s">
        <v>59</v>
      </c>
      <c r="F1952" s="52" t="s">
        <v>55</v>
      </c>
      <c r="G1952" s="52">
        <f>+LEN(Table13[[#This Row],[Product Name]])</f>
        <v>19</v>
      </c>
      <c r="H1952" s="52" t="s">
        <v>22</v>
      </c>
      <c r="I1952" s="52" t="s">
        <v>31</v>
      </c>
      <c r="J1952" s="52">
        <v>2023</v>
      </c>
      <c r="K1952" s="52" t="s">
        <v>63</v>
      </c>
      <c r="L1952" s="53" t="s">
        <v>64</v>
      </c>
      <c r="M1952" s="54">
        <v>45108</v>
      </c>
      <c r="N1952" s="52" t="s">
        <v>39</v>
      </c>
      <c r="O1952" s="55">
        <v>57.49</v>
      </c>
      <c r="P1952" s="52">
        <v>235</v>
      </c>
      <c r="Q1952" s="56">
        <v>0.04</v>
      </c>
      <c r="R1952" s="55">
        <f>+Table13[[#This Row],[Price per Unit]]*Table13[[#This Row],[Units Sold]]</f>
        <v>13510.15</v>
      </c>
      <c r="S1952" s="52" t="s">
        <v>27</v>
      </c>
      <c r="T1952" s="66">
        <f>+Table13[[#This Row],[Price per Unit]]*Table13[[#This Row],[Units Sold]]-Table13[[#This Row],[Price per Unit]]*Table13[[#This Row],[Units Sold]]*Table13[[#This Row],[Discount %]]</f>
        <v>12969.743999999999</v>
      </c>
      <c r="U1952"/>
    </row>
    <row r="1953" spans="1:21">
      <c r="A1953" s="65">
        <v>3805</v>
      </c>
      <c r="B1953" s="52" t="s">
        <v>41</v>
      </c>
      <c r="C1953" s="52" t="s">
        <v>28</v>
      </c>
      <c r="D1953" s="52" t="s">
        <v>42</v>
      </c>
      <c r="E1953" s="52" t="s">
        <v>59</v>
      </c>
      <c r="F1953" s="52" t="s">
        <v>55</v>
      </c>
      <c r="G1953" s="52">
        <f>+LEN(Table13[[#This Row],[Product Name]])</f>
        <v>19</v>
      </c>
      <c r="H1953" s="52" t="s">
        <v>22</v>
      </c>
      <c r="I1953" s="52" t="s">
        <v>23</v>
      </c>
      <c r="J1953" s="52">
        <v>2024</v>
      </c>
      <c r="K1953" s="52" t="s">
        <v>63</v>
      </c>
      <c r="L1953" s="53" t="s">
        <v>46</v>
      </c>
      <c r="M1953" s="54">
        <v>45536</v>
      </c>
      <c r="N1953" s="52" t="s">
        <v>39</v>
      </c>
      <c r="O1953" s="55">
        <v>40.29</v>
      </c>
      <c r="P1953" s="52">
        <v>66</v>
      </c>
      <c r="Q1953" s="56">
        <v>0.15</v>
      </c>
      <c r="R1953" s="55">
        <f>+Table13[[#This Row],[Price per Unit]]*Table13[[#This Row],[Units Sold]]</f>
        <v>2659.14</v>
      </c>
      <c r="S1953" s="52" t="s">
        <v>27</v>
      </c>
      <c r="T1953" s="66">
        <f>+Table13[[#This Row],[Price per Unit]]*Table13[[#This Row],[Units Sold]]-Table13[[#This Row],[Price per Unit]]*Table13[[#This Row],[Units Sold]]*Table13[[#This Row],[Discount %]]</f>
        <v>2260.2689999999998</v>
      </c>
      <c r="U1953"/>
    </row>
    <row r="1954" spans="1:21">
      <c r="A1954" s="65">
        <v>3807</v>
      </c>
      <c r="B1954" s="52" t="s">
        <v>17</v>
      </c>
      <c r="C1954" s="52" t="s">
        <v>28</v>
      </c>
      <c r="D1954" s="52" t="s">
        <v>29</v>
      </c>
      <c r="E1954" s="52" t="s">
        <v>59</v>
      </c>
      <c r="F1954" s="52" t="s">
        <v>55</v>
      </c>
      <c r="G1954" s="52">
        <f>+LEN(Table13[[#This Row],[Product Name]])</f>
        <v>19</v>
      </c>
      <c r="H1954" s="52" t="s">
        <v>57</v>
      </c>
      <c r="I1954" s="52" t="s">
        <v>23</v>
      </c>
      <c r="J1954" s="52">
        <v>2023</v>
      </c>
      <c r="K1954" s="52" t="s">
        <v>32</v>
      </c>
      <c r="L1954" s="53" t="s">
        <v>25</v>
      </c>
      <c r="M1954" s="54">
        <v>44986</v>
      </c>
      <c r="N1954" s="52" t="s">
        <v>69</v>
      </c>
      <c r="O1954" s="55">
        <v>31.78</v>
      </c>
      <c r="P1954" s="52">
        <v>144</v>
      </c>
      <c r="Q1954" s="56">
        <v>0.19</v>
      </c>
      <c r="R1954" s="55">
        <f>+Table13[[#This Row],[Price per Unit]]*Table13[[#This Row],[Units Sold]]</f>
        <v>4576.32</v>
      </c>
      <c r="S1954" s="52" t="s">
        <v>47</v>
      </c>
      <c r="T1954" s="66">
        <f>+Table13[[#This Row],[Price per Unit]]*Table13[[#This Row],[Units Sold]]-Table13[[#This Row],[Price per Unit]]*Table13[[#This Row],[Units Sold]]*Table13[[#This Row],[Discount %]]</f>
        <v>3706.8191999999999</v>
      </c>
      <c r="U1954"/>
    </row>
    <row r="1955" spans="1:21">
      <c r="A1955" s="65">
        <v>3810</v>
      </c>
      <c r="B1955" s="52" t="s">
        <v>48</v>
      </c>
      <c r="C1955" s="52" t="s">
        <v>28</v>
      </c>
      <c r="D1955" s="52" t="s">
        <v>50</v>
      </c>
      <c r="E1955" s="52" t="s">
        <v>20</v>
      </c>
      <c r="F1955" s="52" t="s">
        <v>60</v>
      </c>
      <c r="G1955" s="52">
        <f>+LEN(Table13[[#This Row],[Product Name]])</f>
        <v>15</v>
      </c>
      <c r="H1955" s="52" t="s">
        <v>44</v>
      </c>
      <c r="I1955" s="52" t="s">
        <v>23</v>
      </c>
      <c r="J1955" s="52">
        <v>2024</v>
      </c>
      <c r="K1955" s="52" t="s">
        <v>45</v>
      </c>
      <c r="L1955" s="53" t="s">
        <v>33</v>
      </c>
      <c r="M1955" s="54">
        <v>45413</v>
      </c>
      <c r="N1955" s="52" t="s">
        <v>34</v>
      </c>
      <c r="O1955" s="55">
        <v>68.78</v>
      </c>
      <c r="P1955" s="52">
        <v>495</v>
      </c>
      <c r="Q1955" s="56">
        <v>0.28999999999999998</v>
      </c>
      <c r="R1955" s="55">
        <f>+Table13[[#This Row],[Price per Unit]]*Table13[[#This Row],[Units Sold]]</f>
        <v>34046.1</v>
      </c>
      <c r="S1955" s="52" t="s">
        <v>27</v>
      </c>
      <c r="T1955" s="66">
        <f>+Table13[[#This Row],[Price per Unit]]*Table13[[#This Row],[Units Sold]]-Table13[[#This Row],[Price per Unit]]*Table13[[#This Row],[Units Sold]]*Table13[[#This Row],[Discount %]]</f>
        <v>24172.731</v>
      </c>
      <c r="U1955"/>
    </row>
    <row r="1956" spans="1:21">
      <c r="A1956" s="65">
        <v>3813</v>
      </c>
      <c r="B1956" s="52" t="s">
        <v>41</v>
      </c>
      <c r="C1956" s="52" t="s">
        <v>28</v>
      </c>
      <c r="D1956" s="52" t="s">
        <v>36</v>
      </c>
      <c r="E1956" s="52" t="s">
        <v>30</v>
      </c>
      <c r="F1956" s="52" t="s">
        <v>60</v>
      </c>
      <c r="G1956" s="52">
        <f>+LEN(Table13[[#This Row],[Product Name]])</f>
        <v>15</v>
      </c>
      <c r="H1956" s="52" t="s">
        <v>57</v>
      </c>
      <c r="I1956" s="52" t="s">
        <v>31</v>
      </c>
      <c r="J1956" s="52">
        <v>2023</v>
      </c>
      <c r="K1956" s="52" t="s">
        <v>45</v>
      </c>
      <c r="L1956" s="53" t="s">
        <v>73</v>
      </c>
      <c r="M1956" s="54">
        <v>45139</v>
      </c>
      <c r="N1956" s="52" t="s">
        <v>39</v>
      </c>
      <c r="O1956" s="55">
        <v>27.03</v>
      </c>
      <c r="P1956" s="52">
        <v>243</v>
      </c>
      <c r="Q1956" s="56">
        <v>0.22</v>
      </c>
      <c r="R1956" s="55">
        <f>+Table13[[#This Row],[Price per Unit]]*Table13[[#This Row],[Units Sold]]</f>
        <v>6568.29</v>
      </c>
      <c r="S1956" s="52" t="s">
        <v>56</v>
      </c>
      <c r="T1956" s="66">
        <f>+Table13[[#This Row],[Price per Unit]]*Table13[[#This Row],[Units Sold]]-Table13[[#This Row],[Price per Unit]]*Table13[[#This Row],[Units Sold]]*Table13[[#This Row],[Discount %]]</f>
        <v>5123.2662</v>
      </c>
      <c r="U1956"/>
    </row>
    <row r="1957" spans="1:21">
      <c r="A1957" s="65">
        <v>3824</v>
      </c>
      <c r="B1957" s="52" t="s">
        <v>17</v>
      </c>
      <c r="C1957" s="52" t="s">
        <v>28</v>
      </c>
      <c r="D1957" s="52" t="s">
        <v>52</v>
      </c>
      <c r="E1957" s="52" t="s">
        <v>37</v>
      </c>
      <c r="F1957" s="52" t="s">
        <v>55</v>
      </c>
      <c r="G1957" s="52">
        <f>+LEN(Table13[[#This Row],[Product Name]])</f>
        <v>19</v>
      </c>
      <c r="H1957" s="52" t="s">
        <v>44</v>
      </c>
      <c r="I1957" s="52" t="s">
        <v>31</v>
      </c>
      <c r="J1957" s="52">
        <v>2024</v>
      </c>
      <c r="K1957" s="52" t="s">
        <v>63</v>
      </c>
      <c r="L1957" s="53" t="s">
        <v>51</v>
      </c>
      <c r="M1957" s="54">
        <v>45383</v>
      </c>
      <c r="N1957" s="52" t="s">
        <v>26</v>
      </c>
      <c r="O1957" s="55">
        <v>38.94</v>
      </c>
      <c r="P1957" s="52">
        <v>203</v>
      </c>
      <c r="Q1957" s="56">
        <v>0.23</v>
      </c>
      <c r="R1957" s="55">
        <f>+Table13[[#This Row],[Price per Unit]]*Table13[[#This Row],[Units Sold]]</f>
        <v>7904.82</v>
      </c>
      <c r="S1957" s="52" t="s">
        <v>61</v>
      </c>
      <c r="T1957" s="66">
        <f>+Table13[[#This Row],[Price per Unit]]*Table13[[#This Row],[Units Sold]]-Table13[[#This Row],[Price per Unit]]*Table13[[#This Row],[Units Sold]]*Table13[[#This Row],[Discount %]]</f>
        <v>6086.7114000000001</v>
      </c>
      <c r="U1957"/>
    </row>
    <row r="1958" spans="1:21">
      <c r="A1958" s="65">
        <v>3826</v>
      </c>
      <c r="B1958" s="52" t="s">
        <v>41</v>
      </c>
      <c r="C1958" s="52" t="s">
        <v>28</v>
      </c>
      <c r="D1958" s="52" t="s">
        <v>54</v>
      </c>
      <c r="E1958" s="52" t="s">
        <v>70</v>
      </c>
      <c r="F1958" s="52" t="s">
        <v>21</v>
      </c>
      <c r="G1958" s="52">
        <f>+LEN(Table13[[#This Row],[Product Name]])</f>
        <v>16</v>
      </c>
      <c r="H1958" s="52" t="s">
        <v>57</v>
      </c>
      <c r="I1958" s="52" t="s">
        <v>31</v>
      </c>
      <c r="J1958" s="52">
        <v>2023</v>
      </c>
      <c r="K1958" s="52" t="s">
        <v>63</v>
      </c>
      <c r="L1958" s="53" t="s">
        <v>53</v>
      </c>
      <c r="M1958" s="54">
        <v>44927</v>
      </c>
      <c r="N1958" s="52" t="s">
        <v>39</v>
      </c>
      <c r="O1958" s="55">
        <v>93.57</v>
      </c>
      <c r="P1958" s="52">
        <v>44</v>
      </c>
      <c r="Q1958" s="56">
        <v>0.24</v>
      </c>
      <c r="R1958" s="55">
        <f>+Table13[[#This Row],[Price per Unit]]*Table13[[#This Row],[Units Sold]]</f>
        <v>4117.08</v>
      </c>
      <c r="S1958" s="52" t="s">
        <v>40</v>
      </c>
      <c r="T1958" s="66">
        <f>+Table13[[#This Row],[Price per Unit]]*Table13[[#This Row],[Units Sold]]-Table13[[#This Row],[Price per Unit]]*Table13[[#This Row],[Units Sold]]*Table13[[#This Row],[Discount %]]</f>
        <v>3128.9807999999998</v>
      </c>
      <c r="U1958"/>
    </row>
    <row r="1959" spans="1:21">
      <c r="A1959" s="65">
        <v>3832</v>
      </c>
      <c r="B1959" s="52" t="s">
        <v>41</v>
      </c>
      <c r="C1959" s="52" t="s">
        <v>28</v>
      </c>
      <c r="D1959" s="52" t="s">
        <v>52</v>
      </c>
      <c r="E1959" s="52" t="s">
        <v>67</v>
      </c>
      <c r="F1959" s="52" t="s">
        <v>38</v>
      </c>
      <c r="G1959" s="52">
        <f>+LEN(Table13[[#This Row],[Product Name]])</f>
        <v>15</v>
      </c>
      <c r="H1959" s="52" t="s">
        <v>44</v>
      </c>
      <c r="I1959" s="52" t="s">
        <v>31</v>
      </c>
      <c r="J1959" s="52">
        <v>2023</v>
      </c>
      <c r="K1959" s="52" t="s">
        <v>63</v>
      </c>
      <c r="L1959" s="53" t="s">
        <v>72</v>
      </c>
      <c r="M1959" s="54">
        <v>45078</v>
      </c>
      <c r="N1959" s="52" t="s">
        <v>69</v>
      </c>
      <c r="O1959" s="55">
        <v>46.9</v>
      </c>
      <c r="P1959" s="52">
        <v>235</v>
      </c>
      <c r="Q1959" s="56">
        <v>0.16</v>
      </c>
      <c r="R1959" s="55">
        <f>+Table13[[#This Row],[Price per Unit]]*Table13[[#This Row],[Units Sold]]</f>
        <v>11021.5</v>
      </c>
      <c r="S1959" s="52" t="s">
        <v>56</v>
      </c>
      <c r="T1959" s="66">
        <f>+Table13[[#This Row],[Price per Unit]]*Table13[[#This Row],[Units Sold]]-Table13[[#This Row],[Price per Unit]]*Table13[[#This Row],[Units Sold]]*Table13[[#This Row],[Discount %]]</f>
        <v>9258.06</v>
      </c>
      <c r="U1959"/>
    </row>
    <row r="1960" spans="1:21">
      <c r="A1960" s="65">
        <v>3833</v>
      </c>
      <c r="B1960" s="52" t="s">
        <v>17</v>
      </c>
      <c r="C1960" s="52" t="s">
        <v>28</v>
      </c>
      <c r="D1960" s="52" t="s">
        <v>50</v>
      </c>
      <c r="E1960" s="52" t="s">
        <v>37</v>
      </c>
      <c r="F1960" s="52" t="s">
        <v>38</v>
      </c>
      <c r="G1960" s="52">
        <f>+LEN(Table13[[#This Row],[Product Name]])</f>
        <v>15</v>
      </c>
      <c r="H1960" s="52" t="s">
        <v>57</v>
      </c>
      <c r="I1960" s="52" t="s">
        <v>31</v>
      </c>
      <c r="J1960" s="52">
        <v>2024</v>
      </c>
      <c r="K1960" s="52" t="s">
        <v>32</v>
      </c>
      <c r="L1960" s="53" t="s">
        <v>33</v>
      </c>
      <c r="M1960" s="54">
        <v>45413</v>
      </c>
      <c r="N1960" s="52" t="s">
        <v>26</v>
      </c>
      <c r="O1960" s="55">
        <v>26.7</v>
      </c>
      <c r="P1960" s="52">
        <v>313</v>
      </c>
      <c r="Q1960" s="56">
        <v>0.18</v>
      </c>
      <c r="R1960" s="55">
        <f>+Table13[[#This Row],[Price per Unit]]*Table13[[#This Row],[Units Sold]]</f>
        <v>8357.1</v>
      </c>
      <c r="S1960" s="52" t="s">
        <v>27</v>
      </c>
      <c r="T1960" s="66">
        <f>+Table13[[#This Row],[Price per Unit]]*Table13[[#This Row],[Units Sold]]-Table13[[#This Row],[Price per Unit]]*Table13[[#This Row],[Units Sold]]*Table13[[#This Row],[Discount %]]</f>
        <v>6852.8220000000001</v>
      </c>
      <c r="U1960"/>
    </row>
    <row r="1961" spans="1:21">
      <c r="A1961" s="65">
        <v>3839</v>
      </c>
      <c r="B1961" s="52" t="s">
        <v>17</v>
      </c>
      <c r="C1961" s="52" t="s">
        <v>28</v>
      </c>
      <c r="D1961" s="52" t="s">
        <v>52</v>
      </c>
      <c r="E1961" s="52" t="s">
        <v>67</v>
      </c>
      <c r="F1961" s="52" t="s">
        <v>60</v>
      </c>
      <c r="G1961" s="52">
        <f>+LEN(Table13[[#This Row],[Product Name]])</f>
        <v>15</v>
      </c>
      <c r="H1961" s="52" t="s">
        <v>22</v>
      </c>
      <c r="I1961" s="52" t="s">
        <v>31</v>
      </c>
      <c r="J1961" s="52">
        <v>2023</v>
      </c>
      <c r="K1961" s="52" t="s">
        <v>63</v>
      </c>
      <c r="L1961" s="53" t="s">
        <v>33</v>
      </c>
      <c r="M1961" s="54">
        <v>45047</v>
      </c>
      <c r="N1961" s="52" t="s">
        <v>66</v>
      </c>
      <c r="O1961" s="55">
        <v>20.93</v>
      </c>
      <c r="P1961" s="52">
        <v>11</v>
      </c>
      <c r="Q1961" s="56">
        <v>0.27</v>
      </c>
      <c r="R1961" s="55">
        <f>+Table13[[#This Row],[Price per Unit]]*Table13[[#This Row],[Units Sold]]</f>
        <v>230.23</v>
      </c>
      <c r="S1961" s="52" t="s">
        <v>47</v>
      </c>
      <c r="T1961" s="66">
        <f>+Table13[[#This Row],[Price per Unit]]*Table13[[#This Row],[Units Sold]]-Table13[[#This Row],[Price per Unit]]*Table13[[#This Row],[Units Sold]]*Table13[[#This Row],[Discount %]]</f>
        <v>168.06789999999998</v>
      </c>
      <c r="U1961"/>
    </row>
    <row r="1962" spans="1:21">
      <c r="A1962" s="65">
        <v>3840</v>
      </c>
      <c r="B1962" s="52" t="s">
        <v>17</v>
      </c>
      <c r="C1962" s="52" t="s">
        <v>28</v>
      </c>
      <c r="D1962" s="52" t="s">
        <v>54</v>
      </c>
      <c r="E1962" s="52" t="s">
        <v>59</v>
      </c>
      <c r="F1962" s="52" t="s">
        <v>43</v>
      </c>
      <c r="G1962" s="52">
        <f>+LEN(Table13[[#This Row],[Product Name]])</f>
        <v>20</v>
      </c>
      <c r="H1962" s="52" t="s">
        <v>22</v>
      </c>
      <c r="I1962" s="52" t="s">
        <v>31</v>
      </c>
      <c r="J1962" s="52">
        <v>2023</v>
      </c>
      <c r="K1962" s="52" t="s">
        <v>45</v>
      </c>
      <c r="L1962" s="53" t="s">
        <v>51</v>
      </c>
      <c r="M1962" s="54">
        <v>45017</v>
      </c>
      <c r="N1962" s="52" t="s">
        <v>66</v>
      </c>
      <c r="O1962" s="55">
        <v>14.04</v>
      </c>
      <c r="P1962" s="52">
        <v>490</v>
      </c>
      <c r="Q1962" s="56">
        <v>0.22</v>
      </c>
      <c r="R1962" s="55">
        <f>+Table13[[#This Row],[Price per Unit]]*Table13[[#This Row],[Units Sold]]</f>
        <v>6879.5999999999995</v>
      </c>
      <c r="S1962" s="52" t="s">
        <v>61</v>
      </c>
      <c r="T1962" s="66">
        <f>+Table13[[#This Row],[Price per Unit]]*Table13[[#This Row],[Units Sold]]-Table13[[#This Row],[Price per Unit]]*Table13[[#This Row],[Units Sold]]*Table13[[#This Row],[Discount %]]</f>
        <v>5366.0879999999997</v>
      </c>
      <c r="U1962"/>
    </row>
    <row r="1963" spans="1:21">
      <c r="A1963" s="65">
        <v>3841</v>
      </c>
      <c r="B1963" s="52" t="s">
        <v>17</v>
      </c>
      <c r="C1963" s="52" t="s">
        <v>28</v>
      </c>
      <c r="D1963" s="52" t="s">
        <v>50</v>
      </c>
      <c r="E1963" s="52" t="s">
        <v>67</v>
      </c>
      <c r="F1963" s="52" t="s">
        <v>21</v>
      </c>
      <c r="G1963" s="52">
        <f>+LEN(Table13[[#This Row],[Product Name]])</f>
        <v>16</v>
      </c>
      <c r="H1963" s="52" t="s">
        <v>44</v>
      </c>
      <c r="I1963" s="52" t="s">
        <v>23</v>
      </c>
      <c r="J1963" s="52">
        <v>2023</v>
      </c>
      <c r="K1963" s="52" t="s">
        <v>63</v>
      </c>
      <c r="L1963" s="53" t="s">
        <v>58</v>
      </c>
      <c r="M1963" s="54">
        <v>45200</v>
      </c>
      <c r="N1963" s="52" t="s">
        <v>69</v>
      </c>
      <c r="O1963" s="55">
        <v>68.069999999999993</v>
      </c>
      <c r="P1963" s="52">
        <v>209</v>
      </c>
      <c r="Q1963" s="56">
        <v>0.22</v>
      </c>
      <c r="R1963" s="55">
        <f>+Table13[[#This Row],[Price per Unit]]*Table13[[#This Row],[Units Sold]]</f>
        <v>14226.63</v>
      </c>
      <c r="S1963" s="52" t="s">
        <v>47</v>
      </c>
      <c r="T1963" s="66">
        <f>+Table13[[#This Row],[Price per Unit]]*Table13[[#This Row],[Units Sold]]-Table13[[#This Row],[Price per Unit]]*Table13[[#This Row],[Units Sold]]*Table13[[#This Row],[Discount %]]</f>
        <v>11096.7714</v>
      </c>
      <c r="U1963"/>
    </row>
    <row r="1964" spans="1:21">
      <c r="A1964" s="65">
        <v>3843</v>
      </c>
      <c r="B1964" s="52" t="s">
        <v>41</v>
      </c>
      <c r="C1964" s="52" t="s">
        <v>28</v>
      </c>
      <c r="D1964" s="52" t="s">
        <v>36</v>
      </c>
      <c r="E1964" s="52" t="s">
        <v>67</v>
      </c>
      <c r="F1964" s="52" t="s">
        <v>60</v>
      </c>
      <c r="G1964" s="52">
        <f>+LEN(Table13[[#This Row],[Product Name]])</f>
        <v>15</v>
      </c>
      <c r="H1964" s="52" t="s">
        <v>44</v>
      </c>
      <c r="I1964" s="52" t="s">
        <v>31</v>
      </c>
      <c r="J1964" s="52">
        <v>2023</v>
      </c>
      <c r="K1964" s="52" t="s">
        <v>32</v>
      </c>
      <c r="L1964" s="53" t="s">
        <v>53</v>
      </c>
      <c r="M1964" s="54">
        <v>44927</v>
      </c>
      <c r="N1964" s="52" t="s">
        <v>66</v>
      </c>
      <c r="O1964" s="55">
        <v>17.07</v>
      </c>
      <c r="P1964" s="52">
        <v>203</v>
      </c>
      <c r="Q1964" s="56">
        <v>0.13</v>
      </c>
      <c r="R1964" s="55">
        <f>+Table13[[#This Row],[Price per Unit]]*Table13[[#This Row],[Units Sold]]</f>
        <v>3465.21</v>
      </c>
      <c r="S1964" s="52" t="s">
        <v>61</v>
      </c>
      <c r="T1964" s="66">
        <f>+Table13[[#This Row],[Price per Unit]]*Table13[[#This Row],[Units Sold]]-Table13[[#This Row],[Price per Unit]]*Table13[[#This Row],[Units Sold]]*Table13[[#This Row],[Discount %]]</f>
        <v>3014.7327</v>
      </c>
      <c r="U1964"/>
    </row>
    <row r="1965" spans="1:21">
      <c r="A1965" s="65">
        <v>3847</v>
      </c>
      <c r="B1965" s="52" t="s">
        <v>41</v>
      </c>
      <c r="C1965" s="52" t="s">
        <v>28</v>
      </c>
      <c r="D1965" s="52" t="s">
        <v>19</v>
      </c>
      <c r="E1965" s="52" t="s">
        <v>67</v>
      </c>
      <c r="F1965" s="52" t="s">
        <v>60</v>
      </c>
      <c r="G1965" s="52">
        <f>+LEN(Table13[[#This Row],[Product Name]])</f>
        <v>15</v>
      </c>
      <c r="H1965" s="52" t="s">
        <v>57</v>
      </c>
      <c r="I1965" s="52" t="s">
        <v>31</v>
      </c>
      <c r="J1965" s="52">
        <v>2024</v>
      </c>
      <c r="K1965" s="52" t="s">
        <v>63</v>
      </c>
      <c r="L1965" s="53" t="s">
        <v>53</v>
      </c>
      <c r="M1965" s="54">
        <v>45292</v>
      </c>
      <c r="N1965" s="52" t="s">
        <v>66</v>
      </c>
      <c r="O1965" s="55">
        <v>10.27</v>
      </c>
      <c r="P1965" s="52">
        <v>107</v>
      </c>
      <c r="Q1965" s="56">
        <v>0.22</v>
      </c>
      <c r="R1965" s="55">
        <f>+Table13[[#This Row],[Price per Unit]]*Table13[[#This Row],[Units Sold]]</f>
        <v>1098.8899999999999</v>
      </c>
      <c r="S1965" s="52" t="s">
        <v>47</v>
      </c>
      <c r="T1965" s="66">
        <f>+Table13[[#This Row],[Price per Unit]]*Table13[[#This Row],[Units Sold]]-Table13[[#This Row],[Price per Unit]]*Table13[[#This Row],[Units Sold]]*Table13[[#This Row],[Discount %]]</f>
        <v>857.13419999999996</v>
      </c>
      <c r="U1965"/>
    </row>
    <row r="1966" spans="1:21">
      <c r="A1966" s="65">
        <v>3849</v>
      </c>
      <c r="B1966" s="52" t="s">
        <v>41</v>
      </c>
      <c r="C1966" s="52" t="s">
        <v>28</v>
      </c>
      <c r="D1966" s="52" t="s">
        <v>36</v>
      </c>
      <c r="E1966" s="52" t="s">
        <v>70</v>
      </c>
      <c r="F1966" s="52" t="s">
        <v>21</v>
      </c>
      <c r="G1966" s="52">
        <f>+LEN(Table13[[#This Row],[Product Name]])</f>
        <v>16</v>
      </c>
      <c r="H1966" s="52" t="s">
        <v>57</v>
      </c>
      <c r="I1966" s="52" t="s">
        <v>23</v>
      </c>
      <c r="J1966" s="52">
        <v>2023</v>
      </c>
      <c r="K1966" s="52" t="s">
        <v>45</v>
      </c>
      <c r="L1966" s="53" t="s">
        <v>51</v>
      </c>
      <c r="M1966" s="54">
        <v>45017</v>
      </c>
      <c r="N1966" s="52" t="s">
        <v>69</v>
      </c>
      <c r="O1966" s="55">
        <v>20.02</v>
      </c>
      <c r="P1966" s="52">
        <v>440</v>
      </c>
      <c r="Q1966" s="56">
        <v>0.22</v>
      </c>
      <c r="R1966" s="55">
        <f>+Table13[[#This Row],[Price per Unit]]*Table13[[#This Row],[Units Sold]]</f>
        <v>8808.7999999999993</v>
      </c>
      <c r="S1966" s="52" t="s">
        <v>61</v>
      </c>
      <c r="T1966" s="66">
        <f>+Table13[[#This Row],[Price per Unit]]*Table13[[#This Row],[Units Sold]]-Table13[[#This Row],[Price per Unit]]*Table13[[#This Row],[Units Sold]]*Table13[[#This Row],[Discount %]]</f>
        <v>6870.8639999999996</v>
      </c>
      <c r="U1966"/>
    </row>
    <row r="1967" spans="1:21">
      <c r="A1967" s="65">
        <v>3850</v>
      </c>
      <c r="B1967" s="52" t="s">
        <v>41</v>
      </c>
      <c r="C1967" s="52" t="s">
        <v>28</v>
      </c>
      <c r="D1967" s="52" t="s">
        <v>42</v>
      </c>
      <c r="E1967" s="52" t="s">
        <v>20</v>
      </c>
      <c r="F1967" s="52" t="s">
        <v>60</v>
      </c>
      <c r="G1967" s="52">
        <f>+LEN(Table13[[#This Row],[Product Name]])</f>
        <v>15</v>
      </c>
      <c r="H1967" s="52" t="s">
        <v>57</v>
      </c>
      <c r="I1967" s="52" t="s">
        <v>23</v>
      </c>
      <c r="J1967" s="52">
        <v>2024</v>
      </c>
      <c r="K1967" s="52" t="s">
        <v>32</v>
      </c>
      <c r="L1967" s="53" t="s">
        <v>58</v>
      </c>
      <c r="M1967" s="54">
        <v>45566</v>
      </c>
      <c r="N1967" s="52" t="s">
        <v>69</v>
      </c>
      <c r="O1967" s="55">
        <v>9.81</v>
      </c>
      <c r="P1967" s="52">
        <v>405</v>
      </c>
      <c r="Q1967" s="56">
        <v>0.12</v>
      </c>
      <c r="R1967" s="55">
        <f>+Table13[[#This Row],[Price per Unit]]*Table13[[#This Row],[Units Sold]]</f>
        <v>3973.05</v>
      </c>
      <c r="S1967" s="52" t="s">
        <v>56</v>
      </c>
      <c r="T1967" s="66">
        <f>+Table13[[#This Row],[Price per Unit]]*Table13[[#This Row],[Units Sold]]-Table13[[#This Row],[Price per Unit]]*Table13[[#This Row],[Units Sold]]*Table13[[#This Row],[Discount %]]</f>
        <v>3496.2840000000001</v>
      </c>
      <c r="U1967"/>
    </row>
    <row r="1968" spans="1:21">
      <c r="A1968" s="65">
        <v>3871</v>
      </c>
      <c r="B1968" s="52" t="s">
        <v>41</v>
      </c>
      <c r="C1968" s="52" t="s">
        <v>28</v>
      </c>
      <c r="D1968" s="52" t="s">
        <v>50</v>
      </c>
      <c r="E1968" s="52" t="s">
        <v>59</v>
      </c>
      <c r="F1968" s="52" t="s">
        <v>38</v>
      </c>
      <c r="G1968" s="52">
        <f>+LEN(Table13[[#This Row],[Product Name]])</f>
        <v>15</v>
      </c>
      <c r="H1968" s="52" t="s">
        <v>22</v>
      </c>
      <c r="I1968" s="52" t="s">
        <v>31</v>
      </c>
      <c r="J1968" s="52">
        <v>2024</v>
      </c>
      <c r="K1968" s="52" t="s">
        <v>24</v>
      </c>
      <c r="L1968" s="53" t="s">
        <v>72</v>
      </c>
      <c r="M1968" s="54">
        <v>45444</v>
      </c>
      <c r="N1968" s="52" t="s">
        <v>26</v>
      </c>
      <c r="O1968" s="55">
        <v>32.869999999999997</v>
      </c>
      <c r="P1968" s="52">
        <v>120</v>
      </c>
      <c r="Q1968" s="56">
        <v>0.1</v>
      </c>
      <c r="R1968" s="55">
        <f>+Table13[[#This Row],[Price per Unit]]*Table13[[#This Row],[Units Sold]]</f>
        <v>3944.3999999999996</v>
      </c>
      <c r="S1968" s="52" t="s">
        <v>27</v>
      </c>
      <c r="T1968" s="66">
        <f>+Table13[[#This Row],[Price per Unit]]*Table13[[#This Row],[Units Sold]]-Table13[[#This Row],[Price per Unit]]*Table13[[#This Row],[Units Sold]]*Table13[[#This Row],[Discount %]]</f>
        <v>3549.9599999999996</v>
      </c>
      <c r="U1968"/>
    </row>
    <row r="1969" spans="1:21">
      <c r="A1969" s="65">
        <v>3872</v>
      </c>
      <c r="B1969" s="52" t="s">
        <v>17</v>
      </c>
      <c r="C1969" s="52" t="s">
        <v>28</v>
      </c>
      <c r="D1969" s="52" t="s">
        <v>52</v>
      </c>
      <c r="E1969" s="52" t="s">
        <v>37</v>
      </c>
      <c r="F1969" s="52" t="s">
        <v>60</v>
      </c>
      <c r="G1969" s="52">
        <f>+LEN(Table13[[#This Row],[Product Name]])</f>
        <v>15</v>
      </c>
      <c r="H1969" s="52" t="s">
        <v>22</v>
      </c>
      <c r="I1969" s="52" t="s">
        <v>23</v>
      </c>
      <c r="J1969" s="52">
        <v>2024</v>
      </c>
      <c r="K1969" s="52" t="s">
        <v>32</v>
      </c>
      <c r="L1969" s="53" t="s">
        <v>71</v>
      </c>
      <c r="M1969" s="54">
        <v>45566</v>
      </c>
      <c r="N1969" s="52" t="s">
        <v>69</v>
      </c>
      <c r="O1969" s="55">
        <v>78.33</v>
      </c>
      <c r="P1969" s="52">
        <v>398</v>
      </c>
      <c r="Q1969" s="56">
        <v>0.04</v>
      </c>
      <c r="R1969" s="55">
        <f>+Table13[[#This Row],[Price per Unit]]*Table13[[#This Row],[Units Sold]]</f>
        <v>31175.34</v>
      </c>
      <c r="S1969" s="52" t="s">
        <v>47</v>
      </c>
      <c r="T1969" s="66">
        <f>+Table13[[#This Row],[Price per Unit]]*Table13[[#This Row],[Units Sold]]-Table13[[#This Row],[Price per Unit]]*Table13[[#This Row],[Units Sold]]*Table13[[#This Row],[Discount %]]</f>
        <v>29928.326400000002</v>
      </c>
      <c r="U1969"/>
    </row>
    <row r="1970" spans="1:21">
      <c r="A1970" s="65">
        <v>3874</v>
      </c>
      <c r="B1970" s="52" t="s">
        <v>17</v>
      </c>
      <c r="C1970" s="52" t="s">
        <v>28</v>
      </c>
      <c r="D1970" s="52" t="s">
        <v>19</v>
      </c>
      <c r="E1970" s="52" t="s">
        <v>67</v>
      </c>
      <c r="F1970" s="52" t="s">
        <v>38</v>
      </c>
      <c r="G1970" s="52">
        <f>+LEN(Table13[[#This Row],[Product Name]])</f>
        <v>15</v>
      </c>
      <c r="H1970" s="52" t="s">
        <v>57</v>
      </c>
      <c r="I1970" s="52" t="s">
        <v>23</v>
      </c>
      <c r="J1970" s="52">
        <v>2023</v>
      </c>
      <c r="K1970" s="52" t="s">
        <v>24</v>
      </c>
      <c r="L1970" s="53" t="s">
        <v>53</v>
      </c>
      <c r="M1970" s="54">
        <v>44927</v>
      </c>
      <c r="N1970" s="52" t="s">
        <v>69</v>
      </c>
      <c r="O1970" s="55">
        <v>37.590000000000003</v>
      </c>
      <c r="P1970" s="52">
        <v>58</v>
      </c>
      <c r="Q1970" s="56">
        <v>0.06</v>
      </c>
      <c r="R1970" s="55">
        <f>+Table13[[#This Row],[Price per Unit]]*Table13[[#This Row],[Units Sold]]</f>
        <v>2180.2200000000003</v>
      </c>
      <c r="S1970" s="52" t="s">
        <v>27</v>
      </c>
      <c r="T1970" s="66">
        <f>+Table13[[#This Row],[Price per Unit]]*Table13[[#This Row],[Units Sold]]-Table13[[#This Row],[Price per Unit]]*Table13[[#This Row],[Units Sold]]*Table13[[#This Row],[Discount %]]</f>
        <v>2049.4068000000002</v>
      </c>
      <c r="U1970"/>
    </row>
    <row r="1971" spans="1:21">
      <c r="A1971" s="65">
        <v>3875</v>
      </c>
      <c r="B1971" s="52" t="s">
        <v>17</v>
      </c>
      <c r="C1971" s="52" t="s">
        <v>28</v>
      </c>
      <c r="D1971" s="52" t="s">
        <v>36</v>
      </c>
      <c r="E1971" s="52" t="s">
        <v>20</v>
      </c>
      <c r="F1971" s="52" t="s">
        <v>55</v>
      </c>
      <c r="G1971" s="52">
        <f>+LEN(Table13[[#This Row],[Product Name]])</f>
        <v>19</v>
      </c>
      <c r="H1971" s="52" t="s">
        <v>57</v>
      </c>
      <c r="I1971" s="52" t="s">
        <v>31</v>
      </c>
      <c r="J1971" s="52">
        <v>2023</v>
      </c>
      <c r="K1971" s="52" t="s">
        <v>24</v>
      </c>
      <c r="L1971" s="53" t="s">
        <v>68</v>
      </c>
      <c r="M1971" s="54">
        <v>45261</v>
      </c>
      <c r="N1971" s="52" t="s">
        <v>34</v>
      </c>
      <c r="O1971" s="55">
        <v>86.29</v>
      </c>
      <c r="P1971" s="52">
        <v>351</v>
      </c>
      <c r="Q1971" s="56">
        <v>0.04</v>
      </c>
      <c r="R1971" s="55">
        <f>+Table13[[#This Row],[Price per Unit]]*Table13[[#This Row],[Units Sold]]</f>
        <v>30287.79</v>
      </c>
      <c r="S1971" s="52" t="s">
        <v>61</v>
      </c>
      <c r="T1971" s="66">
        <f>+Table13[[#This Row],[Price per Unit]]*Table13[[#This Row],[Units Sold]]-Table13[[#This Row],[Price per Unit]]*Table13[[#This Row],[Units Sold]]*Table13[[#This Row],[Discount %]]</f>
        <v>29076.278399999999</v>
      </c>
      <c r="U1971"/>
    </row>
    <row r="1972" spans="1:21">
      <c r="A1972" s="65">
        <v>3878</v>
      </c>
      <c r="B1972" s="52" t="s">
        <v>48</v>
      </c>
      <c r="C1972" s="52" t="s">
        <v>28</v>
      </c>
      <c r="D1972" s="52" t="s">
        <v>52</v>
      </c>
      <c r="E1972" s="52" t="s">
        <v>62</v>
      </c>
      <c r="F1972" s="52" t="s">
        <v>43</v>
      </c>
      <c r="G1972" s="52">
        <f>+LEN(Table13[[#This Row],[Product Name]])</f>
        <v>20</v>
      </c>
      <c r="H1972" s="52" t="s">
        <v>57</v>
      </c>
      <c r="I1972" s="52" t="s">
        <v>23</v>
      </c>
      <c r="J1972" s="52">
        <v>2023</v>
      </c>
      <c r="K1972" s="52" t="s">
        <v>32</v>
      </c>
      <c r="L1972" s="53" t="s">
        <v>33</v>
      </c>
      <c r="M1972" s="54">
        <v>45047</v>
      </c>
      <c r="N1972" s="52" t="s">
        <v>69</v>
      </c>
      <c r="O1972" s="55">
        <v>10.3</v>
      </c>
      <c r="P1972" s="52">
        <v>33</v>
      </c>
      <c r="Q1972" s="56">
        <v>0.19</v>
      </c>
      <c r="R1972" s="55">
        <f>+Table13[[#This Row],[Price per Unit]]*Table13[[#This Row],[Units Sold]]</f>
        <v>339.90000000000003</v>
      </c>
      <c r="S1972" s="52" t="s">
        <v>47</v>
      </c>
      <c r="T1972" s="66">
        <f>+Table13[[#This Row],[Price per Unit]]*Table13[[#This Row],[Units Sold]]-Table13[[#This Row],[Price per Unit]]*Table13[[#This Row],[Units Sold]]*Table13[[#This Row],[Discount %]]</f>
        <v>275.31900000000002</v>
      </c>
      <c r="U1972"/>
    </row>
    <row r="1973" spans="1:21">
      <c r="A1973" s="65">
        <v>3883</v>
      </c>
      <c r="B1973" s="52" t="s">
        <v>41</v>
      </c>
      <c r="C1973" s="52" t="s">
        <v>28</v>
      </c>
      <c r="D1973" s="52" t="s">
        <v>19</v>
      </c>
      <c r="E1973" s="52" t="s">
        <v>70</v>
      </c>
      <c r="F1973" s="52" t="s">
        <v>38</v>
      </c>
      <c r="G1973" s="52">
        <f>+LEN(Table13[[#This Row],[Product Name]])</f>
        <v>15</v>
      </c>
      <c r="H1973" s="52" t="s">
        <v>44</v>
      </c>
      <c r="I1973" s="52" t="s">
        <v>31</v>
      </c>
      <c r="J1973" s="52">
        <v>2023</v>
      </c>
      <c r="K1973" s="52" t="s">
        <v>45</v>
      </c>
      <c r="L1973" s="53" t="s">
        <v>71</v>
      </c>
      <c r="M1973" s="54">
        <v>45200</v>
      </c>
      <c r="N1973" s="52" t="s">
        <v>39</v>
      </c>
      <c r="O1973" s="55">
        <v>19.54</v>
      </c>
      <c r="P1973" s="52">
        <v>245</v>
      </c>
      <c r="Q1973" s="56">
        <v>0.18</v>
      </c>
      <c r="R1973" s="55">
        <f>+Table13[[#This Row],[Price per Unit]]*Table13[[#This Row],[Units Sold]]</f>
        <v>4787.3</v>
      </c>
      <c r="S1973" s="52" t="s">
        <v>27</v>
      </c>
      <c r="T1973" s="66">
        <f>+Table13[[#This Row],[Price per Unit]]*Table13[[#This Row],[Units Sold]]-Table13[[#This Row],[Price per Unit]]*Table13[[#This Row],[Units Sold]]*Table13[[#This Row],[Discount %]]</f>
        <v>3925.5860000000002</v>
      </c>
      <c r="U1973"/>
    </row>
    <row r="1974" spans="1:21">
      <c r="A1974" s="65">
        <v>3885</v>
      </c>
      <c r="B1974" s="52" t="s">
        <v>17</v>
      </c>
      <c r="C1974" s="52" t="s">
        <v>28</v>
      </c>
      <c r="D1974" s="52" t="s">
        <v>54</v>
      </c>
      <c r="E1974" s="52" t="s">
        <v>67</v>
      </c>
      <c r="F1974" s="52" t="s">
        <v>60</v>
      </c>
      <c r="G1974" s="52">
        <f>+LEN(Table13[[#This Row],[Product Name]])</f>
        <v>15</v>
      </c>
      <c r="H1974" s="52" t="s">
        <v>22</v>
      </c>
      <c r="I1974" s="52" t="s">
        <v>31</v>
      </c>
      <c r="J1974" s="52">
        <v>2023</v>
      </c>
      <c r="K1974" s="52" t="s">
        <v>24</v>
      </c>
      <c r="L1974" s="53" t="s">
        <v>65</v>
      </c>
      <c r="M1974" s="54">
        <v>44927</v>
      </c>
      <c r="N1974" s="52" t="s">
        <v>66</v>
      </c>
      <c r="O1974" s="55">
        <v>65</v>
      </c>
      <c r="P1974" s="52">
        <v>110</v>
      </c>
      <c r="Q1974" s="56">
        <v>0.04</v>
      </c>
      <c r="R1974" s="55">
        <f>+Table13[[#This Row],[Price per Unit]]*Table13[[#This Row],[Units Sold]]</f>
        <v>7150</v>
      </c>
      <c r="S1974" s="52" t="s">
        <v>47</v>
      </c>
      <c r="T1974" s="66">
        <f>+Table13[[#This Row],[Price per Unit]]*Table13[[#This Row],[Units Sold]]-Table13[[#This Row],[Price per Unit]]*Table13[[#This Row],[Units Sold]]*Table13[[#This Row],[Discount %]]</f>
        <v>6864</v>
      </c>
      <c r="U1974"/>
    </row>
    <row r="1975" spans="1:21">
      <c r="A1975" s="65">
        <v>3890</v>
      </c>
      <c r="B1975" s="52" t="s">
        <v>17</v>
      </c>
      <c r="C1975" s="52" t="s">
        <v>28</v>
      </c>
      <c r="D1975" s="52" t="s">
        <v>54</v>
      </c>
      <c r="E1975" s="52" t="s">
        <v>67</v>
      </c>
      <c r="F1975" s="52" t="s">
        <v>60</v>
      </c>
      <c r="G1975" s="52">
        <f>+LEN(Table13[[#This Row],[Product Name]])</f>
        <v>15</v>
      </c>
      <c r="H1975" s="52" t="s">
        <v>44</v>
      </c>
      <c r="I1975" s="52" t="s">
        <v>23</v>
      </c>
      <c r="J1975" s="52">
        <v>2024</v>
      </c>
      <c r="K1975" s="52" t="s">
        <v>45</v>
      </c>
      <c r="L1975" s="53" t="s">
        <v>71</v>
      </c>
      <c r="M1975" s="54">
        <v>45566</v>
      </c>
      <c r="N1975" s="52" t="s">
        <v>26</v>
      </c>
      <c r="O1975" s="55">
        <v>29.1</v>
      </c>
      <c r="P1975" s="52">
        <v>302</v>
      </c>
      <c r="Q1975" s="56">
        <v>0.02</v>
      </c>
      <c r="R1975" s="55">
        <f>+Table13[[#This Row],[Price per Unit]]*Table13[[#This Row],[Units Sold]]</f>
        <v>8788.2000000000007</v>
      </c>
      <c r="S1975" s="52" t="s">
        <v>40</v>
      </c>
      <c r="T1975" s="66">
        <f>+Table13[[#This Row],[Price per Unit]]*Table13[[#This Row],[Units Sold]]-Table13[[#This Row],[Price per Unit]]*Table13[[#This Row],[Units Sold]]*Table13[[#This Row],[Discount %]]</f>
        <v>8612.4360000000015</v>
      </c>
      <c r="U1975"/>
    </row>
    <row r="1976" spans="1:21">
      <c r="A1976" s="65">
        <v>3892</v>
      </c>
      <c r="B1976" s="52" t="s">
        <v>48</v>
      </c>
      <c r="C1976" s="52" t="s">
        <v>28</v>
      </c>
      <c r="D1976" s="52" t="s">
        <v>36</v>
      </c>
      <c r="E1976" s="52" t="s">
        <v>59</v>
      </c>
      <c r="F1976" s="52" t="s">
        <v>38</v>
      </c>
      <c r="G1976" s="52">
        <f>+LEN(Table13[[#This Row],[Product Name]])</f>
        <v>15</v>
      </c>
      <c r="H1976" s="52" t="s">
        <v>57</v>
      </c>
      <c r="I1976" s="52" t="s">
        <v>23</v>
      </c>
      <c r="J1976" s="52">
        <v>2023</v>
      </c>
      <c r="K1976" s="52" t="s">
        <v>24</v>
      </c>
      <c r="L1976" s="53" t="s">
        <v>64</v>
      </c>
      <c r="M1976" s="54">
        <v>45108</v>
      </c>
      <c r="N1976" s="52" t="s">
        <v>69</v>
      </c>
      <c r="O1976" s="55">
        <v>95.15</v>
      </c>
      <c r="P1976" s="52">
        <v>429</v>
      </c>
      <c r="Q1976" s="56">
        <v>0.11</v>
      </c>
      <c r="R1976" s="55">
        <f>+Table13[[#This Row],[Price per Unit]]*Table13[[#This Row],[Units Sold]]</f>
        <v>40819.350000000006</v>
      </c>
      <c r="S1976" s="52" t="s">
        <v>40</v>
      </c>
      <c r="T1976" s="66">
        <f>+Table13[[#This Row],[Price per Unit]]*Table13[[#This Row],[Units Sold]]-Table13[[#This Row],[Price per Unit]]*Table13[[#This Row],[Units Sold]]*Table13[[#This Row],[Discount %]]</f>
        <v>36329.221500000007</v>
      </c>
      <c r="U1976"/>
    </row>
    <row r="1977" spans="1:21">
      <c r="A1977" s="65">
        <v>3894</v>
      </c>
      <c r="B1977" s="52" t="s">
        <v>17</v>
      </c>
      <c r="C1977" s="52" t="s">
        <v>28</v>
      </c>
      <c r="D1977" s="52" t="s">
        <v>29</v>
      </c>
      <c r="E1977" s="52" t="s">
        <v>62</v>
      </c>
      <c r="F1977" s="52" t="s">
        <v>43</v>
      </c>
      <c r="G1977" s="52">
        <f>+LEN(Table13[[#This Row],[Product Name]])</f>
        <v>20</v>
      </c>
      <c r="H1977" s="52" t="s">
        <v>57</v>
      </c>
      <c r="I1977" s="52" t="s">
        <v>23</v>
      </c>
      <c r="J1977" s="52">
        <v>2023</v>
      </c>
      <c r="K1977" s="52" t="s">
        <v>63</v>
      </c>
      <c r="L1977" s="53" t="s">
        <v>46</v>
      </c>
      <c r="M1977" s="54">
        <v>45170</v>
      </c>
      <c r="N1977" s="52" t="s">
        <v>69</v>
      </c>
      <c r="O1977" s="55">
        <v>33.04</v>
      </c>
      <c r="P1977" s="52">
        <v>332</v>
      </c>
      <c r="Q1977" s="56">
        <v>0.01</v>
      </c>
      <c r="R1977" s="55">
        <f>+Table13[[#This Row],[Price per Unit]]*Table13[[#This Row],[Units Sold]]</f>
        <v>10969.279999999999</v>
      </c>
      <c r="S1977" s="52" t="s">
        <v>56</v>
      </c>
      <c r="T1977" s="66">
        <f>+Table13[[#This Row],[Price per Unit]]*Table13[[#This Row],[Units Sold]]-Table13[[#This Row],[Price per Unit]]*Table13[[#This Row],[Units Sold]]*Table13[[#This Row],[Discount %]]</f>
        <v>10859.587199999998</v>
      </c>
      <c r="U1977"/>
    </row>
    <row r="1978" spans="1:21">
      <c r="A1978" s="65">
        <v>3897</v>
      </c>
      <c r="B1978" s="52" t="s">
        <v>17</v>
      </c>
      <c r="C1978" s="52" t="s">
        <v>28</v>
      </c>
      <c r="D1978" s="52" t="s">
        <v>29</v>
      </c>
      <c r="E1978" s="52" t="s">
        <v>62</v>
      </c>
      <c r="F1978" s="52" t="s">
        <v>60</v>
      </c>
      <c r="G1978" s="52">
        <f>+LEN(Table13[[#This Row],[Product Name]])</f>
        <v>15</v>
      </c>
      <c r="H1978" s="52" t="s">
        <v>44</v>
      </c>
      <c r="I1978" s="52" t="s">
        <v>31</v>
      </c>
      <c r="J1978" s="52">
        <v>2024</v>
      </c>
      <c r="K1978" s="52" t="s">
        <v>24</v>
      </c>
      <c r="L1978" s="53" t="s">
        <v>51</v>
      </c>
      <c r="M1978" s="54">
        <v>45383</v>
      </c>
      <c r="N1978" s="52" t="s">
        <v>69</v>
      </c>
      <c r="O1978" s="55">
        <v>20.86</v>
      </c>
      <c r="P1978" s="52">
        <v>200</v>
      </c>
      <c r="Q1978" s="56">
        <v>0.12</v>
      </c>
      <c r="R1978" s="55">
        <f>+Table13[[#This Row],[Price per Unit]]*Table13[[#This Row],[Units Sold]]</f>
        <v>4172</v>
      </c>
      <c r="S1978" s="52" t="s">
        <v>47</v>
      </c>
      <c r="T1978" s="66">
        <f>+Table13[[#This Row],[Price per Unit]]*Table13[[#This Row],[Units Sold]]-Table13[[#This Row],[Price per Unit]]*Table13[[#This Row],[Units Sold]]*Table13[[#This Row],[Discount %]]</f>
        <v>3671.36</v>
      </c>
      <c r="U1978"/>
    </row>
    <row r="1979" spans="1:21">
      <c r="A1979" s="65">
        <v>3905</v>
      </c>
      <c r="B1979" s="52" t="s">
        <v>48</v>
      </c>
      <c r="C1979" s="52" t="s">
        <v>28</v>
      </c>
      <c r="D1979" s="52" t="s">
        <v>52</v>
      </c>
      <c r="E1979" s="52" t="s">
        <v>59</v>
      </c>
      <c r="F1979" s="52" t="s">
        <v>38</v>
      </c>
      <c r="G1979" s="52">
        <f>+LEN(Table13[[#This Row],[Product Name]])</f>
        <v>15</v>
      </c>
      <c r="H1979" s="52" t="s">
        <v>57</v>
      </c>
      <c r="I1979" s="52" t="s">
        <v>23</v>
      </c>
      <c r="J1979" s="52">
        <v>2023</v>
      </c>
      <c r="K1979" s="52" t="s">
        <v>24</v>
      </c>
      <c r="L1979" s="53" t="s">
        <v>72</v>
      </c>
      <c r="M1979" s="54">
        <v>45078</v>
      </c>
      <c r="N1979" s="52" t="s">
        <v>26</v>
      </c>
      <c r="O1979" s="55">
        <v>54.42</v>
      </c>
      <c r="P1979" s="52">
        <v>175</v>
      </c>
      <c r="Q1979" s="56">
        <v>0.23</v>
      </c>
      <c r="R1979" s="55">
        <f>+Table13[[#This Row],[Price per Unit]]*Table13[[#This Row],[Units Sold]]</f>
        <v>9523.5</v>
      </c>
      <c r="S1979" s="52" t="s">
        <v>56</v>
      </c>
      <c r="T1979" s="66">
        <f>+Table13[[#This Row],[Price per Unit]]*Table13[[#This Row],[Units Sold]]-Table13[[#This Row],[Price per Unit]]*Table13[[#This Row],[Units Sold]]*Table13[[#This Row],[Discount %]]</f>
        <v>7333.0949999999993</v>
      </c>
      <c r="U1979"/>
    </row>
    <row r="1980" spans="1:21">
      <c r="A1980" s="65">
        <v>3909</v>
      </c>
      <c r="B1980" s="52" t="s">
        <v>48</v>
      </c>
      <c r="C1980" s="52" t="s">
        <v>28</v>
      </c>
      <c r="D1980" s="52" t="s">
        <v>29</v>
      </c>
      <c r="E1980" s="52" t="s">
        <v>37</v>
      </c>
      <c r="F1980" s="52" t="s">
        <v>43</v>
      </c>
      <c r="G1980" s="52">
        <f>+LEN(Table13[[#This Row],[Product Name]])</f>
        <v>20</v>
      </c>
      <c r="H1980" s="52" t="s">
        <v>57</v>
      </c>
      <c r="I1980" s="52" t="s">
        <v>31</v>
      </c>
      <c r="J1980" s="52">
        <v>2023</v>
      </c>
      <c r="K1980" s="52" t="s">
        <v>32</v>
      </c>
      <c r="L1980" s="53" t="s">
        <v>71</v>
      </c>
      <c r="M1980" s="54">
        <v>45200</v>
      </c>
      <c r="N1980" s="52" t="s">
        <v>69</v>
      </c>
      <c r="O1980" s="55">
        <v>63.95</v>
      </c>
      <c r="P1980" s="52">
        <v>489</v>
      </c>
      <c r="Q1980" s="56">
        <v>0.11</v>
      </c>
      <c r="R1980" s="55">
        <f>+Table13[[#This Row],[Price per Unit]]*Table13[[#This Row],[Units Sold]]</f>
        <v>31271.550000000003</v>
      </c>
      <c r="S1980" s="52" t="s">
        <v>56</v>
      </c>
      <c r="T1980" s="66">
        <f>+Table13[[#This Row],[Price per Unit]]*Table13[[#This Row],[Units Sold]]-Table13[[#This Row],[Price per Unit]]*Table13[[#This Row],[Units Sold]]*Table13[[#This Row],[Discount %]]</f>
        <v>27831.679500000002</v>
      </c>
      <c r="U1980"/>
    </row>
    <row r="1981" spans="1:21">
      <c r="A1981" s="65">
        <v>3910</v>
      </c>
      <c r="B1981" s="52" t="s">
        <v>17</v>
      </c>
      <c r="C1981" s="52" t="s">
        <v>28</v>
      </c>
      <c r="D1981" s="52" t="s">
        <v>42</v>
      </c>
      <c r="E1981" s="52" t="s">
        <v>37</v>
      </c>
      <c r="F1981" s="52" t="s">
        <v>60</v>
      </c>
      <c r="G1981" s="52">
        <f>+LEN(Table13[[#This Row],[Product Name]])</f>
        <v>15</v>
      </c>
      <c r="H1981" s="52" t="s">
        <v>57</v>
      </c>
      <c r="I1981" s="52" t="s">
        <v>23</v>
      </c>
      <c r="J1981" s="52">
        <v>2023</v>
      </c>
      <c r="K1981" s="52" t="s">
        <v>32</v>
      </c>
      <c r="L1981" s="53" t="s">
        <v>51</v>
      </c>
      <c r="M1981" s="54">
        <v>45017</v>
      </c>
      <c r="N1981" s="52" t="s">
        <v>69</v>
      </c>
      <c r="O1981" s="55">
        <v>97.16</v>
      </c>
      <c r="P1981" s="52">
        <v>349</v>
      </c>
      <c r="Q1981" s="56">
        <v>0.12</v>
      </c>
      <c r="R1981" s="55">
        <f>+Table13[[#This Row],[Price per Unit]]*Table13[[#This Row],[Units Sold]]</f>
        <v>33908.839999999997</v>
      </c>
      <c r="S1981" s="52" t="s">
        <v>47</v>
      </c>
      <c r="T1981" s="66">
        <f>+Table13[[#This Row],[Price per Unit]]*Table13[[#This Row],[Units Sold]]-Table13[[#This Row],[Price per Unit]]*Table13[[#This Row],[Units Sold]]*Table13[[#This Row],[Discount %]]</f>
        <v>29839.779199999997</v>
      </c>
      <c r="U1981"/>
    </row>
    <row r="1982" spans="1:21">
      <c r="A1982" s="65">
        <v>3918</v>
      </c>
      <c r="B1982" s="52" t="s">
        <v>48</v>
      </c>
      <c r="C1982" s="52" t="s">
        <v>28</v>
      </c>
      <c r="D1982" s="52" t="s">
        <v>52</v>
      </c>
      <c r="E1982" s="52" t="s">
        <v>70</v>
      </c>
      <c r="F1982" s="52" t="s">
        <v>43</v>
      </c>
      <c r="G1982" s="52">
        <f>+LEN(Table13[[#This Row],[Product Name]])</f>
        <v>20</v>
      </c>
      <c r="H1982" s="52" t="s">
        <v>44</v>
      </c>
      <c r="I1982" s="52" t="s">
        <v>31</v>
      </c>
      <c r="J1982" s="52">
        <v>2023</v>
      </c>
      <c r="K1982" s="52" t="s">
        <v>63</v>
      </c>
      <c r="L1982" s="53" t="s">
        <v>46</v>
      </c>
      <c r="M1982" s="54">
        <v>45170</v>
      </c>
      <c r="N1982" s="52" t="s">
        <v>69</v>
      </c>
      <c r="O1982" s="55">
        <v>65.58</v>
      </c>
      <c r="P1982" s="52">
        <v>470</v>
      </c>
      <c r="Q1982" s="56">
        <v>0.13</v>
      </c>
      <c r="R1982" s="55">
        <f>+Table13[[#This Row],[Price per Unit]]*Table13[[#This Row],[Units Sold]]</f>
        <v>30822.6</v>
      </c>
      <c r="S1982" s="52" t="s">
        <v>47</v>
      </c>
      <c r="T1982" s="66">
        <f>+Table13[[#This Row],[Price per Unit]]*Table13[[#This Row],[Units Sold]]-Table13[[#This Row],[Price per Unit]]*Table13[[#This Row],[Units Sold]]*Table13[[#This Row],[Discount %]]</f>
        <v>26815.661999999997</v>
      </c>
      <c r="U1982"/>
    </row>
    <row r="1983" spans="1:21">
      <c r="A1983" s="65">
        <v>3923</v>
      </c>
      <c r="B1983" s="52" t="s">
        <v>17</v>
      </c>
      <c r="C1983" s="52" t="s">
        <v>28</v>
      </c>
      <c r="D1983" s="52" t="s">
        <v>29</v>
      </c>
      <c r="E1983" s="52" t="s">
        <v>59</v>
      </c>
      <c r="F1983" s="52" t="s">
        <v>60</v>
      </c>
      <c r="G1983" s="52">
        <f>+LEN(Table13[[#This Row],[Product Name]])</f>
        <v>15</v>
      </c>
      <c r="H1983" s="52" t="s">
        <v>57</v>
      </c>
      <c r="I1983" s="52" t="s">
        <v>31</v>
      </c>
      <c r="J1983" s="52">
        <v>2023</v>
      </c>
      <c r="K1983" s="52" t="s">
        <v>45</v>
      </c>
      <c r="L1983" s="53" t="s">
        <v>68</v>
      </c>
      <c r="M1983" s="54">
        <v>45261</v>
      </c>
      <c r="N1983" s="52" t="s">
        <v>34</v>
      </c>
      <c r="O1983" s="55">
        <v>62.57</v>
      </c>
      <c r="P1983" s="52">
        <v>86</v>
      </c>
      <c r="Q1983" s="56">
        <v>0.03</v>
      </c>
      <c r="R1983" s="55">
        <f>+Table13[[#This Row],[Price per Unit]]*Table13[[#This Row],[Units Sold]]</f>
        <v>5381.02</v>
      </c>
      <c r="S1983" s="52" t="s">
        <v>47</v>
      </c>
      <c r="T1983" s="66">
        <f>+Table13[[#This Row],[Price per Unit]]*Table13[[#This Row],[Units Sold]]-Table13[[#This Row],[Price per Unit]]*Table13[[#This Row],[Units Sold]]*Table13[[#This Row],[Discount %]]</f>
        <v>5219.5894000000008</v>
      </c>
      <c r="U1983"/>
    </row>
    <row r="1984" spans="1:21">
      <c r="A1984" s="65">
        <v>3931</v>
      </c>
      <c r="B1984" s="52" t="s">
        <v>41</v>
      </c>
      <c r="C1984" s="52" t="s">
        <v>28</v>
      </c>
      <c r="D1984" s="52" t="s">
        <v>29</v>
      </c>
      <c r="E1984" s="52" t="s">
        <v>70</v>
      </c>
      <c r="F1984" s="52" t="s">
        <v>60</v>
      </c>
      <c r="G1984" s="52">
        <f>+LEN(Table13[[#This Row],[Product Name]])</f>
        <v>15</v>
      </c>
      <c r="H1984" s="52" t="s">
        <v>44</v>
      </c>
      <c r="I1984" s="52" t="s">
        <v>23</v>
      </c>
      <c r="J1984" s="52">
        <v>2023</v>
      </c>
      <c r="K1984" s="52" t="s">
        <v>45</v>
      </c>
      <c r="L1984" s="53" t="s">
        <v>68</v>
      </c>
      <c r="M1984" s="54">
        <v>45261</v>
      </c>
      <c r="N1984" s="52" t="s">
        <v>34</v>
      </c>
      <c r="O1984" s="55">
        <v>66.58</v>
      </c>
      <c r="P1984" s="52">
        <v>93</v>
      </c>
      <c r="Q1984" s="56">
        <v>0.13</v>
      </c>
      <c r="R1984" s="55">
        <f>+Table13[[#This Row],[Price per Unit]]*Table13[[#This Row],[Units Sold]]</f>
        <v>6191.94</v>
      </c>
      <c r="S1984" s="52" t="s">
        <v>27</v>
      </c>
      <c r="T1984" s="66">
        <f>+Table13[[#This Row],[Price per Unit]]*Table13[[#This Row],[Units Sold]]-Table13[[#This Row],[Price per Unit]]*Table13[[#This Row],[Units Sold]]*Table13[[#This Row],[Discount %]]</f>
        <v>5386.9877999999999</v>
      </c>
      <c r="U1984"/>
    </row>
    <row r="1985" spans="1:21">
      <c r="A1985" s="65">
        <v>3933</v>
      </c>
      <c r="B1985" s="52" t="s">
        <v>17</v>
      </c>
      <c r="C1985" s="52" t="s">
        <v>28</v>
      </c>
      <c r="D1985" s="52" t="s">
        <v>36</v>
      </c>
      <c r="E1985" s="52" t="s">
        <v>62</v>
      </c>
      <c r="F1985" s="52" t="s">
        <v>43</v>
      </c>
      <c r="G1985" s="52">
        <f>+LEN(Table13[[#This Row],[Product Name]])</f>
        <v>20</v>
      </c>
      <c r="H1985" s="52" t="s">
        <v>22</v>
      </c>
      <c r="I1985" s="52" t="s">
        <v>31</v>
      </c>
      <c r="J1985" s="52">
        <v>2024</v>
      </c>
      <c r="K1985" s="52" t="s">
        <v>45</v>
      </c>
      <c r="L1985" s="53" t="s">
        <v>64</v>
      </c>
      <c r="M1985" s="54">
        <v>45474</v>
      </c>
      <c r="N1985" s="52" t="s">
        <v>34</v>
      </c>
      <c r="O1985" s="55">
        <v>56.33</v>
      </c>
      <c r="P1985" s="52">
        <v>232</v>
      </c>
      <c r="Q1985" s="56">
        <v>0.03</v>
      </c>
      <c r="R1985" s="55">
        <f>+Table13[[#This Row],[Price per Unit]]*Table13[[#This Row],[Units Sold]]</f>
        <v>13068.56</v>
      </c>
      <c r="S1985" s="52" t="s">
        <v>56</v>
      </c>
      <c r="T1985" s="66">
        <f>+Table13[[#This Row],[Price per Unit]]*Table13[[#This Row],[Units Sold]]-Table13[[#This Row],[Price per Unit]]*Table13[[#This Row],[Units Sold]]*Table13[[#This Row],[Discount %]]</f>
        <v>12676.503199999999</v>
      </c>
      <c r="U1985"/>
    </row>
    <row r="1986" spans="1:21">
      <c r="A1986" s="65">
        <v>3935</v>
      </c>
      <c r="B1986" s="52" t="s">
        <v>41</v>
      </c>
      <c r="C1986" s="52" t="s">
        <v>28</v>
      </c>
      <c r="D1986" s="52" t="s">
        <v>52</v>
      </c>
      <c r="E1986" s="52" t="s">
        <v>30</v>
      </c>
      <c r="F1986" s="52" t="s">
        <v>38</v>
      </c>
      <c r="G1986" s="52">
        <f>+LEN(Table13[[#This Row],[Product Name]])</f>
        <v>15</v>
      </c>
      <c r="H1986" s="52" t="s">
        <v>57</v>
      </c>
      <c r="I1986" s="52" t="s">
        <v>23</v>
      </c>
      <c r="J1986" s="52">
        <v>2024</v>
      </c>
      <c r="K1986" s="52" t="s">
        <v>24</v>
      </c>
      <c r="L1986" s="53" t="s">
        <v>33</v>
      </c>
      <c r="M1986" s="54">
        <v>45413</v>
      </c>
      <c r="N1986" s="52" t="s">
        <v>69</v>
      </c>
      <c r="O1986" s="55">
        <v>86.56</v>
      </c>
      <c r="P1986" s="52">
        <v>207</v>
      </c>
      <c r="Q1986" s="56">
        <v>0.04</v>
      </c>
      <c r="R1986" s="55">
        <f>+Table13[[#This Row],[Price per Unit]]*Table13[[#This Row],[Units Sold]]</f>
        <v>17917.920000000002</v>
      </c>
      <c r="S1986" s="52" t="s">
        <v>61</v>
      </c>
      <c r="T1986" s="66">
        <f>+Table13[[#This Row],[Price per Unit]]*Table13[[#This Row],[Units Sold]]-Table13[[#This Row],[Price per Unit]]*Table13[[#This Row],[Units Sold]]*Table13[[#This Row],[Discount %]]</f>
        <v>17201.203200000004</v>
      </c>
      <c r="U1986"/>
    </row>
    <row r="1987" spans="1:21">
      <c r="A1987" s="65">
        <v>3937</v>
      </c>
      <c r="B1987" s="52" t="s">
        <v>17</v>
      </c>
      <c r="C1987" s="52" t="s">
        <v>28</v>
      </c>
      <c r="D1987" s="52" t="s">
        <v>36</v>
      </c>
      <c r="E1987" s="52" t="s">
        <v>30</v>
      </c>
      <c r="F1987" s="52" t="s">
        <v>55</v>
      </c>
      <c r="G1987" s="52">
        <f>+LEN(Table13[[#This Row],[Product Name]])</f>
        <v>19</v>
      </c>
      <c r="H1987" s="52" t="s">
        <v>44</v>
      </c>
      <c r="I1987" s="52" t="s">
        <v>31</v>
      </c>
      <c r="J1987" s="52">
        <v>2023</v>
      </c>
      <c r="K1987" s="52" t="s">
        <v>24</v>
      </c>
      <c r="L1987" s="53" t="s">
        <v>68</v>
      </c>
      <c r="M1987" s="54">
        <v>45261</v>
      </c>
      <c r="N1987" s="52" t="s">
        <v>69</v>
      </c>
      <c r="O1987" s="55">
        <v>50.75</v>
      </c>
      <c r="P1987" s="52">
        <v>402</v>
      </c>
      <c r="Q1987" s="56">
        <v>0.09</v>
      </c>
      <c r="R1987" s="55">
        <f>+Table13[[#This Row],[Price per Unit]]*Table13[[#This Row],[Units Sold]]</f>
        <v>20401.5</v>
      </c>
      <c r="S1987" s="52" t="s">
        <v>40</v>
      </c>
      <c r="T1987" s="66">
        <f>+Table13[[#This Row],[Price per Unit]]*Table13[[#This Row],[Units Sold]]-Table13[[#This Row],[Price per Unit]]*Table13[[#This Row],[Units Sold]]*Table13[[#This Row],[Discount %]]</f>
        <v>18565.365000000002</v>
      </c>
      <c r="U1987"/>
    </row>
    <row r="1988" spans="1:21">
      <c r="A1988" s="65">
        <v>3938</v>
      </c>
      <c r="B1988" s="52" t="s">
        <v>17</v>
      </c>
      <c r="C1988" s="52" t="s">
        <v>28</v>
      </c>
      <c r="D1988" s="52" t="s">
        <v>36</v>
      </c>
      <c r="E1988" s="52" t="s">
        <v>59</v>
      </c>
      <c r="F1988" s="52" t="s">
        <v>43</v>
      </c>
      <c r="G1988" s="52">
        <f>+LEN(Table13[[#This Row],[Product Name]])</f>
        <v>20</v>
      </c>
      <c r="H1988" s="52" t="s">
        <v>22</v>
      </c>
      <c r="I1988" s="52" t="s">
        <v>23</v>
      </c>
      <c r="J1988" s="52">
        <v>2023</v>
      </c>
      <c r="K1988" s="52" t="s">
        <v>24</v>
      </c>
      <c r="L1988" s="53" t="s">
        <v>25</v>
      </c>
      <c r="M1988" s="54">
        <v>44986</v>
      </c>
      <c r="N1988" s="52" t="s">
        <v>26</v>
      </c>
      <c r="O1988" s="55">
        <v>67.7</v>
      </c>
      <c r="P1988" s="52">
        <v>204</v>
      </c>
      <c r="Q1988" s="56">
        <v>0.06</v>
      </c>
      <c r="R1988" s="55">
        <f>+Table13[[#This Row],[Price per Unit]]*Table13[[#This Row],[Units Sold]]</f>
        <v>13810.800000000001</v>
      </c>
      <c r="S1988" s="52" t="s">
        <v>61</v>
      </c>
      <c r="T1988" s="66">
        <f>+Table13[[#This Row],[Price per Unit]]*Table13[[#This Row],[Units Sold]]-Table13[[#This Row],[Price per Unit]]*Table13[[#This Row],[Units Sold]]*Table13[[#This Row],[Discount %]]</f>
        <v>12982.152000000002</v>
      </c>
      <c r="U1988"/>
    </row>
    <row r="1989" spans="1:21">
      <c r="A1989" s="65">
        <v>3943</v>
      </c>
      <c r="B1989" s="52" t="s">
        <v>41</v>
      </c>
      <c r="C1989" s="52" t="s">
        <v>28</v>
      </c>
      <c r="D1989" s="52" t="s">
        <v>42</v>
      </c>
      <c r="E1989" s="52" t="s">
        <v>70</v>
      </c>
      <c r="F1989" s="52" t="s">
        <v>43</v>
      </c>
      <c r="G1989" s="52">
        <f>+LEN(Table13[[#This Row],[Product Name]])</f>
        <v>20</v>
      </c>
      <c r="H1989" s="52" t="s">
        <v>44</v>
      </c>
      <c r="I1989" s="52" t="s">
        <v>23</v>
      </c>
      <c r="J1989" s="52">
        <v>2024</v>
      </c>
      <c r="K1989" s="52" t="s">
        <v>45</v>
      </c>
      <c r="L1989" s="53" t="s">
        <v>58</v>
      </c>
      <c r="M1989" s="54">
        <v>45566</v>
      </c>
      <c r="N1989" s="52" t="s">
        <v>66</v>
      </c>
      <c r="O1989" s="55">
        <v>37.29</v>
      </c>
      <c r="P1989" s="52">
        <v>279</v>
      </c>
      <c r="Q1989" s="56">
        <v>0.1</v>
      </c>
      <c r="R1989" s="55">
        <f>+Table13[[#This Row],[Price per Unit]]*Table13[[#This Row],[Units Sold]]</f>
        <v>10403.91</v>
      </c>
      <c r="S1989" s="52" t="s">
        <v>47</v>
      </c>
      <c r="T1989" s="66">
        <f>+Table13[[#This Row],[Price per Unit]]*Table13[[#This Row],[Units Sold]]-Table13[[#This Row],[Price per Unit]]*Table13[[#This Row],[Units Sold]]*Table13[[#This Row],[Discount %]]</f>
        <v>9363.5190000000002</v>
      </c>
      <c r="U1989"/>
    </row>
    <row r="1990" spans="1:21">
      <c r="A1990" s="65">
        <v>3944</v>
      </c>
      <c r="B1990" s="52" t="s">
        <v>48</v>
      </c>
      <c r="C1990" s="52" t="s">
        <v>28</v>
      </c>
      <c r="D1990" s="52" t="s">
        <v>36</v>
      </c>
      <c r="E1990" s="52" t="s">
        <v>59</v>
      </c>
      <c r="F1990" s="52" t="s">
        <v>38</v>
      </c>
      <c r="G1990" s="52">
        <f>+LEN(Table13[[#This Row],[Product Name]])</f>
        <v>15</v>
      </c>
      <c r="H1990" s="52" t="s">
        <v>44</v>
      </c>
      <c r="I1990" s="52" t="s">
        <v>23</v>
      </c>
      <c r="J1990" s="52">
        <v>2024</v>
      </c>
      <c r="K1990" s="52" t="s">
        <v>32</v>
      </c>
      <c r="L1990" s="53" t="s">
        <v>72</v>
      </c>
      <c r="M1990" s="54">
        <v>45444</v>
      </c>
      <c r="N1990" s="52" t="s">
        <v>69</v>
      </c>
      <c r="O1990" s="55">
        <v>76.25</v>
      </c>
      <c r="P1990" s="52">
        <v>167</v>
      </c>
      <c r="Q1990" s="56">
        <v>0.03</v>
      </c>
      <c r="R1990" s="55">
        <f>+Table13[[#This Row],[Price per Unit]]*Table13[[#This Row],[Units Sold]]</f>
        <v>12733.75</v>
      </c>
      <c r="S1990" s="52" t="s">
        <v>56</v>
      </c>
      <c r="T1990" s="66">
        <f>+Table13[[#This Row],[Price per Unit]]*Table13[[#This Row],[Units Sold]]-Table13[[#This Row],[Price per Unit]]*Table13[[#This Row],[Units Sold]]*Table13[[#This Row],[Discount %]]</f>
        <v>12351.737499999999</v>
      </c>
      <c r="U1990"/>
    </row>
    <row r="1991" spans="1:21">
      <c r="A1991" s="65">
        <v>3946</v>
      </c>
      <c r="B1991" s="52" t="s">
        <v>17</v>
      </c>
      <c r="C1991" s="52" t="s">
        <v>28</v>
      </c>
      <c r="D1991" s="52" t="s">
        <v>19</v>
      </c>
      <c r="E1991" s="52" t="s">
        <v>37</v>
      </c>
      <c r="F1991" s="52" t="s">
        <v>21</v>
      </c>
      <c r="G1991" s="52">
        <f>+LEN(Table13[[#This Row],[Product Name]])</f>
        <v>16</v>
      </c>
      <c r="H1991" s="52" t="s">
        <v>57</v>
      </c>
      <c r="I1991" s="52" t="s">
        <v>23</v>
      </c>
      <c r="J1991" s="52">
        <v>2024</v>
      </c>
      <c r="K1991" s="52" t="s">
        <v>32</v>
      </c>
      <c r="L1991" s="53" t="s">
        <v>65</v>
      </c>
      <c r="M1991" s="54">
        <v>45292</v>
      </c>
      <c r="N1991" s="52" t="s">
        <v>39</v>
      </c>
      <c r="O1991" s="55">
        <v>85.25</v>
      </c>
      <c r="P1991" s="52">
        <v>282</v>
      </c>
      <c r="Q1991" s="56">
        <v>0.18</v>
      </c>
      <c r="R1991" s="55">
        <f>+Table13[[#This Row],[Price per Unit]]*Table13[[#This Row],[Units Sold]]</f>
        <v>24040.5</v>
      </c>
      <c r="S1991" s="52" t="s">
        <v>27</v>
      </c>
      <c r="T1991" s="66">
        <f>+Table13[[#This Row],[Price per Unit]]*Table13[[#This Row],[Units Sold]]-Table13[[#This Row],[Price per Unit]]*Table13[[#This Row],[Units Sold]]*Table13[[#This Row],[Discount %]]</f>
        <v>19713.21</v>
      </c>
      <c r="U1991"/>
    </row>
    <row r="1992" spans="1:21">
      <c r="A1992" s="65">
        <v>3951</v>
      </c>
      <c r="B1992" s="52" t="s">
        <v>41</v>
      </c>
      <c r="C1992" s="52" t="s">
        <v>28</v>
      </c>
      <c r="D1992" s="52" t="s">
        <v>42</v>
      </c>
      <c r="E1992" s="52" t="s">
        <v>62</v>
      </c>
      <c r="F1992" s="52" t="s">
        <v>21</v>
      </c>
      <c r="G1992" s="52">
        <f>+LEN(Table13[[#This Row],[Product Name]])</f>
        <v>16</v>
      </c>
      <c r="H1992" s="52" t="s">
        <v>22</v>
      </c>
      <c r="I1992" s="52" t="s">
        <v>23</v>
      </c>
      <c r="J1992" s="52">
        <v>2024</v>
      </c>
      <c r="K1992" s="52" t="s">
        <v>63</v>
      </c>
      <c r="L1992" s="53" t="s">
        <v>25</v>
      </c>
      <c r="M1992" s="54">
        <v>45352</v>
      </c>
      <c r="N1992" s="52" t="s">
        <v>69</v>
      </c>
      <c r="O1992" s="55">
        <v>48.15</v>
      </c>
      <c r="P1992" s="52">
        <v>471</v>
      </c>
      <c r="Q1992" s="56">
        <v>0.02</v>
      </c>
      <c r="R1992" s="55">
        <f>+Table13[[#This Row],[Price per Unit]]*Table13[[#This Row],[Units Sold]]</f>
        <v>22678.649999999998</v>
      </c>
      <c r="S1992" s="52" t="s">
        <v>61</v>
      </c>
      <c r="T1992" s="66">
        <f>+Table13[[#This Row],[Price per Unit]]*Table13[[#This Row],[Units Sold]]-Table13[[#This Row],[Price per Unit]]*Table13[[#This Row],[Units Sold]]*Table13[[#This Row],[Discount %]]</f>
        <v>22225.076999999997</v>
      </c>
      <c r="U1992"/>
    </row>
    <row r="1993" spans="1:21">
      <c r="A1993" s="65">
        <v>3958</v>
      </c>
      <c r="B1993" s="52" t="s">
        <v>17</v>
      </c>
      <c r="C1993" s="52" t="s">
        <v>28</v>
      </c>
      <c r="D1993" s="52" t="s">
        <v>50</v>
      </c>
      <c r="E1993" s="52" t="s">
        <v>62</v>
      </c>
      <c r="F1993" s="52" t="s">
        <v>21</v>
      </c>
      <c r="G1993" s="52">
        <f>+LEN(Table13[[#This Row],[Product Name]])</f>
        <v>16</v>
      </c>
      <c r="H1993" s="52" t="s">
        <v>22</v>
      </c>
      <c r="I1993" s="52" t="s">
        <v>31</v>
      </c>
      <c r="J1993" s="52">
        <v>2023</v>
      </c>
      <c r="K1993" s="52" t="s">
        <v>45</v>
      </c>
      <c r="L1993" s="53" t="s">
        <v>58</v>
      </c>
      <c r="M1993" s="54">
        <v>45200</v>
      </c>
      <c r="N1993" s="52" t="s">
        <v>69</v>
      </c>
      <c r="O1993" s="55">
        <v>89.31</v>
      </c>
      <c r="P1993" s="52">
        <v>474</v>
      </c>
      <c r="Q1993" s="56">
        <v>0.24</v>
      </c>
      <c r="R1993" s="55">
        <f>+Table13[[#This Row],[Price per Unit]]*Table13[[#This Row],[Units Sold]]</f>
        <v>42332.94</v>
      </c>
      <c r="S1993" s="52" t="s">
        <v>56</v>
      </c>
      <c r="T1993" s="66">
        <f>+Table13[[#This Row],[Price per Unit]]*Table13[[#This Row],[Units Sold]]-Table13[[#This Row],[Price per Unit]]*Table13[[#This Row],[Units Sold]]*Table13[[#This Row],[Discount %]]</f>
        <v>32173.034400000004</v>
      </c>
      <c r="U1993"/>
    </row>
    <row r="1994" spans="1:21">
      <c r="A1994" s="65">
        <v>3968</v>
      </c>
      <c r="B1994" s="52" t="s">
        <v>41</v>
      </c>
      <c r="C1994" s="52" t="s">
        <v>28</v>
      </c>
      <c r="D1994" s="52" t="s">
        <v>42</v>
      </c>
      <c r="E1994" s="52" t="s">
        <v>30</v>
      </c>
      <c r="F1994" s="52" t="s">
        <v>60</v>
      </c>
      <c r="G1994" s="52">
        <f>+LEN(Table13[[#This Row],[Product Name]])</f>
        <v>15</v>
      </c>
      <c r="H1994" s="52" t="s">
        <v>22</v>
      </c>
      <c r="I1994" s="52" t="s">
        <v>31</v>
      </c>
      <c r="J1994" s="52">
        <v>2024</v>
      </c>
      <c r="K1994" s="52" t="s">
        <v>32</v>
      </c>
      <c r="L1994" s="53" t="s">
        <v>65</v>
      </c>
      <c r="M1994" s="54">
        <v>45292</v>
      </c>
      <c r="N1994" s="52" t="s">
        <v>26</v>
      </c>
      <c r="O1994" s="55">
        <v>16.39</v>
      </c>
      <c r="P1994" s="52">
        <v>314</v>
      </c>
      <c r="Q1994" s="56">
        <v>0.18</v>
      </c>
      <c r="R1994" s="55">
        <f>+Table13[[#This Row],[Price per Unit]]*Table13[[#This Row],[Units Sold]]</f>
        <v>5146.46</v>
      </c>
      <c r="S1994" s="52" t="s">
        <v>56</v>
      </c>
      <c r="T1994" s="66">
        <f>+Table13[[#This Row],[Price per Unit]]*Table13[[#This Row],[Units Sold]]-Table13[[#This Row],[Price per Unit]]*Table13[[#This Row],[Units Sold]]*Table13[[#This Row],[Discount %]]</f>
        <v>4220.0972000000002</v>
      </c>
      <c r="U1994"/>
    </row>
    <row r="1995" spans="1:21">
      <c r="A1995" s="65">
        <v>3969</v>
      </c>
      <c r="B1995" s="52" t="s">
        <v>41</v>
      </c>
      <c r="C1995" s="52" t="s">
        <v>28</v>
      </c>
      <c r="D1995" s="52" t="s">
        <v>54</v>
      </c>
      <c r="E1995" s="52" t="s">
        <v>37</v>
      </c>
      <c r="F1995" s="52" t="s">
        <v>43</v>
      </c>
      <c r="G1995" s="52">
        <f>+LEN(Table13[[#This Row],[Product Name]])</f>
        <v>20</v>
      </c>
      <c r="H1995" s="52" t="s">
        <v>57</v>
      </c>
      <c r="I1995" s="52" t="s">
        <v>31</v>
      </c>
      <c r="J1995" s="52">
        <v>2024</v>
      </c>
      <c r="K1995" s="52" t="s">
        <v>63</v>
      </c>
      <c r="L1995" s="53" t="s">
        <v>51</v>
      </c>
      <c r="M1995" s="54">
        <v>45383</v>
      </c>
      <c r="N1995" s="52" t="s">
        <v>66</v>
      </c>
      <c r="O1995" s="55">
        <v>86.14</v>
      </c>
      <c r="P1995" s="52">
        <v>343</v>
      </c>
      <c r="Q1995" s="56">
        <v>0.2</v>
      </c>
      <c r="R1995" s="55">
        <f>+Table13[[#This Row],[Price per Unit]]*Table13[[#This Row],[Units Sold]]</f>
        <v>29546.02</v>
      </c>
      <c r="S1995" s="52" t="s">
        <v>61</v>
      </c>
      <c r="T1995" s="66">
        <f>+Table13[[#This Row],[Price per Unit]]*Table13[[#This Row],[Units Sold]]-Table13[[#This Row],[Price per Unit]]*Table13[[#This Row],[Units Sold]]*Table13[[#This Row],[Discount %]]</f>
        <v>23636.815999999999</v>
      </c>
      <c r="U1995"/>
    </row>
    <row r="1996" spans="1:21">
      <c r="A1996" s="65">
        <v>3973</v>
      </c>
      <c r="B1996" s="52" t="s">
        <v>48</v>
      </c>
      <c r="C1996" s="52" t="s">
        <v>28</v>
      </c>
      <c r="D1996" s="52" t="s">
        <v>42</v>
      </c>
      <c r="E1996" s="52" t="s">
        <v>37</v>
      </c>
      <c r="F1996" s="52" t="s">
        <v>21</v>
      </c>
      <c r="G1996" s="52">
        <f>+LEN(Table13[[#This Row],[Product Name]])</f>
        <v>16</v>
      </c>
      <c r="H1996" s="52" t="s">
        <v>44</v>
      </c>
      <c r="I1996" s="52" t="s">
        <v>31</v>
      </c>
      <c r="J1996" s="52">
        <v>2023</v>
      </c>
      <c r="K1996" s="52" t="s">
        <v>45</v>
      </c>
      <c r="L1996" s="53" t="s">
        <v>72</v>
      </c>
      <c r="M1996" s="54">
        <v>45078</v>
      </c>
      <c r="N1996" s="52" t="s">
        <v>66</v>
      </c>
      <c r="O1996" s="55">
        <v>39.81</v>
      </c>
      <c r="P1996" s="52">
        <v>434</v>
      </c>
      <c r="Q1996" s="56">
        <v>0.05</v>
      </c>
      <c r="R1996" s="55">
        <f>+Table13[[#This Row],[Price per Unit]]*Table13[[#This Row],[Units Sold]]</f>
        <v>17277.54</v>
      </c>
      <c r="S1996" s="52" t="s">
        <v>40</v>
      </c>
      <c r="T1996" s="66">
        <f>+Table13[[#This Row],[Price per Unit]]*Table13[[#This Row],[Units Sold]]-Table13[[#This Row],[Price per Unit]]*Table13[[#This Row],[Units Sold]]*Table13[[#This Row],[Discount %]]</f>
        <v>16413.663</v>
      </c>
      <c r="U1996"/>
    </row>
    <row r="1997" spans="1:21">
      <c r="A1997" s="65">
        <v>3976</v>
      </c>
      <c r="B1997" s="52" t="s">
        <v>17</v>
      </c>
      <c r="C1997" s="52" t="s">
        <v>28</v>
      </c>
      <c r="D1997" s="52" t="s">
        <v>29</v>
      </c>
      <c r="E1997" s="52" t="s">
        <v>59</v>
      </c>
      <c r="F1997" s="52" t="s">
        <v>43</v>
      </c>
      <c r="G1997" s="52">
        <f>+LEN(Table13[[#This Row],[Product Name]])</f>
        <v>20</v>
      </c>
      <c r="H1997" s="52" t="s">
        <v>22</v>
      </c>
      <c r="I1997" s="52" t="s">
        <v>31</v>
      </c>
      <c r="J1997" s="52">
        <v>2024</v>
      </c>
      <c r="K1997" s="52" t="s">
        <v>24</v>
      </c>
      <c r="L1997" s="53" t="s">
        <v>25</v>
      </c>
      <c r="M1997" s="54">
        <v>45352</v>
      </c>
      <c r="N1997" s="52" t="s">
        <v>39</v>
      </c>
      <c r="O1997" s="55">
        <v>30.17</v>
      </c>
      <c r="P1997" s="52">
        <v>473</v>
      </c>
      <c r="Q1997" s="56">
        <v>0.22</v>
      </c>
      <c r="R1997" s="55">
        <f>+Table13[[#This Row],[Price per Unit]]*Table13[[#This Row],[Units Sold]]</f>
        <v>14270.410000000002</v>
      </c>
      <c r="S1997" s="52" t="s">
        <v>40</v>
      </c>
      <c r="T1997" s="66">
        <f>+Table13[[#This Row],[Price per Unit]]*Table13[[#This Row],[Units Sold]]-Table13[[#This Row],[Price per Unit]]*Table13[[#This Row],[Units Sold]]*Table13[[#This Row],[Discount %]]</f>
        <v>11130.919800000001</v>
      </c>
      <c r="U1997"/>
    </row>
    <row r="1998" spans="1:21">
      <c r="A1998" s="65">
        <v>3984</v>
      </c>
      <c r="B1998" s="52" t="s">
        <v>17</v>
      </c>
      <c r="C1998" s="52" t="s">
        <v>28</v>
      </c>
      <c r="D1998" s="52" t="s">
        <v>42</v>
      </c>
      <c r="E1998" s="52" t="s">
        <v>67</v>
      </c>
      <c r="F1998" s="52" t="s">
        <v>55</v>
      </c>
      <c r="G1998" s="52">
        <f>+LEN(Table13[[#This Row],[Product Name]])</f>
        <v>19</v>
      </c>
      <c r="H1998" s="52" t="s">
        <v>22</v>
      </c>
      <c r="I1998" s="52" t="s">
        <v>31</v>
      </c>
      <c r="J1998" s="52">
        <v>2024</v>
      </c>
      <c r="K1998" s="52" t="s">
        <v>63</v>
      </c>
      <c r="L1998" s="53" t="s">
        <v>73</v>
      </c>
      <c r="M1998" s="54">
        <v>45505</v>
      </c>
      <c r="N1998" s="52" t="s">
        <v>39</v>
      </c>
      <c r="O1998" s="55">
        <v>28.04</v>
      </c>
      <c r="P1998" s="52">
        <v>209</v>
      </c>
      <c r="Q1998" s="56">
        <v>0.11</v>
      </c>
      <c r="R1998" s="55">
        <f>+Table13[[#This Row],[Price per Unit]]*Table13[[#This Row],[Units Sold]]</f>
        <v>5860.36</v>
      </c>
      <c r="S1998" s="52" t="s">
        <v>27</v>
      </c>
      <c r="T1998" s="66">
        <f>+Table13[[#This Row],[Price per Unit]]*Table13[[#This Row],[Units Sold]]-Table13[[#This Row],[Price per Unit]]*Table13[[#This Row],[Units Sold]]*Table13[[#This Row],[Discount %]]</f>
        <v>5215.7204000000002</v>
      </c>
      <c r="U1998"/>
    </row>
    <row r="1999" spans="1:21">
      <c r="A1999" s="65">
        <v>3988</v>
      </c>
      <c r="B1999" s="52" t="s">
        <v>41</v>
      </c>
      <c r="C1999" s="52" t="s">
        <v>28</v>
      </c>
      <c r="D1999" s="52" t="s">
        <v>54</v>
      </c>
      <c r="E1999" s="52" t="s">
        <v>62</v>
      </c>
      <c r="F1999" s="52" t="s">
        <v>60</v>
      </c>
      <c r="G1999" s="52">
        <f>+LEN(Table13[[#This Row],[Product Name]])</f>
        <v>15</v>
      </c>
      <c r="H1999" s="52" t="s">
        <v>44</v>
      </c>
      <c r="I1999" s="52" t="s">
        <v>31</v>
      </c>
      <c r="J1999" s="52">
        <v>2023</v>
      </c>
      <c r="K1999" s="52" t="s">
        <v>32</v>
      </c>
      <c r="L1999" s="53" t="s">
        <v>25</v>
      </c>
      <c r="M1999" s="54">
        <v>44986</v>
      </c>
      <c r="N1999" s="52" t="s">
        <v>69</v>
      </c>
      <c r="O1999" s="55">
        <v>32.99</v>
      </c>
      <c r="P1999" s="52">
        <v>421</v>
      </c>
      <c r="Q1999" s="56">
        <v>0.18</v>
      </c>
      <c r="R1999" s="55">
        <f>+Table13[[#This Row],[Price per Unit]]*Table13[[#This Row],[Units Sold]]</f>
        <v>13888.79</v>
      </c>
      <c r="S1999" s="52" t="s">
        <v>47</v>
      </c>
      <c r="T1999" s="66">
        <f>+Table13[[#This Row],[Price per Unit]]*Table13[[#This Row],[Units Sold]]-Table13[[#This Row],[Price per Unit]]*Table13[[#This Row],[Units Sold]]*Table13[[#This Row],[Discount %]]</f>
        <v>11388.8078</v>
      </c>
      <c r="U1999"/>
    </row>
    <row r="2000" spans="1:21">
      <c r="A2000" s="65">
        <v>3992</v>
      </c>
      <c r="B2000" s="52" t="s">
        <v>48</v>
      </c>
      <c r="C2000" s="52" t="s">
        <v>28</v>
      </c>
      <c r="D2000" s="52" t="s">
        <v>36</v>
      </c>
      <c r="E2000" s="52" t="s">
        <v>62</v>
      </c>
      <c r="F2000" s="52" t="s">
        <v>60</v>
      </c>
      <c r="G2000" s="52">
        <f>+LEN(Table13[[#This Row],[Product Name]])</f>
        <v>15</v>
      </c>
      <c r="H2000" s="52" t="s">
        <v>57</v>
      </c>
      <c r="I2000" s="52" t="s">
        <v>23</v>
      </c>
      <c r="J2000" s="52">
        <v>2024</v>
      </c>
      <c r="K2000" s="52" t="s">
        <v>45</v>
      </c>
      <c r="L2000" s="53" t="s">
        <v>64</v>
      </c>
      <c r="M2000" s="54">
        <v>45474</v>
      </c>
      <c r="N2000" s="52" t="s">
        <v>39</v>
      </c>
      <c r="O2000" s="55">
        <v>36.85</v>
      </c>
      <c r="P2000" s="52">
        <v>7</v>
      </c>
      <c r="Q2000" s="56">
        <v>0.18</v>
      </c>
      <c r="R2000" s="55">
        <f>+Table13[[#This Row],[Price per Unit]]*Table13[[#This Row],[Units Sold]]</f>
        <v>257.95</v>
      </c>
      <c r="S2000" s="52" t="s">
        <v>47</v>
      </c>
      <c r="T2000" s="66">
        <f>+Table13[[#This Row],[Price per Unit]]*Table13[[#This Row],[Units Sold]]-Table13[[#This Row],[Price per Unit]]*Table13[[#This Row],[Units Sold]]*Table13[[#This Row],[Discount %]]</f>
        <v>211.51900000000001</v>
      </c>
      <c r="U2000"/>
    </row>
    <row r="2001" spans="1:21">
      <c r="A2001" s="67">
        <v>3994</v>
      </c>
      <c r="B2001" s="68" t="s">
        <v>41</v>
      </c>
      <c r="C2001" s="68" t="s">
        <v>28</v>
      </c>
      <c r="D2001" s="68" t="s">
        <v>54</v>
      </c>
      <c r="E2001" s="68" t="s">
        <v>37</v>
      </c>
      <c r="F2001" s="68" t="s">
        <v>55</v>
      </c>
      <c r="G2001" s="68">
        <f>+LEN(Table13[[#This Row],[Product Name]])</f>
        <v>19</v>
      </c>
      <c r="H2001" s="68" t="s">
        <v>44</v>
      </c>
      <c r="I2001" s="68" t="s">
        <v>31</v>
      </c>
      <c r="J2001" s="68">
        <v>2023</v>
      </c>
      <c r="K2001" s="68" t="s">
        <v>24</v>
      </c>
      <c r="L2001" s="69" t="s">
        <v>72</v>
      </c>
      <c r="M2001" s="70">
        <v>45078</v>
      </c>
      <c r="N2001" s="68" t="s">
        <v>39</v>
      </c>
      <c r="O2001" s="71">
        <v>60.03</v>
      </c>
      <c r="P2001" s="68">
        <v>413</v>
      </c>
      <c r="Q2001" s="72">
        <v>0.03</v>
      </c>
      <c r="R2001" s="71">
        <f>+Table13[[#This Row],[Price per Unit]]*Table13[[#This Row],[Units Sold]]</f>
        <v>24792.39</v>
      </c>
      <c r="S2001" s="68" t="s">
        <v>47</v>
      </c>
      <c r="T2001" s="73">
        <f>+Table13[[#This Row],[Price per Unit]]*Table13[[#This Row],[Units Sold]]-Table13[[#This Row],[Price per Unit]]*Table13[[#This Row],[Units Sold]]*Table13[[#This Row],[Discount %]]</f>
        <v>24048.618299999998</v>
      </c>
      <c r="U2001"/>
    </row>
  </sheetData>
  <phoneticPr fontId="19" type="noConversion"/>
  <conditionalFormatting sqref="S2002:S1048576 R1:R2001 U2002:U1048576 T1:T2001">
    <cfRule type="top10" dxfId="177" priority="1" bottom="1" rank="3"/>
    <cfRule type="top10" dxfId="176" priority="2" rank="3"/>
    <cfRule type="top10" dxfId="175" priority="3" rank="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1"/>
  <sheetViews>
    <sheetView zoomScale="80" zoomScaleNormal="80" workbookViewId="0"/>
  </sheetViews>
  <sheetFormatPr defaultRowHeight="14.25"/>
  <cols>
    <col min="1" max="1" width="15.5" style="1" bestFit="1" customWidth="1"/>
    <col min="2" max="2" width="21.75" style="1" bestFit="1" customWidth="1"/>
    <col min="3" max="3" width="18" style="1" bestFit="1" customWidth="1"/>
    <col min="4" max="4" width="17.5" style="1" bestFit="1" customWidth="1"/>
    <col min="5" max="5" width="12.375" style="1" bestFit="1" customWidth="1"/>
    <col min="6" max="6" width="18.625" style="1" bestFit="1" customWidth="1"/>
    <col min="7" max="7" width="23.125" style="1" bestFit="1" customWidth="1"/>
    <col min="8" max="8" width="19.5" style="1" bestFit="1" customWidth="1"/>
    <col min="9" max="9" width="10.5" style="1" bestFit="1" customWidth="1"/>
    <col min="10" max="10" width="13" style="1" bestFit="1" customWidth="1"/>
    <col min="11" max="11" width="11.75" style="1" bestFit="1" customWidth="1"/>
    <col min="12" max="12" width="12.5" style="1" bestFit="1" customWidth="1"/>
    <col min="13" max="13" width="18.125" style="3" bestFit="1" customWidth="1"/>
    <col min="14" max="14" width="15.125" style="1" bestFit="1" customWidth="1"/>
    <col min="15" max="15" width="16.125" style="1" bestFit="1" customWidth="1"/>
    <col min="16" max="16" width="16.125" style="2" bestFit="1" customWidth="1"/>
    <col min="17" max="17" width="25.125" style="1" bestFit="1" customWidth="1"/>
  </cols>
  <sheetData>
    <row r="1" spans="1:17">
      <c r="A1" s="57" t="s">
        <v>0</v>
      </c>
      <c r="B1" s="58" t="s">
        <v>1</v>
      </c>
      <c r="C1" s="58" t="s">
        <v>2</v>
      </c>
      <c r="D1" s="58" t="s">
        <v>3</v>
      </c>
      <c r="E1" s="58" t="s">
        <v>4</v>
      </c>
      <c r="F1" s="58" t="s">
        <v>5</v>
      </c>
      <c r="G1" s="58" t="s">
        <v>6</v>
      </c>
      <c r="H1" s="58" t="s">
        <v>7</v>
      </c>
      <c r="I1" s="58" t="s">
        <v>8</v>
      </c>
      <c r="J1" s="58" t="s">
        <v>9</v>
      </c>
      <c r="K1" s="58" t="s">
        <v>10</v>
      </c>
      <c r="L1" s="58" t="s">
        <v>11</v>
      </c>
      <c r="M1" s="62" t="s">
        <v>12</v>
      </c>
      <c r="N1" s="58" t="s">
        <v>13</v>
      </c>
      <c r="O1" s="58" t="s">
        <v>14</v>
      </c>
      <c r="P1" s="62" t="s">
        <v>15</v>
      </c>
      <c r="Q1" s="74" t="s">
        <v>16</v>
      </c>
    </row>
    <row r="2" spans="1:17">
      <c r="A2" s="65">
        <v>2005</v>
      </c>
      <c r="B2" s="52" t="s">
        <v>48</v>
      </c>
      <c r="C2" s="52" t="s">
        <v>49</v>
      </c>
      <c r="D2" s="52" t="s">
        <v>50</v>
      </c>
      <c r="E2" s="52" t="s">
        <v>20</v>
      </c>
      <c r="F2" s="52" t="s">
        <v>21</v>
      </c>
      <c r="G2" s="52" t="s">
        <v>44</v>
      </c>
      <c r="H2" s="52" t="s">
        <v>23</v>
      </c>
      <c r="I2" s="52">
        <v>2024</v>
      </c>
      <c r="J2" s="52" t="s">
        <v>24</v>
      </c>
      <c r="K2" s="52" t="s">
        <v>51</v>
      </c>
      <c r="L2" s="52" t="s">
        <v>39</v>
      </c>
      <c r="M2" s="55">
        <v>97.67</v>
      </c>
      <c r="N2" s="52">
        <v>336</v>
      </c>
      <c r="O2" s="52">
        <v>0.14000000000000001</v>
      </c>
      <c r="P2" s="55">
        <v>3287.14</v>
      </c>
      <c r="Q2" s="75" t="s">
        <v>40</v>
      </c>
    </row>
    <row r="3" spans="1:17">
      <c r="A3" s="65">
        <v>2009</v>
      </c>
      <c r="B3" s="52" t="s">
        <v>48</v>
      </c>
      <c r="C3" s="52" t="s">
        <v>49</v>
      </c>
      <c r="D3" s="52" t="s">
        <v>36</v>
      </c>
      <c r="E3" s="52" t="s">
        <v>59</v>
      </c>
      <c r="F3" s="52" t="s">
        <v>60</v>
      </c>
      <c r="G3" s="52" t="s">
        <v>57</v>
      </c>
      <c r="H3" s="52" t="s">
        <v>31</v>
      </c>
      <c r="I3" s="52">
        <v>2023</v>
      </c>
      <c r="J3" s="52" t="s">
        <v>32</v>
      </c>
      <c r="K3" s="52" t="s">
        <v>58</v>
      </c>
      <c r="L3" s="52" t="s">
        <v>34</v>
      </c>
      <c r="M3" s="55">
        <v>92.69</v>
      </c>
      <c r="N3" s="52">
        <v>280</v>
      </c>
      <c r="O3" s="52">
        <v>0.28000000000000003</v>
      </c>
      <c r="P3" s="55">
        <v>1687.23</v>
      </c>
      <c r="Q3" s="75" t="s">
        <v>61</v>
      </c>
    </row>
    <row r="4" spans="1:17">
      <c r="A4" s="65">
        <v>2014</v>
      </c>
      <c r="B4" s="52" t="s">
        <v>48</v>
      </c>
      <c r="C4" s="52" t="s">
        <v>35</v>
      </c>
      <c r="D4" s="52" t="s">
        <v>42</v>
      </c>
      <c r="E4" s="52" t="s">
        <v>30</v>
      </c>
      <c r="F4" s="52" t="s">
        <v>38</v>
      </c>
      <c r="G4" s="52" t="s">
        <v>44</v>
      </c>
      <c r="H4" s="52" t="s">
        <v>31</v>
      </c>
      <c r="I4" s="52">
        <v>2024</v>
      </c>
      <c r="J4" s="52" t="s">
        <v>32</v>
      </c>
      <c r="K4" s="52" t="s">
        <v>65</v>
      </c>
      <c r="L4" s="52" t="s">
        <v>34</v>
      </c>
      <c r="M4" s="55">
        <v>7.04</v>
      </c>
      <c r="N4" s="52">
        <v>105</v>
      </c>
      <c r="O4" s="52">
        <v>0.19</v>
      </c>
      <c r="P4" s="55">
        <v>3376.79</v>
      </c>
      <c r="Q4" s="75" t="s">
        <v>47</v>
      </c>
    </row>
    <row r="5" spans="1:17">
      <c r="A5" s="65">
        <v>2021</v>
      </c>
      <c r="B5" s="52" t="s">
        <v>48</v>
      </c>
      <c r="C5" s="52" t="s">
        <v>28</v>
      </c>
      <c r="D5" s="52" t="s">
        <v>29</v>
      </c>
      <c r="E5" s="52" t="s">
        <v>20</v>
      </c>
      <c r="F5" s="52" t="s">
        <v>21</v>
      </c>
      <c r="G5" s="52" t="s">
        <v>57</v>
      </c>
      <c r="H5" s="52" t="s">
        <v>31</v>
      </c>
      <c r="I5" s="52">
        <v>2024</v>
      </c>
      <c r="J5" s="52" t="s">
        <v>45</v>
      </c>
      <c r="K5" s="52" t="s">
        <v>58</v>
      </c>
      <c r="L5" s="52" t="s">
        <v>66</v>
      </c>
      <c r="M5" s="55">
        <v>44.33</v>
      </c>
      <c r="N5" s="52">
        <v>390</v>
      </c>
      <c r="O5" s="52">
        <v>0.02</v>
      </c>
      <c r="P5" s="55">
        <v>344.34</v>
      </c>
      <c r="Q5" s="75" t="s">
        <v>27</v>
      </c>
    </row>
    <row r="6" spans="1:17">
      <c r="A6" s="65">
        <v>2022</v>
      </c>
      <c r="B6" s="52" t="s">
        <v>48</v>
      </c>
      <c r="C6" s="52" t="s">
        <v>18</v>
      </c>
      <c r="D6" s="52" t="s">
        <v>36</v>
      </c>
      <c r="E6" s="52" t="s">
        <v>70</v>
      </c>
      <c r="F6" s="52" t="s">
        <v>21</v>
      </c>
      <c r="G6" s="52" t="s">
        <v>57</v>
      </c>
      <c r="H6" s="52" t="s">
        <v>31</v>
      </c>
      <c r="I6" s="52">
        <v>2024</v>
      </c>
      <c r="J6" s="52" t="s">
        <v>24</v>
      </c>
      <c r="K6" s="52" t="s">
        <v>68</v>
      </c>
      <c r="L6" s="52" t="s">
        <v>66</v>
      </c>
      <c r="M6" s="55">
        <v>55.78</v>
      </c>
      <c r="N6" s="52">
        <v>22</v>
      </c>
      <c r="O6" s="52">
        <v>0.21</v>
      </c>
      <c r="P6" s="55">
        <v>1149.5999999999999</v>
      </c>
      <c r="Q6" s="75" t="s">
        <v>40</v>
      </c>
    </row>
    <row r="7" spans="1:17">
      <c r="A7" s="65">
        <v>2023</v>
      </c>
      <c r="B7" s="52" t="s">
        <v>48</v>
      </c>
      <c r="C7" s="52" t="s">
        <v>49</v>
      </c>
      <c r="D7" s="52" t="s">
        <v>54</v>
      </c>
      <c r="E7" s="52" t="s">
        <v>67</v>
      </c>
      <c r="F7" s="52" t="s">
        <v>21</v>
      </c>
      <c r="G7" s="52" t="s">
        <v>22</v>
      </c>
      <c r="H7" s="52" t="s">
        <v>31</v>
      </c>
      <c r="I7" s="52">
        <v>2023</v>
      </c>
      <c r="J7" s="52" t="s">
        <v>32</v>
      </c>
      <c r="K7" s="52" t="s">
        <v>25</v>
      </c>
      <c r="L7" s="52" t="s">
        <v>34</v>
      </c>
      <c r="M7" s="55">
        <v>62.97</v>
      </c>
      <c r="N7" s="52">
        <v>210</v>
      </c>
      <c r="O7" s="52">
        <v>0.1</v>
      </c>
      <c r="P7" s="55">
        <v>4882.04</v>
      </c>
      <c r="Q7" s="75" t="s">
        <v>40</v>
      </c>
    </row>
    <row r="8" spans="1:17">
      <c r="A8" s="65">
        <v>2024</v>
      </c>
      <c r="B8" s="52" t="s">
        <v>48</v>
      </c>
      <c r="C8" s="52" t="s">
        <v>28</v>
      </c>
      <c r="D8" s="52" t="s">
        <v>50</v>
      </c>
      <c r="E8" s="52" t="s">
        <v>30</v>
      </c>
      <c r="F8" s="52" t="s">
        <v>21</v>
      </c>
      <c r="G8" s="52" t="s">
        <v>57</v>
      </c>
      <c r="H8" s="52" t="s">
        <v>31</v>
      </c>
      <c r="I8" s="52">
        <v>2023</v>
      </c>
      <c r="J8" s="52" t="s">
        <v>45</v>
      </c>
      <c r="K8" s="52" t="s">
        <v>33</v>
      </c>
      <c r="L8" s="52" t="s">
        <v>26</v>
      </c>
      <c r="M8" s="55">
        <v>15.23</v>
      </c>
      <c r="N8" s="52">
        <v>57</v>
      </c>
      <c r="O8" s="52">
        <v>0.03</v>
      </c>
      <c r="P8" s="55">
        <v>556.25</v>
      </c>
      <c r="Q8" s="75" t="s">
        <v>61</v>
      </c>
    </row>
    <row r="9" spans="1:17">
      <c r="A9" s="65">
        <v>2026</v>
      </c>
      <c r="B9" s="52" t="s">
        <v>48</v>
      </c>
      <c r="C9" s="52" t="s">
        <v>49</v>
      </c>
      <c r="D9" s="52" t="s">
        <v>42</v>
      </c>
      <c r="E9" s="52" t="s">
        <v>30</v>
      </c>
      <c r="F9" s="52" t="s">
        <v>43</v>
      </c>
      <c r="G9" s="52" t="s">
        <v>44</v>
      </c>
      <c r="H9" s="52" t="s">
        <v>31</v>
      </c>
      <c r="I9" s="52">
        <v>2023</v>
      </c>
      <c r="J9" s="52" t="s">
        <v>24</v>
      </c>
      <c r="K9" s="52" t="s">
        <v>53</v>
      </c>
      <c r="L9" s="52" t="s">
        <v>34</v>
      </c>
      <c r="M9" s="55">
        <v>56.16</v>
      </c>
      <c r="N9" s="52">
        <v>9</v>
      </c>
      <c r="O9" s="52">
        <v>0.22</v>
      </c>
      <c r="P9" s="55">
        <v>2502.2399999999998</v>
      </c>
      <c r="Q9" s="75" t="s">
        <v>56</v>
      </c>
    </row>
    <row r="10" spans="1:17">
      <c r="A10" s="65">
        <v>2027</v>
      </c>
      <c r="B10" s="52" t="s">
        <v>48</v>
      </c>
      <c r="C10" s="52" t="s">
        <v>28</v>
      </c>
      <c r="D10" s="52" t="s">
        <v>36</v>
      </c>
      <c r="E10" s="52" t="s">
        <v>30</v>
      </c>
      <c r="F10" s="52" t="s">
        <v>55</v>
      </c>
      <c r="G10" s="52" t="s">
        <v>22</v>
      </c>
      <c r="H10" s="52" t="s">
        <v>31</v>
      </c>
      <c r="I10" s="52">
        <v>2024</v>
      </c>
      <c r="J10" s="52" t="s">
        <v>45</v>
      </c>
      <c r="K10" s="52" t="s">
        <v>65</v>
      </c>
      <c r="L10" s="52" t="s">
        <v>34</v>
      </c>
      <c r="M10" s="55">
        <v>84.67</v>
      </c>
      <c r="N10" s="52">
        <v>315</v>
      </c>
      <c r="O10" s="52">
        <v>0.28999999999999998</v>
      </c>
      <c r="P10" s="55">
        <v>4790.8599999999997</v>
      </c>
      <c r="Q10" s="75" t="s">
        <v>27</v>
      </c>
    </row>
    <row r="11" spans="1:17">
      <c r="A11" s="65">
        <v>2029</v>
      </c>
      <c r="B11" s="52" t="s">
        <v>48</v>
      </c>
      <c r="C11" s="52" t="s">
        <v>49</v>
      </c>
      <c r="D11" s="52" t="s">
        <v>29</v>
      </c>
      <c r="E11" s="52" t="s">
        <v>62</v>
      </c>
      <c r="F11" s="52" t="s">
        <v>55</v>
      </c>
      <c r="G11" s="52" t="s">
        <v>22</v>
      </c>
      <c r="H11" s="52" t="s">
        <v>31</v>
      </c>
      <c r="I11" s="52">
        <v>2023</v>
      </c>
      <c r="J11" s="52" t="s">
        <v>32</v>
      </c>
      <c r="K11" s="52" t="s">
        <v>71</v>
      </c>
      <c r="L11" s="52" t="s">
        <v>34</v>
      </c>
      <c r="M11" s="55">
        <v>52.75</v>
      </c>
      <c r="N11" s="52">
        <v>281</v>
      </c>
      <c r="O11" s="52">
        <v>7.0000000000000007E-2</v>
      </c>
      <c r="P11" s="55">
        <v>1419.68</v>
      </c>
      <c r="Q11" s="75" t="s">
        <v>40</v>
      </c>
    </row>
    <row r="12" spans="1:17">
      <c r="A12" s="65">
        <v>2031</v>
      </c>
      <c r="B12" s="52" t="s">
        <v>48</v>
      </c>
      <c r="C12" s="52" t="s">
        <v>35</v>
      </c>
      <c r="D12" s="52" t="s">
        <v>29</v>
      </c>
      <c r="E12" s="52" t="s">
        <v>62</v>
      </c>
      <c r="F12" s="52" t="s">
        <v>60</v>
      </c>
      <c r="G12" s="52" t="s">
        <v>44</v>
      </c>
      <c r="H12" s="52" t="s">
        <v>23</v>
      </c>
      <c r="I12" s="52">
        <v>2023</v>
      </c>
      <c r="J12" s="52" t="s">
        <v>24</v>
      </c>
      <c r="K12" s="52" t="s">
        <v>73</v>
      </c>
      <c r="L12" s="52" t="s">
        <v>69</v>
      </c>
      <c r="M12" s="55">
        <v>87.69</v>
      </c>
      <c r="N12" s="52">
        <v>487</v>
      </c>
      <c r="O12" s="52">
        <v>0.1</v>
      </c>
      <c r="P12" s="55">
        <v>736.03</v>
      </c>
      <c r="Q12" s="75" t="s">
        <v>61</v>
      </c>
    </row>
    <row r="13" spans="1:17">
      <c r="A13" s="65">
        <v>2032</v>
      </c>
      <c r="B13" s="52" t="s">
        <v>48</v>
      </c>
      <c r="C13" s="52" t="s">
        <v>49</v>
      </c>
      <c r="D13" s="52" t="s">
        <v>19</v>
      </c>
      <c r="E13" s="52" t="s">
        <v>20</v>
      </c>
      <c r="F13" s="52" t="s">
        <v>21</v>
      </c>
      <c r="G13" s="52" t="s">
        <v>57</v>
      </c>
      <c r="H13" s="52" t="s">
        <v>23</v>
      </c>
      <c r="I13" s="52">
        <v>2024</v>
      </c>
      <c r="J13" s="52" t="s">
        <v>24</v>
      </c>
      <c r="K13" s="52" t="s">
        <v>64</v>
      </c>
      <c r="L13" s="52" t="s">
        <v>34</v>
      </c>
      <c r="M13" s="55">
        <v>60.13</v>
      </c>
      <c r="N13" s="52">
        <v>396</v>
      </c>
      <c r="O13" s="52">
        <v>0.24</v>
      </c>
      <c r="P13" s="55">
        <v>3249.82</v>
      </c>
      <c r="Q13" s="75" t="s">
        <v>47</v>
      </c>
    </row>
    <row r="14" spans="1:17">
      <c r="A14" s="65">
        <v>2035</v>
      </c>
      <c r="B14" s="52" t="s">
        <v>48</v>
      </c>
      <c r="C14" s="52" t="s">
        <v>18</v>
      </c>
      <c r="D14" s="52" t="s">
        <v>52</v>
      </c>
      <c r="E14" s="52" t="s">
        <v>37</v>
      </c>
      <c r="F14" s="52" t="s">
        <v>38</v>
      </c>
      <c r="G14" s="52" t="s">
        <v>57</v>
      </c>
      <c r="H14" s="52" t="s">
        <v>23</v>
      </c>
      <c r="I14" s="52">
        <v>2023</v>
      </c>
      <c r="J14" s="52" t="s">
        <v>45</v>
      </c>
      <c r="K14" s="52" t="s">
        <v>25</v>
      </c>
      <c r="L14" s="52" t="s">
        <v>26</v>
      </c>
      <c r="M14" s="55">
        <v>51.04</v>
      </c>
      <c r="N14" s="52">
        <v>121</v>
      </c>
      <c r="O14" s="52">
        <v>0.18</v>
      </c>
      <c r="P14" s="55">
        <v>2719.94</v>
      </c>
      <c r="Q14" s="75" t="s">
        <v>40</v>
      </c>
    </row>
    <row r="15" spans="1:17">
      <c r="A15" s="65">
        <v>2044</v>
      </c>
      <c r="B15" s="52" t="s">
        <v>48</v>
      </c>
      <c r="C15" s="52" t="s">
        <v>35</v>
      </c>
      <c r="D15" s="52" t="s">
        <v>19</v>
      </c>
      <c r="E15" s="52" t="s">
        <v>62</v>
      </c>
      <c r="F15" s="52" t="s">
        <v>38</v>
      </c>
      <c r="G15" s="52" t="s">
        <v>57</v>
      </c>
      <c r="H15" s="52" t="s">
        <v>31</v>
      </c>
      <c r="I15" s="52">
        <v>2024</v>
      </c>
      <c r="J15" s="52" t="s">
        <v>24</v>
      </c>
      <c r="K15" s="52" t="s">
        <v>46</v>
      </c>
      <c r="L15" s="52" t="s">
        <v>39</v>
      </c>
      <c r="M15" s="55">
        <v>87.17</v>
      </c>
      <c r="N15" s="52">
        <v>134</v>
      </c>
      <c r="O15" s="52">
        <v>0.21</v>
      </c>
      <c r="P15" s="55">
        <v>2143.1799999999998</v>
      </c>
      <c r="Q15" s="75" t="s">
        <v>40</v>
      </c>
    </row>
    <row r="16" spans="1:17">
      <c r="A16" s="65">
        <v>2046</v>
      </c>
      <c r="B16" s="52" t="s">
        <v>48</v>
      </c>
      <c r="C16" s="52" t="s">
        <v>49</v>
      </c>
      <c r="D16" s="52" t="s">
        <v>50</v>
      </c>
      <c r="E16" s="52" t="s">
        <v>62</v>
      </c>
      <c r="F16" s="52" t="s">
        <v>60</v>
      </c>
      <c r="G16" s="52" t="s">
        <v>22</v>
      </c>
      <c r="H16" s="52" t="s">
        <v>23</v>
      </c>
      <c r="I16" s="52">
        <v>2024</v>
      </c>
      <c r="J16" s="52" t="s">
        <v>32</v>
      </c>
      <c r="K16" s="52" t="s">
        <v>73</v>
      </c>
      <c r="L16" s="52" t="s">
        <v>26</v>
      </c>
      <c r="M16" s="55">
        <v>21.08</v>
      </c>
      <c r="N16" s="52">
        <v>280</v>
      </c>
      <c r="O16" s="52">
        <v>0.15</v>
      </c>
      <c r="P16" s="55">
        <v>301.27</v>
      </c>
      <c r="Q16" s="75" t="s">
        <v>56</v>
      </c>
    </row>
    <row r="17" spans="1:17">
      <c r="A17" s="65">
        <v>2048</v>
      </c>
      <c r="B17" s="52" t="s">
        <v>48</v>
      </c>
      <c r="C17" s="52" t="s">
        <v>49</v>
      </c>
      <c r="D17" s="52" t="s">
        <v>36</v>
      </c>
      <c r="E17" s="52" t="s">
        <v>37</v>
      </c>
      <c r="F17" s="52" t="s">
        <v>60</v>
      </c>
      <c r="G17" s="52" t="s">
        <v>57</v>
      </c>
      <c r="H17" s="52" t="s">
        <v>23</v>
      </c>
      <c r="I17" s="52">
        <v>2023</v>
      </c>
      <c r="J17" s="52" t="s">
        <v>45</v>
      </c>
      <c r="K17" s="52" t="s">
        <v>68</v>
      </c>
      <c r="L17" s="52" t="s">
        <v>69</v>
      </c>
      <c r="M17" s="55">
        <v>18.09</v>
      </c>
      <c r="N17" s="52">
        <v>358</v>
      </c>
      <c r="O17" s="52">
        <v>0.24</v>
      </c>
      <c r="P17" s="55">
        <v>1351.32</v>
      </c>
      <c r="Q17" s="75" t="s">
        <v>40</v>
      </c>
    </row>
    <row r="18" spans="1:17">
      <c r="A18" s="65">
        <v>2051</v>
      </c>
      <c r="B18" s="52" t="s">
        <v>48</v>
      </c>
      <c r="C18" s="52" t="s">
        <v>35</v>
      </c>
      <c r="D18" s="52" t="s">
        <v>42</v>
      </c>
      <c r="E18" s="52" t="s">
        <v>70</v>
      </c>
      <c r="F18" s="52" t="s">
        <v>21</v>
      </c>
      <c r="G18" s="52" t="s">
        <v>22</v>
      </c>
      <c r="H18" s="52" t="s">
        <v>23</v>
      </c>
      <c r="I18" s="52">
        <v>2024</v>
      </c>
      <c r="J18" s="52" t="s">
        <v>32</v>
      </c>
      <c r="K18" s="52" t="s">
        <v>51</v>
      </c>
      <c r="L18" s="52" t="s">
        <v>39</v>
      </c>
      <c r="M18" s="55">
        <v>98.56</v>
      </c>
      <c r="N18" s="52">
        <v>377</v>
      </c>
      <c r="O18" s="52">
        <v>0.09</v>
      </c>
      <c r="P18" s="55">
        <v>3236.09</v>
      </c>
      <c r="Q18" s="75" t="s">
        <v>27</v>
      </c>
    </row>
    <row r="19" spans="1:17">
      <c r="A19" s="65">
        <v>2056</v>
      </c>
      <c r="B19" s="52" t="s">
        <v>48</v>
      </c>
      <c r="C19" s="52" t="s">
        <v>28</v>
      </c>
      <c r="D19" s="52" t="s">
        <v>52</v>
      </c>
      <c r="E19" s="52" t="s">
        <v>62</v>
      </c>
      <c r="F19" s="52" t="s">
        <v>60</v>
      </c>
      <c r="G19" s="52" t="s">
        <v>57</v>
      </c>
      <c r="H19" s="52" t="s">
        <v>31</v>
      </c>
      <c r="I19" s="52">
        <v>2023</v>
      </c>
      <c r="J19" s="52" t="s">
        <v>45</v>
      </c>
      <c r="K19" s="52" t="s">
        <v>73</v>
      </c>
      <c r="L19" s="52" t="s">
        <v>39</v>
      </c>
      <c r="M19" s="55">
        <v>88.5</v>
      </c>
      <c r="N19" s="52">
        <v>108</v>
      </c>
      <c r="O19" s="52">
        <v>0.01</v>
      </c>
      <c r="P19" s="55">
        <v>3766.38</v>
      </c>
      <c r="Q19" s="75" t="s">
        <v>56</v>
      </c>
    </row>
    <row r="20" spans="1:17">
      <c r="A20" s="65">
        <v>2063</v>
      </c>
      <c r="B20" s="52" t="s">
        <v>48</v>
      </c>
      <c r="C20" s="52" t="s">
        <v>35</v>
      </c>
      <c r="D20" s="52" t="s">
        <v>19</v>
      </c>
      <c r="E20" s="52" t="s">
        <v>67</v>
      </c>
      <c r="F20" s="52" t="s">
        <v>55</v>
      </c>
      <c r="G20" s="52" t="s">
        <v>22</v>
      </c>
      <c r="H20" s="52" t="s">
        <v>31</v>
      </c>
      <c r="I20" s="52">
        <v>2023</v>
      </c>
      <c r="J20" s="52" t="s">
        <v>32</v>
      </c>
      <c r="K20" s="52" t="s">
        <v>72</v>
      </c>
      <c r="L20" s="52" t="s">
        <v>26</v>
      </c>
      <c r="M20" s="55">
        <v>46.01</v>
      </c>
      <c r="N20" s="52">
        <v>379</v>
      </c>
      <c r="O20" s="52">
        <v>0.23</v>
      </c>
      <c r="P20" s="55">
        <v>4908.08</v>
      </c>
      <c r="Q20" s="75" t="s">
        <v>40</v>
      </c>
    </row>
    <row r="21" spans="1:17">
      <c r="A21" s="65">
        <v>2064</v>
      </c>
      <c r="B21" s="52" t="s">
        <v>48</v>
      </c>
      <c r="C21" s="52" t="s">
        <v>18</v>
      </c>
      <c r="D21" s="52" t="s">
        <v>42</v>
      </c>
      <c r="E21" s="52" t="s">
        <v>30</v>
      </c>
      <c r="F21" s="52" t="s">
        <v>38</v>
      </c>
      <c r="G21" s="52" t="s">
        <v>44</v>
      </c>
      <c r="H21" s="52" t="s">
        <v>23</v>
      </c>
      <c r="I21" s="52">
        <v>2024</v>
      </c>
      <c r="J21" s="52" t="s">
        <v>24</v>
      </c>
      <c r="K21" s="52" t="s">
        <v>72</v>
      </c>
      <c r="L21" s="52" t="s">
        <v>26</v>
      </c>
      <c r="M21" s="55">
        <v>43.25</v>
      </c>
      <c r="N21" s="52">
        <v>342</v>
      </c>
      <c r="O21" s="52">
        <v>0.19</v>
      </c>
      <c r="P21" s="55">
        <v>4430.1099999999997</v>
      </c>
      <c r="Q21" s="75" t="s">
        <v>47</v>
      </c>
    </row>
    <row r="22" spans="1:17">
      <c r="A22" s="65">
        <v>2065</v>
      </c>
      <c r="B22" s="52" t="s">
        <v>48</v>
      </c>
      <c r="C22" s="52" t="s">
        <v>18</v>
      </c>
      <c r="D22" s="52" t="s">
        <v>52</v>
      </c>
      <c r="E22" s="52" t="s">
        <v>67</v>
      </c>
      <c r="F22" s="52" t="s">
        <v>55</v>
      </c>
      <c r="G22" s="52" t="s">
        <v>57</v>
      </c>
      <c r="H22" s="52" t="s">
        <v>31</v>
      </c>
      <c r="I22" s="52">
        <v>2024</v>
      </c>
      <c r="J22" s="52" t="s">
        <v>45</v>
      </c>
      <c r="K22" s="52" t="s">
        <v>46</v>
      </c>
      <c r="L22" s="52" t="s">
        <v>26</v>
      </c>
      <c r="M22" s="55">
        <v>78.66</v>
      </c>
      <c r="N22" s="52">
        <v>473</v>
      </c>
      <c r="O22" s="52">
        <v>0.21</v>
      </c>
      <c r="P22" s="55">
        <v>991.62</v>
      </c>
      <c r="Q22" s="75" t="s">
        <v>56</v>
      </c>
    </row>
    <row r="23" spans="1:17">
      <c r="A23" s="65">
        <v>2068</v>
      </c>
      <c r="B23" s="52" t="s">
        <v>48</v>
      </c>
      <c r="C23" s="52" t="s">
        <v>35</v>
      </c>
      <c r="D23" s="52" t="s">
        <v>36</v>
      </c>
      <c r="E23" s="52" t="s">
        <v>67</v>
      </c>
      <c r="F23" s="52" t="s">
        <v>60</v>
      </c>
      <c r="G23" s="52" t="s">
        <v>44</v>
      </c>
      <c r="H23" s="52" t="s">
        <v>23</v>
      </c>
      <c r="I23" s="52">
        <v>2023</v>
      </c>
      <c r="J23" s="52" t="s">
        <v>45</v>
      </c>
      <c r="K23" s="52" t="s">
        <v>53</v>
      </c>
      <c r="L23" s="52" t="s">
        <v>69</v>
      </c>
      <c r="M23" s="55">
        <v>57.44</v>
      </c>
      <c r="N23" s="52">
        <v>23</v>
      </c>
      <c r="O23" s="52">
        <v>0.15</v>
      </c>
      <c r="P23" s="55">
        <v>637.51</v>
      </c>
      <c r="Q23" s="75" t="s">
        <v>56</v>
      </c>
    </row>
    <row r="24" spans="1:17">
      <c r="A24" s="65">
        <v>2070</v>
      </c>
      <c r="B24" s="52" t="s">
        <v>48</v>
      </c>
      <c r="C24" s="52" t="s">
        <v>35</v>
      </c>
      <c r="D24" s="52" t="s">
        <v>54</v>
      </c>
      <c r="E24" s="52" t="s">
        <v>70</v>
      </c>
      <c r="F24" s="52" t="s">
        <v>38</v>
      </c>
      <c r="G24" s="52" t="s">
        <v>57</v>
      </c>
      <c r="H24" s="52" t="s">
        <v>23</v>
      </c>
      <c r="I24" s="52">
        <v>2024</v>
      </c>
      <c r="J24" s="52" t="s">
        <v>45</v>
      </c>
      <c r="K24" s="52" t="s">
        <v>51</v>
      </c>
      <c r="L24" s="52" t="s">
        <v>66</v>
      </c>
      <c r="M24" s="55">
        <v>76.45</v>
      </c>
      <c r="N24" s="52">
        <v>290</v>
      </c>
      <c r="O24" s="52">
        <v>0.17</v>
      </c>
      <c r="P24" s="55">
        <v>3143.97</v>
      </c>
      <c r="Q24" s="75" t="s">
        <v>40</v>
      </c>
    </row>
    <row r="25" spans="1:17">
      <c r="A25" s="65">
        <v>2071</v>
      </c>
      <c r="B25" s="52" t="s">
        <v>48</v>
      </c>
      <c r="C25" s="52" t="s">
        <v>49</v>
      </c>
      <c r="D25" s="52" t="s">
        <v>29</v>
      </c>
      <c r="E25" s="52" t="s">
        <v>67</v>
      </c>
      <c r="F25" s="52" t="s">
        <v>21</v>
      </c>
      <c r="G25" s="52" t="s">
        <v>22</v>
      </c>
      <c r="H25" s="52" t="s">
        <v>23</v>
      </c>
      <c r="I25" s="52">
        <v>2023</v>
      </c>
      <c r="J25" s="52" t="s">
        <v>63</v>
      </c>
      <c r="K25" s="52" t="s">
        <v>53</v>
      </c>
      <c r="L25" s="52" t="s">
        <v>34</v>
      </c>
      <c r="M25" s="55">
        <v>84.53</v>
      </c>
      <c r="N25" s="52">
        <v>150</v>
      </c>
      <c r="O25" s="52">
        <v>0.14000000000000001</v>
      </c>
      <c r="P25" s="55">
        <v>4365.6899999999996</v>
      </c>
      <c r="Q25" s="75" t="s">
        <v>47</v>
      </c>
    </row>
    <row r="26" spans="1:17">
      <c r="A26" s="65">
        <v>2074</v>
      </c>
      <c r="B26" s="52" t="s">
        <v>48</v>
      </c>
      <c r="C26" s="52" t="s">
        <v>35</v>
      </c>
      <c r="D26" s="52" t="s">
        <v>52</v>
      </c>
      <c r="E26" s="52" t="s">
        <v>37</v>
      </c>
      <c r="F26" s="52" t="s">
        <v>43</v>
      </c>
      <c r="G26" s="52" t="s">
        <v>22</v>
      </c>
      <c r="H26" s="52" t="s">
        <v>31</v>
      </c>
      <c r="I26" s="52">
        <v>2023</v>
      </c>
      <c r="J26" s="52" t="s">
        <v>24</v>
      </c>
      <c r="K26" s="52" t="s">
        <v>72</v>
      </c>
      <c r="L26" s="52" t="s">
        <v>66</v>
      </c>
      <c r="M26" s="55">
        <v>17.649999999999999</v>
      </c>
      <c r="N26" s="52">
        <v>215</v>
      </c>
      <c r="O26" s="52">
        <v>0.19</v>
      </c>
      <c r="P26" s="55">
        <v>1994.75</v>
      </c>
      <c r="Q26" s="75" t="s">
        <v>61</v>
      </c>
    </row>
    <row r="27" spans="1:17">
      <c r="A27" s="65">
        <v>2077</v>
      </c>
      <c r="B27" s="52" t="s">
        <v>48</v>
      </c>
      <c r="C27" s="52" t="s">
        <v>18</v>
      </c>
      <c r="D27" s="52" t="s">
        <v>42</v>
      </c>
      <c r="E27" s="52" t="s">
        <v>59</v>
      </c>
      <c r="F27" s="52" t="s">
        <v>55</v>
      </c>
      <c r="G27" s="52" t="s">
        <v>57</v>
      </c>
      <c r="H27" s="52" t="s">
        <v>31</v>
      </c>
      <c r="I27" s="52">
        <v>2023</v>
      </c>
      <c r="J27" s="52" t="s">
        <v>24</v>
      </c>
      <c r="K27" s="52" t="s">
        <v>73</v>
      </c>
      <c r="L27" s="52" t="s">
        <v>34</v>
      </c>
      <c r="M27" s="55">
        <v>18.96</v>
      </c>
      <c r="N27" s="52">
        <v>386</v>
      </c>
      <c r="O27" s="52">
        <v>0.18</v>
      </c>
      <c r="P27" s="55">
        <v>3949.75</v>
      </c>
      <c r="Q27" s="75" t="s">
        <v>56</v>
      </c>
    </row>
    <row r="28" spans="1:17">
      <c r="A28" s="65">
        <v>2081</v>
      </c>
      <c r="B28" s="52" t="s">
        <v>48</v>
      </c>
      <c r="C28" s="52" t="s">
        <v>49</v>
      </c>
      <c r="D28" s="52" t="s">
        <v>29</v>
      </c>
      <c r="E28" s="52" t="s">
        <v>67</v>
      </c>
      <c r="F28" s="52" t="s">
        <v>38</v>
      </c>
      <c r="G28" s="52" t="s">
        <v>22</v>
      </c>
      <c r="H28" s="52" t="s">
        <v>31</v>
      </c>
      <c r="I28" s="52">
        <v>2023</v>
      </c>
      <c r="J28" s="52" t="s">
        <v>24</v>
      </c>
      <c r="K28" s="52" t="s">
        <v>68</v>
      </c>
      <c r="L28" s="52" t="s">
        <v>34</v>
      </c>
      <c r="M28" s="55">
        <v>59.06</v>
      </c>
      <c r="N28" s="52">
        <v>238</v>
      </c>
      <c r="O28" s="52">
        <v>0.01</v>
      </c>
      <c r="P28" s="55">
        <v>3682.2</v>
      </c>
      <c r="Q28" s="75" t="s">
        <v>40</v>
      </c>
    </row>
    <row r="29" spans="1:17">
      <c r="A29" s="65">
        <v>2084</v>
      </c>
      <c r="B29" s="52" t="s">
        <v>48</v>
      </c>
      <c r="C29" s="52" t="s">
        <v>49</v>
      </c>
      <c r="D29" s="52" t="s">
        <v>52</v>
      </c>
      <c r="E29" s="52" t="s">
        <v>20</v>
      </c>
      <c r="F29" s="52" t="s">
        <v>21</v>
      </c>
      <c r="G29" s="52" t="s">
        <v>44</v>
      </c>
      <c r="H29" s="52" t="s">
        <v>31</v>
      </c>
      <c r="I29" s="52">
        <v>2024</v>
      </c>
      <c r="J29" s="52" t="s">
        <v>24</v>
      </c>
      <c r="K29" s="52" t="s">
        <v>64</v>
      </c>
      <c r="L29" s="52" t="s">
        <v>66</v>
      </c>
      <c r="M29" s="55">
        <v>74.959999999999994</v>
      </c>
      <c r="N29" s="52">
        <v>439</v>
      </c>
      <c r="O29" s="52">
        <v>0.27</v>
      </c>
      <c r="P29" s="55">
        <v>2843.8</v>
      </c>
      <c r="Q29" s="75" t="s">
        <v>56</v>
      </c>
    </row>
    <row r="30" spans="1:17">
      <c r="A30" s="65">
        <v>2086</v>
      </c>
      <c r="B30" s="52" t="s">
        <v>48</v>
      </c>
      <c r="C30" s="52" t="s">
        <v>28</v>
      </c>
      <c r="D30" s="52" t="s">
        <v>50</v>
      </c>
      <c r="E30" s="52" t="s">
        <v>20</v>
      </c>
      <c r="F30" s="52" t="s">
        <v>60</v>
      </c>
      <c r="G30" s="52" t="s">
        <v>22</v>
      </c>
      <c r="H30" s="52" t="s">
        <v>31</v>
      </c>
      <c r="I30" s="52">
        <v>2024</v>
      </c>
      <c r="J30" s="52" t="s">
        <v>63</v>
      </c>
      <c r="K30" s="52" t="s">
        <v>51</v>
      </c>
      <c r="L30" s="52" t="s">
        <v>39</v>
      </c>
      <c r="M30" s="55">
        <v>32.03</v>
      </c>
      <c r="N30" s="52">
        <v>410</v>
      </c>
      <c r="O30" s="52">
        <v>0.22</v>
      </c>
      <c r="P30" s="55">
        <v>2656.81</v>
      </c>
      <c r="Q30" s="75" t="s">
        <v>47</v>
      </c>
    </row>
    <row r="31" spans="1:17">
      <c r="A31" s="65">
        <v>2087</v>
      </c>
      <c r="B31" s="52" t="s">
        <v>48</v>
      </c>
      <c r="C31" s="52" t="s">
        <v>49</v>
      </c>
      <c r="D31" s="52" t="s">
        <v>42</v>
      </c>
      <c r="E31" s="52" t="s">
        <v>37</v>
      </c>
      <c r="F31" s="52" t="s">
        <v>55</v>
      </c>
      <c r="G31" s="52" t="s">
        <v>57</v>
      </c>
      <c r="H31" s="52" t="s">
        <v>23</v>
      </c>
      <c r="I31" s="52">
        <v>2024</v>
      </c>
      <c r="J31" s="52" t="s">
        <v>24</v>
      </c>
      <c r="K31" s="52" t="s">
        <v>64</v>
      </c>
      <c r="L31" s="52" t="s">
        <v>34</v>
      </c>
      <c r="M31" s="55">
        <v>60.83</v>
      </c>
      <c r="N31" s="52">
        <v>249</v>
      </c>
      <c r="O31" s="52">
        <v>0.26</v>
      </c>
      <c r="P31" s="55">
        <v>4271.7299999999996</v>
      </c>
      <c r="Q31" s="75" t="s">
        <v>56</v>
      </c>
    </row>
    <row r="32" spans="1:17">
      <c r="A32" s="65">
        <v>2088</v>
      </c>
      <c r="B32" s="52" t="s">
        <v>48</v>
      </c>
      <c r="C32" s="52" t="s">
        <v>18</v>
      </c>
      <c r="D32" s="52" t="s">
        <v>19</v>
      </c>
      <c r="E32" s="52" t="s">
        <v>62</v>
      </c>
      <c r="F32" s="52" t="s">
        <v>60</v>
      </c>
      <c r="G32" s="52" t="s">
        <v>57</v>
      </c>
      <c r="H32" s="52" t="s">
        <v>31</v>
      </c>
      <c r="I32" s="52">
        <v>2024</v>
      </c>
      <c r="J32" s="52" t="s">
        <v>45</v>
      </c>
      <c r="K32" s="52" t="s">
        <v>71</v>
      </c>
      <c r="L32" s="52" t="s">
        <v>66</v>
      </c>
      <c r="M32" s="55">
        <v>25.17</v>
      </c>
      <c r="N32" s="52">
        <v>267</v>
      </c>
      <c r="O32" s="52">
        <v>7.0000000000000007E-2</v>
      </c>
      <c r="P32" s="55">
        <v>1114.6300000000001</v>
      </c>
      <c r="Q32" s="75" t="s">
        <v>61</v>
      </c>
    </row>
    <row r="33" spans="1:17">
      <c r="A33" s="65">
        <v>2089</v>
      </c>
      <c r="B33" s="52" t="s">
        <v>48</v>
      </c>
      <c r="C33" s="52" t="s">
        <v>35</v>
      </c>
      <c r="D33" s="52" t="s">
        <v>42</v>
      </c>
      <c r="E33" s="52" t="s">
        <v>37</v>
      </c>
      <c r="F33" s="52" t="s">
        <v>21</v>
      </c>
      <c r="G33" s="52" t="s">
        <v>57</v>
      </c>
      <c r="H33" s="52" t="s">
        <v>31</v>
      </c>
      <c r="I33" s="52">
        <v>2023</v>
      </c>
      <c r="J33" s="52" t="s">
        <v>32</v>
      </c>
      <c r="K33" s="52" t="s">
        <v>33</v>
      </c>
      <c r="L33" s="52" t="s">
        <v>69</v>
      </c>
      <c r="M33" s="55">
        <v>29.01</v>
      </c>
      <c r="N33" s="52">
        <v>104</v>
      </c>
      <c r="O33" s="52">
        <v>0.05</v>
      </c>
      <c r="P33" s="55">
        <v>2033.16</v>
      </c>
      <c r="Q33" s="75" t="s">
        <v>27</v>
      </c>
    </row>
    <row r="34" spans="1:17">
      <c r="A34" s="65">
        <v>2090</v>
      </c>
      <c r="B34" s="52" t="s">
        <v>48</v>
      </c>
      <c r="C34" s="52" t="s">
        <v>18</v>
      </c>
      <c r="D34" s="52" t="s">
        <v>50</v>
      </c>
      <c r="E34" s="52" t="s">
        <v>30</v>
      </c>
      <c r="F34" s="52" t="s">
        <v>38</v>
      </c>
      <c r="G34" s="52" t="s">
        <v>22</v>
      </c>
      <c r="H34" s="52" t="s">
        <v>31</v>
      </c>
      <c r="I34" s="52">
        <v>2024</v>
      </c>
      <c r="J34" s="52" t="s">
        <v>32</v>
      </c>
      <c r="K34" s="52" t="s">
        <v>51</v>
      </c>
      <c r="L34" s="52" t="s">
        <v>26</v>
      </c>
      <c r="M34" s="55">
        <v>14.98</v>
      </c>
      <c r="N34" s="52">
        <v>338</v>
      </c>
      <c r="O34" s="52">
        <v>0.16</v>
      </c>
      <c r="P34" s="55">
        <v>3113.18</v>
      </c>
      <c r="Q34" s="75" t="s">
        <v>47</v>
      </c>
    </row>
    <row r="35" spans="1:17">
      <c r="A35" s="65">
        <v>2096</v>
      </c>
      <c r="B35" s="52" t="s">
        <v>48</v>
      </c>
      <c r="C35" s="52" t="s">
        <v>18</v>
      </c>
      <c r="D35" s="52" t="s">
        <v>54</v>
      </c>
      <c r="E35" s="52" t="s">
        <v>59</v>
      </c>
      <c r="F35" s="52" t="s">
        <v>38</v>
      </c>
      <c r="G35" s="52" t="s">
        <v>44</v>
      </c>
      <c r="H35" s="52" t="s">
        <v>23</v>
      </c>
      <c r="I35" s="52">
        <v>2024</v>
      </c>
      <c r="J35" s="52" t="s">
        <v>32</v>
      </c>
      <c r="K35" s="52" t="s">
        <v>72</v>
      </c>
      <c r="L35" s="52" t="s">
        <v>66</v>
      </c>
      <c r="M35" s="55">
        <v>17.440000000000001</v>
      </c>
      <c r="N35" s="52">
        <v>116</v>
      </c>
      <c r="O35" s="52">
        <v>0.04</v>
      </c>
      <c r="P35" s="55">
        <v>4909.5200000000004</v>
      </c>
      <c r="Q35" s="75" t="s">
        <v>56</v>
      </c>
    </row>
    <row r="36" spans="1:17">
      <c r="A36" s="65">
        <v>2097</v>
      </c>
      <c r="B36" s="52" t="s">
        <v>48</v>
      </c>
      <c r="C36" s="52" t="s">
        <v>49</v>
      </c>
      <c r="D36" s="52" t="s">
        <v>36</v>
      </c>
      <c r="E36" s="52" t="s">
        <v>30</v>
      </c>
      <c r="F36" s="52" t="s">
        <v>43</v>
      </c>
      <c r="G36" s="52" t="s">
        <v>22</v>
      </c>
      <c r="H36" s="52" t="s">
        <v>31</v>
      </c>
      <c r="I36" s="52">
        <v>2023</v>
      </c>
      <c r="J36" s="52" t="s">
        <v>24</v>
      </c>
      <c r="K36" s="52" t="s">
        <v>58</v>
      </c>
      <c r="L36" s="52" t="s">
        <v>66</v>
      </c>
      <c r="M36" s="55">
        <v>94.15</v>
      </c>
      <c r="N36" s="52">
        <v>367</v>
      </c>
      <c r="O36" s="52">
        <v>0.01</v>
      </c>
      <c r="P36" s="55">
        <v>343.8</v>
      </c>
      <c r="Q36" s="75" t="s">
        <v>61</v>
      </c>
    </row>
    <row r="37" spans="1:17">
      <c r="A37" s="65">
        <v>2098</v>
      </c>
      <c r="B37" s="52" t="s">
        <v>48</v>
      </c>
      <c r="C37" s="52" t="s">
        <v>28</v>
      </c>
      <c r="D37" s="52" t="s">
        <v>29</v>
      </c>
      <c r="E37" s="52" t="s">
        <v>20</v>
      </c>
      <c r="F37" s="52" t="s">
        <v>60</v>
      </c>
      <c r="G37" s="52" t="s">
        <v>44</v>
      </c>
      <c r="H37" s="52" t="s">
        <v>31</v>
      </c>
      <c r="I37" s="52">
        <v>2024</v>
      </c>
      <c r="J37" s="52" t="s">
        <v>45</v>
      </c>
      <c r="K37" s="52" t="s">
        <v>68</v>
      </c>
      <c r="L37" s="52" t="s">
        <v>26</v>
      </c>
      <c r="M37" s="55">
        <v>72.64</v>
      </c>
      <c r="N37" s="52">
        <v>491</v>
      </c>
      <c r="O37" s="52">
        <v>0.1</v>
      </c>
      <c r="P37" s="55">
        <v>2217.13</v>
      </c>
      <c r="Q37" s="75" t="s">
        <v>27</v>
      </c>
    </row>
    <row r="38" spans="1:17">
      <c r="A38" s="65">
        <v>2099</v>
      </c>
      <c r="B38" s="52" t="s">
        <v>48</v>
      </c>
      <c r="C38" s="52" t="s">
        <v>28</v>
      </c>
      <c r="D38" s="52" t="s">
        <v>54</v>
      </c>
      <c r="E38" s="52" t="s">
        <v>70</v>
      </c>
      <c r="F38" s="52" t="s">
        <v>55</v>
      </c>
      <c r="G38" s="52" t="s">
        <v>22</v>
      </c>
      <c r="H38" s="52" t="s">
        <v>31</v>
      </c>
      <c r="I38" s="52">
        <v>2024</v>
      </c>
      <c r="J38" s="52" t="s">
        <v>24</v>
      </c>
      <c r="K38" s="52" t="s">
        <v>51</v>
      </c>
      <c r="L38" s="52" t="s">
        <v>26</v>
      </c>
      <c r="M38" s="55">
        <v>54</v>
      </c>
      <c r="N38" s="52">
        <v>408</v>
      </c>
      <c r="O38" s="52">
        <v>0.03</v>
      </c>
      <c r="P38" s="55">
        <v>2185.17</v>
      </c>
      <c r="Q38" s="75" t="s">
        <v>27</v>
      </c>
    </row>
    <row r="39" spans="1:17">
      <c r="A39" s="65">
        <v>2107</v>
      </c>
      <c r="B39" s="52" t="s">
        <v>48</v>
      </c>
      <c r="C39" s="52" t="s">
        <v>49</v>
      </c>
      <c r="D39" s="52" t="s">
        <v>19</v>
      </c>
      <c r="E39" s="52" t="s">
        <v>37</v>
      </c>
      <c r="F39" s="52" t="s">
        <v>21</v>
      </c>
      <c r="G39" s="52" t="s">
        <v>44</v>
      </c>
      <c r="H39" s="52" t="s">
        <v>31</v>
      </c>
      <c r="I39" s="52">
        <v>2024</v>
      </c>
      <c r="J39" s="52" t="s">
        <v>63</v>
      </c>
      <c r="K39" s="52" t="s">
        <v>58</v>
      </c>
      <c r="L39" s="52" t="s">
        <v>34</v>
      </c>
      <c r="M39" s="55">
        <v>49.91</v>
      </c>
      <c r="N39" s="52">
        <v>15</v>
      </c>
      <c r="O39" s="52">
        <v>0.12</v>
      </c>
      <c r="P39" s="55">
        <v>1839.67</v>
      </c>
      <c r="Q39" s="75" t="s">
        <v>40</v>
      </c>
    </row>
    <row r="40" spans="1:17">
      <c r="A40" s="65">
        <v>2111</v>
      </c>
      <c r="B40" s="52" t="s">
        <v>48</v>
      </c>
      <c r="C40" s="52" t="s">
        <v>49</v>
      </c>
      <c r="D40" s="52" t="s">
        <v>29</v>
      </c>
      <c r="E40" s="52" t="s">
        <v>37</v>
      </c>
      <c r="F40" s="52" t="s">
        <v>60</v>
      </c>
      <c r="G40" s="52" t="s">
        <v>44</v>
      </c>
      <c r="H40" s="52" t="s">
        <v>23</v>
      </c>
      <c r="I40" s="52">
        <v>2024</v>
      </c>
      <c r="J40" s="52" t="s">
        <v>63</v>
      </c>
      <c r="K40" s="52" t="s">
        <v>64</v>
      </c>
      <c r="L40" s="52" t="s">
        <v>66</v>
      </c>
      <c r="M40" s="55">
        <v>99.35</v>
      </c>
      <c r="N40" s="52">
        <v>191</v>
      </c>
      <c r="O40" s="52">
        <v>0.23</v>
      </c>
      <c r="P40" s="55">
        <v>3734.71</v>
      </c>
      <c r="Q40" s="75" t="s">
        <v>27</v>
      </c>
    </row>
    <row r="41" spans="1:17">
      <c r="A41" s="65">
        <v>2112</v>
      </c>
      <c r="B41" s="52" t="s">
        <v>48</v>
      </c>
      <c r="C41" s="52" t="s">
        <v>28</v>
      </c>
      <c r="D41" s="52" t="s">
        <v>19</v>
      </c>
      <c r="E41" s="52" t="s">
        <v>62</v>
      </c>
      <c r="F41" s="52" t="s">
        <v>60</v>
      </c>
      <c r="G41" s="52" t="s">
        <v>57</v>
      </c>
      <c r="H41" s="52" t="s">
        <v>31</v>
      </c>
      <c r="I41" s="52">
        <v>2024</v>
      </c>
      <c r="J41" s="52" t="s">
        <v>63</v>
      </c>
      <c r="K41" s="52" t="s">
        <v>33</v>
      </c>
      <c r="L41" s="52" t="s">
        <v>69</v>
      </c>
      <c r="M41" s="55">
        <v>68.42</v>
      </c>
      <c r="N41" s="52">
        <v>487</v>
      </c>
      <c r="O41" s="52">
        <v>0.22</v>
      </c>
      <c r="P41" s="55">
        <v>2123.38</v>
      </c>
      <c r="Q41" s="75" t="s">
        <v>61</v>
      </c>
    </row>
    <row r="42" spans="1:17">
      <c r="A42" s="65">
        <v>2113</v>
      </c>
      <c r="B42" s="52" t="s">
        <v>48</v>
      </c>
      <c r="C42" s="52" t="s">
        <v>28</v>
      </c>
      <c r="D42" s="52" t="s">
        <v>29</v>
      </c>
      <c r="E42" s="52" t="s">
        <v>62</v>
      </c>
      <c r="F42" s="52" t="s">
        <v>21</v>
      </c>
      <c r="G42" s="52" t="s">
        <v>44</v>
      </c>
      <c r="H42" s="52" t="s">
        <v>31</v>
      </c>
      <c r="I42" s="52">
        <v>2023</v>
      </c>
      <c r="J42" s="52" t="s">
        <v>45</v>
      </c>
      <c r="K42" s="52" t="s">
        <v>71</v>
      </c>
      <c r="L42" s="52" t="s">
        <v>69</v>
      </c>
      <c r="M42" s="55">
        <v>13.45</v>
      </c>
      <c r="N42" s="52">
        <v>441</v>
      </c>
      <c r="O42" s="52">
        <v>0.25</v>
      </c>
      <c r="P42" s="55">
        <v>1422.8</v>
      </c>
      <c r="Q42" s="75" t="s">
        <v>47</v>
      </c>
    </row>
    <row r="43" spans="1:17">
      <c r="A43" s="65">
        <v>2114</v>
      </c>
      <c r="B43" s="52" t="s">
        <v>48</v>
      </c>
      <c r="C43" s="52" t="s">
        <v>18</v>
      </c>
      <c r="D43" s="52" t="s">
        <v>50</v>
      </c>
      <c r="E43" s="52" t="s">
        <v>59</v>
      </c>
      <c r="F43" s="52" t="s">
        <v>43</v>
      </c>
      <c r="G43" s="52" t="s">
        <v>44</v>
      </c>
      <c r="H43" s="52" t="s">
        <v>23</v>
      </c>
      <c r="I43" s="52">
        <v>2024</v>
      </c>
      <c r="J43" s="52" t="s">
        <v>63</v>
      </c>
      <c r="K43" s="52" t="s">
        <v>72</v>
      </c>
      <c r="L43" s="52" t="s">
        <v>34</v>
      </c>
      <c r="M43" s="55">
        <v>82.86</v>
      </c>
      <c r="N43" s="52">
        <v>232</v>
      </c>
      <c r="O43" s="52">
        <v>0.08</v>
      </c>
      <c r="P43" s="55">
        <v>3754.51</v>
      </c>
      <c r="Q43" s="75" t="s">
        <v>27</v>
      </c>
    </row>
    <row r="44" spans="1:17">
      <c r="A44" s="65">
        <v>2117</v>
      </c>
      <c r="B44" s="52" t="s">
        <v>48</v>
      </c>
      <c r="C44" s="52" t="s">
        <v>28</v>
      </c>
      <c r="D44" s="52" t="s">
        <v>50</v>
      </c>
      <c r="E44" s="52" t="s">
        <v>30</v>
      </c>
      <c r="F44" s="52" t="s">
        <v>21</v>
      </c>
      <c r="G44" s="52" t="s">
        <v>22</v>
      </c>
      <c r="H44" s="52" t="s">
        <v>31</v>
      </c>
      <c r="I44" s="52">
        <v>2023</v>
      </c>
      <c r="J44" s="52" t="s">
        <v>24</v>
      </c>
      <c r="K44" s="52" t="s">
        <v>73</v>
      </c>
      <c r="L44" s="52" t="s">
        <v>34</v>
      </c>
      <c r="M44" s="55">
        <v>53.42</v>
      </c>
      <c r="N44" s="52">
        <v>227</v>
      </c>
      <c r="O44" s="52">
        <v>0.21</v>
      </c>
      <c r="P44" s="55">
        <v>4722.91</v>
      </c>
      <c r="Q44" s="75" t="s">
        <v>27</v>
      </c>
    </row>
    <row r="45" spans="1:17">
      <c r="A45" s="65">
        <v>2128</v>
      </c>
      <c r="B45" s="52" t="s">
        <v>48</v>
      </c>
      <c r="C45" s="52" t="s">
        <v>18</v>
      </c>
      <c r="D45" s="52" t="s">
        <v>19</v>
      </c>
      <c r="E45" s="52" t="s">
        <v>62</v>
      </c>
      <c r="F45" s="52" t="s">
        <v>43</v>
      </c>
      <c r="G45" s="52" t="s">
        <v>22</v>
      </c>
      <c r="H45" s="52" t="s">
        <v>23</v>
      </c>
      <c r="I45" s="52">
        <v>2023</v>
      </c>
      <c r="J45" s="52" t="s">
        <v>45</v>
      </c>
      <c r="K45" s="52" t="s">
        <v>58</v>
      </c>
      <c r="L45" s="52" t="s">
        <v>34</v>
      </c>
      <c r="M45" s="55">
        <v>60.81</v>
      </c>
      <c r="N45" s="52">
        <v>76</v>
      </c>
      <c r="O45" s="52">
        <v>0.26</v>
      </c>
      <c r="P45" s="55">
        <v>1052.97</v>
      </c>
      <c r="Q45" s="75" t="s">
        <v>56</v>
      </c>
    </row>
    <row r="46" spans="1:17">
      <c r="A46" s="65">
        <v>2131</v>
      </c>
      <c r="B46" s="52" t="s">
        <v>48</v>
      </c>
      <c r="C46" s="52" t="s">
        <v>28</v>
      </c>
      <c r="D46" s="52" t="s">
        <v>29</v>
      </c>
      <c r="E46" s="52" t="s">
        <v>30</v>
      </c>
      <c r="F46" s="52" t="s">
        <v>21</v>
      </c>
      <c r="G46" s="52" t="s">
        <v>22</v>
      </c>
      <c r="H46" s="52" t="s">
        <v>23</v>
      </c>
      <c r="I46" s="52">
        <v>2024</v>
      </c>
      <c r="J46" s="52" t="s">
        <v>24</v>
      </c>
      <c r="K46" s="52" t="s">
        <v>25</v>
      </c>
      <c r="L46" s="52" t="s">
        <v>69</v>
      </c>
      <c r="M46" s="55">
        <v>41.98</v>
      </c>
      <c r="N46" s="52">
        <v>404</v>
      </c>
      <c r="O46" s="52">
        <v>0.05</v>
      </c>
      <c r="P46" s="55">
        <v>4814.57</v>
      </c>
      <c r="Q46" s="75" t="s">
        <v>61</v>
      </c>
    </row>
    <row r="47" spans="1:17">
      <c r="A47" s="65">
        <v>2132</v>
      </c>
      <c r="B47" s="52" t="s">
        <v>48</v>
      </c>
      <c r="C47" s="52" t="s">
        <v>35</v>
      </c>
      <c r="D47" s="52" t="s">
        <v>29</v>
      </c>
      <c r="E47" s="52" t="s">
        <v>37</v>
      </c>
      <c r="F47" s="52" t="s">
        <v>43</v>
      </c>
      <c r="G47" s="52" t="s">
        <v>44</v>
      </c>
      <c r="H47" s="52" t="s">
        <v>23</v>
      </c>
      <c r="I47" s="52">
        <v>2024</v>
      </c>
      <c r="J47" s="52" t="s">
        <v>45</v>
      </c>
      <c r="K47" s="52" t="s">
        <v>58</v>
      </c>
      <c r="L47" s="52" t="s">
        <v>34</v>
      </c>
      <c r="M47" s="55">
        <v>50.3</v>
      </c>
      <c r="N47" s="52">
        <v>376</v>
      </c>
      <c r="O47" s="52">
        <v>0.24</v>
      </c>
      <c r="P47" s="55">
        <v>2143</v>
      </c>
      <c r="Q47" s="75" t="s">
        <v>40</v>
      </c>
    </row>
    <row r="48" spans="1:17">
      <c r="A48" s="65">
        <v>2133</v>
      </c>
      <c r="B48" s="52" t="s">
        <v>48</v>
      </c>
      <c r="C48" s="52" t="s">
        <v>49</v>
      </c>
      <c r="D48" s="52" t="s">
        <v>19</v>
      </c>
      <c r="E48" s="52" t="s">
        <v>20</v>
      </c>
      <c r="F48" s="52" t="s">
        <v>21</v>
      </c>
      <c r="G48" s="52" t="s">
        <v>44</v>
      </c>
      <c r="H48" s="52" t="s">
        <v>31</v>
      </c>
      <c r="I48" s="52">
        <v>2024</v>
      </c>
      <c r="J48" s="52" t="s">
        <v>63</v>
      </c>
      <c r="K48" s="52" t="s">
        <v>65</v>
      </c>
      <c r="L48" s="52" t="s">
        <v>26</v>
      </c>
      <c r="M48" s="55">
        <v>34.479999999999997</v>
      </c>
      <c r="N48" s="52">
        <v>452</v>
      </c>
      <c r="O48" s="52">
        <v>0.19</v>
      </c>
      <c r="P48" s="55">
        <v>2639.28</v>
      </c>
      <c r="Q48" s="75" t="s">
        <v>27</v>
      </c>
    </row>
    <row r="49" spans="1:17">
      <c r="A49" s="65">
        <v>2136</v>
      </c>
      <c r="B49" s="52" t="s">
        <v>48</v>
      </c>
      <c r="C49" s="52" t="s">
        <v>28</v>
      </c>
      <c r="D49" s="52" t="s">
        <v>29</v>
      </c>
      <c r="E49" s="52" t="s">
        <v>37</v>
      </c>
      <c r="F49" s="52" t="s">
        <v>43</v>
      </c>
      <c r="G49" s="52" t="s">
        <v>22</v>
      </c>
      <c r="H49" s="52" t="s">
        <v>31</v>
      </c>
      <c r="I49" s="52">
        <v>2024</v>
      </c>
      <c r="J49" s="52" t="s">
        <v>32</v>
      </c>
      <c r="K49" s="52" t="s">
        <v>68</v>
      </c>
      <c r="L49" s="52" t="s">
        <v>34</v>
      </c>
      <c r="M49" s="55">
        <v>87.54</v>
      </c>
      <c r="N49" s="52">
        <v>80</v>
      </c>
      <c r="O49" s="52">
        <v>0.28999999999999998</v>
      </c>
      <c r="P49" s="55">
        <v>1709.81</v>
      </c>
      <c r="Q49" s="75" t="s">
        <v>56</v>
      </c>
    </row>
    <row r="50" spans="1:17">
      <c r="A50" s="65">
        <v>2138</v>
      </c>
      <c r="B50" s="52" t="s">
        <v>48</v>
      </c>
      <c r="C50" s="52" t="s">
        <v>35</v>
      </c>
      <c r="D50" s="52" t="s">
        <v>36</v>
      </c>
      <c r="E50" s="52" t="s">
        <v>37</v>
      </c>
      <c r="F50" s="52" t="s">
        <v>60</v>
      </c>
      <c r="G50" s="52" t="s">
        <v>44</v>
      </c>
      <c r="H50" s="52" t="s">
        <v>23</v>
      </c>
      <c r="I50" s="52">
        <v>2023</v>
      </c>
      <c r="J50" s="52" t="s">
        <v>24</v>
      </c>
      <c r="K50" s="52" t="s">
        <v>25</v>
      </c>
      <c r="L50" s="52" t="s">
        <v>39</v>
      </c>
      <c r="M50" s="55">
        <v>88.69</v>
      </c>
      <c r="N50" s="52">
        <v>201</v>
      </c>
      <c r="O50" s="52">
        <v>0.28999999999999998</v>
      </c>
      <c r="P50" s="55">
        <v>245.61</v>
      </c>
      <c r="Q50" s="75" t="s">
        <v>40</v>
      </c>
    </row>
    <row r="51" spans="1:17">
      <c r="A51" s="65">
        <v>2142</v>
      </c>
      <c r="B51" s="52" t="s">
        <v>48</v>
      </c>
      <c r="C51" s="52" t="s">
        <v>49</v>
      </c>
      <c r="D51" s="52" t="s">
        <v>50</v>
      </c>
      <c r="E51" s="52" t="s">
        <v>62</v>
      </c>
      <c r="F51" s="52" t="s">
        <v>38</v>
      </c>
      <c r="G51" s="52" t="s">
        <v>44</v>
      </c>
      <c r="H51" s="52" t="s">
        <v>23</v>
      </c>
      <c r="I51" s="52">
        <v>2023</v>
      </c>
      <c r="J51" s="52" t="s">
        <v>24</v>
      </c>
      <c r="K51" s="52" t="s">
        <v>71</v>
      </c>
      <c r="L51" s="52" t="s">
        <v>69</v>
      </c>
      <c r="M51" s="55">
        <v>85.55</v>
      </c>
      <c r="N51" s="52">
        <v>111</v>
      </c>
      <c r="O51" s="52">
        <v>0.23</v>
      </c>
      <c r="P51" s="55">
        <v>1142.8800000000001</v>
      </c>
      <c r="Q51" s="75" t="s">
        <v>56</v>
      </c>
    </row>
    <row r="52" spans="1:17">
      <c r="A52" s="65">
        <v>2159</v>
      </c>
      <c r="B52" s="52" t="s">
        <v>48</v>
      </c>
      <c r="C52" s="52" t="s">
        <v>28</v>
      </c>
      <c r="D52" s="52" t="s">
        <v>29</v>
      </c>
      <c r="E52" s="52" t="s">
        <v>62</v>
      </c>
      <c r="F52" s="52" t="s">
        <v>21</v>
      </c>
      <c r="G52" s="52" t="s">
        <v>44</v>
      </c>
      <c r="H52" s="52" t="s">
        <v>23</v>
      </c>
      <c r="I52" s="52">
        <v>2023</v>
      </c>
      <c r="J52" s="52" t="s">
        <v>24</v>
      </c>
      <c r="K52" s="52" t="s">
        <v>53</v>
      </c>
      <c r="L52" s="52" t="s">
        <v>69</v>
      </c>
      <c r="M52" s="55">
        <v>73.19</v>
      </c>
      <c r="N52" s="52">
        <v>221</v>
      </c>
      <c r="O52" s="52">
        <v>0.09</v>
      </c>
      <c r="P52" s="55">
        <v>2011.58</v>
      </c>
      <c r="Q52" s="75" t="s">
        <v>47</v>
      </c>
    </row>
    <row r="53" spans="1:17">
      <c r="A53" s="65">
        <v>2163</v>
      </c>
      <c r="B53" s="52" t="s">
        <v>48</v>
      </c>
      <c r="C53" s="52" t="s">
        <v>35</v>
      </c>
      <c r="D53" s="52" t="s">
        <v>36</v>
      </c>
      <c r="E53" s="52" t="s">
        <v>67</v>
      </c>
      <c r="F53" s="52" t="s">
        <v>38</v>
      </c>
      <c r="G53" s="52" t="s">
        <v>22</v>
      </c>
      <c r="H53" s="52" t="s">
        <v>31</v>
      </c>
      <c r="I53" s="52">
        <v>2023</v>
      </c>
      <c r="J53" s="52" t="s">
        <v>24</v>
      </c>
      <c r="K53" s="52" t="s">
        <v>46</v>
      </c>
      <c r="L53" s="52" t="s">
        <v>66</v>
      </c>
      <c r="M53" s="55">
        <v>69.849999999999994</v>
      </c>
      <c r="N53" s="52">
        <v>203</v>
      </c>
      <c r="O53" s="52">
        <v>0.13</v>
      </c>
      <c r="P53" s="55">
        <v>3097.76</v>
      </c>
      <c r="Q53" s="75" t="s">
        <v>61</v>
      </c>
    </row>
    <row r="54" spans="1:17">
      <c r="A54" s="65">
        <v>2164</v>
      </c>
      <c r="B54" s="52" t="s">
        <v>48</v>
      </c>
      <c r="C54" s="52" t="s">
        <v>49</v>
      </c>
      <c r="D54" s="52" t="s">
        <v>52</v>
      </c>
      <c r="E54" s="52" t="s">
        <v>62</v>
      </c>
      <c r="F54" s="52" t="s">
        <v>55</v>
      </c>
      <c r="G54" s="52" t="s">
        <v>44</v>
      </c>
      <c r="H54" s="52" t="s">
        <v>23</v>
      </c>
      <c r="I54" s="52">
        <v>2023</v>
      </c>
      <c r="J54" s="52" t="s">
        <v>45</v>
      </c>
      <c r="K54" s="52" t="s">
        <v>51</v>
      </c>
      <c r="L54" s="52" t="s">
        <v>34</v>
      </c>
      <c r="M54" s="55">
        <v>80.069999999999993</v>
      </c>
      <c r="N54" s="52">
        <v>97</v>
      </c>
      <c r="O54" s="52">
        <v>0.19</v>
      </c>
      <c r="P54" s="55">
        <v>2515.52</v>
      </c>
      <c r="Q54" s="75" t="s">
        <v>27</v>
      </c>
    </row>
    <row r="55" spans="1:17">
      <c r="A55" s="65">
        <v>2169</v>
      </c>
      <c r="B55" s="52" t="s">
        <v>48</v>
      </c>
      <c r="C55" s="52" t="s">
        <v>18</v>
      </c>
      <c r="D55" s="52" t="s">
        <v>19</v>
      </c>
      <c r="E55" s="52" t="s">
        <v>30</v>
      </c>
      <c r="F55" s="52" t="s">
        <v>43</v>
      </c>
      <c r="G55" s="52" t="s">
        <v>22</v>
      </c>
      <c r="H55" s="52" t="s">
        <v>31</v>
      </c>
      <c r="I55" s="52">
        <v>2023</v>
      </c>
      <c r="J55" s="52" t="s">
        <v>24</v>
      </c>
      <c r="K55" s="52" t="s">
        <v>25</v>
      </c>
      <c r="L55" s="52" t="s">
        <v>69</v>
      </c>
      <c r="M55" s="55">
        <v>96.02</v>
      </c>
      <c r="N55" s="52">
        <v>285</v>
      </c>
      <c r="O55" s="52">
        <v>0.25</v>
      </c>
      <c r="P55" s="55">
        <v>2864.62</v>
      </c>
      <c r="Q55" s="75" t="s">
        <v>56</v>
      </c>
    </row>
    <row r="56" spans="1:17">
      <c r="A56" s="65">
        <v>2170</v>
      </c>
      <c r="B56" s="52" t="s">
        <v>48</v>
      </c>
      <c r="C56" s="52" t="s">
        <v>49</v>
      </c>
      <c r="D56" s="52" t="s">
        <v>19</v>
      </c>
      <c r="E56" s="52" t="s">
        <v>37</v>
      </c>
      <c r="F56" s="52" t="s">
        <v>43</v>
      </c>
      <c r="G56" s="52" t="s">
        <v>22</v>
      </c>
      <c r="H56" s="52" t="s">
        <v>23</v>
      </c>
      <c r="I56" s="52">
        <v>2024</v>
      </c>
      <c r="J56" s="52" t="s">
        <v>63</v>
      </c>
      <c r="K56" s="52" t="s">
        <v>68</v>
      </c>
      <c r="L56" s="52" t="s">
        <v>69</v>
      </c>
      <c r="M56" s="55">
        <v>6.09</v>
      </c>
      <c r="N56" s="52">
        <v>196</v>
      </c>
      <c r="O56" s="52">
        <v>0.25</v>
      </c>
      <c r="P56" s="55">
        <v>4238.5200000000004</v>
      </c>
      <c r="Q56" s="75" t="s">
        <v>56</v>
      </c>
    </row>
    <row r="57" spans="1:17">
      <c r="A57" s="65">
        <v>2174</v>
      </c>
      <c r="B57" s="52" t="s">
        <v>48</v>
      </c>
      <c r="C57" s="52" t="s">
        <v>49</v>
      </c>
      <c r="D57" s="52" t="s">
        <v>52</v>
      </c>
      <c r="E57" s="52" t="s">
        <v>67</v>
      </c>
      <c r="F57" s="52" t="s">
        <v>21</v>
      </c>
      <c r="G57" s="52" t="s">
        <v>44</v>
      </c>
      <c r="H57" s="52" t="s">
        <v>31</v>
      </c>
      <c r="I57" s="52">
        <v>2023</v>
      </c>
      <c r="J57" s="52" t="s">
        <v>32</v>
      </c>
      <c r="K57" s="52" t="s">
        <v>65</v>
      </c>
      <c r="L57" s="52" t="s">
        <v>66</v>
      </c>
      <c r="M57" s="55">
        <v>25.03</v>
      </c>
      <c r="N57" s="52">
        <v>20</v>
      </c>
      <c r="O57" s="52">
        <v>0.2</v>
      </c>
      <c r="P57" s="55">
        <v>864.68</v>
      </c>
      <c r="Q57" s="75" t="s">
        <v>56</v>
      </c>
    </row>
    <row r="58" spans="1:17">
      <c r="A58" s="65">
        <v>2176</v>
      </c>
      <c r="B58" s="52" t="s">
        <v>48</v>
      </c>
      <c r="C58" s="52" t="s">
        <v>35</v>
      </c>
      <c r="D58" s="52" t="s">
        <v>54</v>
      </c>
      <c r="E58" s="52" t="s">
        <v>70</v>
      </c>
      <c r="F58" s="52" t="s">
        <v>21</v>
      </c>
      <c r="G58" s="52" t="s">
        <v>22</v>
      </c>
      <c r="H58" s="52" t="s">
        <v>23</v>
      </c>
      <c r="I58" s="52">
        <v>2024</v>
      </c>
      <c r="J58" s="52" t="s">
        <v>45</v>
      </c>
      <c r="K58" s="52" t="s">
        <v>64</v>
      </c>
      <c r="L58" s="52" t="s">
        <v>39</v>
      </c>
      <c r="M58" s="55">
        <v>14.67</v>
      </c>
      <c r="N58" s="52">
        <v>206</v>
      </c>
      <c r="O58" s="52">
        <v>0.15</v>
      </c>
      <c r="P58" s="55">
        <v>3893.3</v>
      </c>
      <c r="Q58" s="75" t="s">
        <v>27</v>
      </c>
    </row>
    <row r="59" spans="1:17">
      <c r="A59" s="65">
        <v>2180</v>
      </c>
      <c r="B59" s="52" t="s">
        <v>48</v>
      </c>
      <c r="C59" s="52" t="s">
        <v>49</v>
      </c>
      <c r="D59" s="52" t="s">
        <v>19</v>
      </c>
      <c r="E59" s="52" t="s">
        <v>62</v>
      </c>
      <c r="F59" s="52" t="s">
        <v>43</v>
      </c>
      <c r="G59" s="52" t="s">
        <v>22</v>
      </c>
      <c r="H59" s="52" t="s">
        <v>31</v>
      </c>
      <c r="I59" s="52">
        <v>2024</v>
      </c>
      <c r="J59" s="52" t="s">
        <v>32</v>
      </c>
      <c r="K59" s="52" t="s">
        <v>33</v>
      </c>
      <c r="L59" s="52" t="s">
        <v>26</v>
      </c>
      <c r="M59" s="55">
        <v>73.400000000000006</v>
      </c>
      <c r="N59" s="52">
        <v>271</v>
      </c>
      <c r="O59" s="52">
        <v>0.11</v>
      </c>
      <c r="P59" s="55">
        <v>277.48</v>
      </c>
      <c r="Q59" s="75" t="s">
        <v>61</v>
      </c>
    </row>
    <row r="60" spans="1:17">
      <c r="A60" s="65">
        <v>2183</v>
      </c>
      <c r="B60" s="52" t="s">
        <v>48</v>
      </c>
      <c r="C60" s="52" t="s">
        <v>18</v>
      </c>
      <c r="D60" s="52" t="s">
        <v>54</v>
      </c>
      <c r="E60" s="52" t="s">
        <v>59</v>
      </c>
      <c r="F60" s="52" t="s">
        <v>21</v>
      </c>
      <c r="G60" s="52" t="s">
        <v>57</v>
      </c>
      <c r="H60" s="52" t="s">
        <v>23</v>
      </c>
      <c r="I60" s="52">
        <v>2024</v>
      </c>
      <c r="J60" s="52" t="s">
        <v>45</v>
      </c>
      <c r="K60" s="52" t="s">
        <v>25</v>
      </c>
      <c r="L60" s="52" t="s">
        <v>69</v>
      </c>
      <c r="M60" s="55">
        <v>89.36</v>
      </c>
      <c r="N60" s="52">
        <v>405</v>
      </c>
      <c r="O60" s="52">
        <v>0.06</v>
      </c>
      <c r="P60" s="55">
        <v>178.01</v>
      </c>
      <c r="Q60" s="75" t="s">
        <v>47</v>
      </c>
    </row>
    <row r="61" spans="1:17">
      <c r="A61" s="65">
        <v>2188</v>
      </c>
      <c r="B61" s="52" t="s">
        <v>48</v>
      </c>
      <c r="C61" s="52" t="s">
        <v>49</v>
      </c>
      <c r="D61" s="52" t="s">
        <v>42</v>
      </c>
      <c r="E61" s="52" t="s">
        <v>67</v>
      </c>
      <c r="F61" s="52" t="s">
        <v>38</v>
      </c>
      <c r="G61" s="52" t="s">
        <v>22</v>
      </c>
      <c r="H61" s="52" t="s">
        <v>31</v>
      </c>
      <c r="I61" s="52">
        <v>2023</v>
      </c>
      <c r="J61" s="52" t="s">
        <v>45</v>
      </c>
      <c r="K61" s="52" t="s">
        <v>25</v>
      </c>
      <c r="L61" s="52" t="s">
        <v>39</v>
      </c>
      <c r="M61" s="55">
        <v>67.62</v>
      </c>
      <c r="N61" s="52">
        <v>402</v>
      </c>
      <c r="O61" s="52">
        <v>0.24</v>
      </c>
      <c r="P61" s="55">
        <v>3976.4</v>
      </c>
      <c r="Q61" s="75" t="s">
        <v>27</v>
      </c>
    </row>
    <row r="62" spans="1:17">
      <c r="A62" s="65">
        <v>2189</v>
      </c>
      <c r="B62" s="52" t="s">
        <v>48</v>
      </c>
      <c r="C62" s="52" t="s">
        <v>49</v>
      </c>
      <c r="D62" s="52" t="s">
        <v>50</v>
      </c>
      <c r="E62" s="52" t="s">
        <v>70</v>
      </c>
      <c r="F62" s="52" t="s">
        <v>60</v>
      </c>
      <c r="G62" s="52" t="s">
        <v>22</v>
      </c>
      <c r="H62" s="52" t="s">
        <v>23</v>
      </c>
      <c r="I62" s="52">
        <v>2023</v>
      </c>
      <c r="J62" s="52" t="s">
        <v>24</v>
      </c>
      <c r="K62" s="52" t="s">
        <v>64</v>
      </c>
      <c r="L62" s="52" t="s">
        <v>34</v>
      </c>
      <c r="M62" s="55">
        <v>23.71</v>
      </c>
      <c r="N62" s="52">
        <v>122</v>
      </c>
      <c r="O62" s="52">
        <v>0.01</v>
      </c>
      <c r="P62" s="55">
        <v>2435.6799999999998</v>
      </c>
      <c r="Q62" s="75" t="s">
        <v>61</v>
      </c>
    </row>
    <row r="63" spans="1:17">
      <c r="A63" s="65">
        <v>2190</v>
      </c>
      <c r="B63" s="52" t="s">
        <v>48</v>
      </c>
      <c r="C63" s="52" t="s">
        <v>18</v>
      </c>
      <c r="D63" s="52" t="s">
        <v>50</v>
      </c>
      <c r="E63" s="52" t="s">
        <v>37</v>
      </c>
      <c r="F63" s="52" t="s">
        <v>60</v>
      </c>
      <c r="G63" s="52" t="s">
        <v>57</v>
      </c>
      <c r="H63" s="52" t="s">
        <v>23</v>
      </c>
      <c r="I63" s="52">
        <v>2024</v>
      </c>
      <c r="J63" s="52" t="s">
        <v>32</v>
      </c>
      <c r="K63" s="52" t="s">
        <v>53</v>
      </c>
      <c r="L63" s="52" t="s">
        <v>39</v>
      </c>
      <c r="M63" s="55">
        <v>59.29</v>
      </c>
      <c r="N63" s="52">
        <v>1</v>
      </c>
      <c r="O63" s="52">
        <v>0.06</v>
      </c>
      <c r="P63" s="55">
        <v>422.04</v>
      </c>
      <c r="Q63" s="75" t="s">
        <v>27</v>
      </c>
    </row>
    <row r="64" spans="1:17">
      <c r="A64" s="65">
        <v>2191</v>
      </c>
      <c r="B64" s="52" t="s">
        <v>48</v>
      </c>
      <c r="C64" s="52" t="s">
        <v>18</v>
      </c>
      <c r="D64" s="52" t="s">
        <v>54</v>
      </c>
      <c r="E64" s="52" t="s">
        <v>30</v>
      </c>
      <c r="F64" s="52" t="s">
        <v>55</v>
      </c>
      <c r="G64" s="52" t="s">
        <v>44</v>
      </c>
      <c r="H64" s="52" t="s">
        <v>23</v>
      </c>
      <c r="I64" s="52">
        <v>2023</v>
      </c>
      <c r="J64" s="52" t="s">
        <v>63</v>
      </c>
      <c r="K64" s="52" t="s">
        <v>73</v>
      </c>
      <c r="L64" s="52" t="s">
        <v>39</v>
      </c>
      <c r="M64" s="55">
        <v>5.98</v>
      </c>
      <c r="N64" s="52">
        <v>15</v>
      </c>
      <c r="O64" s="52">
        <v>0.18</v>
      </c>
      <c r="P64" s="55">
        <v>3014.44</v>
      </c>
      <c r="Q64" s="75" t="s">
        <v>47</v>
      </c>
    </row>
    <row r="65" spans="1:17">
      <c r="A65" s="65">
        <v>2192</v>
      </c>
      <c r="B65" s="52" t="s">
        <v>48</v>
      </c>
      <c r="C65" s="52" t="s">
        <v>49</v>
      </c>
      <c r="D65" s="52" t="s">
        <v>42</v>
      </c>
      <c r="E65" s="52" t="s">
        <v>20</v>
      </c>
      <c r="F65" s="52" t="s">
        <v>21</v>
      </c>
      <c r="G65" s="52" t="s">
        <v>57</v>
      </c>
      <c r="H65" s="52" t="s">
        <v>23</v>
      </c>
      <c r="I65" s="52">
        <v>2023</v>
      </c>
      <c r="J65" s="52" t="s">
        <v>24</v>
      </c>
      <c r="K65" s="52" t="s">
        <v>58</v>
      </c>
      <c r="L65" s="52" t="s">
        <v>26</v>
      </c>
      <c r="M65" s="55">
        <v>80.180000000000007</v>
      </c>
      <c r="N65" s="52">
        <v>285</v>
      </c>
      <c r="O65" s="52">
        <v>0.17</v>
      </c>
      <c r="P65" s="55">
        <v>2816.6</v>
      </c>
      <c r="Q65" s="75" t="s">
        <v>47</v>
      </c>
    </row>
    <row r="66" spans="1:17">
      <c r="A66" s="65">
        <v>2194</v>
      </c>
      <c r="B66" s="52" t="s">
        <v>48</v>
      </c>
      <c r="C66" s="52" t="s">
        <v>49</v>
      </c>
      <c r="D66" s="52" t="s">
        <v>42</v>
      </c>
      <c r="E66" s="52" t="s">
        <v>37</v>
      </c>
      <c r="F66" s="52" t="s">
        <v>43</v>
      </c>
      <c r="G66" s="52" t="s">
        <v>44</v>
      </c>
      <c r="H66" s="52" t="s">
        <v>23</v>
      </c>
      <c r="I66" s="52">
        <v>2023</v>
      </c>
      <c r="J66" s="52" t="s">
        <v>63</v>
      </c>
      <c r="K66" s="52" t="s">
        <v>64</v>
      </c>
      <c r="L66" s="52" t="s">
        <v>39</v>
      </c>
      <c r="M66" s="55">
        <v>73.900000000000006</v>
      </c>
      <c r="N66" s="52">
        <v>290</v>
      </c>
      <c r="O66" s="52">
        <v>0.28000000000000003</v>
      </c>
      <c r="P66" s="55">
        <v>4252.29</v>
      </c>
      <c r="Q66" s="75" t="s">
        <v>61</v>
      </c>
    </row>
    <row r="67" spans="1:17">
      <c r="A67" s="65">
        <v>2198</v>
      </c>
      <c r="B67" s="52" t="s">
        <v>48</v>
      </c>
      <c r="C67" s="52" t="s">
        <v>18</v>
      </c>
      <c r="D67" s="52" t="s">
        <v>19</v>
      </c>
      <c r="E67" s="52" t="s">
        <v>70</v>
      </c>
      <c r="F67" s="52" t="s">
        <v>43</v>
      </c>
      <c r="G67" s="52" t="s">
        <v>22</v>
      </c>
      <c r="H67" s="52" t="s">
        <v>31</v>
      </c>
      <c r="I67" s="52">
        <v>2023</v>
      </c>
      <c r="J67" s="52" t="s">
        <v>63</v>
      </c>
      <c r="K67" s="52" t="s">
        <v>25</v>
      </c>
      <c r="L67" s="52" t="s">
        <v>39</v>
      </c>
      <c r="M67" s="55">
        <v>69.87</v>
      </c>
      <c r="N67" s="52">
        <v>482</v>
      </c>
      <c r="O67" s="52">
        <v>0.22</v>
      </c>
      <c r="P67" s="55">
        <v>4875.22</v>
      </c>
      <c r="Q67" s="75" t="s">
        <v>40</v>
      </c>
    </row>
    <row r="68" spans="1:17">
      <c r="A68" s="65">
        <v>2204</v>
      </c>
      <c r="B68" s="52" t="s">
        <v>48</v>
      </c>
      <c r="C68" s="52" t="s">
        <v>28</v>
      </c>
      <c r="D68" s="52" t="s">
        <v>42</v>
      </c>
      <c r="E68" s="52" t="s">
        <v>67</v>
      </c>
      <c r="F68" s="52" t="s">
        <v>21</v>
      </c>
      <c r="G68" s="52" t="s">
        <v>44</v>
      </c>
      <c r="H68" s="52" t="s">
        <v>23</v>
      </c>
      <c r="I68" s="52">
        <v>2024</v>
      </c>
      <c r="J68" s="52" t="s">
        <v>32</v>
      </c>
      <c r="K68" s="52" t="s">
        <v>53</v>
      </c>
      <c r="L68" s="52" t="s">
        <v>34</v>
      </c>
      <c r="M68" s="55">
        <v>50.94</v>
      </c>
      <c r="N68" s="52">
        <v>202</v>
      </c>
      <c r="O68" s="52">
        <v>0.21</v>
      </c>
      <c r="P68" s="55">
        <v>3829.48</v>
      </c>
      <c r="Q68" s="75" t="s">
        <v>47</v>
      </c>
    </row>
    <row r="69" spans="1:17">
      <c r="A69" s="65">
        <v>2205</v>
      </c>
      <c r="B69" s="52" t="s">
        <v>48</v>
      </c>
      <c r="C69" s="52" t="s">
        <v>49</v>
      </c>
      <c r="D69" s="52" t="s">
        <v>50</v>
      </c>
      <c r="E69" s="52" t="s">
        <v>70</v>
      </c>
      <c r="F69" s="52" t="s">
        <v>21</v>
      </c>
      <c r="G69" s="52" t="s">
        <v>22</v>
      </c>
      <c r="H69" s="52" t="s">
        <v>31</v>
      </c>
      <c r="I69" s="52">
        <v>2024</v>
      </c>
      <c r="J69" s="52" t="s">
        <v>63</v>
      </c>
      <c r="K69" s="52" t="s">
        <v>58</v>
      </c>
      <c r="L69" s="52" t="s">
        <v>26</v>
      </c>
      <c r="M69" s="55">
        <v>54.24</v>
      </c>
      <c r="N69" s="52">
        <v>192</v>
      </c>
      <c r="O69" s="52">
        <v>0.1</v>
      </c>
      <c r="P69" s="55">
        <v>4150.58</v>
      </c>
      <c r="Q69" s="75" t="s">
        <v>56</v>
      </c>
    </row>
    <row r="70" spans="1:17">
      <c r="A70" s="65">
        <v>2206</v>
      </c>
      <c r="B70" s="52" t="s">
        <v>48</v>
      </c>
      <c r="C70" s="52" t="s">
        <v>28</v>
      </c>
      <c r="D70" s="52" t="s">
        <v>54</v>
      </c>
      <c r="E70" s="52" t="s">
        <v>30</v>
      </c>
      <c r="F70" s="52" t="s">
        <v>21</v>
      </c>
      <c r="G70" s="52" t="s">
        <v>57</v>
      </c>
      <c r="H70" s="52" t="s">
        <v>23</v>
      </c>
      <c r="I70" s="52">
        <v>2024</v>
      </c>
      <c r="J70" s="52" t="s">
        <v>24</v>
      </c>
      <c r="K70" s="52" t="s">
        <v>64</v>
      </c>
      <c r="L70" s="52" t="s">
        <v>34</v>
      </c>
      <c r="M70" s="55">
        <v>59.72</v>
      </c>
      <c r="N70" s="52">
        <v>294</v>
      </c>
      <c r="O70" s="52">
        <v>0.23</v>
      </c>
      <c r="P70" s="55">
        <v>2614.35</v>
      </c>
      <c r="Q70" s="75" t="s">
        <v>27</v>
      </c>
    </row>
    <row r="71" spans="1:17">
      <c r="A71" s="65">
        <v>2210</v>
      </c>
      <c r="B71" s="52" t="s">
        <v>48</v>
      </c>
      <c r="C71" s="52" t="s">
        <v>18</v>
      </c>
      <c r="D71" s="52" t="s">
        <v>54</v>
      </c>
      <c r="E71" s="52" t="s">
        <v>59</v>
      </c>
      <c r="F71" s="52" t="s">
        <v>38</v>
      </c>
      <c r="G71" s="52" t="s">
        <v>44</v>
      </c>
      <c r="H71" s="52" t="s">
        <v>31</v>
      </c>
      <c r="I71" s="52">
        <v>2023</v>
      </c>
      <c r="J71" s="52" t="s">
        <v>63</v>
      </c>
      <c r="K71" s="52" t="s">
        <v>53</v>
      </c>
      <c r="L71" s="52" t="s">
        <v>39</v>
      </c>
      <c r="M71" s="55">
        <v>75.599999999999994</v>
      </c>
      <c r="N71" s="52">
        <v>147</v>
      </c>
      <c r="O71" s="52">
        <v>0.18</v>
      </c>
      <c r="P71" s="55">
        <v>3300.44</v>
      </c>
      <c r="Q71" s="75" t="s">
        <v>40</v>
      </c>
    </row>
    <row r="72" spans="1:17">
      <c r="A72" s="65">
        <v>2214</v>
      </c>
      <c r="B72" s="52" t="s">
        <v>48</v>
      </c>
      <c r="C72" s="52" t="s">
        <v>35</v>
      </c>
      <c r="D72" s="52" t="s">
        <v>50</v>
      </c>
      <c r="E72" s="52" t="s">
        <v>37</v>
      </c>
      <c r="F72" s="52" t="s">
        <v>43</v>
      </c>
      <c r="G72" s="52" t="s">
        <v>57</v>
      </c>
      <c r="H72" s="52" t="s">
        <v>23</v>
      </c>
      <c r="I72" s="52">
        <v>2023</v>
      </c>
      <c r="J72" s="52" t="s">
        <v>45</v>
      </c>
      <c r="K72" s="52" t="s">
        <v>33</v>
      </c>
      <c r="L72" s="52" t="s">
        <v>69</v>
      </c>
      <c r="M72" s="55">
        <v>80.78</v>
      </c>
      <c r="N72" s="52">
        <v>482</v>
      </c>
      <c r="O72" s="52">
        <v>0.16</v>
      </c>
      <c r="P72" s="55">
        <v>2127.75</v>
      </c>
      <c r="Q72" s="75" t="s">
        <v>61</v>
      </c>
    </row>
    <row r="73" spans="1:17">
      <c r="A73" s="65">
        <v>2216</v>
      </c>
      <c r="B73" s="52" t="s">
        <v>48</v>
      </c>
      <c r="C73" s="52" t="s">
        <v>18</v>
      </c>
      <c r="D73" s="52" t="s">
        <v>50</v>
      </c>
      <c r="E73" s="52" t="s">
        <v>30</v>
      </c>
      <c r="F73" s="52" t="s">
        <v>55</v>
      </c>
      <c r="G73" s="52" t="s">
        <v>44</v>
      </c>
      <c r="H73" s="52" t="s">
        <v>31</v>
      </c>
      <c r="I73" s="52">
        <v>2024</v>
      </c>
      <c r="J73" s="52" t="s">
        <v>32</v>
      </c>
      <c r="K73" s="52" t="s">
        <v>64</v>
      </c>
      <c r="L73" s="52" t="s">
        <v>69</v>
      </c>
      <c r="M73" s="55">
        <v>75.06</v>
      </c>
      <c r="N73" s="52">
        <v>439</v>
      </c>
      <c r="O73" s="52">
        <v>0.15</v>
      </c>
      <c r="P73" s="55">
        <v>4486.82</v>
      </c>
      <c r="Q73" s="75" t="s">
        <v>56</v>
      </c>
    </row>
    <row r="74" spans="1:17">
      <c r="A74" s="65">
        <v>2218</v>
      </c>
      <c r="B74" s="52" t="s">
        <v>48</v>
      </c>
      <c r="C74" s="52" t="s">
        <v>28</v>
      </c>
      <c r="D74" s="52" t="s">
        <v>54</v>
      </c>
      <c r="E74" s="52" t="s">
        <v>59</v>
      </c>
      <c r="F74" s="52" t="s">
        <v>60</v>
      </c>
      <c r="G74" s="52" t="s">
        <v>22</v>
      </c>
      <c r="H74" s="52" t="s">
        <v>31</v>
      </c>
      <c r="I74" s="52">
        <v>2024</v>
      </c>
      <c r="J74" s="52" t="s">
        <v>24</v>
      </c>
      <c r="K74" s="52" t="s">
        <v>68</v>
      </c>
      <c r="L74" s="52" t="s">
        <v>34</v>
      </c>
      <c r="M74" s="55">
        <v>11.59</v>
      </c>
      <c r="N74" s="52">
        <v>352</v>
      </c>
      <c r="O74" s="52">
        <v>0.17</v>
      </c>
      <c r="P74" s="55">
        <v>2101.5500000000002</v>
      </c>
      <c r="Q74" s="75" t="s">
        <v>40</v>
      </c>
    </row>
    <row r="75" spans="1:17">
      <c r="A75" s="65">
        <v>2219</v>
      </c>
      <c r="B75" s="52" t="s">
        <v>48</v>
      </c>
      <c r="C75" s="52" t="s">
        <v>28</v>
      </c>
      <c r="D75" s="52" t="s">
        <v>19</v>
      </c>
      <c r="E75" s="52" t="s">
        <v>70</v>
      </c>
      <c r="F75" s="52" t="s">
        <v>43</v>
      </c>
      <c r="G75" s="52" t="s">
        <v>44</v>
      </c>
      <c r="H75" s="52" t="s">
        <v>23</v>
      </c>
      <c r="I75" s="52">
        <v>2024</v>
      </c>
      <c r="J75" s="52" t="s">
        <v>63</v>
      </c>
      <c r="K75" s="52" t="s">
        <v>53</v>
      </c>
      <c r="L75" s="52" t="s">
        <v>39</v>
      </c>
      <c r="M75" s="55">
        <v>66.13</v>
      </c>
      <c r="N75" s="52">
        <v>162</v>
      </c>
      <c r="O75" s="52">
        <v>0.03</v>
      </c>
      <c r="P75" s="55">
        <v>1104.52</v>
      </c>
      <c r="Q75" s="75" t="s">
        <v>40</v>
      </c>
    </row>
    <row r="76" spans="1:17">
      <c r="A76" s="65">
        <v>2220</v>
      </c>
      <c r="B76" s="52" t="s">
        <v>48</v>
      </c>
      <c r="C76" s="52" t="s">
        <v>35</v>
      </c>
      <c r="D76" s="52" t="s">
        <v>42</v>
      </c>
      <c r="E76" s="52" t="s">
        <v>67</v>
      </c>
      <c r="F76" s="52" t="s">
        <v>38</v>
      </c>
      <c r="G76" s="52" t="s">
        <v>57</v>
      </c>
      <c r="H76" s="52" t="s">
        <v>23</v>
      </c>
      <c r="I76" s="52">
        <v>2023</v>
      </c>
      <c r="J76" s="52" t="s">
        <v>32</v>
      </c>
      <c r="K76" s="52" t="s">
        <v>71</v>
      </c>
      <c r="L76" s="52" t="s">
        <v>39</v>
      </c>
      <c r="M76" s="55">
        <v>22.7</v>
      </c>
      <c r="N76" s="52">
        <v>7</v>
      </c>
      <c r="O76" s="52">
        <v>0.27</v>
      </c>
      <c r="P76" s="55">
        <v>3051.39</v>
      </c>
      <c r="Q76" s="75" t="s">
        <v>56</v>
      </c>
    </row>
    <row r="77" spans="1:17">
      <c r="A77" s="65">
        <v>2222</v>
      </c>
      <c r="B77" s="52" t="s">
        <v>48</v>
      </c>
      <c r="C77" s="52" t="s">
        <v>49</v>
      </c>
      <c r="D77" s="52" t="s">
        <v>19</v>
      </c>
      <c r="E77" s="52" t="s">
        <v>70</v>
      </c>
      <c r="F77" s="52" t="s">
        <v>21</v>
      </c>
      <c r="G77" s="52" t="s">
        <v>57</v>
      </c>
      <c r="H77" s="52" t="s">
        <v>23</v>
      </c>
      <c r="I77" s="52">
        <v>2023</v>
      </c>
      <c r="J77" s="52" t="s">
        <v>24</v>
      </c>
      <c r="K77" s="52" t="s">
        <v>64</v>
      </c>
      <c r="L77" s="52" t="s">
        <v>39</v>
      </c>
      <c r="M77" s="55">
        <v>40.450000000000003</v>
      </c>
      <c r="N77" s="52">
        <v>155</v>
      </c>
      <c r="O77" s="52">
        <v>0.09</v>
      </c>
      <c r="P77" s="55">
        <v>4298.8999999999996</v>
      </c>
      <c r="Q77" s="75" t="s">
        <v>47</v>
      </c>
    </row>
    <row r="78" spans="1:17">
      <c r="A78" s="65">
        <v>2223</v>
      </c>
      <c r="B78" s="52" t="s">
        <v>48</v>
      </c>
      <c r="C78" s="52" t="s">
        <v>18</v>
      </c>
      <c r="D78" s="52" t="s">
        <v>42</v>
      </c>
      <c r="E78" s="52" t="s">
        <v>67</v>
      </c>
      <c r="F78" s="52" t="s">
        <v>43</v>
      </c>
      <c r="G78" s="52" t="s">
        <v>57</v>
      </c>
      <c r="H78" s="52" t="s">
        <v>31</v>
      </c>
      <c r="I78" s="52">
        <v>2024</v>
      </c>
      <c r="J78" s="52" t="s">
        <v>32</v>
      </c>
      <c r="K78" s="52" t="s">
        <v>65</v>
      </c>
      <c r="L78" s="52" t="s">
        <v>34</v>
      </c>
      <c r="M78" s="55">
        <v>86.46</v>
      </c>
      <c r="N78" s="52">
        <v>247</v>
      </c>
      <c r="O78" s="52">
        <v>0.01</v>
      </c>
      <c r="P78" s="55">
        <v>1795.57</v>
      </c>
      <c r="Q78" s="75" t="s">
        <v>47</v>
      </c>
    </row>
    <row r="79" spans="1:17">
      <c r="A79" s="65">
        <v>2224</v>
      </c>
      <c r="B79" s="52" t="s">
        <v>48</v>
      </c>
      <c r="C79" s="52" t="s">
        <v>28</v>
      </c>
      <c r="D79" s="52" t="s">
        <v>52</v>
      </c>
      <c r="E79" s="52" t="s">
        <v>20</v>
      </c>
      <c r="F79" s="52" t="s">
        <v>21</v>
      </c>
      <c r="G79" s="52" t="s">
        <v>57</v>
      </c>
      <c r="H79" s="52" t="s">
        <v>31</v>
      </c>
      <c r="I79" s="52">
        <v>2023</v>
      </c>
      <c r="J79" s="52" t="s">
        <v>45</v>
      </c>
      <c r="K79" s="52" t="s">
        <v>25</v>
      </c>
      <c r="L79" s="52" t="s">
        <v>69</v>
      </c>
      <c r="M79" s="55">
        <v>39.08</v>
      </c>
      <c r="N79" s="52">
        <v>181</v>
      </c>
      <c r="O79" s="52">
        <v>0.12</v>
      </c>
      <c r="P79" s="55">
        <v>3237.87</v>
      </c>
      <c r="Q79" s="75" t="s">
        <v>27</v>
      </c>
    </row>
    <row r="80" spans="1:17">
      <c r="A80" s="65">
        <v>2226</v>
      </c>
      <c r="B80" s="52" t="s">
        <v>48</v>
      </c>
      <c r="C80" s="52" t="s">
        <v>28</v>
      </c>
      <c r="D80" s="52" t="s">
        <v>54</v>
      </c>
      <c r="E80" s="52" t="s">
        <v>67</v>
      </c>
      <c r="F80" s="52" t="s">
        <v>21</v>
      </c>
      <c r="G80" s="52" t="s">
        <v>44</v>
      </c>
      <c r="H80" s="52" t="s">
        <v>31</v>
      </c>
      <c r="I80" s="52">
        <v>2023</v>
      </c>
      <c r="J80" s="52" t="s">
        <v>63</v>
      </c>
      <c r="K80" s="52" t="s">
        <v>58</v>
      </c>
      <c r="L80" s="52" t="s">
        <v>66</v>
      </c>
      <c r="M80" s="55">
        <v>93.36</v>
      </c>
      <c r="N80" s="52">
        <v>24</v>
      </c>
      <c r="O80" s="52">
        <v>0.01</v>
      </c>
      <c r="P80" s="55">
        <v>3669.77</v>
      </c>
      <c r="Q80" s="75" t="s">
        <v>40</v>
      </c>
    </row>
    <row r="81" spans="1:17">
      <c r="A81" s="65">
        <v>2228</v>
      </c>
      <c r="B81" s="52" t="s">
        <v>48</v>
      </c>
      <c r="C81" s="52" t="s">
        <v>35</v>
      </c>
      <c r="D81" s="52" t="s">
        <v>50</v>
      </c>
      <c r="E81" s="52" t="s">
        <v>20</v>
      </c>
      <c r="F81" s="52" t="s">
        <v>43</v>
      </c>
      <c r="G81" s="52" t="s">
        <v>22</v>
      </c>
      <c r="H81" s="52" t="s">
        <v>23</v>
      </c>
      <c r="I81" s="52">
        <v>2024</v>
      </c>
      <c r="J81" s="52" t="s">
        <v>63</v>
      </c>
      <c r="K81" s="52" t="s">
        <v>72</v>
      </c>
      <c r="L81" s="52" t="s">
        <v>26</v>
      </c>
      <c r="M81" s="55">
        <v>87.63</v>
      </c>
      <c r="N81" s="52">
        <v>282</v>
      </c>
      <c r="O81" s="52">
        <v>0.14000000000000001</v>
      </c>
      <c r="P81" s="55">
        <v>1265.25</v>
      </c>
      <c r="Q81" s="75" t="s">
        <v>61</v>
      </c>
    </row>
    <row r="82" spans="1:17">
      <c r="A82" s="65">
        <v>2229</v>
      </c>
      <c r="B82" s="52" t="s">
        <v>48</v>
      </c>
      <c r="C82" s="52" t="s">
        <v>35</v>
      </c>
      <c r="D82" s="52" t="s">
        <v>36</v>
      </c>
      <c r="E82" s="52" t="s">
        <v>30</v>
      </c>
      <c r="F82" s="52" t="s">
        <v>38</v>
      </c>
      <c r="G82" s="52" t="s">
        <v>44</v>
      </c>
      <c r="H82" s="52" t="s">
        <v>31</v>
      </c>
      <c r="I82" s="52">
        <v>2024</v>
      </c>
      <c r="J82" s="52" t="s">
        <v>45</v>
      </c>
      <c r="K82" s="52" t="s">
        <v>68</v>
      </c>
      <c r="L82" s="52" t="s">
        <v>34</v>
      </c>
      <c r="M82" s="55">
        <v>53.3</v>
      </c>
      <c r="N82" s="52">
        <v>142</v>
      </c>
      <c r="O82" s="52">
        <v>0.22</v>
      </c>
      <c r="P82" s="55">
        <v>2835.97</v>
      </c>
      <c r="Q82" s="75" t="s">
        <v>27</v>
      </c>
    </row>
    <row r="83" spans="1:17">
      <c r="A83" s="65">
        <v>2230</v>
      </c>
      <c r="B83" s="52" t="s">
        <v>48</v>
      </c>
      <c r="C83" s="52" t="s">
        <v>28</v>
      </c>
      <c r="D83" s="52" t="s">
        <v>52</v>
      </c>
      <c r="E83" s="52" t="s">
        <v>37</v>
      </c>
      <c r="F83" s="52" t="s">
        <v>55</v>
      </c>
      <c r="G83" s="52" t="s">
        <v>44</v>
      </c>
      <c r="H83" s="52" t="s">
        <v>23</v>
      </c>
      <c r="I83" s="52">
        <v>2024</v>
      </c>
      <c r="J83" s="52" t="s">
        <v>45</v>
      </c>
      <c r="K83" s="52" t="s">
        <v>33</v>
      </c>
      <c r="L83" s="52" t="s">
        <v>39</v>
      </c>
      <c r="M83" s="55">
        <v>73.989999999999995</v>
      </c>
      <c r="N83" s="52">
        <v>11</v>
      </c>
      <c r="O83" s="52">
        <v>0.09</v>
      </c>
      <c r="P83" s="55">
        <v>3539.75</v>
      </c>
      <c r="Q83" s="75" t="s">
        <v>61</v>
      </c>
    </row>
    <row r="84" spans="1:17">
      <c r="A84" s="65">
        <v>2234</v>
      </c>
      <c r="B84" s="52" t="s">
        <v>48</v>
      </c>
      <c r="C84" s="52" t="s">
        <v>18</v>
      </c>
      <c r="D84" s="52" t="s">
        <v>50</v>
      </c>
      <c r="E84" s="52" t="s">
        <v>37</v>
      </c>
      <c r="F84" s="52" t="s">
        <v>43</v>
      </c>
      <c r="G84" s="52" t="s">
        <v>44</v>
      </c>
      <c r="H84" s="52" t="s">
        <v>23</v>
      </c>
      <c r="I84" s="52">
        <v>2023</v>
      </c>
      <c r="J84" s="52" t="s">
        <v>24</v>
      </c>
      <c r="K84" s="52" t="s">
        <v>65</v>
      </c>
      <c r="L84" s="52" t="s">
        <v>69</v>
      </c>
      <c r="M84" s="55">
        <v>37.020000000000003</v>
      </c>
      <c r="N84" s="52">
        <v>11</v>
      </c>
      <c r="O84" s="52">
        <v>0.28000000000000003</v>
      </c>
      <c r="P84" s="55">
        <v>1350.36</v>
      </c>
      <c r="Q84" s="75" t="s">
        <v>47</v>
      </c>
    </row>
    <row r="85" spans="1:17">
      <c r="A85" s="65">
        <v>2241</v>
      </c>
      <c r="B85" s="52" t="s">
        <v>48</v>
      </c>
      <c r="C85" s="52" t="s">
        <v>35</v>
      </c>
      <c r="D85" s="52" t="s">
        <v>50</v>
      </c>
      <c r="E85" s="52" t="s">
        <v>59</v>
      </c>
      <c r="F85" s="52" t="s">
        <v>38</v>
      </c>
      <c r="G85" s="52" t="s">
        <v>44</v>
      </c>
      <c r="H85" s="52" t="s">
        <v>23</v>
      </c>
      <c r="I85" s="52">
        <v>2023</v>
      </c>
      <c r="J85" s="52" t="s">
        <v>24</v>
      </c>
      <c r="K85" s="52" t="s">
        <v>53</v>
      </c>
      <c r="L85" s="52" t="s">
        <v>66</v>
      </c>
      <c r="M85" s="55">
        <v>47.48</v>
      </c>
      <c r="N85" s="52">
        <v>252</v>
      </c>
      <c r="O85" s="52">
        <v>0.15</v>
      </c>
      <c r="P85" s="55">
        <v>1515.6</v>
      </c>
      <c r="Q85" s="75" t="s">
        <v>61</v>
      </c>
    </row>
    <row r="86" spans="1:17">
      <c r="A86" s="65">
        <v>2242</v>
      </c>
      <c r="B86" s="52" t="s">
        <v>48</v>
      </c>
      <c r="C86" s="52" t="s">
        <v>28</v>
      </c>
      <c r="D86" s="52" t="s">
        <v>52</v>
      </c>
      <c r="E86" s="52" t="s">
        <v>62</v>
      </c>
      <c r="F86" s="52" t="s">
        <v>43</v>
      </c>
      <c r="G86" s="52" t="s">
        <v>44</v>
      </c>
      <c r="H86" s="52" t="s">
        <v>23</v>
      </c>
      <c r="I86" s="52">
        <v>2023</v>
      </c>
      <c r="J86" s="52" t="s">
        <v>45</v>
      </c>
      <c r="K86" s="52" t="s">
        <v>46</v>
      </c>
      <c r="L86" s="52" t="s">
        <v>69</v>
      </c>
      <c r="M86" s="55">
        <v>43.5</v>
      </c>
      <c r="N86" s="52">
        <v>46</v>
      </c>
      <c r="O86" s="52">
        <v>0.27</v>
      </c>
      <c r="P86" s="55">
        <v>4779.16</v>
      </c>
      <c r="Q86" s="75" t="s">
        <v>40</v>
      </c>
    </row>
    <row r="87" spans="1:17">
      <c r="A87" s="65">
        <v>2244</v>
      </c>
      <c r="B87" s="52" t="s">
        <v>48</v>
      </c>
      <c r="C87" s="52" t="s">
        <v>28</v>
      </c>
      <c r="D87" s="52" t="s">
        <v>50</v>
      </c>
      <c r="E87" s="52" t="s">
        <v>70</v>
      </c>
      <c r="F87" s="52" t="s">
        <v>55</v>
      </c>
      <c r="G87" s="52" t="s">
        <v>57</v>
      </c>
      <c r="H87" s="52" t="s">
        <v>31</v>
      </c>
      <c r="I87" s="52">
        <v>2024</v>
      </c>
      <c r="J87" s="52" t="s">
        <v>45</v>
      </c>
      <c r="K87" s="52" t="s">
        <v>25</v>
      </c>
      <c r="L87" s="52" t="s">
        <v>34</v>
      </c>
      <c r="M87" s="55">
        <v>83.79</v>
      </c>
      <c r="N87" s="52">
        <v>69</v>
      </c>
      <c r="O87" s="52">
        <v>0.25</v>
      </c>
      <c r="P87" s="55">
        <v>1076.27</v>
      </c>
      <c r="Q87" s="75" t="s">
        <v>61</v>
      </c>
    </row>
    <row r="88" spans="1:17">
      <c r="A88" s="65">
        <v>2246</v>
      </c>
      <c r="B88" s="52" t="s">
        <v>48</v>
      </c>
      <c r="C88" s="52" t="s">
        <v>28</v>
      </c>
      <c r="D88" s="52" t="s">
        <v>50</v>
      </c>
      <c r="E88" s="52" t="s">
        <v>59</v>
      </c>
      <c r="F88" s="52" t="s">
        <v>60</v>
      </c>
      <c r="G88" s="52" t="s">
        <v>57</v>
      </c>
      <c r="H88" s="52" t="s">
        <v>31</v>
      </c>
      <c r="I88" s="52">
        <v>2024</v>
      </c>
      <c r="J88" s="52" t="s">
        <v>32</v>
      </c>
      <c r="K88" s="52" t="s">
        <v>73</v>
      </c>
      <c r="L88" s="52" t="s">
        <v>69</v>
      </c>
      <c r="M88" s="55">
        <v>26.64</v>
      </c>
      <c r="N88" s="52">
        <v>494</v>
      </c>
      <c r="O88" s="52">
        <v>0.15</v>
      </c>
      <c r="P88" s="55">
        <v>4224.57</v>
      </c>
      <c r="Q88" s="75" t="s">
        <v>47</v>
      </c>
    </row>
    <row r="89" spans="1:17">
      <c r="A89" s="65">
        <v>2250</v>
      </c>
      <c r="B89" s="52" t="s">
        <v>48</v>
      </c>
      <c r="C89" s="52" t="s">
        <v>35</v>
      </c>
      <c r="D89" s="52" t="s">
        <v>36</v>
      </c>
      <c r="E89" s="52" t="s">
        <v>62</v>
      </c>
      <c r="F89" s="52" t="s">
        <v>43</v>
      </c>
      <c r="G89" s="52" t="s">
        <v>57</v>
      </c>
      <c r="H89" s="52" t="s">
        <v>31</v>
      </c>
      <c r="I89" s="52">
        <v>2024</v>
      </c>
      <c r="J89" s="52" t="s">
        <v>63</v>
      </c>
      <c r="K89" s="52" t="s">
        <v>65</v>
      </c>
      <c r="L89" s="52" t="s">
        <v>66</v>
      </c>
      <c r="M89" s="55">
        <v>12.21</v>
      </c>
      <c r="N89" s="52">
        <v>61</v>
      </c>
      <c r="O89" s="52">
        <v>0.17</v>
      </c>
      <c r="P89" s="55">
        <v>2997.17</v>
      </c>
      <c r="Q89" s="75" t="s">
        <v>56</v>
      </c>
    </row>
    <row r="90" spans="1:17">
      <c r="A90" s="65">
        <v>2252</v>
      </c>
      <c r="B90" s="52" t="s">
        <v>48</v>
      </c>
      <c r="C90" s="52" t="s">
        <v>28</v>
      </c>
      <c r="D90" s="52" t="s">
        <v>52</v>
      </c>
      <c r="E90" s="52" t="s">
        <v>20</v>
      </c>
      <c r="F90" s="52" t="s">
        <v>60</v>
      </c>
      <c r="G90" s="52" t="s">
        <v>22</v>
      </c>
      <c r="H90" s="52" t="s">
        <v>23</v>
      </c>
      <c r="I90" s="52">
        <v>2024</v>
      </c>
      <c r="J90" s="52" t="s">
        <v>63</v>
      </c>
      <c r="K90" s="52" t="s">
        <v>51</v>
      </c>
      <c r="L90" s="52" t="s">
        <v>34</v>
      </c>
      <c r="M90" s="55">
        <v>70.8</v>
      </c>
      <c r="N90" s="52">
        <v>182</v>
      </c>
      <c r="O90" s="52">
        <v>0.09</v>
      </c>
      <c r="P90" s="55">
        <v>1126.29</v>
      </c>
      <c r="Q90" s="75" t="s">
        <v>40</v>
      </c>
    </row>
    <row r="91" spans="1:17">
      <c r="A91" s="65">
        <v>2263</v>
      </c>
      <c r="B91" s="52" t="s">
        <v>48</v>
      </c>
      <c r="C91" s="52" t="s">
        <v>28</v>
      </c>
      <c r="D91" s="52" t="s">
        <v>19</v>
      </c>
      <c r="E91" s="52" t="s">
        <v>30</v>
      </c>
      <c r="F91" s="52" t="s">
        <v>21</v>
      </c>
      <c r="G91" s="52" t="s">
        <v>44</v>
      </c>
      <c r="H91" s="52" t="s">
        <v>23</v>
      </c>
      <c r="I91" s="52">
        <v>2023</v>
      </c>
      <c r="J91" s="52" t="s">
        <v>24</v>
      </c>
      <c r="K91" s="52" t="s">
        <v>68</v>
      </c>
      <c r="L91" s="52" t="s">
        <v>34</v>
      </c>
      <c r="M91" s="55">
        <v>96.02</v>
      </c>
      <c r="N91" s="52">
        <v>65</v>
      </c>
      <c r="O91" s="52">
        <v>0.09</v>
      </c>
      <c r="P91" s="55">
        <v>1353.89</v>
      </c>
      <c r="Q91" s="75" t="s">
        <v>56</v>
      </c>
    </row>
    <row r="92" spans="1:17">
      <c r="A92" s="65">
        <v>2264</v>
      </c>
      <c r="B92" s="52" t="s">
        <v>48</v>
      </c>
      <c r="C92" s="52" t="s">
        <v>35</v>
      </c>
      <c r="D92" s="52" t="s">
        <v>29</v>
      </c>
      <c r="E92" s="52" t="s">
        <v>70</v>
      </c>
      <c r="F92" s="52" t="s">
        <v>21</v>
      </c>
      <c r="G92" s="52" t="s">
        <v>44</v>
      </c>
      <c r="H92" s="52" t="s">
        <v>31</v>
      </c>
      <c r="I92" s="52">
        <v>2023</v>
      </c>
      <c r="J92" s="52" t="s">
        <v>24</v>
      </c>
      <c r="K92" s="52" t="s">
        <v>73</v>
      </c>
      <c r="L92" s="52" t="s">
        <v>69</v>
      </c>
      <c r="M92" s="55">
        <v>7.17</v>
      </c>
      <c r="N92" s="52">
        <v>1</v>
      </c>
      <c r="O92" s="52">
        <v>7.0000000000000007E-2</v>
      </c>
      <c r="P92" s="55">
        <v>2445.66</v>
      </c>
      <c r="Q92" s="75" t="s">
        <v>40</v>
      </c>
    </row>
    <row r="93" spans="1:17">
      <c r="A93" s="65">
        <v>2267</v>
      </c>
      <c r="B93" s="52" t="s">
        <v>48</v>
      </c>
      <c r="C93" s="52" t="s">
        <v>18</v>
      </c>
      <c r="D93" s="52" t="s">
        <v>36</v>
      </c>
      <c r="E93" s="52" t="s">
        <v>70</v>
      </c>
      <c r="F93" s="52" t="s">
        <v>38</v>
      </c>
      <c r="G93" s="52" t="s">
        <v>22</v>
      </c>
      <c r="H93" s="52" t="s">
        <v>31</v>
      </c>
      <c r="I93" s="52">
        <v>2024</v>
      </c>
      <c r="J93" s="52" t="s">
        <v>32</v>
      </c>
      <c r="K93" s="52" t="s">
        <v>33</v>
      </c>
      <c r="L93" s="52" t="s">
        <v>39</v>
      </c>
      <c r="M93" s="55">
        <v>77.52</v>
      </c>
      <c r="N93" s="52">
        <v>420</v>
      </c>
      <c r="O93" s="52">
        <v>0.03</v>
      </c>
      <c r="P93" s="55">
        <v>80.12</v>
      </c>
      <c r="Q93" s="75" t="s">
        <v>61</v>
      </c>
    </row>
    <row r="94" spans="1:17">
      <c r="A94" s="65">
        <v>2268</v>
      </c>
      <c r="B94" s="52" t="s">
        <v>48</v>
      </c>
      <c r="C94" s="52" t="s">
        <v>28</v>
      </c>
      <c r="D94" s="52" t="s">
        <v>42</v>
      </c>
      <c r="E94" s="52" t="s">
        <v>59</v>
      </c>
      <c r="F94" s="52" t="s">
        <v>38</v>
      </c>
      <c r="G94" s="52" t="s">
        <v>44</v>
      </c>
      <c r="H94" s="52" t="s">
        <v>31</v>
      </c>
      <c r="I94" s="52">
        <v>2023</v>
      </c>
      <c r="J94" s="52" t="s">
        <v>32</v>
      </c>
      <c r="K94" s="52" t="s">
        <v>64</v>
      </c>
      <c r="L94" s="52" t="s">
        <v>66</v>
      </c>
      <c r="M94" s="55">
        <v>62.16</v>
      </c>
      <c r="N94" s="52">
        <v>424</v>
      </c>
      <c r="O94" s="52">
        <v>0.25</v>
      </c>
      <c r="P94" s="55">
        <v>4623.8500000000004</v>
      </c>
      <c r="Q94" s="75" t="s">
        <v>56</v>
      </c>
    </row>
    <row r="95" spans="1:17">
      <c r="A95" s="65">
        <v>2269</v>
      </c>
      <c r="B95" s="52" t="s">
        <v>48</v>
      </c>
      <c r="C95" s="52" t="s">
        <v>35</v>
      </c>
      <c r="D95" s="52" t="s">
        <v>42</v>
      </c>
      <c r="E95" s="52" t="s">
        <v>67</v>
      </c>
      <c r="F95" s="52" t="s">
        <v>43</v>
      </c>
      <c r="G95" s="52" t="s">
        <v>44</v>
      </c>
      <c r="H95" s="52" t="s">
        <v>31</v>
      </c>
      <c r="I95" s="52">
        <v>2024</v>
      </c>
      <c r="J95" s="52" t="s">
        <v>45</v>
      </c>
      <c r="K95" s="52" t="s">
        <v>71</v>
      </c>
      <c r="L95" s="52" t="s">
        <v>34</v>
      </c>
      <c r="M95" s="55">
        <v>73.19</v>
      </c>
      <c r="N95" s="52">
        <v>98</v>
      </c>
      <c r="O95" s="52">
        <v>0.17</v>
      </c>
      <c r="P95" s="55">
        <v>239.39</v>
      </c>
      <c r="Q95" s="75" t="s">
        <v>61</v>
      </c>
    </row>
    <row r="96" spans="1:17">
      <c r="A96" s="65">
        <v>2275</v>
      </c>
      <c r="B96" s="52" t="s">
        <v>48</v>
      </c>
      <c r="C96" s="52" t="s">
        <v>49</v>
      </c>
      <c r="D96" s="52" t="s">
        <v>19</v>
      </c>
      <c r="E96" s="52" t="s">
        <v>59</v>
      </c>
      <c r="F96" s="52" t="s">
        <v>55</v>
      </c>
      <c r="G96" s="52" t="s">
        <v>57</v>
      </c>
      <c r="H96" s="52" t="s">
        <v>23</v>
      </c>
      <c r="I96" s="52">
        <v>2023</v>
      </c>
      <c r="J96" s="52" t="s">
        <v>24</v>
      </c>
      <c r="K96" s="52" t="s">
        <v>73</v>
      </c>
      <c r="L96" s="52" t="s">
        <v>66</v>
      </c>
      <c r="M96" s="55">
        <v>98.19</v>
      </c>
      <c r="N96" s="52">
        <v>366</v>
      </c>
      <c r="O96" s="52">
        <v>0.28000000000000003</v>
      </c>
      <c r="P96" s="55">
        <v>2186.64</v>
      </c>
      <c r="Q96" s="75" t="s">
        <v>61</v>
      </c>
    </row>
    <row r="97" spans="1:17">
      <c r="A97" s="65">
        <v>2277</v>
      </c>
      <c r="B97" s="52" t="s">
        <v>48</v>
      </c>
      <c r="C97" s="52" t="s">
        <v>28</v>
      </c>
      <c r="D97" s="52" t="s">
        <v>19</v>
      </c>
      <c r="E97" s="52" t="s">
        <v>30</v>
      </c>
      <c r="F97" s="52" t="s">
        <v>60</v>
      </c>
      <c r="G97" s="52" t="s">
        <v>57</v>
      </c>
      <c r="H97" s="52" t="s">
        <v>31</v>
      </c>
      <c r="I97" s="52">
        <v>2024</v>
      </c>
      <c r="J97" s="52" t="s">
        <v>63</v>
      </c>
      <c r="K97" s="52" t="s">
        <v>51</v>
      </c>
      <c r="L97" s="52" t="s">
        <v>26</v>
      </c>
      <c r="M97" s="55">
        <v>14.33</v>
      </c>
      <c r="N97" s="52">
        <v>62</v>
      </c>
      <c r="O97" s="52">
        <v>0.21</v>
      </c>
      <c r="P97" s="55">
        <v>4874.21</v>
      </c>
      <c r="Q97" s="75" t="s">
        <v>47</v>
      </c>
    </row>
    <row r="98" spans="1:17">
      <c r="A98" s="65">
        <v>2284</v>
      </c>
      <c r="B98" s="52" t="s">
        <v>48</v>
      </c>
      <c r="C98" s="52" t="s">
        <v>28</v>
      </c>
      <c r="D98" s="52" t="s">
        <v>42</v>
      </c>
      <c r="E98" s="52" t="s">
        <v>70</v>
      </c>
      <c r="F98" s="52" t="s">
        <v>21</v>
      </c>
      <c r="G98" s="52" t="s">
        <v>22</v>
      </c>
      <c r="H98" s="52" t="s">
        <v>31</v>
      </c>
      <c r="I98" s="52">
        <v>2024</v>
      </c>
      <c r="J98" s="52" t="s">
        <v>45</v>
      </c>
      <c r="K98" s="52" t="s">
        <v>25</v>
      </c>
      <c r="L98" s="52" t="s">
        <v>69</v>
      </c>
      <c r="M98" s="55">
        <v>41.96</v>
      </c>
      <c r="N98" s="52">
        <v>262</v>
      </c>
      <c r="O98" s="52">
        <v>0.06</v>
      </c>
      <c r="P98" s="55">
        <v>595.97</v>
      </c>
      <c r="Q98" s="75" t="s">
        <v>61</v>
      </c>
    </row>
    <row r="99" spans="1:17">
      <c r="A99" s="65">
        <v>2288</v>
      </c>
      <c r="B99" s="52" t="s">
        <v>48</v>
      </c>
      <c r="C99" s="52" t="s">
        <v>28</v>
      </c>
      <c r="D99" s="52" t="s">
        <v>42</v>
      </c>
      <c r="E99" s="52" t="s">
        <v>62</v>
      </c>
      <c r="F99" s="52" t="s">
        <v>21</v>
      </c>
      <c r="G99" s="52" t="s">
        <v>57</v>
      </c>
      <c r="H99" s="52" t="s">
        <v>31</v>
      </c>
      <c r="I99" s="52">
        <v>2023</v>
      </c>
      <c r="J99" s="52" t="s">
        <v>32</v>
      </c>
      <c r="K99" s="52" t="s">
        <v>58</v>
      </c>
      <c r="L99" s="52" t="s">
        <v>69</v>
      </c>
      <c r="M99" s="55">
        <v>86.21</v>
      </c>
      <c r="N99" s="52">
        <v>39</v>
      </c>
      <c r="O99" s="52">
        <v>0.03</v>
      </c>
      <c r="P99" s="55">
        <v>1201.33</v>
      </c>
      <c r="Q99" s="75" t="s">
        <v>61</v>
      </c>
    </row>
    <row r="100" spans="1:17">
      <c r="A100" s="65">
        <v>2289</v>
      </c>
      <c r="B100" s="52" t="s">
        <v>48</v>
      </c>
      <c r="C100" s="52" t="s">
        <v>35</v>
      </c>
      <c r="D100" s="52" t="s">
        <v>54</v>
      </c>
      <c r="E100" s="52" t="s">
        <v>67</v>
      </c>
      <c r="F100" s="52" t="s">
        <v>43</v>
      </c>
      <c r="G100" s="52" t="s">
        <v>22</v>
      </c>
      <c r="H100" s="52" t="s">
        <v>31</v>
      </c>
      <c r="I100" s="52">
        <v>2023</v>
      </c>
      <c r="J100" s="52" t="s">
        <v>32</v>
      </c>
      <c r="K100" s="52" t="s">
        <v>64</v>
      </c>
      <c r="L100" s="52" t="s">
        <v>34</v>
      </c>
      <c r="M100" s="55">
        <v>56.46</v>
      </c>
      <c r="N100" s="52">
        <v>281</v>
      </c>
      <c r="O100" s="52">
        <v>0.04</v>
      </c>
      <c r="P100" s="55">
        <v>564.16999999999996</v>
      </c>
      <c r="Q100" s="75" t="s">
        <v>56</v>
      </c>
    </row>
    <row r="101" spans="1:17">
      <c r="A101" s="65">
        <v>2301</v>
      </c>
      <c r="B101" s="52" t="s">
        <v>48</v>
      </c>
      <c r="C101" s="52" t="s">
        <v>18</v>
      </c>
      <c r="D101" s="52" t="s">
        <v>52</v>
      </c>
      <c r="E101" s="52" t="s">
        <v>20</v>
      </c>
      <c r="F101" s="52" t="s">
        <v>55</v>
      </c>
      <c r="G101" s="52" t="s">
        <v>44</v>
      </c>
      <c r="H101" s="52" t="s">
        <v>31</v>
      </c>
      <c r="I101" s="52">
        <v>2023</v>
      </c>
      <c r="J101" s="52" t="s">
        <v>45</v>
      </c>
      <c r="K101" s="52" t="s">
        <v>73</v>
      </c>
      <c r="L101" s="52" t="s">
        <v>69</v>
      </c>
      <c r="M101" s="55">
        <v>80.760000000000005</v>
      </c>
      <c r="N101" s="52">
        <v>364</v>
      </c>
      <c r="O101" s="52">
        <v>0.12</v>
      </c>
      <c r="P101" s="55">
        <v>3177.88</v>
      </c>
      <c r="Q101" s="75" t="s">
        <v>27</v>
      </c>
    </row>
    <row r="102" spans="1:17">
      <c r="A102" s="65">
        <v>2302</v>
      </c>
      <c r="B102" s="52" t="s">
        <v>48</v>
      </c>
      <c r="C102" s="52" t="s">
        <v>35</v>
      </c>
      <c r="D102" s="52" t="s">
        <v>42</v>
      </c>
      <c r="E102" s="52" t="s">
        <v>30</v>
      </c>
      <c r="F102" s="52" t="s">
        <v>55</v>
      </c>
      <c r="G102" s="52" t="s">
        <v>22</v>
      </c>
      <c r="H102" s="52" t="s">
        <v>31</v>
      </c>
      <c r="I102" s="52">
        <v>2024</v>
      </c>
      <c r="J102" s="52" t="s">
        <v>32</v>
      </c>
      <c r="K102" s="52" t="s">
        <v>33</v>
      </c>
      <c r="L102" s="52" t="s">
        <v>39</v>
      </c>
      <c r="M102" s="55">
        <v>59.75</v>
      </c>
      <c r="N102" s="52">
        <v>294</v>
      </c>
      <c r="O102" s="52">
        <v>0.25</v>
      </c>
      <c r="P102" s="55">
        <v>2649.34</v>
      </c>
      <c r="Q102" s="75" t="s">
        <v>27</v>
      </c>
    </row>
    <row r="103" spans="1:17">
      <c r="A103" s="65">
        <v>2305</v>
      </c>
      <c r="B103" s="52" t="s">
        <v>48</v>
      </c>
      <c r="C103" s="52" t="s">
        <v>18</v>
      </c>
      <c r="D103" s="52" t="s">
        <v>42</v>
      </c>
      <c r="E103" s="52" t="s">
        <v>37</v>
      </c>
      <c r="F103" s="52" t="s">
        <v>38</v>
      </c>
      <c r="G103" s="52" t="s">
        <v>57</v>
      </c>
      <c r="H103" s="52" t="s">
        <v>23</v>
      </c>
      <c r="I103" s="52">
        <v>2024</v>
      </c>
      <c r="J103" s="52" t="s">
        <v>45</v>
      </c>
      <c r="K103" s="52" t="s">
        <v>46</v>
      </c>
      <c r="L103" s="52" t="s">
        <v>39</v>
      </c>
      <c r="M103" s="55">
        <v>93.7</v>
      </c>
      <c r="N103" s="52">
        <v>459</v>
      </c>
      <c r="O103" s="52">
        <v>0.04</v>
      </c>
      <c r="P103" s="55">
        <v>1774.59</v>
      </c>
      <c r="Q103" s="75" t="s">
        <v>61</v>
      </c>
    </row>
    <row r="104" spans="1:17">
      <c r="A104" s="65">
        <v>2307</v>
      </c>
      <c r="B104" s="52" t="s">
        <v>48</v>
      </c>
      <c r="C104" s="52" t="s">
        <v>35</v>
      </c>
      <c r="D104" s="52" t="s">
        <v>50</v>
      </c>
      <c r="E104" s="52" t="s">
        <v>67</v>
      </c>
      <c r="F104" s="52" t="s">
        <v>55</v>
      </c>
      <c r="G104" s="52" t="s">
        <v>22</v>
      </c>
      <c r="H104" s="52" t="s">
        <v>23</v>
      </c>
      <c r="I104" s="52">
        <v>2023</v>
      </c>
      <c r="J104" s="52" t="s">
        <v>45</v>
      </c>
      <c r="K104" s="52" t="s">
        <v>64</v>
      </c>
      <c r="L104" s="52" t="s">
        <v>39</v>
      </c>
      <c r="M104" s="55">
        <v>92.98</v>
      </c>
      <c r="N104" s="52">
        <v>476</v>
      </c>
      <c r="O104" s="52">
        <v>0.24</v>
      </c>
      <c r="P104" s="55">
        <v>2077.15</v>
      </c>
      <c r="Q104" s="75" t="s">
        <v>27</v>
      </c>
    </row>
    <row r="105" spans="1:17">
      <c r="A105" s="65">
        <v>2308</v>
      </c>
      <c r="B105" s="52" t="s">
        <v>48</v>
      </c>
      <c r="C105" s="52" t="s">
        <v>28</v>
      </c>
      <c r="D105" s="52" t="s">
        <v>50</v>
      </c>
      <c r="E105" s="52" t="s">
        <v>67</v>
      </c>
      <c r="F105" s="52" t="s">
        <v>60</v>
      </c>
      <c r="G105" s="52" t="s">
        <v>44</v>
      </c>
      <c r="H105" s="52" t="s">
        <v>31</v>
      </c>
      <c r="I105" s="52">
        <v>2024</v>
      </c>
      <c r="J105" s="52" t="s">
        <v>32</v>
      </c>
      <c r="K105" s="52" t="s">
        <v>33</v>
      </c>
      <c r="L105" s="52" t="s">
        <v>69</v>
      </c>
      <c r="M105" s="55">
        <v>38.89</v>
      </c>
      <c r="N105" s="52">
        <v>177</v>
      </c>
      <c r="O105" s="52">
        <v>0.27</v>
      </c>
      <c r="P105" s="55">
        <v>1470.91</v>
      </c>
      <c r="Q105" s="75" t="s">
        <v>40</v>
      </c>
    </row>
    <row r="106" spans="1:17">
      <c r="A106" s="65">
        <v>2310</v>
      </c>
      <c r="B106" s="52" t="s">
        <v>48</v>
      </c>
      <c r="C106" s="52" t="s">
        <v>35</v>
      </c>
      <c r="D106" s="52" t="s">
        <v>29</v>
      </c>
      <c r="E106" s="52" t="s">
        <v>30</v>
      </c>
      <c r="F106" s="52" t="s">
        <v>60</v>
      </c>
      <c r="G106" s="52" t="s">
        <v>57</v>
      </c>
      <c r="H106" s="52" t="s">
        <v>23</v>
      </c>
      <c r="I106" s="52">
        <v>2023</v>
      </c>
      <c r="J106" s="52" t="s">
        <v>24</v>
      </c>
      <c r="K106" s="52" t="s">
        <v>68</v>
      </c>
      <c r="L106" s="52" t="s">
        <v>66</v>
      </c>
      <c r="M106" s="55">
        <v>19.43</v>
      </c>
      <c r="N106" s="52">
        <v>241</v>
      </c>
      <c r="O106" s="52">
        <v>0.27</v>
      </c>
      <c r="P106" s="55">
        <v>91.42</v>
      </c>
      <c r="Q106" s="75" t="s">
        <v>61</v>
      </c>
    </row>
    <row r="107" spans="1:17">
      <c r="A107" s="65">
        <v>2311</v>
      </c>
      <c r="B107" s="52" t="s">
        <v>48</v>
      </c>
      <c r="C107" s="52" t="s">
        <v>35</v>
      </c>
      <c r="D107" s="52" t="s">
        <v>50</v>
      </c>
      <c r="E107" s="52" t="s">
        <v>37</v>
      </c>
      <c r="F107" s="52" t="s">
        <v>55</v>
      </c>
      <c r="G107" s="52" t="s">
        <v>57</v>
      </c>
      <c r="H107" s="52" t="s">
        <v>31</v>
      </c>
      <c r="I107" s="52">
        <v>2024</v>
      </c>
      <c r="J107" s="52" t="s">
        <v>63</v>
      </c>
      <c r="K107" s="52" t="s">
        <v>64</v>
      </c>
      <c r="L107" s="52" t="s">
        <v>34</v>
      </c>
      <c r="M107" s="55">
        <v>33.79</v>
      </c>
      <c r="N107" s="52">
        <v>447</v>
      </c>
      <c r="O107" s="52">
        <v>0.17</v>
      </c>
      <c r="P107" s="55">
        <v>1472.83</v>
      </c>
      <c r="Q107" s="75" t="s">
        <v>56</v>
      </c>
    </row>
    <row r="108" spans="1:17">
      <c r="A108" s="65">
        <v>2315</v>
      </c>
      <c r="B108" s="52" t="s">
        <v>48</v>
      </c>
      <c r="C108" s="52" t="s">
        <v>35</v>
      </c>
      <c r="D108" s="52" t="s">
        <v>19</v>
      </c>
      <c r="E108" s="52" t="s">
        <v>67</v>
      </c>
      <c r="F108" s="52" t="s">
        <v>21</v>
      </c>
      <c r="G108" s="52" t="s">
        <v>22</v>
      </c>
      <c r="H108" s="52" t="s">
        <v>31</v>
      </c>
      <c r="I108" s="52">
        <v>2023</v>
      </c>
      <c r="J108" s="52" t="s">
        <v>63</v>
      </c>
      <c r="K108" s="52" t="s">
        <v>25</v>
      </c>
      <c r="L108" s="52" t="s">
        <v>39</v>
      </c>
      <c r="M108" s="55">
        <v>87.96</v>
      </c>
      <c r="N108" s="52">
        <v>149</v>
      </c>
      <c r="O108" s="52">
        <v>0.09</v>
      </c>
      <c r="P108" s="55">
        <v>1020.22</v>
      </c>
      <c r="Q108" s="75" t="s">
        <v>61</v>
      </c>
    </row>
    <row r="109" spans="1:17">
      <c r="A109" s="65">
        <v>2317</v>
      </c>
      <c r="B109" s="52" t="s">
        <v>48</v>
      </c>
      <c r="C109" s="52" t="s">
        <v>49</v>
      </c>
      <c r="D109" s="52" t="s">
        <v>19</v>
      </c>
      <c r="E109" s="52" t="s">
        <v>62</v>
      </c>
      <c r="F109" s="52" t="s">
        <v>38</v>
      </c>
      <c r="G109" s="52" t="s">
        <v>57</v>
      </c>
      <c r="H109" s="52" t="s">
        <v>31</v>
      </c>
      <c r="I109" s="52">
        <v>2024</v>
      </c>
      <c r="J109" s="52" t="s">
        <v>45</v>
      </c>
      <c r="K109" s="52" t="s">
        <v>72</v>
      </c>
      <c r="L109" s="52" t="s">
        <v>34</v>
      </c>
      <c r="M109" s="55">
        <v>6.49</v>
      </c>
      <c r="N109" s="52">
        <v>354</v>
      </c>
      <c r="O109" s="52">
        <v>0.26</v>
      </c>
      <c r="P109" s="55">
        <v>4893.1899999999996</v>
      </c>
      <c r="Q109" s="75" t="s">
        <v>47</v>
      </c>
    </row>
    <row r="110" spans="1:17">
      <c r="A110" s="65">
        <v>2321</v>
      </c>
      <c r="B110" s="52" t="s">
        <v>48</v>
      </c>
      <c r="C110" s="52" t="s">
        <v>49</v>
      </c>
      <c r="D110" s="52" t="s">
        <v>50</v>
      </c>
      <c r="E110" s="52" t="s">
        <v>62</v>
      </c>
      <c r="F110" s="52" t="s">
        <v>21</v>
      </c>
      <c r="G110" s="52" t="s">
        <v>57</v>
      </c>
      <c r="H110" s="52" t="s">
        <v>31</v>
      </c>
      <c r="I110" s="52">
        <v>2023</v>
      </c>
      <c r="J110" s="52" t="s">
        <v>63</v>
      </c>
      <c r="K110" s="52" t="s">
        <v>73</v>
      </c>
      <c r="L110" s="52" t="s">
        <v>34</v>
      </c>
      <c r="M110" s="55">
        <v>68.36</v>
      </c>
      <c r="N110" s="52">
        <v>215</v>
      </c>
      <c r="O110" s="52">
        <v>0.15</v>
      </c>
      <c r="P110" s="55">
        <v>3428.24</v>
      </c>
      <c r="Q110" s="75" t="s">
        <v>27</v>
      </c>
    </row>
    <row r="111" spans="1:17">
      <c r="A111" s="65">
        <v>2322</v>
      </c>
      <c r="B111" s="52" t="s">
        <v>48</v>
      </c>
      <c r="C111" s="52" t="s">
        <v>28</v>
      </c>
      <c r="D111" s="52" t="s">
        <v>54</v>
      </c>
      <c r="E111" s="52" t="s">
        <v>62</v>
      </c>
      <c r="F111" s="52" t="s">
        <v>55</v>
      </c>
      <c r="G111" s="52" t="s">
        <v>44</v>
      </c>
      <c r="H111" s="52" t="s">
        <v>23</v>
      </c>
      <c r="I111" s="52">
        <v>2023</v>
      </c>
      <c r="J111" s="52" t="s">
        <v>32</v>
      </c>
      <c r="K111" s="52" t="s">
        <v>25</v>
      </c>
      <c r="L111" s="52" t="s">
        <v>66</v>
      </c>
      <c r="M111" s="55">
        <v>40.25</v>
      </c>
      <c r="N111" s="52">
        <v>361</v>
      </c>
      <c r="O111" s="52">
        <v>0.26</v>
      </c>
      <c r="P111" s="55">
        <v>3581.7</v>
      </c>
      <c r="Q111" s="75" t="s">
        <v>40</v>
      </c>
    </row>
    <row r="112" spans="1:17">
      <c r="A112" s="65">
        <v>2324</v>
      </c>
      <c r="B112" s="52" t="s">
        <v>48</v>
      </c>
      <c r="C112" s="52" t="s">
        <v>49</v>
      </c>
      <c r="D112" s="52" t="s">
        <v>42</v>
      </c>
      <c r="E112" s="52" t="s">
        <v>30</v>
      </c>
      <c r="F112" s="52" t="s">
        <v>21</v>
      </c>
      <c r="G112" s="52" t="s">
        <v>44</v>
      </c>
      <c r="H112" s="52" t="s">
        <v>31</v>
      </c>
      <c r="I112" s="52">
        <v>2024</v>
      </c>
      <c r="J112" s="52" t="s">
        <v>63</v>
      </c>
      <c r="K112" s="52" t="s">
        <v>64</v>
      </c>
      <c r="L112" s="52" t="s">
        <v>34</v>
      </c>
      <c r="M112" s="55">
        <v>7.54</v>
      </c>
      <c r="N112" s="52">
        <v>129</v>
      </c>
      <c r="O112" s="52">
        <v>0.24</v>
      </c>
      <c r="P112" s="55">
        <v>683.02</v>
      </c>
      <c r="Q112" s="75" t="s">
        <v>61</v>
      </c>
    </row>
    <row r="113" spans="1:17">
      <c r="A113" s="65">
        <v>2326</v>
      </c>
      <c r="B113" s="52" t="s">
        <v>48</v>
      </c>
      <c r="C113" s="52" t="s">
        <v>28</v>
      </c>
      <c r="D113" s="52" t="s">
        <v>36</v>
      </c>
      <c r="E113" s="52" t="s">
        <v>70</v>
      </c>
      <c r="F113" s="52" t="s">
        <v>38</v>
      </c>
      <c r="G113" s="52" t="s">
        <v>57</v>
      </c>
      <c r="H113" s="52" t="s">
        <v>23</v>
      </c>
      <c r="I113" s="52">
        <v>2024</v>
      </c>
      <c r="J113" s="52" t="s">
        <v>63</v>
      </c>
      <c r="K113" s="52" t="s">
        <v>72</v>
      </c>
      <c r="L113" s="52" t="s">
        <v>69</v>
      </c>
      <c r="M113" s="55">
        <v>88.23</v>
      </c>
      <c r="N113" s="52">
        <v>71</v>
      </c>
      <c r="O113" s="52">
        <v>0.14000000000000001</v>
      </c>
      <c r="P113" s="55">
        <v>611.27</v>
      </c>
      <c r="Q113" s="75" t="s">
        <v>56</v>
      </c>
    </row>
    <row r="114" spans="1:17">
      <c r="A114" s="65">
        <v>2328</v>
      </c>
      <c r="B114" s="52" t="s">
        <v>48</v>
      </c>
      <c r="C114" s="52" t="s">
        <v>35</v>
      </c>
      <c r="D114" s="52" t="s">
        <v>50</v>
      </c>
      <c r="E114" s="52" t="s">
        <v>30</v>
      </c>
      <c r="F114" s="52" t="s">
        <v>38</v>
      </c>
      <c r="G114" s="52" t="s">
        <v>22</v>
      </c>
      <c r="H114" s="52" t="s">
        <v>23</v>
      </c>
      <c r="I114" s="52">
        <v>2023</v>
      </c>
      <c r="J114" s="52" t="s">
        <v>32</v>
      </c>
      <c r="K114" s="52" t="s">
        <v>46</v>
      </c>
      <c r="L114" s="52" t="s">
        <v>34</v>
      </c>
      <c r="M114" s="55">
        <v>47.04</v>
      </c>
      <c r="N114" s="52">
        <v>335</v>
      </c>
      <c r="O114" s="52">
        <v>0.08</v>
      </c>
      <c r="P114" s="55">
        <v>2529.09</v>
      </c>
      <c r="Q114" s="75" t="s">
        <v>61</v>
      </c>
    </row>
    <row r="115" spans="1:17">
      <c r="A115" s="65">
        <v>2330</v>
      </c>
      <c r="B115" s="52" t="s">
        <v>48</v>
      </c>
      <c r="C115" s="52" t="s">
        <v>49</v>
      </c>
      <c r="D115" s="52" t="s">
        <v>42</v>
      </c>
      <c r="E115" s="52" t="s">
        <v>20</v>
      </c>
      <c r="F115" s="52" t="s">
        <v>43</v>
      </c>
      <c r="G115" s="52" t="s">
        <v>44</v>
      </c>
      <c r="H115" s="52" t="s">
        <v>31</v>
      </c>
      <c r="I115" s="52">
        <v>2024</v>
      </c>
      <c r="J115" s="52" t="s">
        <v>63</v>
      </c>
      <c r="K115" s="52" t="s">
        <v>51</v>
      </c>
      <c r="L115" s="52" t="s">
        <v>69</v>
      </c>
      <c r="M115" s="55">
        <v>90.1</v>
      </c>
      <c r="N115" s="52">
        <v>259</v>
      </c>
      <c r="O115" s="52">
        <v>0.27</v>
      </c>
      <c r="P115" s="55">
        <v>3002.41</v>
      </c>
      <c r="Q115" s="75" t="s">
        <v>56</v>
      </c>
    </row>
    <row r="116" spans="1:17">
      <c r="A116" s="65">
        <v>2331</v>
      </c>
      <c r="B116" s="52" t="s">
        <v>48</v>
      </c>
      <c r="C116" s="52" t="s">
        <v>49</v>
      </c>
      <c r="D116" s="52" t="s">
        <v>19</v>
      </c>
      <c r="E116" s="52" t="s">
        <v>30</v>
      </c>
      <c r="F116" s="52" t="s">
        <v>21</v>
      </c>
      <c r="G116" s="52" t="s">
        <v>22</v>
      </c>
      <c r="H116" s="52" t="s">
        <v>31</v>
      </c>
      <c r="I116" s="52">
        <v>2024</v>
      </c>
      <c r="J116" s="52" t="s">
        <v>32</v>
      </c>
      <c r="K116" s="52" t="s">
        <v>72</v>
      </c>
      <c r="L116" s="52" t="s">
        <v>66</v>
      </c>
      <c r="M116" s="55">
        <v>71.209999999999994</v>
      </c>
      <c r="N116" s="52">
        <v>433</v>
      </c>
      <c r="O116" s="52">
        <v>0.05</v>
      </c>
      <c r="P116" s="55">
        <v>4840.71</v>
      </c>
      <c r="Q116" s="75" t="s">
        <v>40</v>
      </c>
    </row>
    <row r="117" spans="1:17">
      <c r="A117" s="65">
        <v>2335</v>
      </c>
      <c r="B117" s="52" t="s">
        <v>48</v>
      </c>
      <c r="C117" s="52" t="s">
        <v>49</v>
      </c>
      <c r="D117" s="52" t="s">
        <v>52</v>
      </c>
      <c r="E117" s="52" t="s">
        <v>62</v>
      </c>
      <c r="F117" s="52" t="s">
        <v>55</v>
      </c>
      <c r="G117" s="52" t="s">
        <v>22</v>
      </c>
      <c r="H117" s="52" t="s">
        <v>31</v>
      </c>
      <c r="I117" s="52">
        <v>2023</v>
      </c>
      <c r="J117" s="52" t="s">
        <v>45</v>
      </c>
      <c r="K117" s="52" t="s">
        <v>25</v>
      </c>
      <c r="L117" s="52" t="s">
        <v>26</v>
      </c>
      <c r="M117" s="55">
        <v>41.63</v>
      </c>
      <c r="N117" s="52">
        <v>315</v>
      </c>
      <c r="O117" s="52">
        <v>0.13</v>
      </c>
      <c r="P117" s="55">
        <v>3409.76</v>
      </c>
      <c r="Q117" s="75" t="s">
        <v>56</v>
      </c>
    </row>
    <row r="118" spans="1:17">
      <c r="A118" s="65">
        <v>2338</v>
      </c>
      <c r="B118" s="52" t="s">
        <v>48</v>
      </c>
      <c r="C118" s="52" t="s">
        <v>18</v>
      </c>
      <c r="D118" s="52" t="s">
        <v>52</v>
      </c>
      <c r="E118" s="52" t="s">
        <v>67</v>
      </c>
      <c r="F118" s="52" t="s">
        <v>55</v>
      </c>
      <c r="G118" s="52" t="s">
        <v>44</v>
      </c>
      <c r="H118" s="52" t="s">
        <v>31</v>
      </c>
      <c r="I118" s="52">
        <v>2023</v>
      </c>
      <c r="J118" s="52" t="s">
        <v>45</v>
      </c>
      <c r="K118" s="52" t="s">
        <v>64</v>
      </c>
      <c r="L118" s="52" t="s">
        <v>66</v>
      </c>
      <c r="M118" s="55">
        <v>62.31</v>
      </c>
      <c r="N118" s="52">
        <v>186</v>
      </c>
      <c r="O118" s="52">
        <v>0.28000000000000003</v>
      </c>
      <c r="P118" s="55">
        <v>2514.35</v>
      </c>
      <c r="Q118" s="75" t="s">
        <v>40</v>
      </c>
    </row>
    <row r="119" spans="1:17">
      <c r="A119" s="65">
        <v>2347</v>
      </c>
      <c r="B119" s="52" t="s">
        <v>48</v>
      </c>
      <c r="C119" s="52" t="s">
        <v>49</v>
      </c>
      <c r="D119" s="52" t="s">
        <v>29</v>
      </c>
      <c r="E119" s="52" t="s">
        <v>20</v>
      </c>
      <c r="F119" s="52" t="s">
        <v>55</v>
      </c>
      <c r="G119" s="52" t="s">
        <v>22</v>
      </c>
      <c r="H119" s="52" t="s">
        <v>23</v>
      </c>
      <c r="I119" s="52">
        <v>2023</v>
      </c>
      <c r="J119" s="52" t="s">
        <v>32</v>
      </c>
      <c r="K119" s="52" t="s">
        <v>73</v>
      </c>
      <c r="L119" s="52" t="s">
        <v>34</v>
      </c>
      <c r="M119" s="55">
        <v>68.040000000000006</v>
      </c>
      <c r="N119" s="52">
        <v>320</v>
      </c>
      <c r="O119" s="52">
        <v>0.14000000000000001</v>
      </c>
      <c r="P119" s="55">
        <v>2502.4499999999998</v>
      </c>
      <c r="Q119" s="75" t="s">
        <v>40</v>
      </c>
    </row>
    <row r="120" spans="1:17">
      <c r="A120" s="65">
        <v>2357</v>
      </c>
      <c r="B120" s="52" t="s">
        <v>48</v>
      </c>
      <c r="C120" s="52" t="s">
        <v>28</v>
      </c>
      <c r="D120" s="52" t="s">
        <v>50</v>
      </c>
      <c r="E120" s="52" t="s">
        <v>67</v>
      </c>
      <c r="F120" s="52" t="s">
        <v>21</v>
      </c>
      <c r="G120" s="52" t="s">
        <v>44</v>
      </c>
      <c r="H120" s="52" t="s">
        <v>23</v>
      </c>
      <c r="I120" s="52">
        <v>2024</v>
      </c>
      <c r="J120" s="52" t="s">
        <v>45</v>
      </c>
      <c r="K120" s="52" t="s">
        <v>33</v>
      </c>
      <c r="L120" s="52" t="s">
        <v>66</v>
      </c>
      <c r="M120" s="55">
        <v>45.09</v>
      </c>
      <c r="N120" s="52">
        <v>5</v>
      </c>
      <c r="O120" s="52">
        <v>0.19</v>
      </c>
      <c r="P120" s="55">
        <v>4232.72</v>
      </c>
      <c r="Q120" s="75" t="s">
        <v>27</v>
      </c>
    </row>
    <row r="121" spans="1:17">
      <c r="A121" s="65">
        <v>2363</v>
      </c>
      <c r="B121" s="52" t="s">
        <v>48</v>
      </c>
      <c r="C121" s="52" t="s">
        <v>28</v>
      </c>
      <c r="D121" s="52" t="s">
        <v>52</v>
      </c>
      <c r="E121" s="52" t="s">
        <v>70</v>
      </c>
      <c r="F121" s="52" t="s">
        <v>55</v>
      </c>
      <c r="G121" s="52" t="s">
        <v>22</v>
      </c>
      <c r="H121" s="52" t="s">
        <v>23</v>
      </c>
      <c r="I121" s="52">
        <v>2023</v>
      </c>
      <c r="J121" s="52" t="s">
        <v>63</v>
      </c>
      <c r="K121" s="52" t="s">
        <v>72</v>
      </c>
      <c r="L121" s="52" t="s">
        <v>26</v>
      </c>
      <c r="M121" s="55">
        <v>49.01</v>
      </c>
      <c r="N121" s="52">
        <v>210</v>
      </c>
      <c r="O121" s="52">
        <v>0.2</v>
      </c>
      <c r="P121" s="55">
        <v>3457.33</v>
      </c>
      <c r="Q121" s="75" t="s">
        <v>47</v>
      </c>
    </row>
    <row r="122" spans="1:17">
      <c r="A122" s="65">
        <v>2366</v>
      </c>
      <c r="B122" s="52" t="s">
        <v>48</v>
      </c>
      <c r="C122" s="52" t="s">
        <v>49</v>
      </c>
      <c r="D122" s="52" t="s">
        <v>36</v>
      </c>
      <c r="E122" s="52" t="s">
        <v>70</v>
      </c>
      <c r="F122" s="52" t="s">
        <v>21</v>
      </c>
      <c r="G122" s="52" t="s">
        <v>44</v>
      </c>
      <c r="H122" s="52" t="s">
        <v>23</v>
      </c>
      <c r="I122" s="52">
        <v>2024</v>
      </c>
      <c r="J122" s="52" t="s">
        <v>45</v>
      </c>
      <c r="K122" s="52" t="s">
        <v>73</v>
      </c>
      <c r="L122" s="52" t="s">
        <v>34</v>
      </c>
      <c r="M122" s="55">
        <v>10.54</v>
      </c>
      <c r="N122" s="52">
        <v>236</v>
      </c>
      <c r="O122" s="52">
        <v>0.15</v>
      </c>
      <c r="P122" s="55">
        <v>967.49</v>
      </c>
      <c r="Q122" s="75" t="s">
        <v>61</v>
      </c>
    </row>
    <row r="123" spans="1:17">
      <c r="A123" s="65">
        <v>2370</v>
      </c>
      <c r="B123" s="52" t="s">
        <v>48</v>
      </c>
      <c r="C123" s="52" t="s">
        <v>28</v>
      </c>
      <c r="D123" s="52" t="s">
        <v>42</v>
      </c>
      <c r="E123" s="52" t="s">
        <v>59</v>
      </c>
      <c r="F123" s="52" t="s">
        <v>43</v>
      </c>
      <c r="G123" s="52" t="s">
        <v>57</v>
      </c>
      <c r="H123" s="52" t="s">
        <v>23</v>
      </c>
      <c r="I123" s="52">
        <v>2023</v>
      </c>
      <c r="J123" s="52" t="s">
        <v>45</v>
      </c>
      <c r="K123" s="52" t="s">
        <v>25</v>
      </c>
      <c r="L123" s="52" t="s">
        <v>69</v>
      </c>
      <c r="M123" s="55">
        <v>58.14</v>
      </c>
      <c r="N123" s="52">
        <v>160</v>
      </c>
      <c r="O123" s="52">
        <v>0.08</v>
      </c>
      <c r="P123" s="55">
        <v>204.53</v>
      </c>
      <c r="Q123" s="75" t="s">
        <v>47</v>
      </c>
    </row>
    <row r="124" spans="1:17">
      <c r="A124" s="65">
        <v>2373</v>
      </c>
      <c r="B124" s="52" t="s">
        <v>48</v>
      </c>
      <c r="C124" s="52" t="s">
        <v>18</v>
      </c>
      <c r="D124" s="52" t="s">
        <v>36</v>
      </c>
      <c r="E124" s="52" t="s">
        <v>67</v>
      </c>
      <c r="F124" s="52" t="s">
        <v>60</v>
      </c>
      <c r="G124" s="52" t="s">
        <v>57</v>
      </c>
      <c r="H124" s="52" t="s">
        <v>31</v>
      </c>
      <c r="I124" s="52">
        <v>2024</v>
      </c>
      <c r="J124" s="52" t="s">
        <v>24</v>
      </c>
      <c r="K124" s="52" t="s">
        <v>72</v>
      </c>
      <c r="L124" s="52" t="s">
        <v>34</v>
      </c>
      <c r="M124" s="55">
        <v>11.62</v>
      </c>
      <c r="N124" s="52">
        <v>453</v>
      </c>
      <c r="O124" s="52">
        <v>0.26</v>
      </c>
      <c r="P124" s="55">
        <v>3564.12</v>
      </c>
      <c r="Q124" s="75" t="s">
        <v>40</v>
      </c>
    </row>
    <row r="125" spans="1:17">
      <c r="A125" s="65">
        <v>2376</v>
      </c>
      <c r="B125" s="52" t="s">
        <v>48</v>
      </c>
      <c r="C125" s="52" t="s">
        <v>28</v>
      </c>
      <c r="D125" s="52" t="s">
        <v>50</v>
      </c>
      <c r="E125" s="52" t="s">
        <v>67</v>
      </c>
      <c r="F125" s="52" t="s">
        <v>38</v>
      </c>
      <c r="G125" s="52" t="s">
        <v>22</v>
      </c>
      <c r="H125" s="52" t="s">
        <v>23</v>
      </c>
      <c r="I125" s="52">
        <v>2023</v>
      </c>
      <c r="J125" s="52" t="s">
        <v>24</v>
      </c>
      <c r="K125" s="52" t="s">
        <v>71</v>
      </c>
      <c r="L125" s="52" t="s">
        <v>34</v>
      </c>
      <c r="M125" s="55">
        <v>49.84</v>
      </c>
      <c r="N125" s="52">
        <v>177</v>
      </c>
      <c r="O125" s="52">
        <v>0.13</v>
      </c>
      <c r="P125" s="55">
        <v>4282.5200000000004</v>
      </c>
      <c r="Q125" s="75" t="s">
        <v>56</v>
      </c>
    </row>
    <row r="126" spans="1:17">
      <c r="A126" s="65">
        <v>2377</v>
      </c>
      <c r="B126" s="52" t="s">
        <v>48</v>
      </c>
      <c r="C126" s="52" t="s">
        <v>35</v>
      </c>
      <c r="D126" s="52" t="s">
        <v>52</v>
      </c>
      <c r="E126" s="52" t="s">
        <v>20</v>
      </c>
      <c r="F126" s="52" t="s">
        <v>55</v>
      </c>
      <c r="G126" s="52" t="s">
        <v>57</v>
      </c>
      <c r="H126" s="52" t="s">
        <v>31</v>
      </c>
      <c r="I126" s="52">
        <v>2023</v>
      </c>
      <c r="J126" s="52" t="s">
        <v>45</v>
      </c>
      <c r="K126" s="52" t="s">
        <v>65</v>
      </c>
      <c r="L126" s="52" t="s">
        <v>34</v>
      </c>
      <c r="M126" s="55">
        <v>6.95</v>
      </c>
      <c r="N126" s="52">
        <v>437</v>
      </c>
      <c r="O126" s="52">
        <v>0.21</v>
      </c>
      <c r="P126" s="55">
        <v>639.91</v>
      </c>
      <c r="Q126" s="75" t="s">
        <v>40</v>
      </c>
    </row>
    <row r="127" spans="1:17">
      <c r="A127" s="65">
        <v>2379</v>
      </c>
      <c r="B127" s="52" t="s">
        <v>48</v>
      </c>
      <c r="C127" s="52" t="s">
        <v>28</v>
      </c>
      <c r="D127" s="52" t="s">
        <v>36</v>
      </c>
      <c r="E127" s="52" t="s">
        <v>37</v>
      </c>
      <c r="F127" s="52" t="s">
        <v>43</v>
      </c>
      <c r="G127" s="52" t="s">
        <v>57</v>
      </c>
      <c r="H127" s="52" t="s">
        <v>23</v>
      </c>
      <c r="I127" s="52">
        <v>2023</v>
      </c>
      <c r="J127" s="52" t="s">
        <v>45</v>
      </c>
      <c r="K127" s="52" t="s">
        <v>73</v>
      </c>
      <c r="L127" s="52" t="s">
        <v>26</v>
      </c>
      <c r="M127" s="55">
        <v>10.68</v>
      </c>
      <c r="N127" s="52">
        <v>253</v>
      </c>
      <c r="O127" s="52">
        <v>0.2</v>
      </c>
      <c r="P127" s="55">
        <v>1439.68</v>
      </c>
      <c r="Q127" s="75" t="s">
        <v>27</v>
      </c>
    </row>
    <row r="128" spans="1:17">
      <c r="A128" s="65">
        <v>2382</v>
      </c>
      <c r="B128" s="52" t="s">
        <v>48</v>
      </c>
      <c r="C128" s="52" t="s">
        <v>28</v>
      </c>
      <c r="D128" s="52" t="s">
        <v>36</v>
      </c>
      <c r="E128" s="52" t="s">
        <v>30</v>
      </c>
      <c r="F128" s="52" t="s">
        <v>38</v>
      </c>
      <c r="G128" s="52" t="s">
        <v>57</v>
      </c>
      <c r="H128" s="52" t="s">
        <v>31</v>
      </c>
      <c r="I128" s="52">
        <v>2023</v>
      </c>
      <c r="J128" s="52" t="s">
        <v>45</v>
      </c>
      <c r="K128" s="52" t="s">
        <v>58</v>
      </c>
      <c r="L128" s="52" t="s">
        <v>34</v>
      </c>
      <c r="M128" s="55">
        <v>47.54</v>
      </c>
      <c r="N128" s="52">
        <v>218</v>
      </c>
      <c r="O128" s="52">
        <v>0.28999999999999998</v>
      </c>
      <c r="P128" s="55">
        <v>4285.0200000000004</v>
      </c>
      <c r="Q128" s="75" t="s">
        <v>40</v>
      </c>
    </row>
    <row r="129" spans="1:17">
      <c r="A129" s="65">
        <v>2383</v>
      </c>
      <c r="B129" s="52" t="s">
        <v>48</v>
      </c>
      <c r="C129" s="52" t="s">
        <v>35</v>
      </c>
      <c r="D129" s="52" t="s">
        <v>36</v>
      </c>
      <c r="E129" s="52" t="s">
        <v>62</v>
      </c>
      <c r="F129" s="52" t="s">
        <v>38</v>
      </c>
      <c r="G129" s="52" t="s">
        <v>22</v>
      </c>
      <c r="H129" s="52" t="s">
        <v>23</v>
      </c>
      <c r="I129" s="52">
        <v>2023</v>
      </c>
      <c r="J129" s="52" t="s">
        <v>45</v>
      </c>
      <c r="K129" s="52" t="s">
        <v>25</v>
      </c>
      <c r="L129" s="52" t="s">
        <v>34</v>
      </c>
      <c r="M129" s="55">
        <v>70.38</v>
      </c>
      <c r="N129" s="52">
        <v>172</v>
      </c>
      <c r="O129" s="52">
        <v>0.1</v>
      </c>
      <c r="P129" s="55">
        <v>4836.74</v>
      </c>
      <c r="Q129" s="75" t="s">
        <v>27</v>
      </c>
    </row>
    <row r="130" spans="1:17">
      <c r="A130" s="65">
        <v>2385</v>
      </c>
      <c r="B130" s="52" t="s">
        <v>48</v>
      </c>
      <c r="C130" s="52" t="s">
        <v>28</v>
      </c>
      <c r="D130" s="52" t="s">
        <v>54</v>
      </c>
      <c r="E130" s="52" t="s">
        <v>59</v>
      </c>
      <c r="F130" s="52" t="s">
        <v>21</v>
      </c>
      <c r="G130" s="52" t="s">
        <v>44</v>
      </c>
      <c r="H130" s="52" t="s">
        <v>23</v>
      </c>
      <c r="I130" s="52">
        <v>2023</v>
      </c>
      <c r="J130" s="52" t="s">
        <v>24</v>
      </c>
      <c r="K130" s="52" t="s">
        <v>68</v>
      </c>
      <c r="L130" s="52" t="s">
        <v>66</v>
      </c>
      <c r="M130" s="55">
        <v>48.7</v>
      </c>
      <c r="N130" s="52">
        <v>110</v>
      </c>
      <c r="O130" s="52">
        <v>0.19</v>
      </c>
      <c r="P130" s="55">
        <v>3665.38</v>
      </c>
      <c r="Q130" s="75" t="s">
        <v>27</v>
      </c>
    </row>
    <row r="131" spans="1:17">
      <c r="A131" s="65">
        <v>2387</v>
      </c>
      <c r="B131" s="52" t="s">
        <v>48</v>
      </c>
      <c r="C131" s="52" t="s">
        <v>49</v>
      </c>
      <c r="D131" s="52" t="s">
        <v>52</v>
      </c>
      <c r="E131" s="52" t="s">
        <v>20</v>
      </c>
      <c r="F131" s="52" t="s">
        <v>38</v>
      </c>
      <c r="G131" s="52" t="s">
        <v>57</v>
      </c>
      <c r="H131" s="52" t="s">
        <v>23</v>
      </c>
      <c r="I131" s="52">
        <v>2023</v>
      </c>
      <c r="J131" s="52" t="s">
        <v>63</v>
      </c>
      <c r="K131" s="52" t="s">
        <v>72</v>
      </c>
      <c r="L131" s="52" t="s">
        <v>26</v>
      </c>
      <c r="M131" s="55">
        <v>32.94</v>
      </c>
      <c r="N131" s="52">
        <v>456</v>
      </c>
      <c r="O131" s="52">
        <v>0.28000000000000003</v>
      </c>
      <c r="P131" s="55">
        <v>3878.45</v>
      </c>
      <c r="Q131" s="75" t="s">
        <v>27</v>
      </c>
    </row>
    <row r="132" spans="1:17">
      <c r="A132" s="65">
        <v>2390</v>
      </c>
      <c r="B132" s="52" t="s">
        <v>48</v>
      </c>
      <c r="C132" s="52" t="s">
        <v>35</v>
      </c>
      <c r="D132" s="52" t="s">
        <v>54</v>
      </c>
      <c r="E132" s="52" t="s">
        <v>67</v>
      </c>
      <c r="F132" s="52" t="s">
        <v>21</v>
      </c>
      <c r="G132" s="52" t="s">
        <v>44</v>
      </c>
      <c r="H132" s="52" t="s">
        <v>23</v>
      </c>
      <c r="I132" s="52">
        <v>2023</v>
      </c>
      <c r="J132" s="52" t="s">
        <v>63</v>
      </c>
      <c r="K132" s="52" t="s">
        <v>25</v>
      </c>
      <c r="L132" s="52" t="s">
        <v>69</v>
      </c>
      <c r="M132" s="55">
        <v>88.49</v>
      </c>
      <c r="N132" s="52">
        <v>218</v>
      </c>
      <c r="O132" s="52">
        <v>0.22</v>
      </c>
      <c r="P132" s="55">
        <v>3294.12</v>
      </c>
      <c r="Q132" s="75" t="s">
        <v>61</v>
      </c>
    </row>
    <row r="133" spans="1:17">
      <c r="A133" s="65">
        <v>2394</v>
      </c>
      <c r="B133" s="52" t="s">
        <v>48</v>
      </c>
      <c r="C133" s="52" t="s">
        <v>49</v>
      </c>
      <c r="D133" s="52" t="s">
        <v>19</v>
      </c>
      <c r="E133" s="52" t="s">
        <v>70</v>
      </c>
      <c r="F133" s="52" t="s">
        <v>21</v>
      </c>
      <c r="G133" s="52" t="s">
        <v>22</v>
      </c>
      <c r="H133" s="52" t="s">
        <v>31</v>
      </c>
      <c r="I133" s="52">
        <v>2023</v>
      </c>
      <c r="J133" s="52" t="s">
        <v>32</v>
      </c>
      <c r="K133" s="52" t="s">
        <v>58</v>
      </c>
      <c r="L133" s="52" t="s">
        <v>66</v>
      </c>
      <c r="M133" s="55">
        <v>90.68</v>
      </c>
      <c r="N133" s="52">
        <v>457</v>
      </c>
      <c r="O133" s="52">
        <v>0.1</v>
      </c>
      <c r="P133" s="55">
        <v>2024.01</v>
      </c>
      <c r="Q133" s="75" t="s">
        <v>56</v>
      </c>
    </row>
    <row r="134" spans="1:17">
      <c r="A134" s="65">
        <v>2395</v>
      </c>
      <c r="B134" s="52" t="s">
        <v>48</v>
      </c>
      <c r="C134" s="52" t="s">
        <v>28</v>
      </c>
      <c r="D134" s="52" t="s">
        <v>50</v>
      </c>
      <c r="E134" s="52" t="s">
        <v>70</v>
      </c>
      <c r="F134" s="52" t="s">
        <v>38</v>
      </c>
      <c r="G134" s="52" t="s">
        <v>22</v>
      </c>
      <c r="H134" s="52" t="s">
        <v>23</v>
      </c>
      <c r="I134" s="52">
        <v>2024</v>
      </c>
      <c r="J134" s="52" t="s">
        <v>45</v>
      </c>
      <c r="K134" s="52" t="s">
        <v>33</v>
      </c>
      <c r="L134" s="52" t="s">
        <v>26</v>
      </c>
      <c r="M134" s="55">
        <v>45.47</v>
      </c>
      <c r="N134" s="52">
        <v>227</v>
      </c>
      <c r="O134" s="52">
        <v>0.12</v>
      </c>
      <c r="P134" s="55">
        <v>1659.27</v>
      </c>
      <c r="Q134" s="75" t="s">
        <v>40</v>
      </c>
    </row>
    <row r="135" spans="1:17">
      <c r="A135" s="65">
        <v>2396</v>
      </c>
      <c r="B135" s="52" t="s">
        <v>48</v>
      </c>
      <c r="C135" s="52" t="s">
        <v>18</v>
      </c>
      <c r="D135" s="52" t="s">
        <v>50</v>
      </c>
      <c r="E135" s="52" t="s">
        <v>20</v>
      </c>
      <c r="F135" s="52" t="s">
        <v>21</v>
      </c>
      <c r="G135" s="52" t="s">
        <v>44</v>
      </c>
      <c r="H135" s="52" t="s">
        <v>31</v>
      </c>
      <c r="I135" s="52">
        <v>2024</v>
      </c>
      <c r="J135" s="52" t="s">
        <v>32</v>
      </c>
      <c r="K135" s="52" t="s">
        <v>58</v>
      </c>
      <c r="L135" s="52" t="s">
        <v>34</v>
      </c>
      <c r="M135" s="55">
        <v>5.93</v>
      </c>
      <c r="N135" s="52">
        <v>305</v>
      </c>
      <c r="O135" s="52">
        <v>0.09</v>
      </c>
      <c r="P135" s="55">
        <v>2333.88</v>
      </c>
      <c r="Q135" s="75" t="s">
        <v>61</v>
      </c>
    </row>
    <row r="136" spans="1:17">
      <c r="A136" s="65">
        <v>2397</v>
      </c>
      <c r="B136" s="52" t="s">
        <v>48</v>
      </c>
      <c r="C136" s="52" t="s">
        <v>28</v>
      </c>
      <c r="D136" s="52" t="s">
        <v>29</v>
      </c>
      <c r="E136" s="52" t="s">
        <v>70</v>
      </c>
      <c r="F136" s="52" t="s">
        <v>21</v>
      </c>
      <c r="G136" s="52" t="s">
        <v>22</v>
      </c>
      <c r="H136" s="52" t="s">
        <v>23</v>
      </c>
      <c r="I136" s="52">
        <v>2023</v>
      </c>
      <c r="J136" s="52" t="s">
        <v>45</v>
      </c>
      <c r="K136" s="52" t="s">
        <v>58</v>
      </c>
      <c r="L136" s="52" t="s">
        <v>39</v>
      </c>
      <c r="M136" s="55">
        <v>11.33</v>
      </c>
      <c r="N136" s="52">
        <v>214</v>
      </c>
      <c r="O136" s="52">
        <v>0.22</v>
      </c>
      <c r="P136" s="55">
        <v>3756.81</v>
      </c>
      <c r="Q136" s="75" t="s">
        <v>56</v>
      </c>
    </row>
    <row r="137" spans="1:17">
      <c r="A137" s="65">
        <v>2400</v>
      </c>
      <c r="B137" s="52" t="s">
        <v>48</v>
      </c>
      <c r="C137" s="52" t="s">
        <v>49</v>
      </c>
      <c r="D137" s="52" t="s">
        <v>52</v>
      </c>
      <c r="E137" s="52" t="s">
        <v>62</v>
      </c>
      <c r="F137" s="52" t="s">
        <v>43</v>
      </c>
      <c r="G137" s="52" t="s">
        <v>57</v>
      </c>
      <c r="H137" s="52" t="s">
        <v>31</v>
      </c>
      <c r="I137" s="52">
        <v>2023</v>
      </c>
      <c r="J137" s="52" t="s">
        <v>63</v>
      </c>
      <c r="K137" s="52" t="s">
        <v>64</v>
      </c>
      <c r="L137" s="52" t="s">
        <v>34</v>
      </c>
      <c r="M137" s="55">
        <v>7.03</v>
      </c>
      <c r="N137" s="52">
        <v>25</v>
      </c>
      <c r="O137" s="52">
        <v>0.03</v>
      </c>
      <c r="P137" s="55">
        <v>984.98</v>
      </c>
      <c r="Q137" s="75" t="s">
        <v>40</v>
      </c>
    </row>
    <row r="138" spans="1:17">
      <c r="A138" s="65">
        <v>2404</v>
      </c>
      <c r="B138" s="52" t="s">
        <v>48</v>
      </c>
      <c r="C138" s="52" t="s">
        <v>18</v>
      </c>
      <c r="D138" s="52" t="s">
        <v>54</v>
      </c>
      <c r="E138" s="52" t="s">
        <v>59</v>
      </c>
      <c r="F138" s="52" t="s">
        <v>55</v>
      </c>
      <c r="G138" s="52" t="s">
        <v>44</v>
      </c>
      <c r="H138" s="52" t="s">
        <v>23</v>
      </c>
      <c r="I138" s="52">
        <v>2023</v>
      </c>
      <c r="J138" s="52" t="s">
        <v>45</v>
      </c>
      <c r="K138" s="52" t="s">
        <v>73</v>
      </c>
      <c r="L138" s="52" t="s">
        <v>69</v>
      </c>
      <c r="M138" s="55">
        <v>25.32</v>
      </c>
      <c r="N138" s="52">
        <v>271</v>
      </c>
      <c r="O138" s="52">
        <v>0.08</v>
      </c>
      <c r="P138" s="55">
        <v>4942.6000000000004</v>
      </c>
      <c r="Q138" s="75" t="s">
        <v>47</v>
      </c>
    </row>
    <row r="139" spans="1:17">
      <c r="A139" s="65">
        <v>2409</v>
      </c>
      <c r="B139" s="52" t="s">
        <v>48</v>
      </c>
      <c r="C139" s="52" t="s">
        <v>35</v>
      </c>
      <c r="D139" s="52" t="s">
        <v>19</v>
      </c>
      <c r="E139" s="52" t="s">
        <v>62</v>
      </c>
      <c r="F139" s="52" t="s">
        <v>55</v>
      </c>
      <c r="G139" s="52" t="s">
        <v>44</v>
      </c>
      <c r="H139" s="52" t="s">
        <v>31</v>
      </c>
      <c r="I139" s="52">
        <v>2023</v>
      </c>
      <c r="J139" s="52" t="s">
        <v>45</v>
      </c>
      <c r="K139" s="52" t="s">
        <v>53</v>
      </c>
      <c r="L139" s="52" t="s">
        <v>66</v>
      </c>
      <c r="M139" s="55">
        <v>88.88</v>
      </c>
      <c r="N139" s="52">
        <v>102</v>
      </c>
      <c r="O139" s="52">
        <v>0.25</v>
      </c>
      <c r="P139" s="55">
        <v>2848.73</v>
      </c>
      <c r="Q139" s="75" t="s">
        <v>56</v>
      </c>
    </row>
    <row r="140" spans="1:17">
      <c r="A140" s="65">
        <v>2410</v>
      </c>
      <c r="B140" s="52" t="s">
        <v>48</v>
      </c>
      <c r="C140" s="52" t="s">
        <v>18</v>
      </c>
      <c r="D140" s="52" t="s">
        <v>19</v>
      </c>
      <c r="E140" s="52" t="s">
        <v>70</v>
      </c>
      <c r="F140" s="52" t="s">
        <v>43</v>
      </c>
      <c r="G140" s="52" t="s">
        <v>44</v>
      </c>
      <c r="H140" s="52" t="s">
        <v>31</v>
      </c>
      <c r="I140" s="52">
        <v>2023</v>
      </c>
      <c r="J140" s="52" t="s">
        <v>63</v>
      </c>
      <c r="K140" s="52" t="s">
        <v>71</v>
      </c>
      <c r="L140" s="52" t="s">
        <v>69</v>
      </c>
      <c r="M140" s="55">
        <v>45.16</v>
      </c>
      <c r="N140" s="52">
        <v>218</v>
      </c>
      <c r="O140" s="52">
        <v>0.27</v>
      </c>
      <c r="P140" s="55">
        <v>4254.8100000000004</v>
      </c>
      <c r="Q140" s="75" t="s">
        <v>47</v>
      </c>
    </row>
    <row r="141" spans="1:17">
      <c r="A141" s="65">
        <v>2417</v>
      </c>
      <c r="B141" s="52" t="s">
        <v>48</v>
      </c>
      <c r="C141" s="52" t="s">
        <v>28</v>
      </c>
      <c r="D141" s="52" t="s">
        <v>42</v>
      </c>
      <c r="E141" s="52" t="s">
        <v>62</v>
      </c>
      <c r="F141" s="52" t="s">
        <v>55</v>
      </c>
      <c r="G141" s="52" t="s">
        <v>44</v>
      </c>
      <c r="H141" s="52" t="s">
        <v>23</v>
      </c>
      <c r="I141" s="52">
        <v>2024</v>
      </c>
      <c r="J141" s="52" t="s">
        <v>32</v>
      </c>
      <c r="K141" s="52" t="s">
        <v>33</v>
      </c>
      <c r="L141" s="52" t="s">
        <v>39</v>
      </c>
      <c r="M141" s="55">
        <v>47.3</v>
      </c>
      <c r="N141" s="52">
        <v>348</v>
      </c>
      <c r="O141" s="52">
        <v>0.2</v>
      </c>
      <c r="P141" s="55">
        <v>334.02</v>
      </c>
      <c r="Q141" s="75" t="s">
        <v>47</v>
      </c>
    </row>
    <row r="142" spans="1:17">
      <c r="A142" s="65">
        <v>2420</v>
      </c>
      <c r="B142" s="52" t="s">
        <v>48</v>
      </c>
      <c r="C142" s="52" t="s">
        <v>18</v>
      </c>
      <c r="D142" s="52" t="s">
        <v>52</v>
      </c>
      <c r="E142" s="52" t="s">
        <v>62</v>
      </c>
      <c r="F142" s="52" t="s">
        <v>43</v>
      </c>
      <c r="G142" s="52" t="s">
        <v>22</v>
      </c>
      <c r="H142" s="52" t="s">
        <v>23</v>
      </c>
      <c r="I142" s="52">
        <v>2023</v>
      </c>
      <c r="J142" s="52" t="s">
        <v>24</v>
      </c>
      <c r="K142" s="52" t="s">
        <v>58</v>
      </c>
      <c r="L142" s="52" t="s">
        <v>69</v>
      </c>
      <c r="M142" s="55">
        <v>19.23</v>
      </c>
      <c r="N142" s="52">
        <v>144</v>
      </c>
      <c r="O142" s="52">
        <v>0.21</v>
      </c>
      <c r="P142" s="55">
        <v>2183.98</v>
      </c>
      <c r="Q142" s="75" t="s">
        <v>47</v>
      </c>
    </row>
    <row r="143" spans="1:17">
      <c r="A143" s="65">
        <v>2422</v>
      </c>
      <c r="B143" s="52" t="s">
        <v>48</v>
      </c>
      <c r="C143" s="52" t="s">
        <v>49</v>
      </c>
      <c r="D143" s="52" t="s">
        <v>52</v>
      </c>
      <c r="E143" s="52" t="s">
        <v>67</v>
      </c>
      <c r="F143" s="52" t="s">
        <v>38</v>
      </c>
      <c r="G143" s="52" t="s">
        <v>57</v>
      </c>
      <c r="H143" s="52" t="s">
        <v>23</v>
      </c>
      <c r="I143" s="52">
        <v>2023</v>
      </c>
      <c r="J143" s="52" t="s">
        <v>32</v>
      </c>
      <c r="K143" s="52" t="s">
        <v>33</v>
      </c>
      <c r="L143" s="52" t="s">
        <v>26</v>
      </c>
      <c r="M143" s="55">
        <v>45.52</v>
      </c>
      <c r="N143" s="52">
        <v>253</v>
      </c>
      <c r="O143" s="52">
        <v>0.23</v>
      </c>
      <c r="P143" s="55">
        <v>1903.81</v>
      </c>
      <c r="Q143" s="75" t="s">
        <v>47</v>
      </c>
    </row>
    <row r="144" spans="1:17">
      <c r="A144" s="65">
        <v>2428</v>
      </c>
      <c r="B144" s="52" t="s">
        <v>48</v>
      </c>
      <c r="C144" s="52" t="s">
        <v>28</v>
      </c>
      <c r="D144" s="52" t="s">
        <v>19</v>
      </c>
      <c r="E144" s="52" t="s">
        <v>30</v>
      </c>
      <c r="F144" s="52" t="s">
        <v>38</v>
      </c>
      <c r="G144" s="52" t="s">
        <v>22</v>
      </c>
      <c r="H144" s="52" t="s">
        <v>31</v>
      </c>
      <c r="I144" s="52">
        <v>2024</v>
      </c>
      <c r="J144" s="52" t="s">
        <v>24</v>
      </c>
      <c r="K144" s="52" t="s">
        <v>53</v>
      </c>
      <c r="L144" s="52" t="s">
        <v>66</v>
      </c>
      <c r="M144" s="55">
        <v>92.97</v>
      </c>
      <c r="N144" s="52">
        <v>231</v>
      </c>
      <c r="O144" s="52">
        <v>0.16</v>
      </c>
      <c r="P144" s="55">
        <v>4526.59</v>
      </c>
      <c r="Q144" s="75" t="s">
        <v>27</v>
      </c>
    </row>
    <row r="145" spans="1:17">
      <c r="A145" s="65">
        <v>2433</v>
      </c>
      <c r="B145" s="52" t="s">
        <v>48</v>
      </c>
      <c r="C145" s="52" t="s">
        <v>28</v>
      </c>
      <c r="D145" s="52" t="s">
        <v>54</v>
      </c>
      <c r="E145" s="52" t="s">
        <v>67</v>
      </c>
      <c r="F145" s="52" t="s">
        <v>43</v>
      </c>
      <c r="G145" s="52" t="s">
        <v>57</v>
      </c>
      <c r="H145" s="52" t="s">
        <v>31</v>
      </c>
      <c r="I145" s="52">
        <v>2024</v>
      </c>
      <c r="J145" s="52" t="s">
        <v>63</v>
      </c>
      <c r="K145" s="52" t="s">
        <v>68</v>
      </c>
      <c r="L145" s="52" t="s">
        <v>39</v>
      </c>
      <c r="M145" s="55">
        <v>41.37</v>
      </c>
      <c r="N145" s="52">
        <v>25</v>
      </c>
      <c r="O145" s="52">
        <v>0.03</v>
      </c>
      <c r="P145" s="55">
        <v>4941.4799999999996</v>
      </c>
      <c r="Q145" s="75" t="s">
        <v>61</v>
      </c>
    </row>
    <row r="146" spans="1:17">
      <c r="A146" s="65">
        <v>2439</v>
      </c>
      <c r="B146" s="52" t="s">
        <v>48</v>
      </c>
      <c r="C146" s="52" t="s">
        <v>28</v>
      </c>
      <c r="D146" s="52" t="s">
        <v>19</v>
      </c>
      <c r="E146" s="52" t="s">
        <v>37</v>
      </c>
      <c r="F146" s="52" t="s">
        <v>55</v>
      </c>
      <c r="G146" s="52" t="s">
        <v>22</v>
      </c>
      <c r="H146" s="52" t="s">
        <v>23</v>
      </c>
      <c r="I146" s="52">
        <v>2023</v>
      </c>
      <c r="J146" s="52" t="s">
        <v>32</v>
      </c>
      <c r="K146" s="52" t="s">
        <v>25</v>
      </c>
      <c r="L146" s="52" t="s">
        <v>69</v>
      </c>
      <c r="M146" s="55">
        <v>37.340000000000003</v>
      </c>
      <c r="N146" s="52">
        <v>323</v>
      </c>
      <c r="O146" s="52">
        <v>0.24</v>
      </c>
      <c r="P146" s="55">
        <v>4354.8599999999997</v>
      </c>
      <c r="Q146" s="75" t="s">
        <v>27</v>
      </c>
    </row>
    <row r="147" spans="1:17">
      <c r="A147" s="65">
        <v>2442</v>
      </c>
      <c r="B147" s="52" t="s">
        <v>48</v>
      </c>
      <c r="C147" s="52" t="s">
        <v>49</v>
      </c>
      <c r="D147" s="52" t="s">
        <v>52</v>
      </c>
      <c r="E147" s="52" t="s">
        <v>70</v>
      </c>
      <c r="F147" s="52" t="s">
        <v>43</v>
      </c>
      <c r="G147" s="52" t="s">
        <v>57</v>
      </c>
      <c r="H147" s="52" t="s">
        <v>23</v>
      </c>
      <c r="I147" s="52">
        <v>2024</v>
      </c>
      <c r="J147" s="52" t="s">
        <v>32</v>
      </c>
      <c r="K147" s="52" t="s">
        <v>33</v>
      </c>
      <c r="L147" s="52" t="s">
        <v>69</v>
      </c>
      <c r="M147" s="55">
        <v>63.05</v>
      </c>
      <c r="N147" s="52">
        <v>85</v>
      </c>
      <c r="O147" s="52">
        <v>0.28999999999999998</v>
      </c>
      <c r="P147" s="55">
        <v>1855.47</v>
      </c>
      <c r="Q147" s="75" t="s">
        <v>56</v>
      </c>
    </row>
    <row r="148" spans="1:17">
      <c r="A148" s="65">
        <v>2444</v>
      </c>
      <c r="B148" s="52" t="s">
        <v>48</v>
      </c>
      <c r="C148" s="52" t="s">
        <v>35</v>
      </c>
      <c r="D148" s="52" t="s">
        <v>52</v>
      </c>
      <c r="E148" s="52" t="s">
        <v>59</v>
      </c>
      <c r="F148" s="52" t="s">
        <v>21</v>
      </c>
      <c r="G148" s="52" t="s">
        <v>57</v>
      </c>
      <c r="H148" s="52" t="s">
        <v>23</v>
      </c>
      <c r="I148" s="52">
        <v>2024</v>
      </c>
      <c r="J148" s="52" t="s">
        <v>24</v>
      </c>
      <c r="K148" s="52" t="s">
        <v>51</v>
      </c>
      <c r="L148" s="52" t="s">
        <v>26</v>
      </c>
      <c r="M148" s="55">
        <v>80.819999999999993</v>
      </c>
      <c r="N148" s="52">
        <v>466</v>
      </c>
      <c r="O148" s="52">
        <v>0.06</v>
      </c>
      <c r="P148" s="55">
        <v>768.06</v>
      </c>
      <c r="Q148" s="75" t="s">
        <v>61</v>
      </c>
    </row>
    <row r="149" spans="1:17">
      <c r="A149" s="65">
        <v>2446</v>
      </c>
      <c r="B149" s="52" t="s">
        <v>48</v>
      </c>
      <c r="C149" s="52" t="s">
        <v>28</v>
      </c>
      <c r="D149" s="52" t="s">
        <v>19</v>
      </c>
      <c r="E149" s="52" t="s">
        <v>59</v>
      </c>
      <c r="F149" s="52" t="s">
        <v>55</v>
      </c>
      <c r="G149" s="52" t="s">
        <v>44</v>
      </c>
      <c r="H149" s="52" t="s">
        <v>23</v>
      </c>
      <c r="I149" s="52">
        <v>2023</v>
      </c>
      <c r="J149" s="52" t="s">
        <v>32</v>
      </c>
      <c r="K149" s="52" t="s">
        <v>46</v>
      </c>
      <c r="L149" s="52" t="s">
        <v>34</v>
      </c>
      <c r="M149" s="55">
        <v>79.83</v>
      </c>
      <c r="N149" s="52">
        <v>273</v>
      </c>
      <c r="O149" s="52">
        <v>0.2</v>
      </c>
      <c r="P149" s="55">
        <v>4768.68</v>
      </c>
      <c r="Q149" s="75" t="s">
        <v>40</v>
      </c>
    </row>
    <row r="150" spans="1:17">
      <c r="A150" s="65">
        <v>2448</v>
      </c>
      <c r="B150" s="52" t="s">
        <v>48</v>
      </c>
      <c r="C150" s="52" t="s">
        <v>28</v>
      </c>
      <c r="D150" s="52" t="s">
        <v>36</v>
      </c>
      <c r="E150" s="52" t="s">
        <v>20</v>
      </c>
      <c r="F150" s="52" t="s">
        <v>55</v>
      </c>
      <c r="G150" s="52" t="s">
        <v>22</v>
      </c>
      <c r="H150" s="52" t="s">
        <v>31</v>
      </c>
      <c r="I150" s="52">
        <v>2023</v>
      </c>
      <c r="J150" s="52" t="s">
        <v>63</v>
      </c>
      <c r="K150" s="52" t="s">
        <v>25</v>
      </c>
      <c r="L150" s="52" t="s">
        <v>69</v>
      </c>
      <c r="M150" s="55">
        <v>67.069999999999993</v>
      </c>
      <c r="N150" s="52">
        <v>180</v>
      </c>
      <c r="O150" s="52">
        <v>0.24</v>
      </c>
      <c r="P150" s="55">
        <v>4268.2700000000004</v>
      </c>
      <c r="Q150" s="75" t="s">
        <v>56</v>
      </c>
    </row>
    <row r="151" spans="1:17">
      <c r="A151" s="65">
        <v>2449</v>
      </c>
      <c r="B151" s="52" t="s">
        <v>48</v>
      </c>
      <c r="C151" s="52" t="s">
        <v>28</v>
      </c>
      <c r="D151" s="52" t="s">
        <v>52</v>
      </c>
      <c r="E151" s="52" t="s">
        <v>67</v>
      </c>
      <c r="F151" s="52" t="s">
        <v>38</v>
      </c>
      <c r="G151" s="52" t="s">
        <v>22</v>
      </c>
      <c r="H151" s="52" t="s">
        <v>31</v>
      </c>
      <c r="I151" s="52">
        <v>2023</v>
      </c>
      <c r="J151" s="52" t="s">
        <v>45</v>
      </c>
      <c r="K151" s="52" t="s">
        <v>46</v>
      </c>
      <c r="L151" s="52" t="s">
        <v>69</v>
      </c>
      <c r="M151" s="55">
        <v>56.26</v>
      </c>
      <c r="N151" s="52">
        <v>11</v>
      </c>
      <c r="O151" s="52">
        <v>0</v>
      </c>
      <c r="P151" s="55">
        <v>4792.04</v>
      </c>
      <c r="Q151" s="75" t="s">
        <v>56</v>
      </c>
    </row>
    <row r="152" spans="1:17">
      <c r="A152" s="65">
        <v>2453</v>
      </c>
      <c r="B152" s="52" t="s">
        <v>48</v>
      </c>
      <c r="C152" s="52" t="s">
        <v>28</v>
      </c>
      <c r="D152" s="52" t="s">
        <v>29</v>
      </c>
      <c r="E152" s="52" t="s">
        <v>37</v>
      </c>
      <c r="F152" s="52" t="s">
        <v>43</v>
      </c>
      <c r="G152" s="52" t="s">
        <v>22</v>
      </c>
      <c r="H152" s="52" t="s">
        <v>23</v>
      </c>
      <c r="I152" s="52">
        <v>2023</v>
      </c>
      <c r="J152" s="52" t="s">
        <v>32</v>
      </c>
      <c r="K152" s="52" t="s">
        <v>53</v>
      </c>
      <c r="L152" s="52" t="s">
        <v>39</v>
      </c>
      <c r="M152" s="55">
        <v>28.71</v>
      </c>
      <c r="N152" s="52">
        <v>49</v>
      </c>
      <c r="O152" s="52">
        <v>0.13</v>
      </c>
      <c r="P152" s="55">
        <v>3794.24</v>
      </c>
      <c r="Q152" s="75" t="s">
        <v>56</v>
      </c>
    </row>
    <row r="153" spans="1:17">
      <c r="A153" s="65">
        <v>2454</v>
      </c>
      <c r="B153" s="52" t="s">
        <v>48</v>
      </c>
      <c r="C153" s="52" t="s">
        <v>28</v>
      </c>
      <c r="D153" s="52" t="s">
        <v>50</v>
      </c>
      <c r="E153" s="52" t="s">
        <v>30</v>
      </c>
      <c r="F153" s="52" t="s">
        <v>60</v>
      </c>
      <c r="G153" s="52" t="s">
        <v>22</v>
      </c>
      <c r="H153" s="52" t="s">
        <v>23</v>
      </c>
      <c r="I153" s="52">
        <v>2023</v>
      </c>
      <c r="J153" s="52" t="s">
        <v>24</v>
      </c>
      <c r="K153" s="52" t="s">
        <v>51</v>
      </c>
      <c r="L153" s="52" t="s">
        <v>39</v>
      </c>
      <c r="M153" s="55">
        <v>38.57</v>
      </c>
      <c r="N153" s="52">
        <v>482</v>
      </c>
      <c r="O153" s="52">
        <v>0.01</v>
      </c>
      <c r="P153" s="55">
        <v>87.43</v>
      </c>
      <c r="Q153" s="75" t="s">
        <v>40</v>
      </c>
    </row>
    <row r="154" spans="1:17">
      <c r="A154" s="65">
        <v>2456</v>
      </c>
      <c r="B154" s="52" t="s">
        <v>48</v>
      </c>
      <c r="C154" s="52" t="s">
        <v>18</v>
      </c>
      <c r="D154" s="52" t="s">
        <v>54</v>
      </c>
      <c r="E154" s="52" t="s">
        <v>59</v>
      </c>
      <c r="F154" s="52" t="s">
        <v>60</v>
      </c>
      <c r="G154" s="52" t="s">
        <v>22</v>
      </c>
      <c r="H154" s="52" t="s">
        <v>31</v>
      </c>
      <c r="I154" s="52">
        <v>2023</v>
      </c>
      <c r="J154" s="52" t="s">
        <v>24</v>
      </c>
      <c r="K154" s="52" t="s">
        <v>65</v>
      </c>
      <c r="L154" s="52" t="s">
        <v>69</v>
      </c>
      <c r="M154" s="55">
        <v>47.5</v>
      </c>
      <c r="N154" s="52">
        <v>291</v>
      </c>
      <c r="O154" s="52">
        <v>0.18</v>
      </c>
      <c r="P154" s="55">
        <v>3407.17</v>
      </c>
      <c r="Q154" s="75" t="s">
        <v>27</v>
      </c>
    </row>
    <row r="155" spans="1:17">
      <c r="A155" s="65">
        <v>2457</v>
      </c>
      <c r="B155" s="52" t="s">
        <v>48</v>
      </c>
      <c r="C155" s="52" t="s">
        <v>49</v>
      </c>
      <c r="D155" s="52" t="s">
        <v>19</v>
      </c>
      <c r="E155" s="52" t="s">
        <v>37</v>
      </c>
      <c r="F155" s="52" t="s">
        <v>60</v>
      </c>
      <c r="G155" s="52" t="s">
        <v>44</v>
      </c>
      <c r="H155" s="52" t="s">
        <v>31</v>
      </c>
      <c r="I155" s="52">
        <v>2024</v>
      </c>
      <c r="J155" s="52" t="s">
        <v>45</v>
      </c>
      <c r="K155" s="52" t="s">
        <v>65</v>
      </c>
      <c r="L155" s="52" t="s">
        <v>26</v>
      </c>
      <c r="M155" s="55">
        <v>84.11</v>
      </c>
      <c r="N155" s="52">
        <v>384</v>
      </c>
      <c r="O155" s="52">
        <v>0.24</v>
      </c>
      <c r="P155" s="55">
        <v>3245.54</v>
      </c>
      <c r="Q155" s="75" t="s">
        <v>56</v>
      </c>
    </row>
    <row r="156" spans="1:17">
      <c r="A156" s="65">
        <v>2462</v>
      </c>
      <c r="B156" s="52" t="s">
        <v>48</v>
      </c>
      <c r="C156" s="52" t="s">
        <v>18</v>
      </c>
      <c r="D156" s="52" t="s">
        <v>36</v>
      </c>
      <c r="E156" s="52" t="s">
        <v>20</v>
      </c>
      <c r="F156" s="52" t="s">
        <v>43</v>
      </c>
      <c r="G156" s="52" t="s">
        <v>57</v>
      </c>
      <c r="H156" s="52" t="s">
        <v>23</v>
      </c>
      <c r="I156" s="52">
        <v>2024</v>
      </c>
      <c r="J156" s="52" t="s">
        <v>32</v>
      </c>
      <c r="K156" s="52" t="s">
        <v>58</v>
      </c>
      <c r="L156" s="52" t="s">
        <v>66</v>
      </c>
      <c r="M156" s="55">
        <v>33.799999999999997</v>
      </c>
      <c r="N156" s="52">
        <v>349</v>
      </c>
      <c r="O156" s="52">
        <v>0.2</v>
      </c>
      <c r="P156" s="55">
        <v>1446.4</v>
      </c>
      <c r="Q156" s="75" t="s">
        <v>40</v>
      </c>
    </row>
    <row r="157" spans="1:17">
      <c r="A157" s="65">
        <v>2464</v>
      </c>
      <c r="B157" s="52" t="s">
        <v>48</v>
      </c>
      <c r="C157" s="52" t="s">
        <v>18</v>
      </c>
      <c r="D157" s="52" t="s">
        <v>19</v>
      </c>
      <c r="E157" s="52" t="s">
        <v>67</v>
      </c>
      <c r="F157" s="52" t="s">
        <v>60</v>
      </c>
      <c r="G157" s="52" t="s">
        <v>22</v>
      </c>
      <c r="H157" s="52" t="s">
        <v>23</v>
      </c>
      <c r="I157" s="52">
        <v>2024</v>
      </c>
      <c r="J157" s="52" t="s">
        <v>24</v>
      </c>
      <c r="K157" s="52" t="s">
        <v>25</v>
      </c>
      <c r="L157" s="52" t="s">
        <v>69</v>
      </c>
      <c r="M157" s="55">
        <v>51.92</v>
      </c>
      <c r="N157" s="52">
        <v>138</v>
      </c>
      <c r="O157" s="52">
        <v>0.16</v>
      </c>
      <c r="P157" s="55">
        <v>3668.7</v>
      </c>
      <c r="Q157" s="75" t="s">
        <v>47</v>
      </c>
    </row>
    <row r="158" spans="1:17">
      <c r="A158" s="65">
        <v>2468</v>
      </c>
      <c r="B158" s="52" t="s">
        <v>48</v>
      </c>
      <c r="C158" s="52" t="s">
        <v>35</v>
      </c>
      <c r="D158" s="52" t="s">
        <v>36</v>
      </c>
      <c r="E158" s="52" t="s">
        <v>62</v>
      </c>
      <c r="F158" s="52" t="s">
        <v>55</v>
      </c>
      <c r="G158" s="52" t="s">
        <v>22</v>
      </c>
      <c r="H158" s="52" t="s">
        <v>23</v>
      </c>
      <c r="I158" s="52">
        <v>2024</v>
      </c>
      <c r="J158" s="52" t="s">
        <v>32</v>
      </c>
      <c r="K158" s="52" t="s">
        <v>33</v>
      </c>
      <c r="L158" s="52" t="s">
        <v>26</v>
      </c>
      <c r="M158" s="55">
        <v>41.11</v>
      </c>
      <c r="N158" s="52">
        <v>247</v>
      </c>
      <c r="O158" s="52">
        <v>0.08</v>
      </c>
      <c r="P158" s="55">
        <v>3005.79</v>
      </c>
      <c r="Q158" s="75" t="s">
        <v>61</v>
      </c>
    </row>
    <row r="159" spans="1:17">
      <c r="A159" s="65">
        <v>2469</v>
      </c>
      <c r="B159" s="52" t="s">
        <v>48</v>
      </c>
      <c r="C159" s="52" t="s">
        <v>49</v>
      </c>
      <c r="D159" s="52" t="s">
        <v>36</v>
      </c>
      <c r="E159" s="52" t="s">
        <v>67</v>
      </c>
      <c r="F159" s="52" t="s">
        <v>60</v>
      </c>
      <c r="G159" s="52" t="s">
        <v>57</v>
      </c>
      <c r="H159" s="52" t="s">
        <v>23</v>
      </c>
      <c r="I159" s="52">
        <v>2024</v>
      </c>
      <c r="J159" s="52" t="s">
        <v>24</v>
      </c>
      <c r="K159" s="52" t="s">
        <v>65</v>
      </c>
      <c r="L159" s="52" t="s">
        <v>26</v>
      </c>
      <c r="M159" s="55">
        <v>53.47</v>
      </c>
      <c r="N159" s="52">
        <v>242</v>
      </c>
      <c r="O159" s="52">
        <v>0.02</v>
      </c>
      <c r="P159" s="55">
        <v>1116.71</v>
      </c>
      <c r="Q159" s="75" t="s">
        <v>56</v>
      </c>
    </row>
    <row r="160" spans="1:17">
      <c r="A160" s="65">
        <v>2473</v>
      </c>
      <c r="B160" s="52" t="s">
        <v>48</v>
      </c>
      <c r="C160" s="52" t="s">
        <v>35</v>
      </c>
      <c r="D160" s="52" t="s">
        <v>42</v>
      </c>
      <c r="E160" s="52" t="s">
        <v>70</v>
      </c>
      <c r="F160" s="52" t="s">
        <v>38</v>
      </c>
      <c r="G160" s="52" t="s">
        <v>22</v>
      </c>
      <c r="H160" s="52" t="s">
        <v>31</v>
      </c>
      <c r="I160" s="52">
        <v>2023</v>
      </c>
      <c r="J160" s="52" t="s">
        <v>63</v>
      </c>
      <c r="K160" s="52" t="s">
        <v>53</v>
      </c>
      <c r="L160" s="52" t="s">
        <v>69</v>
      </c>
      <c r="M160" s="55">
        <v>79.06</v>
      </c>
      <c r="N160" s="52">
        <v>177</v>
      </c>
      <c r="O160" s="52">
        <v>0.12</v>
      </c>
      <c r="P160" s="55">
        <v>3815.5</v>
      </c>
      <c r="Q160" s="75" t="s">
        <v>56</v>
      </c>
    </row>
    <row r="161" spans="1:17">
      <c r="A161" s="65">
        <v>2475</v>
      </c>
      <c r="B161" s="52" t="s">
        <v>48</v>
      </c>
      <c r="C161" s="52" t="s">
        <v>28</v>
      </c>
      <c r="D161" s="52" t="s">
        <v>42</v>
      </c>
      <c r="E161" s="52" t="s">
        <v>67</v>
      </c>
      <c r="F161" s="52" t="s">
        <v>38</v>
      </c>
      <c r="G161" s="52" t="s">
        <v>44</v>
      </c>
      <c r="H161" s="52" t="s">
        <v>31</v>
      </c>
      <c r="I161" s="52">
        <v>2024</v>
      </c>
      <c r="J161" s="52" t="s">
        <v>24</v>
      </c>
      <c r="K161" s="52" t="s">
        <v>46</v>
      </c>
      <c r="L161" s="52" t="s">
        <v>39</v>
      </c>
      <c r="M161" s="55">
        <v>15.71</v>
      </c>
      <c r="N161" s="52">
        <v>141</v>
      </c>
      <c r="O161" s="52">
        <v>0.27</v>
      </c>
      <c r="P161" s="55">
        <v>368.73</v>
      </c>
      <c r="Q161" s="75" t="s">
        <v>40</v>
      </c>
    </row>
    <row r="162" spans="1:17">
      <c r="A162" s="65">
        <v>2476</v>
      </c>
      <c r="B162" s="52" t="s">
        <v>48</v>
      </c>
      <c r="C162" s="52" t="s">
        <v>49</v>
      </c>
      <c r="D162" s="52" t="s">
        <v>36</v>
      </c>
      <c r="E162" s="52" t="s">
        <v>20</v>
      </c>
      <c r="F162" s="52" t="s">
        <v>38</v>
      </c>
      <c r="G162" s="52" t="s">
        <v>44</v>
      </c>
      <c r="H162" s="52" t="s">
        <v>23</v>
      </c>
      <c r="I162" s="52">
        <v>2024</v>
      </c>
      <c r="J162" s="52" t="s">
        <v>63</v>
      </c>
      <c r="K162" s="52" t="s">
        <v>33</v>
      </c>
      <c r="L162" s="52" t="s">
        <v>26</v>
      </c>
      <c r="M162" s="55">
        <v>7.04</v>
      </c>
      <c r="N162" s="52">
        <v>267</v>
      </c>
      <c r="O162" s="52">
        <v>0.25</v>
      </c>
      <c r="P162" s="55">
        <v>3322.58</v>
      </c>
      <c r="Q162" s="75" t="s">
        <v>56</v>
      </c>
    </row>
    <row r="163" spans="1:17">
      <c r="A163" s="65">
        <v>2486</v>
      </c>
      <c r="B163" s="52" t="s">
        <v>48</v>
      </c>
      <c r="C163" s="52" t="s">
        <v>18</v>
      </c>
      <c r="D163" s="52" t="s">
        <v>19</v>
      </c>
      <c r="E163" s="52" t="s">
        <v>62</v>
      </c>
      <c r="F163" s="52" t="s">
        <v>21</v>
      </c>
      <c r="G163" s="52" t="s">
        <v>22</v>
      </c>
      <c r="H163" s="52" t="s">
        <v>23</v>
      </c>
      <c r="I163" s="52">
        <v>2023</v>
      </c>
      <c r="J163" s="52" t="s">
        <v>32</v>
      </c>
      <c r="K163" s="52" t="s">
        <v>46</v>
      </c>
      <c r="L163" s="52" t="s">
        <v>34</v>
      </c>
      <c r="M163" s="55">
        <v>62.52</v>
      </c>
      <c r="N163" s="52">
        <v>30</v>
      </c>
      <c r="O163" s="52">
        <v>0.23</v>
      </c>
      <c r="P163" s="55">
        <v>3672.69</v>
      </c>
      <c r="Q163" s="75" t="s">
        <v>27</v>
      </c>
    </row>
    <row r="164" spans="1:17">
      <c r="A164" s="65">
        <v>2487</v>
      </c>
      <c r="B164" s="52" t="s">
        <v>48</v>
      </c>
      <c r="C164" s="52" t="s">
        <v>49</v>
      </c>
      <c r="D164" s="52" t="s">
        <v>29</v>
      </c>
      <c r="E164" s="52" t="s">
        <v>37</v>
      </c>
      <c r="F164" s="52" t="s">
        <v>21</v>
      </c>
      <c r="G164" s="52" t="s">
        <v>44</v>
      </c>
      <c r="H164" s="52" t="s">
        <v>23</v>
      </c>
      <c r="I164" s="52">
        <v>2023</v>
      </c>
      <c r="J164" s="52" t="s">
        <v>24</v>
      </c>
      <c r="K164" s="52" t="s">
        <v>65</v>
      </c>
      <c r="L164" s="52" t="s">
        <v>39</v>
      </c>
      <c r="M164" s="55">
        <v>15.52</v>
      </c>
      <c r="N164" s="52">
        <v>325</v>
      </c>
      <c r="O164" s="52">
        <v>0.17</v>
      </c>
      <c r="P164" s="55">
        <v>4777.03</v>
      </c>
      <c r="Q164" s="75" t="s">
        <v>47</v>
      </c>
    </row>
    <row r="165" spans="1:17">
      <c r="A165" s="65">
        <v>2491</v>
      </c>
      <c r="B165" s="52" t="s">
        <v>48</v>
      </c>
      <c r="C165" s="52" t="s">
        <v>18</v>
      </c>
      <c r="D165" s="52" t="s">
        <v>36</v>
      </c>
      <c r="E165" s="52" t="s">
        <v>59</v>
      </c>
      <c r="F165" s="52" t="s">
        <v>43</v>
      </c>
      <c r="G165" s="52" t="s">
        <v>44</v>
      </c>
      <c r="H165" s="52" t="s">
        <v>23</v>
      </c>
      <c r="I165" s="52">
        <v>2023</v>
      </c>
      <c r="J165" s="52" t="s">
        <v>24</v>
      </c>
      <c r="K165" s="52" t="s">
        <v>64</v>
      </c>
      <c r="L165" s="52" t="s">
        <v>66</v>
      </c>
      <c r="M165" s="55">
        <v>70.3</v>
      </c>
      <c r="N165" s="52">
        <v>460</v>
      </c>
      <c r="O165" s="52">
        <v>0.28999999999999998</v>
      </c>
      <c r="P165" s="55">
        <v>658.1</v>
      </c>
      <c r="Q165" s="75" t="s">
        <v>56</v>
      </c>
    </row>
    <row r="166" spans="1:17">
      <c r="A166" s="65">
        <v>2493</v>
      </c>
      <c r="B166" s="52" t="s">
        <v>48</v>
      </c>
      <c r="C166" s="52" t="s">
        <v>18</v>
      </c>
      <c r="D166" s="52" t="s">
        <v>42</v>
      </c>
      <c r="E166" s="52" t="s">
        <v>67</v>
      </c>
      <c r="F166" s="52" t="s">
        <v>60</v>
      </c>
      <c r="G166" s="52" t="s">
        <v>57</v>
      </c>
      <c r="H166" s="52" t="s">
        <v>31</v>
      </c>
      <c r="I166" s="52">
        <v>2023</v>
      </c>
      <c r="J166" s="52" t="s">
        <v>24</v>
      </c>
      <c r="K166" s="52" t="s">
        <v>71</v>
      </c>
      <c r="L166" s="52" t="s">
        <v>26</v>
      </c>
      <c r="M166" s="55">
        <v>71.7</v>
      </c>
      <c r="N166" s="52">
        <v>169</v>
      </c>
      <c r="O166" s="52">
        <v>0.12</v>
      </c>
      <c r="P166" s="55">
        <v>4730.6400000000003</v>
      </c>
      <c r="Q166" s="75" t="s">
        <v>27</v>
      </c>
    </row>
    <row r="167" spans="1:17">
      <c r="A167" s="65">
        <v>2494</v>
      </c>
      <c r="B167" s="52" t="s">
        <v>48</v>
      </c>
      <c r="C167" s="52" t="s">
        <v>18</v>
      </c>
      <c r="D167" s="52" t="s">
        <v>36</v>
      </c>
      <c r="E167" s="52" t="s">
        <v>37</v>
      </c>
      <c r="F167" s="52" t="s">
        <v>60</v>
      </c>
      <c r="G167" s="52" t="s">
        <v>57</v>
      </c>
      <c r="H167" s="52" t="s">
        <v>23</v>
      </c>
      <c r="I167" s="52">
        <v>2024</v>
      </c>
      <c r="J167" s="52" t="s">
        <v>45</v>
      </c>
      <c r="K167" s="52" t="s">
        <v>46</v>
      </c>
      <c r="L167" s="52" t="s">
        <v>26</v>
      </c>
      <c r="M167" s="55">
        <v>29.3</v>
      </c>
      <c r="N167" s="52">
        <v>363</v>
      </c>
      <c r="O167" s="52">
        <v>0.25</v>
      </c>
      <c r="P167" s="55">
        <v>1278.3</v>
      </c>
      <c r="Q167" s="75" t="s">
        <v>27</v>
      </c>
    </row>
    <row r="168" spans="1:17">
      <c r="A168" s="65">
        <v>2498</v>
      </c>
      <c r="B168" s="52" t="s">
        <v>48</v>
      </c>
      <c r="C168" s="52" t="s">
        <v>35</v>
      </c>
      <c r="D168" s="52" t="s">
        <v>50</v>
      </c>
      <c r="E168" s="52" t="s">
        <v>59</v>
      </c>
      <c r="F168" s="52" t="s">
        <v>60</v>
      </c>
      <c r="G168" s="52" t="s">
        <v>57</v>
      </c>
      <c r="H168" s="52" t="s">
        <v>31</v>
      </c>
      <c r="I168" s="52">
        <v>2023</v>
      </c>
      <c r="J168" s="52" t="s">
        <v>24</v>
      </c>
      <c r="K168" s="52" t="s">
        <v>64</v>
      </c>
      <c r="L168" s="52" t="s">
        <v>69</v>
      </c>
      <c r="M168" s="55">
        <v>84.42</v>
      </c>
      <c r="N168" s="52">
        <v>6</v>
      </c>
      <c r="O168" s="52">
        <v>0.05</v>
      </c>
      <c r="P168" s="55">
        <v>161.35</v>
      </c>
      <c r="Q168" s="75" t="s">
        <v>47</v>
      </c>
    </row>
    <row r="169" spans="1:17">
      <c r="A169" s="65">
        <v>2504</v>
      </c>
      <c r="B169" s="52" t="s">
        <v>48</v>
      </c>
      <c r="C169" s="52" t="s">
        <v>49</v>
      </c>
      <c r="D169" s="52" t="s">
        <v>52</v>
      </c>
      <c r="E169" s="52" t="s">
        <v>37</v>
      </c>
      <c r="F169" s="52" t="s">
        <v>60</v>
      </c>
      <c r="G169" s="52" t="s">
        <v>57</v>
      </c>
      <c r="H169" s="52" t="s">
        <v>31</v>
      </c>
      <c r="I169" s="52">
        <v>2024</v>
      </c>
      <c r="J169" s="52" t="s">
        <v>24</v>
      </c>
      <c r="K169" s="52" t="s">
        <v>73</v>
      </c>
      <c r="L169" s="52" t="s">
        <v>26</v>
      </c>
      <c r="M169" s="55">
        <v>82.52</v>
      </c>
      <c r="N169" s="52">
        <v>28</v>
      </c>
      <c r="O169" s="52">
        <v>0.3</v>
      </c>
      <c r="P169" s="55">
        <v>4905.38</v>
      </c>
      <c r="Q169" s="75" t="s">
        <v>47</v>
      </c>
    </row>
    <row r="170" spans="1:17">
      <c r="A170" s="65">
        <v>2507</v>
      </c>
      <c r="B170" s="52" t="s">
        <v>48</v>
      </c>
      <c r="C170" s="52" t="s">
        <v>18</v>
      </c>
      <c r="D170" s="52" t="s">
        <v>54</v>
      </c>
      <c r="E170" s="52" t="s">
        <v>70</v>
      </c>
      <c r="F170" s="52" t="s">
        <v>38</v>
      </c>
      <c r="G170" s="52" t="s">
        <v>22</v>
      </c>
      <c r="H170" s="52" t="s">
        <v>31</v>
      </c>
      <c r="I170" s="52">
        <v>2023</v>
      </c>
      <c r="J170" s="52" t="s">
        <v>63</v>
      </c>
      <c r="K170" s="52" t="s">
        <v>73</v>
      </c>
      <c r="L170" s="52" t="s">
        <v>69</v>
      </c>
      <c r="M170" s="55">
        <v>33.729999999999997</v>
      </c>
      <c r="N170" s="52">
        <v>301</v>
      </c>
      <c r="O170" s="52">
        <v>0.15</v>
      </c>
      <c r="P170" s="55">
        <v>4736.72</v>
      </c>
      <c r="Q170" s="75" t="s">
        <v>61</v>
      </c>
    </row>
    <row r="171" spans="1:17">
      <c r="A171" s="65">
        <v>2508</v>
      </c>
      <c r="B171" s="52" t="s">
        <v>48</v>
      </c>
      <c r="C171" s="52" t="s">
        <v>35</v>
      </c>
      <c r="D171" s="52" t="s">
        <v>52</v>
      </c>
      <c r="E171" s="52" t="s">
        <v>59</v>
      </c>
      <c r="F171" s="52" t="s">
        <v>60</v>
      </c>
      <c r="G171" s="52" t="s">
        <v>57</v>
      </c>
      <c r="H171" s="52" t="s">
        <v>31</v>
      </c>
      <c r="I171" s="52">
        <v>2023</v>
      </c>
      <c r="J171" s="52" t="s">
        <v>32</v>
      </c>
      <c r="K171" s="52" t="s">
        <v>25</v>
      </c>
      <c r="L171" s="52" t="s">
        <v>26</v>
      </c>
      <c r="M171" s="55">
        <v>76.989999999999995</v>
      </c>
      <c r="N171" s="52">
        <v>7</v>
      </c>
      <c r="O171" s="52">
        <v>0.16</v>
      </c>
      <c r="P171" s="55">
        <v>4915.87</v>
      </c>
      <c r="Q171" s="75" t="s">
        <v>56</v>
      </c>
    </row>
    <row r="172" spans="1:17">
      <c r="A172" s="65">
        <v>2511</v>
      </c>
      <c r="B172" s="52" t="s">
        <v>48</v>
      </c>
      <c r="C172" s="52" t="s">
        <v>18</v>
      </c>
      <c r="D172" s="52" t="s">
        <v>36</v>
      </c>
      <c r="E172" s="52" t="s">
        <v>67</v>
      </c>
      <c r="F172" s="52" t="s">
        <v>60</v>
      </c>
      <c r="G172" s="52" t="s">
        <v>22</v>
      </c>
      <c r="H172" s="52" t="s">
        <v>23</v>
      </c>
      <c r="I172" s="52">
        <v>2024</v>
      </c>
      <c r="J172" s="52" t="s">
        <v>32</v>
      </c>
      <c r="K172" s="52" t="s">
        <v>72</v>
      </c>
      <c r="L172" s="52" t="s">
        <v>26</v>
      </c>
      <c r="M172" s="55">
        <v>62</v>
      </c>
      <c r="N172" s="52">
        <v>292</v>
      </c>
      <c r="O172" s="52">
        <v>0.27</v>
      </c>
      <c r="P172" s="55">
        <v>1998.76</v>
      </c>
      <c r="Q172" s="75" t="s">
        <v>27</v>
      </c>
    </row>
    <row r="173" spans="1:17">
      <c r="A173" s="65">
        <v>2516</v>
      </c>
      <c r="B173" s="52" t="s">
        <v>48</v>
      </c>
      <c r="C173" s="52" t="s">
        <v>18</v>
      </c>
      <c r="D173" s="52" t="s">
        <v>19</v>
      </c>
      <c r="E173" s="52" t="s">
        <v>62</v>
      </c>
      <c r="F173" s="52" t="s">
        <v>38</v>
      </c>
      <c r="G173" s="52" t="s">
        <v>22</v>
      </c>
      <c r="H173" s="52" t="s">
        <v>31</v>
      </c>
      <c r="I173" s="52">
        <v>2024</v>
      </c>
      <c r="J173" s="52" t="s">
        <v>32</v>
      </c>
      <c r="K173" s="52" t="s">
        <v>73</v>
      </c>
      <c r="L173" s="52" t="s">
        <v>34</v>
      </c>
      <c r="M173" s="55">
        <v>48.42</v>
      </c>
      <c r="N173" s="52">
        <v>93</v>
      </c>
      <c r="O173" s="52">
        <v>0.21</v>
      </c>
      <c r="P173" s="55">
        <v>156.36000000000001</v>
      </c>
      <c r="Q173" s="75" t="s">
        <v>61</v>
      </c>
    </row>
    <row r="174" spans="1:17">
      <c r="A174" s="65">
        <v>2517</v>
      </c>
      <c r="B174" s="52" t="s">
        <v>48</v>
      </c>
      <c r="C174" s="52" t="s">
        <v>49</v>
      </c>
      <c r="D174" s="52" t="s">
        <v>54</v>
      </c>
      <c r="E174" s="52" t="s">
        <v>37</v>
      </c>
      <c r="F174" s="52" t="s">
        <v>38</v>
      </c>
      <c r="G174" s="52" t="s">
        <v>22</v>
      </c>
      <c r="H174" s="52" t="s">
        <v>23</v>
      </c>
      <c r="I174" s="52">
        <v>2023</v>
      </c>
      <c r="J174" s="52" t="s">
        <v>45</v>
      </c>
      <c r="K174" s="52" t="s">
        <v>65</v>
      </c>
      <c r="L174" s="52" t="s">
        <v>69</v>
      </c>
      <c r="M174" s="55">
        <v>70.540000000000006</v>
      </c>
      <c r="N174" s="52">
        <v>367</v>
      </c>
      <c r="O174" s="52">
        <v>0.2</v>
      </c>
      <c r="P174" s="55">
        <v>1615.67</v>
      </c>
      <c r="Q174" s="75" t="s">
        <v>56</v>
      </c>
    </row>
    <row r="175" spans="1:17">
      <c r="A175" s="65">
        <v>2522</v>
      </c>
      <c r="B175" s="52" t="s">
        <v>48</v>
      </c>
      <c r="C175" s="52" t="s">
        <v>35</v>
      </c>
      <c r="D175" s="52" t="s">
        <v>29</v>
      </c>
      <c r="E175" s="52" t="s">
        <v>70</v>
      </c>
      <c r="F175" s="52" t="s">
        <v>55</v>
      </c>
      <c r="G175" s="52" t="s">
        <v>44</v>
      </c>
      <c r="H175" s="52" t="s">
        <v>23</v>
      </c>
      <c r="I175" s="52">
        <v>2024</v>
      </c>
      <c r="J175" s="52" t="s">
        <v>24</v>
      </c>
      <c r="K175" s="52" t="s">
        <v>71</v>
      </c>
      <c r="L175" s="52" t="s">
        <v>26</v>
      </c>
      <c r="M175" s="55">
        <v>9.3000000000000007</v>
      </c>
      <c r="N175" s="52">
        <v>140</v>
      </c>
      <c r="O175" s="52">
        <v>0.17</v>
      </c>
      <c r="P175" s="55">
        <v>2188.62</v>
      </c>
      <c r="Q175" s="75" t="s">
        <v>61</v>
      </c>
    </row>
    <row r="176" spans="1:17">
      <c r="A176" s="65">
        <v>2524</v>
      </c>
      <c r="B176" s="52" t="s">
        <v>48</v>
      </c>
      <c r="C176" s="52" t="s">
        <v>18</v>
      </c>
      <c r="D176" s="52" t="s">
        <v>52</v>
      </c>
      <c r="E176" s="52" t="s">
        <v>37</v>
      </c>
      <c r="F176" s="52" t="s">
        <v>60</v>
      </c>
      <c r="G176" s="52" t="s">
        <v>44</v>
      </c>
      <c r="H176" s="52" t="s">
        <v>23</v>
      </c>
      <c r="I176" s="52">
        <v>2024</v>
      </c>
      <c r="J176" s="52" t="s">
        <v>63</v>
      </c>
      <c r="K176" s="52" t="s">
        <v>46</v>
      </c>
      <c r="L176" s="52" t="s">
        <v>34</v>
      </c>
      <c r="M176" s="55">
        <v>6.68</v>
      </c>
      <c r="N176" s="52">
        <v>1</v>
      </c>
      <c r="O176" s="52">
        <v>0.14000000000000001</v>
      </c>
      <c r="P176" s="55">
        <v>4322.12</v>
      </c>
      <c r="Q176" s="75" t="s">
        <v>40</v>
      </c>
    </row>
    <row r="177" spans="1:17">
      <c r="A177" s="65">
        <v>2527</v>
      </c>
      <c r="B177" s="52" t="s">
        <v>48</v>
      </c>
      <c r="C177" s="52" t="s">
        <v>18</v>
      </c>
      <c r="D177" s="52" t="s">
        <v>19</v>
      </c>
      <c r="E177" s="52" t="s">
        <v>59</v>
      </c>
      <c r="F177" s="52" t="s">
        <v>43</v>
      </c>
      <c r="G177" s="52" t="s">
        <v>44</v>
      </c>
      <c r="H177" s="52" t="s">
        <v>31</v>
      </c>
      <c r="I177" s="52">
        <v>2024</v>
      </c>
      <c r="J177" s="52" t="s">
        <v>45</v>
      </c>
      <c r="K177" s="52" t="s">
        <v>73</v>
      </c>
      <c r="L177" s="52" t="s">
        <v>34</v>
      </c>
      <c r="M177" s="55">
        <v>97.43</v>
      </c>
      <c r="N177" s="52">
        <v>269</v>
      </c>
      <c r="O177" s="52">
        <v>0.04</v>
      </c>
      <c r="P177" s="55">
        <v>622.67999999999995</v>
      </c>
      <c r="Q177" s="75" t="s">
        <v>61</v>
      </c>
    </row>
    <row r="178" spans="1:17">
      <c r="A178" s="65">
        <v>2528</v>
      </c>
      <c r="B178" s="52" t="s">
        <v>48</v>
      </c>
      <c r="C178" s="52" t="s">
        <v>28</v>
      </c>
      <c r="D178" s="52" t="s">
        <v>52</v>
      </c>
      <c r="E178" s="52" t="s">
        <v>70</v>
      </c>
      <c r="F178" s="52" t="s">
        <v>60</v>
      </c>
      <c r="G178" s="52" t="s">
        <v>44</v>
      </c>
      <c r="H178" s="52" t="s">
        <v>31</v>
      </c>
      <c r="I178" s="52">
        <v>2024</v>
      </c>
      <c r="J178" s="52" t="s">
        <v>45</v>
      </c>
      <c r="K178" s="52" t="s">
        <v>73</v>
      </c>
      <c r="L178" s="52" t="s">
        <v>69</v>
      </c>
      <c r="M178" s="55">
        <v>10.19</v>
      </c>
      <c r="N178" s="52">
        <v>12</v>
      </c>
      <c r="O178" s="52">
        <v>0.2</v>
      </c>
      <c r="P178" s="55">
        <v>3592.29</v>
      </c>
      <c r="Q178" s="75" t="s">
        <v>61</v>
      </c>
    </row>
    <row r="179" spans="1:17">
      <c r="A179" s="65">
        <v>2529</v>
      </c>
      <c r="B179" s="52" t="s">
        <v>48</v>
      </c>
      <c r="C179" s="52" t="s">
        <v>35</v>
      </c>
      <c r="D179" s="52" t="s">
        <v>29</v>
      </c>
      <c r="E179" s="52" t="s">
        <v>37</v>
      </c>
      <c r="F179" s="52" t="s">
        <v>21</v>
      </c>
      <c r="G179" s="52" t="s">
        <v>44</v>
      </c>
      <c r="H179" s="52" t="s">
        <v>23</v>
      </c>
      <c r="I179" s="52">
        <v>2023</v>
      </c>
      <c r="J179" s="52" t="s">
        <v>32</v>
      </c>
      <c r="K179" s="52" t="s">
        <v>53</v>
      </c>
      <c r="L179" s="52" t="s">
        <v>39</v>
      </c>
      <c r="M179" s="55">
        <v>24.52</v>
      </c>
      <c r="N179" s="52">
        <v>281</v>
      </c>
      <c r="O179" s="52">
        <v>0.05</v>
      </c>
      <c r="P179" s="55">
        <v>2930.44</v>
      </c>
      <c r="Q179" s="75" t="s">
        <v>40</v>
      </c>
    </row>
    <row r="180" spans="1:17">
      <c r="A180" s="65">
        <v>2532</v>
      </c>
      <c r="B180" s="52" t="s">
        <v>48</v>
      </c>
      <c r="C180" s="52" t="s">
        <v>28</v>
      </c>
      <c r="D180" s="52" t="s">
        <v>36</v>
      </c>
      <c r="E180" s="52" t="s">
        <v>30</v>
      </c>
      <c r="F180" s="52" t="s">
        <v>43</v>
      </c>
      <c r="G180" s="52" t="s">
        <v>22</v>
      </c>
      <c r="H180" s="52" t="s">
        <v>23</v>
      </c>
      <c r="I180" s="52">
        <v>2023</v>
      </c>
      <c r="J180" s="52" t="s">
        <v>32</v>
      </c>
      <c r="K180" s="52" t="s">
        <v>58</v>
      </c>
      <c r="L180" s="52" t="s">
        <v>39</v>
      </c>
      <c r="M180" s="55">
        <v>90.33</v>
      </c>
      <c r="N180" s="52">
        <v>19</v>
      </c>
      <c r="O180" s="52">
        <v>0.06</v>
      </c>
      <c r="P180" s="55">
        <v>1024.78</v>
      </c>
      <c r="Q180" s="75" t="s">
        <v>40</v>
      </c>
    </row>
    <row r="181" spans="1:17">
      <c r="A181" s="65">
        <v>2538</v>
      </c>
      <c r="B181" s="52" t="s">
        <v>48</v>
      </c>
      <c r="C181" s="52" t="s">
        <v>18</v>
      </c>
      <c r="D181" s="52" t="s">
        <v>19</v>
      </c>
      <c r="E181" s="52" t="s">
        <v>30</v>
      </c>
      <c r="F181" s="52" t="s">
        <v>38</v>
      </c>
      <c r="G181" s="52" t="s">
        <v>44</v>
      </c>
      <c r="H181" s="52" t="s">
        <v>31</v>
      </c>
      <c r="I181" s="52">
        <v>2024</v>
      </c>
      <c r="J181" s="52" t="s">
        <v>24</v>
      </c>
      <c r="K181" s="52" t="s">
        <v>58</v>
      </c>
      <c r="L181" s="52" t="s">
        <v>26</v>
      </c>
      <c r="M181" s="55">
        <v>55.22</v>
      </c>
      <c r="N181" s="52">
        <v>182</v>
      </c>
      <c r="O181" s="52">
        <v>0.23</v>
      </c>
      <c r="P181" s="55">
        <v>2653.28</v>
      </c>
      <c r="Q181" s="75" t="s">
        <v>47</v>
      </c>
    </row>
    <row r="182" spans="1:17">
      <c r="A182" s="65">
        <v>2540</v>
      </c>
      <c r="B182" s="52" t="s">
        <v>48</v>
      </c>
      <c r="C182" s="52" t="s">
        <v>28</v>
      </c>
      <c r="D182" s="52" t="s">
        <v>19</v>
      </c>
      <c r="E182" s="52" t="s">
        <v>70</v>
      </c>
      <c r="F182" s="52" t="s">
        <v>43</v>
      </c>
      <c r="G182" s="52" t="s">
        <v>57</v>
      </c>
      <c r="H182" s="52" t="s">
        <v>23</v>
      </c>
      <c r="I182" s="52">
        <v>2024</v>
      </c>
      <c r="J182" s="52" t="s">
        <v>63</v>
      </c>
      <c r="K182" s="52" t="s">
        <v>65</v>
      </c>
      <c r="L182" s="52" t="s">
        <v>39</v>
      </c>
      <c r="M182" s="55">
        <v>33.630000000000003</v>
      </c>
      <c r="N182" s="52">
        <v>241</v>
      </c>
      <c r="O182" s="52">
        <v>0.03</v>
      </c>
      <c r="P182" s="55">
        <v>3549.73</v>
      </c>
      <c r="Q182" s="75" t="s">
        <v>40</v>
      </c>
    </row>
    <row r="183" spans="1:17">
      <c r="A183" s="65">
        <v>2542</v>
      </c>
      <c r="B183" s="52" t="s">
        <v>48</v>
      </c>
      <c r="C183" s="52" t="s">
        <v>28</v>
      </c>
      <c r="D183" s="52" t="s">
        <v>19</v>
      </c>
      <c r="E183" s="52" t="s">
        <v>30</v>
      </c>
      <c r="F183" s="52" t="s">
        <v>55</v>
      </c>
      <c r="G183" s="52" t="s">
        <v>22</v>
      </c>
      <c r="H183" s="52" t="s">
        <v>23</v>
      </c>
      <c r="I183" s="52">
        <v>2024</v>
      </c>
      <c r="J183" s="52" t="s">
        <v>24</v>
      </c>
      <c r="K183" s="52" t="s">
        <v>65</v>
      </c>
      <c r="L183" s="52" t="s">
        <v>66</v>
      </c>
      <c r="M183" s="55">
        <v>46.54</v>
      </c>
      <c r="N183" s="52">
        <v>379</v>
      </c>
      <c r="O183" s="52">
        <v>0.03</v>
      </c>
      <c r="P183" s="55">
        <v>1248.47</v>
      </c>
      <c r="Q183" s="75" t="s">
        <v>61</v>
      </c>
    </row>
    <row r="184" spans="1:17">
      <c r="A184" s="65">
        <v>2545</v>
      </c>
      <c r="B184" s="52" t="s">
        <v>48</v>
      </c>
      <c r="C184" s="52" t="s">
        <v>18</v>
      </c>
      <c r="D184" s="52" t="s">
        <v>29</v>
      </c>
      <c r="E184" s="52" t="s">
        <v>59</v>
      </c>
      <c r="F184" s="52" t="s">
        <v>21</v>
      </c>
      <c r="G184" s="52" t="s">
        <v>44</v>
      </c>
      <c r="H184" s="52" t="s">
        <v>23</v>
      </c>
      <c r="I184" s="52">
        <v>2023</v>
      </c>
      <c r="J184" s="52" t="s">
        <v>24</v>
      </c>
      <c r="K184" s="52" t="s">
        <v>64</v>
      </c>
      <c r="L184" s="52" t="s">
        <v>34</v>
      </c>
      <c r="M184" s="55">
        <v>88.88</v>
      </c>
      <c r="N184" s="52">
        <v>185</v>
      </c>
      <c r="O184" s="52">
        <v>0.02</v>
      </c>
      <c r="P184" s="55">
        <v>1624.72</v>
      </c>
      <c r="Q184" s="75" t="s">
        <v>47</v>
      </c>
    </row>
    <row r="185" spans="1:17">
      <c r="A185" s="65">
        <v>2554</v>
      </c>
      <c r="B185" s="52" t="s">
        <v>48</v>
      </c>
      <c r="C185" s="52" t="s">
        <v>18</v>
      </c>
      <c r="D185" s="52" t="s">
        <v>42</v>
      </c>
      <c r="E185" s="52" t="s">
        <v>62</v>
      </c>
      <c r="F185" s="52" t="s">
        <v>38</v>
      </c>
      <c r="G185" s="52" t="s">
        <v>22</v>
      </c>
      <c r="H185" s="52" t="s">
        <v>31</v>
      </c>
      <c r="I185" s="52">
        <v>2024</v>
      </c>
      <c r="J185" s="52" t="s">
        <v>63</v>
      </c>
      <c r="K185" s="52" t="s">
        <v>51</v>
      </c>
      <c r="L185" s="52" t="s">
        <v>34</v>
      </c>
      <c r="M185" s="55">
        <v>88.84</v>
      </c>
      <c r="N185" s="52">
        <v>468</v>
      </c>
      <c r="O185" s="52">
        <v>0.28999999999999998</v>
      </c>
      <c r="P185" s="55">
        <v>1926.97</v>
      </c>
      <c r="Q185" s="75" t="s">
        <v>56</v>
      </c>
    </row>
    <row r="186" spans="1:17">
      <c r="A186" s="65">
        <v>2558</v>
      </c>
      <c r="B186" s="52" t="s">
        <v>48</v>
      </c>
      <c r="C186" s="52" t="s">
        <v>35</v>
      </c>
      <c r="D186" s="52" t="s">
        <v>50</v>
      </c>
      <c r="E186" s="52" t="s">
        <v>67</v>
      </c>
      <c r="F186" s="52" t="s">
        <v>38</v>
      </c>
      <c r="G186" s="52" t="s">
        <v>22</v>
      </c>
      <c r="H186" s="52" t="s">
        <v>31</v>
      </c>
      <c r="I186" s="52">
        <v>2024</v>
      </c>
      <c r="J186" s="52" t="s">
        <v>63</v>
      </c>
      <c r="K186" s="52" t="s">
        <v>71</v>
      </c>
      <c r="L186" s="52" t="s">
        <v>34</v>
      </c>
      <c r="M186" s="55">
        <v>60.22</v>
      </c>
      <c r="N186" s="52">
        <v>60</v>
      </c>
      <c r="O186" s="52">
        <v>0.21</v>
      </c>
      <c r="P186" s="55">
        <v>3473.06</v>
      </c>
      <c r="Q186" s="75" t="s">
        <v>56</v>
      </c>
    </row>
    <row r="187" spans="1:17">
      <c r="A187" s="65">
        <v>2561</v>
      </c>
      <c r="B187" s="52" t="s">
        <v>48</v>
      </c>
      <c r="C187" s="52" t="s">
        <v>18</v>
      </c>
      <c r="D187" s="52" t="s">
        <v>36</v>
      </c>
      <c r="E187" s="52" t="s">
        <v>67</v>
      </c>
      <c r="F187" s="52" t="s">
        <v>55</v>
      </c>
      <c r="G187" s="52" t="s">
        <v>44</v>
      </c>
      <c r="H187" s="52" t="s">
        <v>23</v>
      </c>
      <c r="I187" s="52">
        <v>2023</v>
      </c>
      <c r="J187" s="52" t="s">
        <v>32</v>
      </c>
      <c r="K187" s="52" t="s">
        <v>33</v>
      </c>
      <c r="L187" s="52" t="s">
        <v>34</v>
      </c>
      <c r="M187" s="55">
        <v>19.920000000000002</v>
      </c>
      <c r="N187" s="52">
        <v>380</v>
      </c>
      <c r="O187" s="52">
        <v>0.03</v>
      </c>
      <c r="P187" s="55">
        <v>3160.05</v>
      </c>
      <c r="Q187" s="75" t="s">
        <v>61</v>
      </c>
    </row>
    <row r="188" spans="1:17">
      <c r="A188" s="65">
        <v>2565</v>
      </c>
      <c r="B188" s="52" t="s">
        <v>48</v>
      </c>
      <c r="C188" s="52" t="s">
        <v>18</v>
      </c>
      <c r="D188" s="52" t="s">
        <v>29</v>
      </c>
      <c r="E188" s="52" t="s">
        <v>37</v>
      </c>
      <c r="F188" s="52" t="s">
        <v>60</v>
      </c>
      <c r="G188" s="52" t="s">
        <v>57</v>
      </c>
      <c r="H188" s="52" t="s">
        <v>31</v>
      </c>
      <c r="I188" s="52">
        <v>2023</v>
      </c>
      <c r="J188" s="52" t="s">
        <v>24</v>
      </c>
      <c r="K188" s="52" t="s">
        <v>68</v>
      </c>
      <c r="L188" s="52" t="s">
        <v>39</v>
      </c>
      <c r="M188" s="55">
        <v>78.5</v>
      </c>
      <c r="N188" s="52">
        <v>430</v>
      </c>
      <c r="O188" s="52">
        <v>0.28999999999999998</v>
      </c>
      <c r="P188" s="55">
        <v>1586.46</v>
      </c>
      <c r="Q188" s="75" t="s">
        <v>40</v>
      </c>
    </row>
    <row r="189" spans="1:17">
      <c r="A189" s="65">
        <v>2566</v>
      </c>
      <c r="B189" s="52" t="s">
        <v>48</v>
      </c>
      <c r="C189" s="52" t="s">
        <v>18</v>
      </c>
      <c r="D189" s="52" t="s">
        <v>50</v>
      </c>
      <c r="E189" s="52" t="s">
        <v>67</v>
      </c>
      <c r="F189" s="52" t="s">
        <v>21</v>
      </c>
      <c r="G189" s="52" t="s">
        <v>57</v>
      </c>
      <c r="H189" s="52" t="s">
        <v>23</v>
      </c>
      <c r="I189" s="52">
        <v>2023</v>
      </c>
      <c r="J189" s="52" t="s">
        <v>32</v>
      </c>
      <c r="K189" s="52" t="s">
        <v>51</v>
      </c>
      <c r="L189" s="52" t="s">
        <v>39</v>
      </c>
      <c r="M189" s="55">
        <v>18.53</v>
      </c>
      <c r="N189" s="52">
        <v>20</v>
      </c>
      <c r="O189" s="52">
        <v>0.18</v>
      </c>
      <c r="P189" s="55">
        <v>804.88</v>
      </c>
      <c r="Q189" s="75" t="s">
        <v>27</v>
      </c>
    </row>
    <row r="190" spans="1:17">
      <c r="A190" s="65">
        <v>2571</v>
      </c>
      <c r="B190" s="52" t="s">
        <v>48</v>
      </c>
      <c r="C190" s="52" t="s">
        <v>28</v>
      </c>
      <c r="D190" s="52" t="s">
        <v>42</v>
      </c>
      <c r="E190" s="52" t="s">
        <v>59</v>
      </c>
      <c r="F190" s="52" t="s">
        <v>55</v>
      </c>
      <c r="G190" s="52" t="s">
        <v>57</v>
      </c>
      <c r="H190" s="52" t="s">
        <v>31</v>
      </c>
      <c r="I190" s="52">
        <v>2024</v>
      </c>
      <c r="J190" s="52" t="s">
        <v>32</v>
      </c>
      <c r="K190" s="52" t="s">
        <v>46</v>
      </c>
      <c r="L190" s="52" t="s">
        <v>66</v>
      </c>
      <c r="M190" s="55">
        <v>87.29</v>
      </c>
      <c r="N190" s="52">
        <v>5</v>
      </c>
      <c r="O190" s="52">
        <v>0.08</v>
      </c>
      <c r="P190" s="55">
        <v>4125.95</v>
      </c>
      <c r="Q190" s="75" t="s">
        <v>47</v>
      </c>
    </row>
    <row r="191" spans="1:17">
      <c r="A191" s="65">
        <v>2578</v>
      </c>
      <c r="B191" s="52" t="s">
        <v>48</v>
      </c>
      <c r="C191" s="52" t="s">
        <v>35</v>
      </c>
      <c r="D191" s="52" t="s">
        <v>42</v>
      </c>
      <c r="E191" s="52" t="s">
        <v>59</v>
      </c>
      <c r="F191" s="52" t="s">
        <v>55</v>
      </c>
      <c r="G191" s="52" t="s">
        <v>44</v>
      </c>
      <c r="H191" s="52" t="s">
        <v>23</v>
      </c>
      <c r="I191" s="52">
        <v>2024</v>
      </c>
      <c r="J191" s="52" t="s">
        <v>32</v>
      </c>
      <c r="K191" s="52" t="s">
        <v>65</v>
      </c>
      <c r="L191" s="52" t="s">
        <v>39</v>
      </c>
      <c r="M191" s="55">
        <v>42.3</v>
      </c>
      <c r="N191" s="52">
        <v>97</v>
      </c>
      <c r="O191" s="52">
        <v>0.25</v>
      </c>
      <c r="P191" s="55">
        <v>2602.19</v>
      </c>
      <c r="Q191" s="75" t="s">
        <v>27</v>
      </c>
    </row>
    <row r="192" spans="1:17">
      <c r="A192" s="65">
        <v>2579</v>
      </c>
      <c r="B192" s="52" t="s">
        <v>48</v>
      </c>
      <c r="C192" s="52" t="s">
        <v>35</v>
      </c>
      <c r="D192" s="52" t="s">
        <v>29</v>
      </c>
      <c r="E192" s="52" t="s">
        <v>67</v>
      </c>
      <c r="F192" s="52" t="s">
        <v>55</v>
      </c>
      <c r="G192" s="52" t="s">
        <v>44</v>
      </c>
      <c r="H192" s="52" t="s">
        <v>23</v>
      </c>
      <c r="I192" s="52">
        <v>2024</v>
      </c>
      <c r="J192" s="52" t="s">
        <v>24</v>
      </c>
      <c r="K192" s="52" t="s">
        <v>65</v>
      </c>
      <c r="L192" s="52" t="s">
        <v>34</v>
      </c>
      <c r="M192" s="55">
        <v>44.81</v>
      </c>
      <c r="N192" s="52">
        <v>352</v>
      </c>
      <c r="O192" s="52">
        <v>0.15</v>
      </c>
      <c r="P192" s="55">
        <v>3119.47</v>
      </c>
      <c r="Q192" s="75" t="s">
        <v>61</v>
      </c>
    </row>
    <row r="193" spans="1:17">
      <c r="A193" s="65">
        <v>2580</v>
      </c>
      <c r="B193" s="52" t="s">
        <v>48</v>
      </c>
      <c r="C193" s="52" t="s">
        <v>49</v>
      </c>
      <c r="D193" s="52" t="s">
        <v>29</v>
      </c>
      <c r="E193" s="52" t="s">
        <v>62</v>
      </c>
      <c r="F193" s="52" t="s">
        <v>55</v>
      </c>
      <c r="G193" s="52" t="s">
        <v>57</v>
      </c>
      <c r="H193" s="52" t="s">
        <v>31</v>
      </c>
      <c r="I193" s="52">
        <v>2023</v>
      </c>
      <c r="J193" s="52" t="s">
        <v>24</v>
      </c>
      <c r="K193" s="52" t="s">
        <v>68</v>
      </c>
      <c r="L193" s="52" t="s">
        <v>34</v>
      </c>
      <c r="M193" s="55">
        <v>94.91</v>
      </c>
      <c r="N193" s="52">
        <v>143</v>
      </c>
      <c r="O193" s="52">
        <v>0.05</v>
      </c>
      <c r="P193" s="55">
        <v>1322.64</v>
      </c>
      <c r="Q193" s="75" t="s">
        <v>56</v>
      </c>
    </row>
    <row r="194" spans="1:17">
      <c r="A194" s="65">
        <v>2587</v>
      </c>
      <c r="B194" s="52" t="s">
        <v>48</v>
      </c>
      <c r="C194" s="52" t="s">
        <v>35</v>
      </c>
      <c r="D194" s="52" t="s">
        <v>50</v>
      </c>
      <c r="E194" s="52" t="s">
        <v>37</v>
      </c>
      <c r="F194" s="52" t="s">
        <v>55</v>
      </c>
      <c r="G194" s="52" t="s">
        <v>44</v>
      </c>
      <c r="H194" s="52" t="s">
        <v>23</v>
      </c>
      <c r="I194" s="52">
        <v>2023</v>
      </c>
      <c r="J194" s="52" t="s">
        <v>63</v>
      </c>
      <c r="K194" s="52" t="s">
        <v>64</v>
      </c>
      <c r="L194" s="52" t="s">
        <v>69</v>
      </c>
      <c r="M194" s="55">
        <v>46.45</v>
      </c>
      <c r="N194" s="52">
        <v>460</v>
      </c>
      <c r="O194" s="52">
        <v>0.17</v>
      </c>
      <c r="P194" s="55">
        <v>898.63</v>
      </c>
      <c r="Q194" s="75" t="s">
        <v>56</v>
      </c>
    </row>
    <row r="195" spans="1:17">
      <c r="A195" s="65">
        <v>2588</v>
      </c>
      <c r="B195" s="52" t="s">
        <v>48</v>
      </c>
      <c r="C195" s="52" t="s">
        <v>18</v>
      </c>
      <c r="D195" s="52" t="s">
        <v>42</v>
      </c>
      <c r="E195" s="52" t="s">
        <v>30</v>
      </c>
      <c r="F195" s="52" t="s">
        <v>60</v>
      </c>
      <c r="G195" s="52" t="s">
        <v>44</v>
      </c>
      <c r="H195" s="52" t="s">
        <v>31</v>
      </c>
      <c r="I195" s="52">
        <v>2024</v>
      </c>
      <c r="J195" s="52" t="s">
        <v>24</v>
      </c>
      <c r="K195" s="52" t="s">
        <v>46</v>
      </c>
      <c r="L195" s="52" t="s">
        <v>66</v>
      </c>
      <c r="M195" s="55">
        <v>88.34</v>
      </c>
      <c r="N195" s="52">
        <v>278</v>
      </c>
      <c r="O195" s="52">
        <v>0.01</v>
      </c>
      <c r="P195" s="55">
        <v>4753.68</v>
      </c>
      <c r="Q195" s="75" t="s">
        <v>27</v>
      </c>
    </row>
    <row r="196" spans="1:17">
      <c r="A196" s="65">
        <v>2589</v>
      </c>
      <c r="B196" s="52" t="s">
        <v>48</v>
      </c>
      <c r="C196" s="52" t="s">
        <v>35</v>
      </c>
      <c r="D196" s="52" t="s">
        <v>54</v>
      </c>
      <c r="E196" s="52" t="s">
        <v>70</v>
      </c>
      <c r="F196" s="52" t="s">
        <v>43</v>
      </c>
      <c r="G196" s="52" t="s">
        <v>57</v>
      </c>
      <c r="H196" s="52" t="s">
        <v>23</v>
      </c>
      <c r="I196" s="52">
        <v>2024</v>
      </c>
      <c r="J196" s="52" t="s">
        <v>45</v>
      </c>
      <c r="K196" s="52" t="s">
        <v>73</v>
      </c>
      <c r="L196" s="52" t="s">
        <v>26</v>
      </c>
      <c r="M196" s="55">
        <v>49.32</v>
      </c>
      <c r="N196" s="52">
        <v>59</v>
      </c>
      <c r="O196" s="52">
        <v>0.24</v>
      </c>
      <c r="P196" s="55">
        <v>2906.53</v>
      </c>
      <c r="Q196" s="75" t="s">
        <v>56</v>
      </c>
    </row>
    <row r="197" spans="1:17">
      <c r="A197" s="65">
        <v>2591</v>
      </c>
      <c r="B197" s="52" t="s">
        <v>48</v>
      </c>
      <c r="C197" s="52" t="s">
        <v>49</v>
      </c>
      <c r="D197" s="52" t="s">
        <v>29</v>
      </c>
      <c r="E197" s="52" t="s">
        <v>20</v>
      </c>
      <c r="F197" s="52" t="s">
        <v>43</v>
      </c>
      <c r="G197" s="52" t="s">
        <v>57</v>
      </c>
      <c r="H197" s="52" t="s">
        <v>23</v>
      </c>
      <c r="I197" s="52">
        <v>2024</v>
      </c>
      <c r="J197" s="52" t="s">
        <v>24</v>
      </c>
      <c r="K197" s="52" t="s">
        <v>25</v>
      </c>
      <c r="L197" s="52" t="s">
        <v>39</v>
      </c>
      <c r="M197" s="55">
        <v>34.36</v>
      </c>
      <c r="N197" s="52">
        <v>70</v>
      </c>
      <c r="O197" s="52">
        <v>7.0000000000000007E-2</v>
      </c>
      <c r="P197" s="55">
        <v>4551.4799999999996</v>
      </c>
      <c r="Q197" s="75" t="s">
        <v>56</v>
      </c>
    </row>
    <row r="198" spans="1:17">
      <c r="A198" s="65">
        <v>2592</v>
      </c>
      <c r="B198" s="52" t="s">
        <v>48</v>
      </c>
      <c r="C198" s="52" t="s">
        <v>18</v>
      </c>
      <c r="D198" s="52" t="s">
        <v>29</v>
      </c>
      <c r="E198" s="52" t="s">
        <v>30</v>
      </c>
      <c r="F198" s="52" t="s">
        <v>21</v>
      </c>
      <c r="G198" s="52" t="s">
        <v>22</v>
      </c>
      <c r="H198" s="52" t="s">
        <v>31</v>
      </c>
      <c r="I198" s="52">
        <v>2023</v>
      </c>
      <c r="J198" s="52" t="s">
        <v>45</v>
      </c>
      <c r="K198" s="52" t="s">
        <v>71</v>
      </c>
      <c r="L198" s="52" t="s">
        <v>34</v>
      </c>
      <c r="M198" s="55">
        <v>29.06</v>
      </c>
      <c r="N198" s="52">
        <v>477</v>
      </c>
      <c r="O198" s="52">
        <v>7.0000000000000007E-2</v>
      </c>
      <c r="P198" s="55">
        <v>1018.11</v>
      </c>
      <c r="Q198" s="75" t="s">
        <v>61</v>
      </c>
    </row>
    <row r="199" spans="1:17">
      <c r="A199" s="65">
        <v>2597</v>
      </c>
      <c r="B199" s="52" t="s">
        <v>48</v>
      </c>
      <c r="C199" s="52" t="s">
        <v>49</v>
      </c>
      <c r="D199" s="52" t="s">
        <v>36</v>
      </c>
      <c r="E199" s="52" t="s">
        <v>62</v>
      </c>
      <c r="F199" s="52" t="s">
        <v>55</v>
      </c>
      <c r="G199" s="52" t="s">
        <v>22</v>
      </c>
      <c r="H199" s="52" t="s">
        <v>31</v>
      </c>
      <c r="I199" s="52">
        <v>2023</v>
      </c>
      <c r="J199" s="52" t="s">
        <v>24</v>
      </c>
      <c r="K199" s="52" t="s">
        <v>51</v>
      </c>
      <c r="L199" s="52" t="s">
        <v>39</v>
      </c>
      <c r="M199" s="55">
        <v>33.21</v>
      </c>
      <c r="N199" s="52">
        <v>287</v>
      </c>
      <c r="O199" s="52">
        <v>0.14000000000000001</v>
      </c>
      <c r="P199" s="55">
        <v>189.72</v>
      </c>
      <c r="Q199" s="75" t="s">
        <v>40</v>
      </c>
    </row>
    <row r="200" spans="1:17">
      <c r="A200" s="65">
        <v>2604</v>
      </c>
      <c r="B200" s="52" t="s">
        <v>48</v>
      </c>
      <c r="C200" s="52" t="s">
        <v>18</v>
      </c>
      <c r="D200" s="52" t="s">
        <v>50</v>
      </c>
      <c r="E200" s="52" t="s">
        <v>62</v>
      </c>
      <c r="F200" s="52" t="s">
        <v>43</v>
      </c>
      <c r="G200" s="52" t="s">
        <v>57</v>
      </c>
      <c r="H200" s="52" t="s">
        <v>31</v>
      </c>
      <c r="I200" s="52">
        <v>2023</v>
      </c>
      <c r="J200" s="52" t="s">
        <v>24</v>
      </c>
      <c r="K200" s="52" t="s">
        <v>68</v>
      </c>
      <c r="L200" s="52" t="s">
        <v>26</v>
      </c>
      <c r="M200" s="55">
        <v>20.91</v>
      </c>
      <c r="N200" s="52">
        <v>20</v>
      </c>
      <c r="O200" s="52">
        <v>0.04</v>
      </c>
      <c r="P200" s="55">
        <v>844.31</v>
      </c>
      <c r="Q200" s="75" t="s">
        <v>40</v>
      </c>
    </row>
    <row r="201" spans="1:17">
      <c r="A201" s="65">
        <v>2611</v>
      </c>
      <c r="B201" s="52" t="s">
        <v>48</v>
      </c>
      <c r="C201" s="52" t="s">
        <v>18</v>
      </c>
      <c r="D201" s="52" t="s">
        <v>36</v>
      </c>
      <c r="E201" s="52" t="s">
        <v>67</v>
      </c>
      <c r="F201" s="52" t="s">
        <v>21</v>
      </c>
      <c r="G201" s="52" t="s">
        <v>22</v>
      </c>
      <c r="H201" s="52" t="s">
        <v>23</v>
      </c>
      <c r="I201" s="52">
        <v>2023</v>
      </c>
      <c r="J201" s="52" t="s">
        <v>63</v>
      </c>
      <c r="K201" s="52" t="s">
        <v>72</v>
      </c>
      <c r="L201" s="52" t="s">
        <v>66</v>
      </c>
      <c r="M201" s="55">
        <v>52.8</v>
      </c>
      <c r="N201" s="52">
        <v>389</v>
      </c>
      <c r="O201" s="52">
        <v>0.08</v>
      </c>
      <c r="P201" s="55">
        <v>3946.81</v>
      </c>
      <c r="Q201" s="75" t="s">
        <v>47</v>
      </c>
    </row>
    <row r="202" spans="1:17">
      <c r="A202" s="65">
        <v>2612</v>
      </c>
      <c r="B202" s="52" t="s">
        <v>48</v>
      </c>
      <c r="C202" s="52" t="s">
        <v>18</v>
      </c>
      <c r="D202" s="52" t="s">
        <v>50</v>
      </c>
      <c r="E202" s="52" t="s">
        <v>37</v>
      </c>
      <c r="F202" s="52" t="s">
        <v>60</v>
      </c>
      <c r="G202" s="52" t="s">
        <v>57</v>
      </c>
      <c r="H202" s="52" t="s">
        <v>23</v>
      </c>
      <c r="I202" s="52">
        <v>2024</v>
      </c>
      <c r="J202" s="52" t="s">
        <v>45</v>
      </c>
      <c r="K202" s="52" t="s">
        <v>53</v>
      </c>
      <c r="L202" s="52" t="s">
        <v>69</v>
      </c>
      <c r="M202" s="55">
        <v>84.27</v>
      </c>
      <c r="N202" s="52">
        <v>317</v>
      </c>
      <c r="O202" s="52">
        <v>0.16</v>
      </c>
      <c r="P202" s="55">
        <v>1645.31</v>
      </c>
      <c r="Q202" s="75" t="s">
        <v>61</v>
      </c>
    </row>
    <row r="203" spans="1:17">
      <c r="A203" s="65">
        <v>2615</v>
      </c>
      <c r="B203" s="52" t="s">
        <v>48</v>
      </c>
      <c r="C203" s="52" t="s">
        <v>28</v>
      </c>
      <c r="D203" s="52" t="s">
        <v>36</v>
      </c>
      <c r="E203" s="52" t="s">
        <v>59</v>
      </c>
      <c r="F203" s="52" t="s">
        <v>43</v>
      </c>
      <c r="G203" s="52" t="s">
        <v>44</v>
      </c>
      <c r="H203" s="52" t="s">
        <v>23</v>
      </c>
      <c r="I203" s="52">
        <v>2023</v>
      </c>
      <c r="J203" s="52" t="s">
        <v>24</v>
      </c>
      <c r="K203" s="52" t="s">
        <v>58</v>
      </c>
      <c r="L203" s="52" t="s">
        <v>66</v>
      </c>
      <c r="M203" s="55">
        <v>34.01</v>
      </c>
      <c r="N203" s="52">
        <v>122</v>
      </c>
      <c r="O203" s="52">
        <v>0.23</v>
      </c>
      <c r="P203" s="55">
        <v>3783.26</v>
      </c>
      <c r="Q203" s="75" t="s">
        <v>47</v>
      </c>
    </row>
    <row r="204" spans="1:17">
      <c r="A204" s="65">
        <v>2624</v>
      </c>
      <c r="B204" s="52" t="s">
        <v>48</v>
      </c>
      <c r="C204" s="52" t="s">
        <v>28</v>
      </c>
      <c r="D204" s="52" t="s">
        <v>54</v>
      </c>
      <c r="E204" s="52" t="s">
        <v>30</v>
      </c>
      <c r="F204" s="52" t="s">
        <v>38</v>
      </c>
      <c r="G204" s="52" t="s">
        <v>44</v>
      </c>
      <c r="H204" s="52" t="s">
        <v>31</v>
      </c>
      <c r="I204" s="52">
        <v>2024</v>
      </c>
      <c r="J204" s="52" t="s">
        <v>63</v>
      </c>
      <c r="K204" s="52" t="s">
        <v>58</v>
      </c>
      <c r="L204" s="52" t="s">
        <v>66</v>
      </c>
      <c r="M204" s="55">
        <v>34.6</v>
      </c>
      <c r="N204" s="52">
        <v>382</v>
      </c>
      <c r="O204" s="52">
        <v>0.12</v>
      </c>
      <c r="P204" s="55">
        <v>2111.9699999999998</v>
      </c>
      <c r="Q204" s="75" t="s">
        <v>27</v>
      </c>
    </row>
    <row r="205" spans="1:17">
      <c r="A205" s="65">
        <v>2628</v>
      </c>
      <c r="B205" s="52" t="s">
        <v>48</v>
      </c>
      <c r="C205" s="52" t="s">
        <v>49</v>
      </c>
      <c r="D205" s="52" t="s">
        <v>52</v>
      </c>
      <c r="E205" s="52" t="s">
        <v>59</v>
      </c>
      <c r="F205" s="52" t="s">
        <v>55</v>
      </c>
      <c r="G205" s="52" t="s">
        <v>57</v>
      </c>
      <c r="H205" s="52" t="s">
        <v>31</v>
      </c>
      <c r="I205" s="52">
        <v>2023</v>
      </c>
      <c r="J205" s="52" t="s">
        <v>24</v>
      </c>
      <c r="K205" s="52" t="s">
        <v>46</v>
      </c>
      <c r="L205" s="52" t="s">
        <v>69</v>
      </c>
      <c r="M205" s="55">
        <v>32.770000000000003</v>
      </c>
      <c r="N205" s="52">
        <v>91</v>
      </c>
      <c r="O205" s="52">
        <v>0.13</v>
      </c>
      <c r="P205" s="55">
        <v>2916.9</v>
      </c>
      <c r="Q205" s="75" t="s">
        <v>47</v>
      </c>
    </row>
    <row r="206" spans="1:17">
      <c r="A206" s="65">
        <v>2629</v>
      </c>
      <c r="B206" s="52" t="s">
        <v>48</v>
      </c>
      <c r="C206" s="52" t="s">
        <v>28</v>
      </c>
      <c r="D206" s="52" t="s">
        <v>29</v>
      </c>
      <c r="E206" s="52" t="s">
        <v>37</v>
      </c>
      <c r="F206" s="52" t="s">
        <v>38</v>
      </c>
      <c r="G206" s="52" t="s">
        <v>44</v>
      </c>
      <c r="H206" s="52" t="s">
        <v>23</v>
      </c>
      <c r="I206" s="52">
        <v>2023</v>
      </c>
      <c r="J206" s="52" t="s">
        <v>24</v>
      </c>
      <c r="K206" s="52" t="s">
        <v>53</v>
      </c>
      <c r="L206" s="52" t="s">
        <v>39</v>
      </c>
      <c r="M206" s="55">
        <v>38.020000000000003</v>
      </c>
      <c r="N206" s="52">
        <v>225</v>
      </c>
      <c r="O206" s="52">
        <v>0.23</v>
      </c>
      <c r="P206" s="55">
        <v>2514.5700000000002</v>
      </c>
      <c r="Q206" s="75" t="s">
        <v>56</v>
      </c>
    </row>
    <row r="207" spans="1:17">
      <c r="A207" s="65">
        <v>2630</v>
      </c>
      <c r="B207" s="52" t="s">
        <v>48</v>
      </c>
      <c r="C207" s="52" t="s">
        <v>35</v>
      </c>
      <c r="D207" s="52" t="s">
        <v>19</v>
      </c>
      <c r="E207" s="52" t="s">
        <v>59</v>
      </c>
      <c r="F207" s="52" t="s">
        <v>43</v>
      </c>
      <c r="G207" s="52" t="s">
        <v>44</v>
      </c>
      <c r="H207" s="52" t="s">
        <v>31</v>
      </c>
      <c r="I207" s="52">
        <v>2023</v>
      </c>
      <c r="J207" s="52" t="s">
        <v>24</v>
      </c>
      <c r="K207" s="52" t="s">
        <v>68</v>
      </c>
      <c r="L207" s="52" t="s">
        <v>34</v>
      </c>
      <c r="M207" s="55">
        <v>18.809999999999999</v>
      </c>
      <c r="N207" s="52">
        <v>399</v>
      </c>
      <c r="O207" s="52">
        <v>0.27</v>
      </c>
      <c r="P207" s="55">
        <v>2246.1</v>
      </c>
      <c r="Q207" s="75" t="s">
        <v>61</v>
      </c>
    </row>
    <row r="208" spans="1:17">
      <c r="A208" s="65">
        <v>2631</v>
      </c>
      <c r="B208" s="52" t="s">
        <v>48</v>
      </c>
      <c r="C208" s="52" t="s">
        <v>18</v>
      </c>
      <c r="D208" s="52" t="s">
        <v>52</v>
      </c>
      <c r="E208" s="52" t="s">
        <v>30</v>
      </c>
      <c r="F208" s="52" t="s">
        <v>38</v>
      </c>
      <c r="G208" s="52" t="s">
        <v>44</v>
      </c>
      <c r="H208" s="52" t="s">
        <v>31</v>
      </c>
      <c r="I208" s="52">
        <v>2023</v>
      </c>
      <c r="J208" s="52" t="s">
        <v>24</v>
      </c>
      <c r="K208" s="52" t="s">
        <v>64</v>
      </c>
      <c r="L208" s="52" t="s">
        <v>66</v>
      </c>
      <c r="M208" s="55">
        <v>77.930000000000007</v>
      </c>
      <c r="N208" s="52">
        <v>142</v>
      </c>
      <c r="O208" s="52">
        <v>0.26</v>
      </c>
      <c r="P208" s="55">
        <v>564.59</v>
      </c>
      <c r="Q208" s="75" t="s">
        <v>61</v>
      </c>
    </row>
    <row r="209" spans="1:17">
      <c r="A209" s="65">
        <v>2634</v>
      </c>
      <c r="B209" s="52" t="s">
        <v>48</v>
      </c>
      <c r="C209" s="52" t="s">
        <v>49</v>
      </c>
      <c r="D209" s="52" t="s">
        <v>50</v>
      </c>
      <c r="E209" s="52" t="s">
        <v>62</v>
      </c>
      <c r="F209" s="52" t="s">
        <v>60</v>
      </c>
      <c r="G209" s="52" t="s">
        <v>22</v>
      </c>
      <c r="H209" s="52" t="s">
        <v>31</v>
      </c>
      <c r="I209" s="52">
        <v>2024</v>
      </c>
      <c r="J209" s="52" t="s">
        <v>63</v>
      </c>
      <c r="K209" s="52" t="s">
        <v>25</v>
      </c>
      <c r="L209" s="52" t="s">
        <v>26</v>
      </c>
      <c r="M209" s="55">
        <v>67.97</v>
      </c>
      <c r="N209" s="52">
        <v>248</v>
      </c>
      <c r="O209" s="52">
        <v>0.04</v>
      </c>
      <c r="P209" s="55">
        <v>2638.47</v>
      </c>
      <c r="Q209" s="75" t="s">
        <v>40</v>
      </c>
    </row>
    <row r="210" spans="1:17">
      <c r="A210" s="65">
        <v>2639</v>
      </c>
      <c r="B210" s="52" t="s">
        <v>48</v>
      </c>
      <c r="C210" s="52" t="s">
        <v>35</v>
      </c>
      <c r="D210" s="52" t="s">
        <v>50</v>
      </c>
      <c r="E210" s="52" t="s">
        <v>37</v>
      </c>
      <c r="F210" s="52" t="s">
        <v>21</v>
      </c>
      <c r="G210" s="52" t="s">
        <v>57</v>
      </c>
      <c r="H210" s="52" t="s">
        <v>31</v>
      </c>
      <c r="I210" s="52">
        <v>2023</v>
      </c>
      <c r="J210" s="52" t="s">
        <v>63</v>
      </c>
      <c r="K210" s="52" t="s">
        <v>71</v>
      </c>
      <c r="L210" s="52" t="s">
        <v>69</v>
      </c>
      <c r="M210" s="55">
        <v>96.74</v>
      </c>
      <c r="N210" s="52">
        <v>16</v>
      </c>
      <c r="O210" s="52">
        <v>0.1</v>
      </c>
      <c r="P210" s="55">
        <v>1103.31</v>
      </c>
      <c r="Q210" s="75" t="s">
        <v>47</v>
      </c>
    </row>
    <row r="211" spans="1:17">
      <c r="A211" s="65">
        <v>2641</v>
      </c>
      <c r="B211" s="52" t="s">
        <v>48</v>
      </c>
      <c r="C211" s="52" t="s">
        <v>49</v>
      </c>
      <c r="D211" s="52" t="s">
        <v>50</v>
      </c>
      <c r="E211" s="52" t="s">
        <v>37</v>
      </c>
      <c r="F211" s="52" t="s">
        <v>38</v>
      </c>
      <c r="G211" s="52" t="s">
        <v>22</v>
      </c>
      <c r="H211" s="52" t="s">
        <v>23</v>
      </c>
      <c r="I211" s="52">
        <v>2024</v>
      </c>
      <c r="J211" s="52" t="s">
        <v>24</v>
      </c>
      <c r="K211" s="52" t="s">
        <v>25</v>
      </c>
      <c r="L211" s="52" t="s">
        <v>26</v>
      </c>
      <c r="M211" s="55">
        <v>80.2</v>
      </c>
      <c r="N211" s="52">
        <v>381</v>
      </c>
      <c r="O211" s="52">
        <v>0.14000000000000001</v>
      </c>
      <c r="P211" s="55">
        <v>2774.1</v>
      </c>
      <c r="Q211" s="75" t="s">
        <v>56</v>
      </c>
    </row>
    <row r="212" spans="1:17">
      <c r="A212" s="65">
        <v>2643</v>
      </c>
      <c r="B212" s="52" t="s">
        <v>48</v>
      </c>
      <c r="C212" s="52" t="s">
        <v>28</v>
      </c>
      <c r="D212" s="52" t="s">
        <v>42</v>
      </c>
      <c r="E212" s="52" t="s">
        <v>62</v>
      </c>
      <c r="F212" s="52" t="s">
        <v>21</v>
      </c>
      <c r="G212" s="52" t="s">
        <v>22</v>
      </c>
      <c r="H212" s="52" t="s">
        <v>23</v>
      </c>
      <c r="I212" s="52">
        <v>2024</v>
      </c>
      <c r="J212" s="52" t="s">
        <v>24</v>
      </c>
      <c r="K212" s="52" t="s">
        <v>33</v>
      </c>
      <c r="L212" s="52" t="s">
        <v>34</v>
      </c>
      <c r="M212" s="55">
        <v>34.53</v>
      </c>
      <c r="N212" s="52">
        <v>347</v>
      </c>
      <c r="O212" s="52">
        <v>0.03</v>
      </c>
      <c r="P212" s="55">
        <v>970.22</v>
      </c>
      <c r="Q212" s="75" t="s">
        <v>47</v>
      </c>
    </row>
    <row r="213" spans="1:17">
      <c r="A213" s="65">
        <v>2647</v>
      </c>
      <c r="B213" s="52" t="s">
        <v>48</v>
      </c>
      <c r="C213" s="52" t="s">
        <v>35</v>
      </c>
      <c r="D213" s="52" t="s">
        <v>54</v>
      </c>
      <c r="E213" s="52" t="s">
        <v>67</v>
      </c>
      <c r="F213" s="52" t="s">
        <v>55</v>
      </c>
      <c r="G213" s="52" t="s">
        <v>44</v>
      </c>
      <c r="H213" s="52" t="s">
        <v>31</v>
      </c>
      <c r="I213" s="52">
        <v>2024</v>
      </c>
      <c r="J213" s="52" t="s">
        <v>24</v>
      </c>
      <c r="K213" s="52" t="s">
        <v>68</v>
      </c>
      <c r="L213" s="52" t="s">
        <v>66</v>
      </c>
      <c r="M213" s="55">
        <v>94.34</v>
      </c>
      <c r="N213" s="52">
        <v>415</v>
      </c>
      <c r="O213" s="52">
        <v>0.1</v>
      </c>
      <c r="P213" s="55">
        <v>534.58000000000004</v>
      </c>
      <c r="Q213" s="75" t="s">
        <v>40</v>
      </c>
    </row>
    <row r="214" spans="1:17">
      <c r="A214" s="65">
        <v>2649</v>
      </c>
      <c r="B214" s="52" t="s">
        <v>48</v>
      </c>
      <c r="C214" s="52" t="s">
        <v>28</v>
      </c>
      <c r="D214" s="52" t="s">
        <v>50</v>
      </c>
      <c r="E214" s="52" t="s">
        <v>59</v>
      </c>
      <c r="F214" s="52" t="s">
        <v>60</v>
      </c>
      <c r="G214" s="52" t="s">
        <v>57</v>
      </c>
      <c r="H214" s="52" t="s">
        <v>31</v>
      </c>
      <c r="I214" s="52">
        <v>2024</v>
      </c>
      <c r="J214" s="52" t="s">
        <v>63</v>
      </c>
      <c r="K214" s="52" t="s">
        <v>68</v>
      </c>
      <c r="L214" s="52" t="s">
        <v>39</v>
      </c>
      <c r="M214" s="55">
        <v>97.95</v>
      </c>
      <c r="N214" s="52">
        <v>38</v>
      </c>
      <c r="O214" s="52">
        <v>0.16</v>
      </c>
      <c r="P214" s="55">
        <v>2037.55</v>
      </c>
      <c r="Q214" s="75" t="s">
        <v>61</v>
      </c>
    </row>
    <row r="215" spans="1:17">
      <c r="A215" s="65">
        <v>2652</v>
      </c>
      <c r="B215" s="52" t="s">
        <v>48</v>
      </c>
      <c r="C215" s="52" t="s">
        <v>35</v>
      </c>
      <c r="D215" s="52" t="s">
        <v>19</v>
      </c>
      <c r="E215" s="52" t="s">
        <v>20</v>
      </c>
      <c r="F215" s="52" t="s">
        <v>60</v>
      </c>
      <c r="G215" s="52" t="s">
        <v>22</v>
      </c>
      <c r="H215" s="52" t="s">
        <v>23</v>
      </c>
      <c r="I215" s="52">
        <v>2023</v>
      </c>
      <c r="J215" s="52" t="s">
        <v>24</v>
      </c>
      <c r="K215" s="52" t="s">
        <v>53</v>
      </c>
      <c r="L215" s="52" t="s">
        <v>34</v>
      </c>
      <c r="M215" s="55">
        <v>52.07</v>
      </c>
      <c r="N215" s="52">
        <v>243</v>
      </c>
      <c r="O215" s="52">
        <v>0.01</v>
      </c>
      <c r="P215" s="55">
        <v>488.78</v>
      </c>
      <c r="Q215" s="75" t="s">
        <v>56</v>
      </c>
    </row>
    <row r="216" spans="1:17">
      <c r="A216" s="65">
        <v>2653</v>
      </c>
      <c r="B216" s="52" t="s">
        <v>48</v>
      </c>
      <c r="C216" s="52" t="s">
        <v>35</v>
      </c>
      <c r="D216" s="52" t="s">
        <v>42</v>
      </c>
      <c r="E216" s="52" t="s">
        <v>59</v>
      </c>
      <c r="F216" s="52" t="s">
        <v>60</v>
      </c>
      <c r="G216" s="52" t="s">
        <v>57</v>
      </c>
      <c r="H216" s="52" t="s">
        <v>23</v>
      </c>
      <c r="I216" s="52">
        <v>2023</v>
      </c>
      <c r="J216" s="52" t="s">
        <v>63</v>
      </c>
      <c r="K216" s="52" t="s">
        <v>65</v>
      </c>
      <c r="L216" s="52" t="s">
        <v>39</v>
      </c>
      <c r="M216" s="55">
        <v>94.1</v>
      </c>
      <c r="N216" s="52">
        <v>303</v>
      </c>
      <c r="O216" s="52">
        <v>0.14000000000000001</v>
      </c>
      <c r="P216" s="55">
        <v>4782.45</v>
      </c>
      <c r="Q216" s="75" t="s">
        <v>47</v>
      </c>
    </row>
    <row r="217" spans="1:17">
      <c r="A217" s="65">
        <v>2657</v>
      </c>
      <c r="B217" s="52" t="s">
        <v>48</v>
      </c>
      <c r="C217" s="52" t="s">
        <v>28</v>
      </c>
      <c r="D217" s="52" t="s">
        <v>36</v>
      </c>
      <c r="E217" s="52" t="s">
        <v>67</v>
      </c>
      <c r="F217" s="52" t="s">
        <v>55</v>
      </c>
      <c r="G217" s="52" t="s">
        <v>57</v>
      </c>
      <c r="H217" s="52" t="s">
        <v>23</v>
      </c>
      <c r="I217" s="52">
        <v>2023</v>
      </c>
      <c r="J217" s="52" t="s">
        <v>24</v>
      </c>
      <c r="K217" s="52" t="s">
        <v>65</v>
      </c>
      <c r="L217" s="52" t="s">
        <v>66</v>
      </c>
      <c r="M217" s="55">
        <v>53.1</v>
      </c>
      <c r="N217" s="52">
        <v>305</v>
      </c>
      <c r="O217" s="52">
        <v>0.28000000000000003</v>
      </c>
      <c r="P217" s="55">
        <v>1599.66</v>
      </c>
      <c r="Q217" s="75" t="s">
        <v>61</v>
      </c>
    </row>
    <row r="218" spans="1:17">
      <c r="A218" s="65">
        <v>2659</v>
      </c>
      <c r="B218" s="52" t="s">
        <v>48</v>
      </c>
      <c r="C218" s="52" t="s">
        <v>35</v>
      </c>
      <c r="D218" s="52" t="s">
        <v>54</v>
      </c>
      <c r="E218" s="52" t="s">
        <v>67</v>
      </c>
      <c r="F218" s="52" t="s">
        <v>21</v>
      </c>
      <c r="G218" s="52" t="s">
        <v>57</v>
      </c>
      <c r="H218" s="52" t="s">
        <v>23</v>
      </c>
      <c r="I218" s="52">
        <v>2024</v>
      </c>
      <c r="J218" s="52" t="s">
        <v>24</v>
      </c>
      <c r="K218" s="52" t="s">
        <v>71</v>
      </c>
      <c r="L218" s="52" t="s">
        <v>26</v>
      </c>
      <c r="M218" s="55">
        <v>84.38</v>
      </c>
      <c r="N218" s="52">
        <v>102</v>
      </c>
      <c r="O218" s="52">
        <v>0.3</v>
      </c>
      <c r="P218" s="55">
        <v>3276.81</v>
      </c>
      <c r="Q218" s="75" t="s">
        <v>27</v>
      </c>
    </row>
    <row r="219" spans="1:17">
      <c r="A219" s="65">
        <v>2665</v>
      </c>
      <c r="B219" s="52" t="s">
        <v>48</v>
      </c>
      <c r="C219" s="52" t="s">
        <v>18</v>
      </c>
      <c r="D219" s="52" t="s">
        <v>54</v>
      </c>
      <c r="E219" s="52" t="s">
        <v>67</v>
      </c>
      <c r="F219" s="52" t="s">
        <v>60</v>
      </c>
      <c r="G219" s="52" t="s">
        <v>44</v>
      </c>
      <c r="H219" s="52" t="s">
        <v>31</v>
      </c>
      <c r="I219" s="52">
        <v>2024</v>
      </c>
      <c r="J219" s="52" t="s">
        <v>24</v>
      </c>
      <c r="K219" s="52" t="s">
        <v>25</v>
      </c>
      <c r="L219" s="52" t="s">
        <v>66</v>
      </c>
      <c r="M219" s="55">
        <v>62.25</v>
      </c>
      <c r="N219" s="52">
        <v>493</v>
      </c>
      <c r="O219" s="52">
        <v>0.28000000000000003</v>
      </c>
      <c r="P219" s="55">
        <v>2114.38</v>
      </c>
      <c r="Q219" s="75" t="s">
        <v>56</v>
      </c>
    </row>
    <row r="220" spans="1:17">
      <c r="A220" s="65">
        <v>2666</v>
      </c>
      <c r="B220" s="52" t="s">
        <v>48</v>
      </c>
      <c r="C220" s="52" t="s">
        <v>28</v>
      </c>
      <c r="D220" s="52" t="s">
        <v>54</v>
      </c>
      <c r="E220" s="52" t="s">
        <v>59</v>
      </c>
      <c r="F220" s="52" t="s">
        <v>60</v>
      </c>
      <c r="G220" s="52" t="s">
        <v>44</v>
      </c>
      <c r="H220" s="52" t="s">
        <v>23</v>
      </c>
      <c r="I220" s="52">
        <v>2023</v>
      </c>
      <c r="J220" s="52" t="s">
        <v>24</v>
      </c>
      <c r="K220" s="52" t="s">
        <v>71</v>
      </c>
      <c r="L220" s="52" t="s">
        <v>26</v>
      </c>
      <c r="M220" s="55">
        <v>56.57</v>
      </c>
      <c r="N220" s="52">
        <v>474</v>
      </c>
      <c r="O220" s="52">
        <v>0.12</v>
      </c>
      <c r="P220" s="55">
        <v>2715.17</v>
      </c>
      <c r="Q220" s="75" t="s">
        <v>40</v>
      </c>
    </row>
    <row r="221" spans="1:17">
      <c r="A221" s="65">
        <v>2667</v>
      </c>
      <c r="B221" s="52" t="s">
        <v>48</v>
      </c>
      <c r="C221" s="52" t="s">
        <v>49</v>
      </c>
      <c r="D221" s="52" t="s">
        <v>36</v>
      </c>
      <c r="E221" s="52" t="s">
        <v>67</v>
      </c>
      <c r="F221" s="52" t="s">
        <v>43</v>
      </c>
      <c r="G221" s="52" t="s">
        <v>57</v>
      </c>
      <c r="H221" s="52" t="s">
        <v>23</v>
      </c>
      <c r="I221" s="52">
        <v>2023</v>
      </c>
      <c r="J221" s="52" t="s">
        <v>24</v>
      </c>
      <c r="K221" s="52" t="s">
        <v>53</v>
      </c>
      <c r="L221" s="52" t="s">
        <v>69</v>
      </c>
      <c r="M221" s="55">
        <v>55.1</v>
      </c>
      <c r="N221" s="52">
        <v>257</v>
      </c>
      <c r="O221" s="52">
        <v>0.2</v>
      </c>
      <c r="P221" s="55">
        <v>1009.4</v>
      </c>
      <c r="Q221" s="75" t="s">
        <v>40</v>
      </c>
    </row>
    <row r="222" spans="1:17">
      <c r="A222" s="65">
        <v>2669</v>
      </c>
      <c r="B222" s="52" t="s">
        <v>48</v>
      </c>
      <c r="C222" s="52" t="s">
        <v>49</v>
      </c>
      <c r="D222" s="52" t="s">
        <v>29</v>
      </c>
      <c r="E222" s="52" t="s">
        <v>70</v>
      </c>
      <c r="F222" s="52" t="s">
        <v>60</v>
      </c>
      <c r="G222" s="52" t="s">
        <v>22</v>
      </c>
      <c r="H222" s="52" t="s">
        <v>31</v>
      </c>
      <c r="I222" s="52">
        <v>2023</v>
      </c>
      <c r="J222" s="52" t="s">
        <v>32</v>
      </c>
      <c r="K222" s="52" t="s">
        <v>51</v>
      </c>
      <c r="L222" s="52" t="s">
        <v>66</v>
      </c>
      <c r="M222" s="55">
        <v>22.14</v>
      </c>
      <c r="N222" s="52">
        <v>120</v>
      </c>
      <c r="O222" s="52">
        <v>0.25</v>
      </c>
      <c r="P222" s="55">
        <v>91.9</v>
      </c>
      <c r="Q222" s="75" t="s">
        <v>40</v>
      </c>
    </row>
    <row r="223" spans="1:17">
      <c r="A223" s="65">
        <v>2670</v>
      </c>
      <c r="B223" s="52" t="s">
        <v>48</v>
      </c>
      <c r="C223" s="52" t="s">
        <v>18</v>
      </c>
      <c r="D223" s="52" t="s">
        <v>50</v>
      </c>
      <c r="E223" s="52" t="s">
        <v>70</v>
      </c>
      <c r="F223" s="52" t="s">
        <v>38</v>
      </c>
      <c r="G223" s="52" t="s">
        <v>44</v>
      </c>
      <c r="H223" s="52" t="s">
        <v>31</v>
      </c>
      <c r="I223" s="52">
        <v>2024</v>
      </c>
      <c r="J223" s="52" t="s">
        <v>45</v>
      </c>
      <c r="K223" s="52" t="s">
        <v>25</v>
      </c>
      <c r="L223" s="52" t="s">
        <v>66</v>
      </c>
      <c r="M223" s="55">
        <v>74.11</v>
      </c>
      <c r="N223" s="52">
        <v>45</v>
      </c>
      <c r="O223" s="52">
        <v>0.04</v>
      </c>
      <c r="P223" s="55">
        <v>34.29</v>
      </c>
      <c r="Q223" s="75" t="s">
        <v>27</v>
      </c>
    </row>
    <row r="224" spans="1:17">
      <c r="A224" s="65">
        <v>2677</v>
      </c>
      <c r="B224" s="52" t="s">
        <v>48</v>
      </c>
      <c r="C224" s="52" t="s">
        <v>28</v>
      </c>
      <c r="D224" s="52" t="s">
        <v>42</v>
      </c>
      <c r="E224" s="52" t="s">
        <v>30</v>
      </c>
      <c r="F224" s="52" t="s">
        <v>38</v>
      </c>
      <c r="G224" s="52" t="s">
        <v>57</v>
      </c>
      <c r="H224" s="52" t="s">
        <v>23</v>
      </c>
      <c r="I224" s="52">
        <v>2023</v>
      </c>
      <c r="J224" s="52" t="s">
        <v>63</v>
      </c>
      <c r="K224" s="52" t="s">
        <v>51</v>
      </c>
      <c r="L224" s="52" t="s">
        <v>34</v>
      </c>
      <c r="M224" s="55">
        <v>17.75</v>
      </c>
      <c r="N224" s="52">
        <v>122</v>
      </c>
      <c r="O224" s="52">
        <v>0.05</v>
      </c>
      <c r="P224" s="55">
        <v>1605.77</v>
      </c>
      <c r="Q224" s="75" t="s">
        <v>27</v>
      </c>
    </row>
    <row r="225" spans="1:17">
      <c r="A225" s="65">
        <v>2679</v>
      </c>
      <c r="B225" s="52" t="s">
        <v>48</v>
      </c>
      <c r="C225" s="52" t="s">
        <v>35</v>
      </c>
      <c r="D225" s="52" t="s">
        <v>19</v>
      </c>
      <c r="E225" s="52" t="s">
        <v>20</v>
      </c>
      <c r="F225" s="52" t="s">
        <v>21</v>
      </c>
      <c r="G225" s="52" t="s">
        <v>44</v>
      </c>
      <c r="H225" s="52" t="s">
        <v>31</v>
      </c>
      <c r="I225" s="52">
        <v>2023</v>
      </c>
      <c r="J225" s="52" t="s">
        <v>24</v>
      </c>
      <c r="K225" s="52" t="s">
        <v>71</v>
      </c>
      <c r="L225" s="52" t="s">
        <v>26</v>
      </c>
      <c r="M225" s="55">
        <v>13.51</v>
      </c>
      <c r="N225" s="52">
        <v>68</v>
      </c>
      <c r="O225" s="52">
        <v>0.24</v>
      </c>
      <c r="P225" s="55">
        <v>4454.3999999999996</v>
      </c>
      <c r="Q225" s="75" t="s">
        <v>27</v>
      </c>
    </row>
    <row r="226" spans="1:17">
      <c r="A226" s="65">
        <v>2680</v>
      </c>
      <c r="B226" s="52" t="s">
        <v>48</v>
      </c>
      <c r="C226" s="52" t="s">
        <v>35</v>
      </c>
      <c r="D226" s="52" t="s">
        <v>19</v>
      </c>
      <c r="E226" s="52" t="s">
        <v>20</v>
      </c>
      <c r="F226" s="52" t="s">
        <v>21</v>
      </c>
      <c r="G226" s="52" t="s">
        <v>57</v>
      </c>
      <c r="H226" s="52" t="s">
        <v>23</v>
      </c>
      <c r="I226" s="52">
        <v>2023</v>
      </c>
      <c r="J226" s="52" t="s">
        <v>63</v>
      </c>
      <c r="K226" s="52" t="s">
        <v>72</v>
      </c>
      <c r="L226" s="52" t="s">
        <v>66</v>
      </c>
      <c r="M226" s="55">
        <v>96.28</v>
      </c>
      <c r="N226" s="52">
        <v>89</v>
      </c>
      <c r="O226" s="52">
        <v>0.05</v>
      </c>
      <c r="P226" s="55">
        <v>920.31</v>
      </c>
      <c r="Q226" s="75" t="s">
        <v>40</v>
      </c>
    </row>
    <row r="227" spans="1:17">
      <c r="A227" s="65">
        <v>2688</v>
      </c>
      <c r="B227" s="52" t="s">
        <v>48</v>
      </c>
      <c r="C227" s="52" t="s">
        <v>18</v>
      </c>
      <c r="D227" s="52" t="s">
        <v>36</v>
      </c>
      <c r="E227" s="52" t="s">
        <v>70</v>
      </c>
      <c r="F227" s="52" t="s">
        <v>21</v>
      </c>
      <c r="G227" s="52" t="s">
        <v>44</v>
      </c>
      <c r="H227" s="52" t="s">
        <v>23</v>
      </c>
      <c r="I227" s="52">
        <v>2023</v>
      </c>
      <c r="J227" s="52" t="s">
        <v>32</v>
      </c>
      <c r="K227" s="52" t="s">
        <v>65</v>
      </c>
      <c r="L227" s="52" t="s">
        <v>34</v>
      </c>
      <c r="M227" s="55">
        <v>62.16</v>
      </c>
      <c r="N227" s="52">
        <v>54</v>
      </c>
      <c r="O227" s="52">
        <v>0.02</v>
      </c>
      <c r="P227" s="55">
        <v>3097.85</v>
      </c>
      <c r="Q227" s="75" t="s">
        <v>56</v>
      </c>
    </row>
    <row r="228" spans="1:17">
      <c r="A228" s="65">
        <v>2691</v>
      </c>
      <c r="B228" s="52" t="s">
        <v>48</v>
      </c>
      <c r="C228" s="52" t="s">
        <v>28</v>
      </c>
      <c r="D228" s="52" t="s">
        <v>42</v>
      </c>
      <c r="E228" s="52" t="s">
        <v>70</v>
      </c>
      <c r="F228" s="52" t="s">
        <v>55</v>
      </c>
      <c r="G228" s="52" t="s">
        <v>57</v>
      </c>
      <c r="H228" s="52" t="s">
        <v>31</v>
      </c>
      <c r="I228" s="52">
        <v>2024</v>
      </c>
      <c r="J228" s="52" t="s">
        <v>63</v>
      </c>
      <c r="K228" s="52" t="s">
        <v>65</v>
      </c>
      <c r="L228" s="52" t="s">
        <v>26</v>
      </c>
      <c r="M228" s="55">
        <v>94.68</v>
      </c>
      <c r="N228" s="52">
        <v>61</v>
      </c>
      <c r="O228" s="52">
        <v>0.12</v>
      </c>
      <c r="P228" s="55">
        <v>1617.42</v>
      </c>
      <c r="Q228" s="75" t="s">
        <v>61</v>
      </c>
    </row>
    <row r="229" spans="1:17">
      <c r="A229" s="65">
        <v>2693</v>
      </c>
      <c r="B229" s="52" t="s">
        <v>48</v>
      </c>
      <c r="C229" s="52" t="s">
        <v>18</v>
      </c>
      <c r="D229" s="52" t="s">
        <v>19</v>
      </c>
      <c r="E229" s="52" t="s">
        <v>70</v>
      </c>
      <c r="F229" s="52" t="s">
        <v>38</v>
      </c>
      <c r="G229" s="52" t="s">
        <v>57</v>
      </c>
      <c r="H229" s="52" t="s">
        <v>31</v>
      </c>
      <c r="I229" s="52">
        <v>2023</v>
      </c>
      <c r="J229" s="52" t="s">
        <v>24</v>
      </c>
      <c r="K229" s="52" t="s">
        <v>72</v>
      </c>
      <c r="L229" s="52" t="s">
        <v>39</v>
      </c>
      <c r="M229" s="55">
        <v>48.23</v>
      </c>
      <c r="N229" s="52">
        <v>47</v>
      </c>
      <c r="O229" s="52">
        <v>0.12</v>
      </c>
      <c r="P229" s="55">
        <v>1777.83</v>
      </c>
      <c r="Q229" s="75" t="s">
        <v>40</v>
      </c>
    </row>
    <row r="230" spans="1:17">
      <c r="A230" s="65">
        <v>2695</v>
      </c>
      <c r="B230" s="52" t="s">
        <v>48</v>
      </c>
      <c r="C230" s="52" t="s">
        <v>18</v>
      </c>
      <c r="D230" s="52" t="s">
        <v>19</v>
      </c>
      <c r="E230" s="52" t="s">
        <v>70</v>
      </c>
      <c r="F230" s="52" t="s">
        <v>60</v>
      </c>
      <c r="G230" s="52" t="s">
        <v>57</v>
      </c>
      <c r="H230" s="52" t="s">
        <v>31</v>
      </c>
      <c r="I230" s="52">
        <v>2023</v>
      </c>
      <c r="J230" s="52" t="s">
        <v>32</v>
      </c>
      <c r="K230" s="52" t="s">
        <v>53</v>
      </c>
      <c r="L230" s="52" t="s">
        <v>69</v>
      </c>
      <c r="M230" s="55">
        <v>18.350000000000001</v>
      </c>
      <c r="N230" s="52">
        <v>320</v>
      </c>
      <c r="O230" s="52">
        <v>0.02</v>
      </c>
      <c r="P230" s="55">
        <v>3338.92</v>
      </c>
      <c r="Q230" s="75" t="s">
        <v>61</v>
      </c>
    </row>
    <row r="231" spans="1:17">
      <c r="A231" s="65">
        <v>2696</v>
      </c>
      <c r="B231" s="52" t="s">
        <v>48</v>
      </c>
      <c r="C231" s="52" t="s">
        <v>28</v>
      </c>
      <c r="D231" s="52" t="s">
        <v>19</v>
      </c>
      <c r="E231" s="52" t="s">
        <v>62</v>
      </c>
      <c r="F231" s="52" t="s">
        <v>55</v>
      </c>
      <c r="G231" s="52" t="s">
        <v>44</v>
      </c>
      <c r="H231" s="52" t="s">
        <v>23</v>
      </c>
      <c r="I231" s="52">
        <v>2023</v>
      </c>
      <c r="J231" s="52" t="s">
        <v>63</v>
      </c>
      <c r="K231" s="52" t="s">
        <v>51</v>
      </c>
      <c r="L231" s="52" t="s">
        <v>66</v>
      </c>
      <c r="M231" s="55">
        <v>94.42</v>
      </c>
      <c r="N231" s="52">
        <v>360</v>
      </c>
      <c r="O231" s="52">
        <v>0.14000000000000001</v>
      </c>
      <c r="P231" s="55">
        <v>293.68</v>
      </c>
      <c r="Q231" s="75" t="s">
        <v>56</v>
      </c>
    </row>
    <row r="232" spans="1:17">
      <c r="A232" s="65">
        <v>2698</v>
      </c>
      <c r="B232" s="52" t="s">
        <v>48</v>
      </c>
      <c r="C232" s="52" t="s">
        <v>49</v>
      </c>
      <c r="D232" s="52" t="s">
        <v>50</v>
      </c>
      <c r="E232" s="52" t="s">
        <v>62</v>
      </c>
      <c r="F232" s="52" t="s">
        <v>21</v>
      </c>
      <c r="G232" s="52" t="s">
        <v>22</v>
      </c>
      <c r="H232" s="52" t="s">
        <v>23</v>
      </c>
      <c r="I232" s="52">
        <v>2024</v>
      </c>
      <c r="J232" s="52" t="s">
        <v>63</v>
      </c>
      <c r="K232" s="52" t="s">
        <v>25</v>
      </c>
      <c r="L232" s="52" t="s">
        <v>34</v>
      </c>
      <c r="M232" s="55">
        <v>77.17</v>
      </c>
      <c r="N232" s="52">
        <v>203</v>
      </c>
      <c r="O232" s="52">
        <v>0.23</v>
      </c>
      <c r="P232" s="55">
        <v>3273.27</v>
      </c>
      <c r="Q232" s="75" t="s">
        <v>56</v>
      </c>
    </row>
    <row r="233" spans="1:17">
      <c r="A233" s="65">
        <v>2700</v>
      </c>
      <c r="B233" s="52" t="s">
        <v>48</v>
      </c>
      <c r="C233" s="52" t="s">
        <v>49</v>
      </c>
      <c r="D233" s="52" t="s">
        <v>54</v>
      </c>
      <c r="E233" s="52" t="s">
        <v>70</v>
      </c>
      <c r="F233" s="52" t="s">
        <v>60</v>
      </c>
      <c r="G233" s="52" t="s">
        <v>57</v>
      </c>
      <c r="H233" s="52" t="s">
        <v>31</v>
      </c>
      <c r="I233" s="52">
        <v>2024</v>
      </c>
      <c r="J233" s="52" t="s">
        <v>45</v>
      </c>
      <c r="K233" s="52" t="s">
        <v>51</v>
      </c>
      <c r="L233" s="52" t="s">
        <v>34</v>
      </c>
      <c r="M233" s="55">
        <v>7.25</v>
      </c>
      <c r="N233" s="52">
        <v>94</v>
      </c>
      <c r="O233" s="52">
        <v>0.2</v>
      </c>
      <c r="P233" s="55">
        <v>2334.15</v>
      </c>
      <c r="Q233" s="75" t="s">
        <v>56</v>
      </c>
    </row>
    <row r="234" spans="1:17">
      <c r="A234" s="65">
        <v>2702</v>
      </c>
      <c r="B234" s="52" t="s">
        <v>48</v>
      </c>
      <c r="C234" s="52" t="s">
        <v>35</v>
      </c>
      <c r="D234" s="52" t="s">
        <v>36</v>
      </c>
      <c r="E234" s="52" t="s">
        <v>70</v>
      </c>
      <c r="F234" s="52" t="s">
        <v>43</v>
      </c>
      <c r="G234" s="52" t="s">
        <v>57</v>
      </c>
      <c r="H234" s="52" t="s">
        <v>31</v>
      </c>
      <c r="I234" s="52">
        <v>2023</v>
      </c>
      <c r="J234" s="52" t="s">
        <v>45</v>
      </c>
      <c r="K234" s="52" t="s">
        <v>71</v>
      </c>
      <c r="L234" s="52" t="s">
        <v>66</v>
      </c>
      <c r="M234" s="55">
        <v>89.93</v>
      </c>
      <c r="N234" s="52">
        <v>424</v>
      </c>
      <c r="O234" s="52">
        <v>0.01</v>
      </c>
      <c r="P234" s="55">
        <v>2133.1799999999998</v>
      </c>
      <c r="Q234" s="75" t="s">
        <v>47</v>
      </c>
    </row>
    <row r="235" spans="1:17">
      <c r="A235" s="65">
        <v>2704</v>
      </c>
      <c r="B235" s="52" t="s">
        <v>48</v>
      </c>
      <c r="C235" s="52" t="s">
        <v>49</v>
      </c>
      <c r="D235" s="52" t="s">
        <v>52</v>
      </c>
      <c r="E235" s="52" t="s">
        <v>59</v>
      </c>
      <c r="F235" s="52" t="s">
        <v>43</v>
      </c>
      <c r="G235" s="52" t="s">
        <v>22</v>
      </c>
      <c r="H235" s="52" t="s">
        <v>31</v>
      </c>
      <c r="I235" s="52">
        <v>2024</v>
      </c>
      <c r="J235" s="52" t="s">
        <v>45</v>
      </c>
      <c r="K235" s="52" t="s">
        <v>68</v>
      </c>
      <c r="L235" s="52" t="s">
        <v>66</v>
      </c>
      <c r="M235" s="55">
        <v>38.909999999999997</v>
      </c>
      <c r="N235" s="52">
        <v>382</v>
      </c>
      <c r="O235" s="52">
        <v>0.14000000000000001</v>
      </c>
      <c r="P235" s="55">
        <v>2642.11</v>
      </c>
      <c r="Q235" s="75" t="s">
        <v>40</v>
      </c>
    </row>
    <row r="236" spans="1:17">
      <c r="A236" s="65">
        <v>2707</v>
      </c>
      <c r="B236" s="52" t="s">
        <v>48</v>
      </c>
      <c r="C236" s="52" t="s">
        <v>28</v>
      </c>
      <c r="D236" s="52" t="s">
        <v>19</v>
      </c>
      <c r="E236" s="52" t="s">
        <v>30</v>
      </c>
      <c r="F236" s="52" t="s">
        <v>38</v>
      </c>
      <c r="G236" s="52" t="s">
        <v>57</v>
      </c>
      <c r="H236" s="52" t="s">
        <v>23</v>
      </c>
      <c r="I236" s="52">
        <v>2023</v>
      </c>
      <c r="J236" s="52" t="s">
        <v>24</v>
      </c>
      <c r="K236" s="52" t="s">
        <v>51</v>
      </c>
      <c r="L236" s="52" t="s">
        <v>39</v>
      </c>
      <c r="M236" s="55">
        <v>44.44</v>
      </c>
      <c r="N236" s="52">
        <v>275</v>
      </c>
      <c r="O236" s="52">
        <v>0.23</v>
      </c>
      <c r="P236" s="55">
        <v>4108.2</v>
      </c>
      <c r="Q236" s="75" t="s">
        <v>27</v>
      </c>
    </row>
    <row r="237" spans="1:17">
      <c r="A237" s="65">
        <v>2709</v>
      </c>
      <c r="B237" s="52" t="s">
        <v>48</v>
      </c>
      <c r="C237" s="52" t="s">
        <v>35</v>
      </c>
      <c r="D237" s="52" t="s">
        <v>36</v>
      </c>
      <c r="E237" s="52" t="s">
        <v>37</v>
      </c>
      <c r="F237" s="52" t="s">
        <v>38</v>
      </c>
      <c r="G237" s="52" t="s">
        <v>22</v>
      </c>
      <c r="H237" s="52" t="s">
        <v>23</v>
      </c>
      <c r="I237" s="52">
        <v>2024</v>
      </c>
      <c r="J237" s="52" t="s">
        <v>32</v>
      </c>
      <c r="K237" s="52" t="s">
        <v>51</v>
      </c>
      <c r="L237" s="52" t="s">
        <v>34</v>
      </c>
      <c r="M237" s="55">
        <v>50.83</v>
      </c>
      <c r="N237" s="52">
        <v>220</v>
      </c>
      <c r="O237" s="52">
        <v>7.0000000000000007E-2</v>
      </c>
      <c r="P237" s="55">
        <v>3335.17</v>
      </c>
      <c r="Q237" s="75" t="s">
        <v>47</v>
      </c>
    </row>
    <row r="238" spans="1:17">
      <c r="A238" s="65">
        <v>2710</v>
      </c>
      <c r="B238" s="52" t="s">
        <v>48</v>
      </c>
      <c r="C238" s="52" t="s">
        <v>18</v>
      </c>
      <c r="D238" s="52" t="s">
        <v>42</v>
      </c>
      <c r="E238" s="52" t="s">
        <v>20</v>
      </c>
      <c r="F238" s="52" t="s">
        <v>21</v>
      </c>
      <c r="G238" s="52" t="s">
        <v>22</v>
      </c>
      <c r="H238" s="52" t="s">
        <v>23</v>
      </c>
      <c r="I238" s="52">
        <v>2024</v>
      </c>
      <c r="J238" s="52" t="s">
        <v>24</v>
      </c>
      <c r="K238" s="52" t="s">
        <v>33</v>
      </c>
      <c r="L238" s="52" t="s">
        <v>26</v>
      </c>
      <c r="M238" s="55">
        <v>84.91</v>
      </c>
      <c r="N238" s="52">
        <v>304</v>
      </c>
      <c r="O238" s="52">
        <v>0</v>
      </c>
      <c r="P238" s="55">
        <v>2613.87</v>
      </c>
      <c r="Q238" s="75" t="s">
        <v>47</v>
      </c>
    </row>
    <row r="239" spans="1:17">
      <c r="A239" s="65">
        <v>2723</v>
      </c>
      <c r="B239" s="52" t="s">
        <v>48</v>
      </c>
      <c r="C239" s="52" t="s">
        <v>49</v>
      </c>
      <c r="D239" s="52" t="s">
        <v>19</v>
      </c>
      <c r="E239" s="52" t="s">
        <v>37</v>
      </c>
      <c r="F239" s="52" t="s">
        <v>21</v>
      </c>
      <c r="G239" s="52" t="s">
        <v>44</v>
      </c>
      <c r="H239" s="52" t="s">
        <v>31</v>
      </c>
      <c r="I239" s="52">
        <v>2023</v>
      </c>
      <c r="J239" s="52" t="s">
        <v>45</v>
      </c>
      <c r="K239" s="52" t="s">
        <v>72</v>
      </c>
      <c r="L239" s="52" t="s">
        <v>26</v>
      </c>
      <c r="M239" s="55">
        <v>33.869999999999997</v>
      </c>
      <c r="N239" s="52">
        <v>281</v>
      </c>
      <c r="O239" s="52">
        <v>0</v>
      </c>
      <c r="P239" s="55">
        <v>658.6</v>
      </c>
      <c r="Q239" s="75" t="s">
        <v>56</v>
      </c>
    </row>
    <row r="240" spans="1:17">
      <c r="A240" s="65">
        <v>2730</v>
      </c>
      <c r="B240" s="52" t="s">
        <v>48</v>
      </c>
      <c r="C240" s="52" t="s">
        <v>49</v>
      </c>
      <c r="D240" s="52" t="s">
        <v>36</v>
      </c>
      <c r="E240" s="52" t="s">
        <v>70</v>
      </c>
      <c r="F240" s="52" t="s">
        <v>60</v>
      </c>
      <c r="G240" s="52" t="s">
        <v>44</v>
      </c>
      <c r="H240" s="52" t="s">
        <v>31</v>
      </c>
      <c r="I240" s="52">
        <v>2023</v>
      </c>
      <c r="J240" s="52" t="s">
        <v>24</v>
      </c>
      <c r="K240" s="52" t="s">
        <v>68</v>
      </c>
      <c r="L240" s="52" t="s">
        <v>69</v>
      </c>
      <c r="M240" s="55">
        <v>50.68</v>
      </c>
      <c r="N240" s="52">
        <v>24</v>
      </c>
      <c r="O240" s="52">
        <v>0.11</v>
      </c>
      <c r="P240" s="55">
        <v>3407.81</v>
      </c>
      <c r="Q240" s="75" t="s">
        <v>61</v>
      </c>
    </row>
    <row r="241" spans="1:17">
      <c r="A241" s="65">
        <v>2732</v>
      </c>
      <c r="B241" s="52" t="s">
        <v>48</v>
      </c>
      <c r="C241" s="52" t="s">
        <v>28</v>
      </c>
      <c r="D241" s="52" t="s">
        <v>54</v>
      </c>
      <c r="E241" s="52" t="s">
        <v>70</v>
      </c>
      <c r="F241" s="52" t="s">
        <v>21</v>
      </c>
      <c r="G241" s="52" t="s">
        <v>22</v>
      </c>
      <c r="H241" s="52" t="s">
        <v>23</v>
      </c>
      <c r="I241" s="52">
        <v>2024</v>
      </c>
      <c r="J241" s="52" t="s">
        <v>32</v>
      </c>
      <c r="K241" s="52" t="s">
        <v>46</v>
      </c>
      <c r="L241" s="52" t="s">
        <v>39</v>
      </c>
      <c r="M241" s="55">
        <v>93.92</v>
      </c>
      <c r="N241" s="52">
        <v>417</v>
      </c>
      <c r="O241" s="52">
        <v>0.14000000000000001</v>
      </c>
      <c r="P241" s="55">
        <v>381.23</v>
      </c>
      <c r="Q241" s="75" t="s">
        <v>27</v>
      </c>
    </row>
    <row r="242" spans="1:17">
      <c r="A242" s="65">
        <v>2734</v>
      </c>
      <c r="B242" s="52" t="s">
        <v>48</v>
      </c>
      <c r="C242" s="52" t="s">
        <v>28</v>
      </c>
      <c r="D242" s="52" t="s">
        <v>54</v>
      </c>
      <c r="E242" s="52" t="s">
        <v>59</v>
      </c>
      <c r="F242" s="52" t="s">
        <v>21</v>
      </c>
      <c r="G242" s="52" t="s">
        <v>44</v>
      </c>
      <c r="H242" s="52" t="s">
        <v>23</v>
      </c>
      <c r="I242" s="52">
        <v>2023</v>
      </c>
      <c r="J242" s="52" t="s">
        <v>32</v>
      </c>
      <c r="K242" s="52" t="s">
        <v>68</v>
      </c>
      <c r="L242" s="52" t="s">
        <v>26</v>
      </c>
      <c r="M242" s="55">
        <v>6.9</v>
      </c>
      <c r="N242" s="52">
        <v>395</v>
      </c>
      <c r="O242" s="52">
        <v>0.22</v>
      </c>
      <c r="P242" s="55">
        <v>2875.76</v>
      </c>
      <c r="Q242" s="75" t="s">
        <v>40</v>
      </c>
    </row>
    <row r="243" spans="1:17">
      <c r="A243" s="65">
        <v>2737</v>
      </c>
      <c r="B243" s="52" t="s">
        <v>48</v>
      </c>
      <c r="C243" s="52" t="s">
        <v>28</v>
      </c>
      <c r="D243" s="52" t="s">
        <v>19</v>
      </c>
      <c r="E243" s="52" t="s">
        <v>70</v>
      </c>
      <c r="F243" s="52" t="s">
        <v>55</v>
      </c>
      <c r="G243" s="52" t="s">
        <v>57</v>
      </c>
      <c r="H243" s="52" t="s">
        <v>23</v>
      </c>
      <c r="I243" s="52">
        <v>2023</v>
      </c>
      <c r="J243" s="52" t="s">
        <v>63</v>
      </c>
      <c r="K243" s="52" t="s">
        <v>46</v>
      </c>
      <c r="L243" s="52" t="s">
        <v>69</v>
      </c>
      <c r="M243" s="55">
        <v>81.290000000000006</v>
      </c>
      <c r="N243" s="52">
        <v>113</v>
      </c>
      <c r="O243" s="52">
        <v>0.15</v>
      </c>
      <c r="P243" s="55">
        <v>4259.2299999999996</v>
      </c>
      <c r="Q243" s="75" t="s">
        <v>61</v>
      </c>
    </row>
    <row r="244" spans="1:17">
      <c r="A244" s="65">
        <v>2742</v>
      </c>
      <c r="B244" s="52" t="s">
        <v>48</v>
      </c>
      <c r="C244" s="52" t="s">
        <v>18</v>
      </c>
      <c r="D244" s="52" t="s">
        <v>50</v>
      </c>
      <c r="E244" s="52" t="s">
        <v>59</v>
      </c>
      <c r="F244" s="52" t="s">
        <v>55</v>
      </c>
      <c r="G244" s="52" t="s">
        <v>22</v>
      </c>
      <c r="H244" s="52" t="s">
        <v>23</v>
      </c>
      <c r="I244" s="52">
        <v>2023</v>
      </c>
      <c r="J244" s="52" t="s">
        <v>32</v>
      </c>
      <c r="K244" s="52" t="s">
        <v>73</v>
      </c>
      <c r="L244" s="52" t="s">
        <v>66</v>
      </c>
      <c r="M244" s="55">
        <v>35.1</v>
      </c>
      <c r="N244" s="52">
        <v>33</v>
      </c>
      <c r="O244" s="52">
        <v>0.1</v>
      </c>
      <c r="P244" s="55">
        <v>971.38</v>
      </c>
      <c r="Q244" s="75" t="s">
        <v>61</v>
      </c>
    </row>
    <row r="245" spans="1:17">
      <c r="A245" s="65">
        <v>2746</v>
      </c>
      <c r="B245" s="52" t="s">
        <v>48</v>
      </c>
      <c r="C245" s="52" t="s">
        <v>35</v>
      </c>
      <c r="D245" s="52" t="s">
        <v>52</v>
      </c>
      <c r="E245" s="52" t="s">
        <v>62</v>
      </c>
      <c r="F245" s="52" t="s">
        <v>55</v>
      </c>
      <c r="G245" s="52" t="s">
        <v>57</v>
      </c>
      <c r="H245" s="52" t="s">
        <v>31</v>
      </c>
      <c r="I245" s="52">
        <v>2024</v>
      </c>
      <c r="J245" s="52" t="s">
        <v>63</v>
      </c>
      <c r="K245" s="52" t="s">
        <v>58</v>
      </c>
      <c r="L245" s="52" t="s">
        <v>39</v>
      </c>
      <c r="M245" s="55">
        <v>67.39</v>
      </c>
      <c r="N245" s="52">
        <v>84</v>
      </c>
      <c r="O245" s="52">
        <v>0.04</v>
      </c>
      <c r="P245" s="55">
        <v>375.65</v>
      </c>
      <c r="Q245" s="75" t="s">
        <v>40</v>
      </c>
    </row>
    <row r="246" spans="1:17">
      <c r="A246" s="65">
        <v>2747</v>
      </c>
      <c r="B246" s="52" t="s">
        <v>48</v>
      </c>
      <c r="C246" s="52" t="s">
        <v>18</v>
      </c>
      <c r="D246" s="52" t="s">
        <v>54</v>
      </c>
      <c r="E246" s="52" t="s">
        <v>30</v>
      </c>
      <c r="F246" s="52" t="s">
        <v>55</v>
      </c>
      <c r="G246" s="52" t="s">
        <v>44</v>
      </c>
      <c r="H246" s="52" t="s">
        <v>31</v>
      </c>
      <c r="I246" s="52">
        <v>2023</v>
      </c>
      <c r="J246" s="52" t="s">
        <v>32</v>
      </c>
      <c r="K246" s="52" t="s">
        <v>71</v>
      </c>
      <c r="L246" s="52" t="s">
        <v>66</v>
      </c>
      <c r="M246" s="55">
        <v>90.68</v>
      </c>
      <c r="N246" s="52">
        <v>410</v>
      </c>
      <c r="O246" s="52">
        <v>0.18</v>
      </c>
      <c r="P246" s="55">
        <v>4054.08</v>
      </c>
      <c r="Q246" s="75" t="s">
        <v>61</v>
      </c>
    </row>
    <row r="247" spans="1:17">
      <c r="A247" s="65">
        <v>2753</v>
      </c>
      <c r="B247" s="52" t="s">
        <v>48</v>
      </c>
      <c r="C247" s="52" t="s">
        <v>35</v>
      </c>
      <c r="D247" s="52" t="s">
        <v>29</v>
      </c>
      <c r="E247" s="52" t="s">
        <v>67</v>
      </c>
      <c r="F247" s="52" t="s">
        <v>60</v>
      </c>
      <c r="G247" s="52" t="s">
        <v>44</v>
      </c>
      <c r="H247" s="52" t="s">
        <v>23</v>
      </c>
      <c r="I247" s="52">
        <v>2023</v>
      </c>
      <c r="J247" s="52" t="s">
        <v>24</v>
      </c>
      <c r="K247" s="52" t="s">
        <v>71</v>
      </c>
      <c r="L247" s="52" t="s">
        <v>39</v>
      </c>
      <c r="M247" s="55">
        <v>68.319999999999993</v>
      </c>
      <c r="N247" s="52">
        <v>409</v>
      </c>
      <c r="O247" s="52">
        <v>0.26</v>
      </c>
      <c r="P247" s="55">
        <v>1029.78</v>
      </c>
      <c r="Q247" s="75" t="s">
        <v>27</v>
      </c>
    </row>
    <row r="248" spans="1:17">
      <c r="A248" s="65">
        <v>2762</v>
      </c>
      <c r="B248" s="52" t="s">
        <v>48</v>
      </c>
      <c r="C248" s="52" t="s">
        <v>28</v>
      </c>
      <c r="D248" s="52" t="s">
        <v>50</v>
      </c>
      <c r="E248" s="52" t="s">
        <v>20</v>
      </c>
      <c r="F248" s="52" t="s">
        <v>43</v>
      </c>
      <c r="G248" s="52" t="s">
        <v>57</v>
      </c>
      <c r="H248" s="52" t="s">
        <v>31</v>
      </c>
      <c r="I248" s="52">
        <v>2023</v>
      </c>
      <c r="J248" s="52" t="s">
        <v>32</v>
      </c>
      <c r="K248" s="52" t="s">
        <v>72</v>
      </c>
      <c r="L248" s="52" t="s">
        <v>66</v>
      </c>
      <c r="M248" s="55">
        <v>70.489999999999995</v>
      </c>
      <c r="N248" s="52">
        <v>325</v>
      </c>
      <c r="O248" s="52">
        <v>0.01</v>
      </c>
      <c r="P248" s="55">
        <v>222.85</v>
      </c>
      <c r="Q248" s="75" t="s">
        <v>47</v>
      </c>
    </row>
    <row r="249" spans="1:17">
      <c r="A249" s="65">
        <v>2764</v>
      </c>
      <c r="B249" s="52" t="s">
        <v>48</v>
      </c>
      <c r="C249" s="52" t="s">
        <v>49</v>
      </c>
      <c r="D249" s="52" t="s">
        <v>52</v>
      </c>
      <c r="E249" s="52" t="s">
        <v>67</v>
      </c>
      <c r="F249" s="52" t="s">
        <v>21</v>
      </c>
      <c r="G249" s="52" t="s">
        <v>57</v>
      </c>
      <c r="H249" s="52" t="s">
        <v>23</v>
      </c>
      <c r="I249" s="52">
        <v>2024</v>
      </c>
      <c r="J249" s="52" t="s">
        <v>45</v>
      </c>
      <c r="K249" s="52" t="s">
        <v>25</v>
      </c>
      <c r="L249" s="52" t="s">
        <v>26</v>
      </c>
      <c r="M249" s="55">
        <v>18.920000000000002</v>
      </c>
      <c r="N249" s="52">
        <v>91</v>
      </c>
      <c r="O249" s="52">
        <v>0.24</v>
      </c>
      <c r="P249" s="55">
        <v>99.41</v>
      </c>
      <c r="Q249" s="75" t="s">
        <v>56</v>
      </c>
    </row>
    <row r="250" spans="1:17">
      <c r="A250" s="65">
        <v>2765</v>
      </c>
      <c r="B250" s="52" t="s">
        <v>48</v>
      </c>
      <c r="C250" s="52" t="s">
        <v>49</v>
      </c>
      <c r="D250" s="52" t="s">
        <v>52</v>
      </c>
      <c r="E250" s="52" t="s">
        <v>59</v>
      </c>
      <c r="F250" s="52" t="s">
        <v>43</v>
      </c>
      <c r="G250" s="52" t="s">
        <v>44</v>
      </c>
      <c r="H250" s="52" t="s">
        <v>23</v>
      </c>
      <c r="I250" s="52">
        <v>2024</v>
      </c>
      <c r="J250" s="52" t="s">
        <v>24</v>
      </c>
      <c r="K250" s="52" t="s">
        <v>46</v>
      </c>
      <c r="L250" s="52" t="s">
        <v>69</v>
      </c>
      <c r="M250" s="55">
        <v>19.36</v>
      </c>
      <c r="N250" s="52">
        <v>180</v>
      </c>
      <c r="O250" s="52">
        <v>0.3</v>
      </c>
      <c r="P250" s="55">
        <v>3113.85</v>
      </c>
      <c r="Q250" s="75" t="s">
        <v>56</v>
      </c>
    </row>
    <row r="251" spans="1:17">
      <c r="A251" s="65">
        <v>2773</v>
      </c>
      <c r="B251" s="52" t="s">
        <v>48</v>
      </c>
      <c r="C251" s="52" t="s">
        <v>18</v>
      </c>
      <c r="D251" s="52" t="s">
        <v>42</v>
      </c>
      <c r="E251" s="52" t="s">
        <v>20</v>
      </c>
      <c r="F251" s="52" t="s">
        <v>55</v>
      </c>
      <c r="G251" s="52" t="s">
        <v>22</v>
      </c>
      <c r="H251" s="52" t="s">
        <v>31</v>
      </c>
      <c r="I251" s="52">
        <v>2024</v>
      </c>
      <c r="J251" s="52" t="s">
        <v>63</v>
      </c>
      <c r="K251" s="52" t="s">
        <v>33</v>
      </c>
      <c r="L251" s="52" t="s">
        <v>34</v>
      </c>
      <c r="M251" s="55">
        <v>35.54</v>
      </c>
      <c r="N251" s="52">
        <v>216</v>
      </c>
      <c r="O251" s="52">
        <v>0.12</v>
      </c>
      <c r="P251" s="55">
        <v>495.5</v>
      </c>
      <c r="Q251" s="75" t="s">
        <v>47</v>
      </c>
    </row>
    <row r="252" spans="1:17">
      <c r="A252" s="65">
        <v>2777</v>
      </c>
      <c r="B252" s="52" t="s">
        <v>48</v>
      </c>
      <c r="C252" s="52" t="s">
        <v>35</v>
      </c>
      <c r="D252" s="52" t="s">
        <v>42</v>
      </c>
      <c r="E252" s="52" t="s">
        <v>67</v>
      </c>
      <c r="F252" s="52" t="s">
        <v>21</v>
      </c>
      <c r="G252" s="52" t="s">
        <v>22</v>
      </c>
      <c r="H252" s="52" t="s">
        <v>23</v>
      </c>
      <c r="I252" s="52">
        <v>2023</v>
      </c>
      <c r="J252" s="52" t="s">
        <v>24</v>
      </c>
      <c r="K252" s="52" t="s">
        <v>73</v>
      </c>
      <c r="L252" s="52" t="s">
        <v>34</v>
      </c>
      <c r="M252" s="55">
        <v>6.13</v>
      </c>
      <c r="N252" s="52">
        <v>204</v>
      </c>
      <c r="O252" s="52">
        <v>0.04</v>
      </c>
      <c r="P252" s="55">
        <v>4826.5200000000004</v>
      </c>
      <c r="Q252" s="75" t="s">
        <v>47</v>
      </c>
    </row>
    <row r="253" spans="1:17">
      <c r="A253" s="65">
        <v>2778</v>
      </c>
      <c r="B253" s="52" t="s">
        <v>48</v>
      </c>
      <c r="C253" s="52" t="s">
        <v>28</v>
      </c>
      <c r="D253" s="52" t="s">
        <v>54</v>
      </c>
      <c r="E253" s="52" t="s">
        <v>67</v>
      </c>
      <c r="F253" s="52" t="s">
        <v>21</v>
      </c>
      <c r="G253" s="52" t="s">
        <v>44</v>
      </c>
      <c r="H253" s="52" t="s">
        <v>23</v>
      </c>
      <c r="I253" s="52">
        <v>2024</v>
      </c>
      <c r="J253" s="52" t="s">
        <v>24</v>
      </c>
      <c r="K253" s="52" t="s">
        <v>68</v>
      </c>
      <c r="L253" s="52" t="s">
        <v>39</v>
      </c>
      <c r="M253" s="55">
        <v>47.62</v>
      </c>
      <c r="N253" s="52">
        <v>161</v>
      </c>
      <c r="O253" s="52">
        <v>0.24</v>
      </c>
      <c r="P253" s="55">
        <v>461.38</v>
      </c>
      <c r="Q253" s="75" t="s">
        <v>47</v>
      </c>
    </row>
    <row r="254" spans="1:17">
      <c r="A254" s="65">
        <v>2779</v>
      </c>
      <c r="B254" s="52" t="s">
        <v>48</v>
      </c>
      <c r="C254" s="52" t="s">
        <v>49</v>
      </c>
      <c r="D254" s="52" t="s">
        <v>29</v>
      </c>
      <c r="E254" s="52" t="s">
        <v>37</v>
      </c>
      <c r="F254" s="52" t="s">
        <v>38</v>
      </c>
      <c r="G254" s="52" t="s">
        <v>22</v>
      </c>
      <c r="H254" s="52" t="s">
        <v>23</v>
      </c>
      <c r="I254" s="52">
        <v>2023</v>
      </c>
      <c r="J254" s="52" t="s">
        <v>24</v>
      </c>
      <c r="K254" s="52" t="s">
        <v>71</v>
      </c>
      <c r="L254" s="52" t="s">
        <v>34</v>
      </c>
      <c r="M254" s="55">
        <v>14.3</v>
      </c>
      <c r="N254" s="52">
        <v>41</v>
      </c>
      <c r="O254" s="52">
        <v>0.22</v>
      </c>
      <c r="P254" s="55">
        <v>3532.82</v>
      </c>
      <c r="Q254" s="75" t="s">
        <v>56</v>
      </c>
    </row>
    <row r="255" spans="1:17">
      <c r="A255" s="65">
        <v>2780</v>
      </c>
      <c r="B255" s="52" t="s">
        <v>48</v>
      </c>
      <c r="C255" s="52" t="s">
        <v>18</v>
      </c>
      <c r="D255" s="52" t="s">
        <v>36</v>
      </c>
      <c r="E255" s="52" t="s">
        <v>62</v>
      </c>
      <c r="F255" s="52" t="s">
        <v>43</v>
      </c>
      <c r="G255" s="52" t="s">
        <v>22</v>
      </c>
      <c r="H255" s="52" t="s">
        <v>23</v>
      </c>
      <c r="I255" s="52">
        <v>2023</v>
      </c>
      <c r="J255" s="52" t="s">
        <v>63</v>
      </c>
      <c r="K255" s="52" t="s">
        <v>25</v>
      </c>
      <c r="L255" s="52" t="s">
        <v>26</v>
      </c>
      <c r="M255" s="55">
        <v>12.23</v>
      </c>
      <c r="N255" s="52">
        <v>383</v>
      </c>
      <c r="O255" s="52">
        <v>0.25</v>
      </c>
      <c r="P255" s="55">
        <v>329.06</v>
      </c>
      <c r="Q255" s="75" t="s">
        <v>27</v>
      </c>
    </row>
    <row r="256" spans="1:17">
      <c r="A256" s="65">
        <v>2787</v>
      </c>
      <c r="B256" s="52" t="s">
        <v>48</v>
      </c>
      <c r="C256" s="52" t="s">
        <v>49</v>
      </c>
      <c r="D256" s="52" t="s">
        <v>19</v>
      </c>
      <c r="E256" s="52" t="s">
        <v>70</v>
      </c>
      <c r="F256" s="52" t="s">
        <v>21</v>
      </c>
      <c r="G256" s="52" t="s">
        <v>57</v>
      </c>
      <c r="H256" s="52" t="s">
        <v>31</v>
      </c>
      <c r="I256" s="52">
        <v>2023</v>
      </c>
      <c r="J256" s="52" t="s">
        <v>32</v>
      </c>
      <c r="K256" s="52" t="s">
        <v>64</v>
      </c>
      <c r="L256" s="52" t="s">
        <v>26</v>
      </c>
      <c r="M256" s="55">
        <v>33.31</v>
      </c>
      <c r="N256" s="52">
        <v>55</v>
      </c>
      <c r="O256" s="52">
        <v>0.03</v>
      </c>
      <c r="P256" s="55">
        <v>2831.51</v>
      </c>
      <c r="Q256" s="75" t="s">
        <v>47</v>
      </c>
    </row>
    <row r="257" spans="1:17">
      <c r="A257" s="65">
        <v>2788</v>
      </c>
      <c r="B257" s="52" t="s">
        <v>48</v>
      </c>
      <c r="C257" s="52" t="s">
        <v>35</v>
      </c>
      <c r="D257" s="52" t="s">
        <v>54</v>
      </c>
      <c r="E257" s="52" t="s">
        <v>59</v>
      </c>
      <c r="F257" s="52" t="s">
        <v>38</v>
      </c>
      <c r="G257" s="52" t="s">
        <v>44</v>
      </c>
      <c r="H257" s="52" t="s">
        <v>23</v>
      </c>
      <c r="I257" s="52">
        <v>2024</v>
      </c>
      <c r="J257" s="52" t="s">
        <v>32</v>
      </c>
      <c r="K257" s="52" t="s">
        <v>68</v>
      </c>
      <c r="L257" s="52" t="s">
        <v>39</v>
      </c>
      <c r="M257" s="55">
        <v>31.6</v>
      </c>
      <c r="N257" s="52">
        <v>385</v>
      </c>
      <c r="O257" s="52">
        <v>0.06</v>
      </c>
      <c r="P257" s="55">
        <v>1446.86</v>
      </c>
      <c r="Q257" s="75" t="s">
        <v>56</v>
      </c>
    </row>
    <row r="258" spans="1:17">
      <c r="A258" s="65">
        <v>2790</v>
      </c>
      <c r="B258" s="52" t="s">
        <v>48</v>
      </c>
      <c r="C258" s="52" t="s">
        <v>35</v>
      </c>
      <c r="D258" s="52" t="s">
        <v>19</v>
      </c>
      <c r="E258" s="52" t="s">
        <v>37</v>
      </c>
      <c r="F258" s="52" t="s">
        <v>55</v>
      </c>
      <c r="G258" s="52" t="s">
        <v>57</v>
      </c>
      <c r="H258" s="52" t="s">
        <v>23</v>
      </c>
      <c r="I258" s="52">
        <v>2024</v>
      </c>
      <c r="J258" s="52" t="s">
        <v>32</v>
      </c>
      <c r="K258" s="52" t="s">
        <v>33</v>
      </c>
      <c r="L258" s="52" t="s">
        <v>39</v>
      </c>
      <c r="M258" s="55">
        <v>45.19</v>
      </c>
      <c r="N258" s="52">
        <v>6</v>
      </c>
      <c r="O258" s="52">
        <v>0.25</v>
      </c>
      <c r="P258" s="55">
        <v>2837.69</v>
      </c>
      <c r="Q258" s="75" t="s">
        <v>40</v>
      </c>
    </row>
    <row r="259" spans="1:17">
      <c r="A259" s="65">
        <v>2795</v>
      </c>
      <c r="B259" s="52" t="s">
        <v>48</v>
      </c>
      <c r="C259" s="52" t="s">
        <v>35</v>
      </c>
      <c r="D259" s="52" t="s">
        <v>29</v>
      </c>
      <c r="E259" s="52" t="s">
        <v>70</v>
      </c>
      <c r="F259" s="52" t="s">
        <v>60</v>
      </c>
      <c r="G259" s="52" t="s">
        <v>44</v>
      </c>
      <c r="H259" s="52" t="s">
        <v>23</v>
      </c>
      <c r="I259" s="52">
        <v>2024</v>
      </c>
      <c r="J259" s="52" t="s">
        <v>45</v>
      </c>
      <c r="K259" s="52" t="s">
        <v>64</v>
      </c>
      <c r="L259" s="52" t="s">
        <v>26</v>
      </c>
      <c r="M259" s="55">
        <v>29.56</v>
      </c>
      <c r="N259" s="52">
        <v>422</v>
      </c>
      <c r="O259" s="52">
        <v>0.05</v>
      </c>
      <c r="P259" s="55">
        <v>1199.24</v>
      </c>
      <c r="Q259" s="75" t="s">
        <v>47</v>
      </c>
    </row>
    <row r="260" spans="1:17">
      <c r="A260" s="65">
        <v>2796</v>
      </c>
      <c r="B260" s="52" t="s">
        <v>48</v>
      </c>
      <c r="C260" s="52" t="s">
        <v>28</v>
      </c>
      <c r="D260" s="52" t="s">
        <v>19</v>
      </c>
      <c r="E260" s="52" t="s">
        <v>37</v>
      </c>
      <c r="F260" s="52" t="s">
        <v>38</v>
      </c>
      <c r="G260" s="52" t="s">
        <v>22</v>
      </c>
      <c r="H260" s="52" t="s">
        <v>31</v>
      </c>
      <c r="I260" s="52">
        <v>2023</v>
      </c>
      <c r="J260" s="52" t="s">
        <v>32</v>
      </c>
      <c r="K260" s="52" t="s">
        <v>53</v>
      </c>
      <c r="L260" s="52" t="s">
        <v>66</v>
      </c>
      <c r="M260" s="55">
        <v>59.34</v>
      </c>
      <c r="N260" s="52">
        <v>93</v>
      </c>
      <c r="O260" s="52">
        <v>0.06</v>
      </c>
      <c r="P260" s="55">
        <v>1306.6300000000001</v>
      </c>
      <c r="Q260" s="75" t="s">
        <v>61</v>
      </c>
    </row>
    <row r="261" spans="1:17">
      <c r="A261" s="65">
        <v>2800</v>
      </c>
      <c r="B261" s="52" t="s">
        <v>48</v>
      </c>
      <c r="C261" s="52" t="s">
        <v>35</v>
      </c>
      <c r="D261" s="52" t="s">
        <v>54</v>
      </c>
      <c r="E261" s="52" t="s">
        <v>59</v>
      </c>
      <c r="F261" s="52" t="s">
        <v>60</v>
      </c>
      <c r="G261" s="52" t="s">
        <v>22</v>
      </c>
      <c r="H261" s="52" t="s">
        <v>31</v>
      </c>
      <c r="I261" s="52">
        <v>2023</v>
      </c>
      <c r="J261" s="52" t="s">
        <v>24</v>
      </c>
      <c r="K261" s="52" t="s">
        <v>71</v>
      </c>
      <c r="L261" s="52" t="s">
        <v>66</v>
      </c>
      <c r="M261" s="55">
        <v>46.11</v>
      </c>
      <c r="N261" s="52">
        <v>363</v>
      </c>
      <c r="O261" s="52">
        <v>0.21</v>
      </c>
      <c r="P261" s="55">
        <v>4926.7299999999996</v>
      </c>
      <c r="Q261" s="75" t="s">
        <v>47</v>
      </c>
    </row>
    <row r="262" spans="1:17">
      <c r="A262" s="65">
        <v>2804</v>
      </c>
      <c r="B262" s="52" t="s">
        <v>48</v>
      </c>
      <c r="C262" s="52" t="s">
        <v>28</v>
      </c>
      <c r="D262" s="52" t="s">
        <v>50</v>
      </c>
      <c r="E262" s="52" t="s">
        <v>70</v>
      </c>
      <c r="F262" s="52" t="s">
        <v>43</v>
      </c>
      <c r="G262" s="52" t="s">
        <v>57</v>
      </c>
      <c r="H262" s="52" t="s">
        <v>31</v>
      </c>
      <c r="I262" s="52">
        <v>2023</v>
      </c>
      <c r="J262" s="52" t="s">
        <v>63</v>
      </c>
      <c r="K262" s="52" t="s">
        <v>72</v>
      </c>
      <c r="L262" s="52" t="s">
        <v>66</v>
      </c>
      <c r="M262" s="55">
        <v>87.51</v>
      </c>
      <c r="N262" s="52">
        <v>307</v>
      </c>
      <c r="O262" s="52">
        <v>0.23</v>
      </c>
      <c r="P262" s="55">
        <v>1972.4</v>
      </c>
      <c r="Q262" s="75" t="s">
        <v>40</v>
      </c>
    </row>
    <row r="263" spans="1:17">
      <c r="A263" s="65">
        <v>2805</v>
      </c>
      <c r="B263" s="52" t="s">
        <v>48</v>
      </c>
      <c r="C263" s="52" t="s">
        <v>28</v>
      </c>
      <c r="D263" s="52" t="s">
        <v>50</v>
      </c>
      <c r="E263" s="52" t="s">
        <v>37</v>
      </c>
      <c r="F263" s="52" t="s">
        <v>43</v>
      </c>
      <c r="G263" s="52" t="s">
        <v>57</v>
      </c>
      <c r="H263" s="52" t="s">
        <v>23</v>
      </c>
      <c r="I263" s="52">
        <v>2024</v>
      </c>
      <c r="J263" s="52" t="s">
        <v>63</v>
      </c>
      <c r="K263" s="52" t="s">
        <v>73</v>
      </c>
      <c r="L263" s="52" t="s">
        <v>66</v>
      </c>
      <c r="M263" s="55">
        <v>41.08</v>
      </c>
      <c r="N263" s="52">
        <v>35</v>
      </c>
      <c r="O263" s="52">
        <v>0.04</v>
      </c>
      <c r="P263" s="55">
        <v>3754.59</v>
      </c>
      <c r="Q263" s="75" t="s">
        <v>56</v>
      </c>
    </row>
    <row r="264" spans="1:17">
      <c r="A264" s="65">
        <v>2806</v>
      </c>
      <c r="B264" s="52" t="s">
        <v>48</v>
      </c>
      <c r="C264" s="52" t="s">
        <v>18</v>
      </c>
      <c r="D264" s="52" t="s">
        <v>50</v>
      </c>
      <c r="E264" s="52" t="s">
        <v>67</v>
      </c>
      <c r="F264" s="52" t="s">
        <v>21</v>
      </c>
      <c r="G264" s="52" t="s">
        <v>57</v>
      </c>
      <c r="H264" s="52" t="s">
        <v>31</v>
      </c>
      <c r="I264" s="52">
        <v>2023</v>
      </c>
      <c r="J264" s="52" t="s">
        <v>45</v>
      </c>
      <c r="K264" s="52" t="s">
        <v>46</v>
      </c>
      <c r="L264" s="52" t="s">
        <v>34</v>
      </c>
      <c r="M264" s="55">
        <v>89.29</v>
      </c>
      <c r="N264" s="52">
        <v>104</v>
      </c>
      <c r="O264" s="52">
        <v>0.3</v>
      </c>
      <c r="P264" s="55">
        <v>4699.16</v>
      </c>
      <c r="Q264" s="75" t="s">
        <v>56</v>
      </c>
    </row>
    <row r="265" spans="1:17">
      <c r="A265" s="65">
        <v>2810</v>
      </c>
      <c r="B265" s="52" t="s">
        <v>48</v>
      </c>
      <c r="C265" s="52" t="s">
        <v>28</v>
      </c>
      <c r="D265" s="52" t="s">
        <v>50</v>
      </c>
      <c r="E265" s="52" t="s">
        <v>59</v>
      </c>
      <c r="F265" s="52" t="s">
        <v>55</v>
      </c>
      <c r="G265" s="52" t="s">
        <v>44</v>
      </c>
      <c r="H265" s="52" t="s">
        <v>31</v>
      </c>
      <c r="I265" s="52">
        <v>2023</v>
      </c>
      <c r="J265" s="52" t="s">
        <v>45</v>
      </c>
      <c r="K265" s="52" t="s">
        <v>64</v>
      </c>
      <c r="L265" s="52" t="s">
        <v>26</v>
      </c>
      <c r="M265" s="55">
        <v>78.06</v>
      </c>
      <c r="N265" s="52">
        <v>172</v>
      </c>
      <c r="O265" s="52">
        <v>0.04</v>
      </c>
      <c r="P265" s="55">
        <v>1657.99</v>
      </c>
      <c r="Q265" s="75" t="s">
        <v>56</v>
      </c>
    </row>
    <row r="266" spans="1:17">
      <c r="A266" s="65">
        <v>2815</v>
      </c>
      <c r="B266" s="52" t="s">
        <v>48</v>
      </c>
      <c r="C266" s="52" t="s">
        <v>49</v>
      </c>
      <c r="D266" s="52" t="s">
        <v>42</v>
      </c>
      <c r="E266" s="52" t="s">
        <v>62</v>
      </c>
      <c r="F266" s="52" t="s">
        <v>38</v>
      </c>
      <c r="G266" s="52" t="s">
        <v>57</v>
      </c>
      <c r="H266" s="52" t="s">
        <v>23</v>
      </c>
      <c r="I266" s="52">
        <v>2023</v>
      </c>
      <c r="J266" s="52" t="s">
        <v>32</v>
      </c>
      <c r="K266" s="52" t="s">
        <v>64</v>
      </c>
      <c r="L266" s="52" t="s">
        <v>26</v>
      </c>
      <c r="M266" s="55">
        <v>68.38</v>
      </c>
      <c r="N266" s="52">
        <v>382</v>
      </c>
      <c r="O266" s="52">
        <v>0.28000000000000003</v>
      </c>
      <c r="P266" s="55">
        <v>48.9</v>
      </c>
      <c r="Q266" s="75" t="s">
        <v>61</v>
      </c>
    </row>
    <row r="267" spans="1:17">
      <c r="A267" s="65">
        <v>2816</v>
      </c>
      <c r="B267" s="52" t="s">
        <v>48</v>
      </c>
      <c r="C267" s="52" t="s">
        <v>18</v>
      </c>
      <c r="D267" s="52" t="s">
        <v>54</v>
      </c>
      <c r="E267" s="52" t="s">
        <v>67</v>
      </c>
      <c r="F267" s="52" t="s">
        <v>55</v>
      </c>
      <c r="G267" s="52" t="s">
        <v>22</v>
      </c>
      <c r="H267" s="52" t="s">
        <v>31</v>
      </c>
      <c r="I267" s="52">
        <v>2024</v>
      </c>
      <c r="J267" s="52" t="s">
        <v>32</v>
      </c>
      <c r="K267" s="52" t="s">
        <v>72</v>
      </c>
      <c r="L267" s="52" t="s">
        <v>39</v>
      </c>
      <c r="M267" s="55">
        <v>14.47</v>
      </c>
      <c r="N267" s="52">
        <v>310</v>
      </c>
      <c r="O267" s="52">
        <v>0.15</v>
      </c>
      <c r="P267" s="55">
        <v>1651.49</v>
      </c>
      <c r="Q267" s="75" t="s">
        <v>47</v>
      </c>
    </row>
    <row r="268" spans="1:17">
      <c r="A268" s="65">
        <v>2817</v>
      </c>
      <c r="B268" s="52" t="s">
        <v>48</v>
      </c>
      <c r="C268" s="52" t="s">
        <v>28</v>
      </c>
      <c r="D268" s="52" t="s">
        <v>29</v>
      </c>
      <c r="E268" s="52" t="s">
        <v>20</v>
      </c>
      <c r="F268" s="52" t="s">
        <v>60</v>
      </c>
      <c r="G268" s="52" t="s">
        <v>22</v>
      </c>
      <c r="H268" s="52" t="s">
        <v>23</v>
      </c>
      <c r="I268" s="52">
        <v>2023</v>
      </c>
      <c r="J268" s="52" t="s">
        <v>24</v>
      </c>
      <c r="K268" s="52" t="s">
        <v>51</v>
      </c>
      <c r="L268" s="52" t="s">
        <v>34</v>
      </c>
      <c r="M268" s="55">
        <v>62.83</v>
      </c>
      <c r="N268" s="52">
        <v>15</v>
      </c>
      <c r="O268" s="52">
        <v>0.24</v>
      </c>
      <c r="P268" s="55">
        <v>4117.76</v>
      </c>
      <c r="Q268" s="75" t="s">
        <v>61</v>
      </c>
    </row>
    <row r="269" spans="1:17">
      <c r="A269" s="65">
        <v>2820</v>
      </c>
      <c r="B269" s="52" t="s">
        <v>48</v>
      </c>
      <c r="C269" s="52" t="s">
        <v>28</v>
      </c>
      <c r="D269" s="52" t="s">
        <v>50</v>
      </c>
      <c r="E269" s="52" t="s">
        <v>62</v>
      </c>
      <c r="F269" s="52" t="s">
        <v>21</v>
      </c>
      <c r="G269" s="52" t="s">
        <v>22</v>
      </c>
      <c r="H269" s="52" t="s">
        <v>23</v>
      </c>
      <c r="I269" s="52">
        <v>2024</v>
      </c>
      <c r="J269" s="52" t="s">
        <v>45</v>
      </c>
      <c r="K269" s="52" t="s">
        <v>53</v>
      </c>
      <c r="L269" s="52" t="s">
        <v>69</v>
      </c>
      <c r="M269" s="55">
        <v>82.58</v>
      </c>
      <c r="N269" s="52">
        <v>463</v>
      </c>
      <c r="O269" s="52">
        <v>7.0000000000000007E-2</v>
      </c>
      <c r="P269" s="55">
        <v>897.97</v>
      </c>
      <c r="Q269" s="75" t="s">
        <v>56</v>
      </c>
    </row>
    <row r="270" spans="1:17">
      <c r="A270" s="65">
        <v>2830</v>
      </c>
      <c r="B270" s="52" t="s">
        <v>48</v>
      </c>
      <c r="C270" s="52" t="s">
        <v>28</v>
      </c>
      <c r="D270" s="52" t="s">
        <v>36</v>
      </c>
      <c r="E270" s="52" t="s">
        <v>59</v>
      </c>
      <c r="F270" s="52" t="s">
        <v>38</v>
      </c>
      <c r="G270" s="52" t="s">
        <v>44</v>
      </c>
      <c r="H270" s="52" t="s">
        <v>31</v>
      </c>
      <c r="I270" s="52">
        <v>2023</v>
      </c>
      <c r="J270" s="52" t="s">
        <v>63</v>
      </c>
      <c r="K270" s="52" t="s">
        <v>53</v>
      </c>
      <c r="L270" s="52" t="s">
        <v>34</v>
      </c>
      <c r="M270" s="55">
        <v>22.27</v>
      </c>
      <c r="N270" s="52">
        <v>108</v>
      </c>
      <c r="O270" s="52">
        <v>0.26</v>
      </c>
      <c r="P270" s="55">
        <v>4612.28</v>
      </c>
      <c r="Q270" s="75" t="s">
        <v>56</v>
      </c>
    </row>
    <row r="271" spans="1:17">
      <c r="A271" s="65">
        <v>2831</v>
      </c>
      <c r="B271" s="52" t="s">
        <v>48</v>
      </c>
      <c r="C271" s="52" t="s">
        <v>35</v>
      </c>
      <c r="D271" s="52" t="s">
        <v>54</v>
      </c>
      <c r="E271" s="52" t="s">
        <v>59</v>
      </c>
      <c r="F271" s="52" t="s">
        <v>55</v>
      </c>
      <c r="G271" s="52" t="s">
        <v>22</v>
      </c>
      <c r="H271" s="52" t="s">
        <v>23</v>
      </c>
      <c r="I271" s="52">
        <v>2023</v>
      </c>
      <c r="J271" s="52" t="s">
        <v>24</v>
      </c>
      <c r="K271" s="52" t="s">
        <v>25</v>
      </c>
      <c r="L271" s="52" t="s">
        <v>66</v>
      </c>
      <c r="M271" s="55">
        <v>20.43</v>
      </c>
      <c r="N271" s="52">
        <v>224</v>
      </c>
      <c r="O271" s="52">
        <v>0.17</v>
      </c>
      <c r="P271" s="55">
        <v>2984.66</v>
      </c>
      <c r="Q271" s="75" t="s">
        <v>47</v>
      </c>
    </row>
    <row r="272" spans="1:17">
      <c r="A272" s="65">
        <v>2834</v>
      </c>
      <c r="B272" s="52" t="s">
        <v>48</v>
      </c>
      <c r="C272" s="52" t="s">
        <v>28</v>
      </c>
      <c r="D272" s="52" t="s">
        <v>19</v>
      </c>
      <c r="E272" s="52" t="s">
        <v>67</v>
      </c>
      <c r="F272" s="52" t="s">
        <v>43</v>
      </c>
      <c r="G272" s="52" t="s">
        <v>44</v>
      </c>
      <c r="H272" s="52" t="s">
        <v>23</v>
      </c>
      <c r="I272" s="52">
        <v>2024</v>
      </c>
      <c r="J272" s="52" t="s">
        <v>24</v>
      </c>
      <c r="K272" s="52" t="s">
        <v>64</v>
      </c>
      <c r="L272" s="52" t="s">
        <v>69</v>
      </c>
      <c r="M272" s="55">
        <v>75.81</v>
      </c>
      <c r="N272" s="52">
        <v>21</v>
      </c>
      <c r="O272" s="52">
        <v>0.11</v>
      </c>
      <c r="P272" s="55">
        <v>3188.58</v>
      </c>
      <c r="Q272" s="75" t="s">
        <v>40</v>
      </c>
    </row>
    <row r="273" spans="1:17">
      <c r="A273" s="65">
        <v>2839</v>
      </c>
      <c r="B273" s="52" t="s">
        <v>48</v>
      </c>
      <c r="C273" s="52" t="s">
        <v>49</v>
      </c>
      <c r="D273" s="52" t="s">
        <v>52</v>
      </c>
      <c r="E273" s="52" t="s">
        <v>70</v>
      </c>
      <c r="F273" s="52" t="s">
        <v>55</v>
      </c>
      <c r="G273" s="52" t="s">
        <v>22</v>
      </c>
      <c r="H273" s="52" t="s">
        <v>31</v>
      </c>
      <c r="I273" s="52">
        <v>2023</v>
      </c>
      <c r="J273" s="52" t="s">
        <v>45</v>
      </c>
      <c r="K273" s="52" t="s">
        <v>68</v>
      </c>
      <c r="L273" s="52" t="s">
        <v>66</v>
      </c>
      <c r="M273" s="55">
        <v>42.82</v>
      </c>
      <c r="N273" s="52">
        <v>160</v>
      </c>
      <c r="O273" s="52">
        <v>0.04</v>
      </c>
      <c r="P273" s="55">
        <v>3968.09</v>
      </c>
      <c r="Q273" s="75" t="s">
        <v>40</v>
      </c>
    </row>
    <row r="274" spans="1:17">
      <c r="A274" s="65">
        <v>2841</v>
      </c>
      <c r="B274" s="52" t="s">
        <v>48</v>
      </c>
      <c r="C274" s="52" t="s">
        <v>49</v>
      </c>
      <c r="D274" s="52" t="s">
        <v>42</v>
      </c>
      <c r="E274" s="52" t="s">
        <v>70</v>
      </c>
      <c r="F274" s="52" t="s">
        <v>43</v>
      </c>
      <c r="G274" s="52" t="s">
        <v>44</v>
      </c>
      <c r="H274" s="52" t="s">
        <v>23</v>
      </c>
      <c r="I274" s="52">
        <v>2024</v>
      </c>
      <c r="J274" s="52" t="s">
        <v>63</v>
      </c>
      <c r="K274" s="52" t="s">
        <v>53</v>
      </c>
      <c r="L274" s="52" t="s">
        <v>69</v>
      </c>
      <c r="M274" s="55">
        <v>77.39</v>
      </c>
      <c r="N274" s="52">
        <v>51</v>
      </c>
      <c r="O274" s="52">
        <v>0.06</v>
      </c>
      <c r="P274" s="55">
        <v>486.71</v>
      </c>
      <c r="Q274" s="75" t="s">
        <v>56</v>
      </c>
    </row>
    <row r="275" spans="1:17">
      <c r="A275" s="65">
        <v>2843</v>
      </c>
      <c r="B275" s="52" t="s">
        <v>48</v>
      </c>
      <c r="C275" s="52" t="s">
        <v>18</v>
      </c>
      <c r="D275" s="52" t="s">
        <v>36</v>
      </c>
      <c r="E275" s="52" t="s">
        <v>62</v>
      </c>
      <c r="F275" s="52" t="s">
        <v>43</v>
      </c>
      <c r="G275" s="52" t="s">
        <v>57</v>
      </c>
      <c r="H275" s="52" t="s">
        <v>31</v>
      </c>
      <c r="I275" s="52">
        <v>2023</v>
      </c>
      <c r="J275" s="52" t="s">
        <v>32</v>
      </c>
      <c r="K275" s="52" t="s">
        <v>58</v>
      </c>
      <c r="L275" s="52" t="s">
        <v>39</v>
      </c>
      <c r="M275" s="55">
        <v>66.94</v>
      </c>
      <c r="N275" s="52">
        <v>253</v>
      </c>
      <c r="O275" s="52">
        <v>0.24</v>
      </c>
      <c r="P275" s="55">
        <v>85.08</v>
      </c>
      <c r="Q275" s="75" t="s">
        <v>27</v>
      </c>
    </row>
    <row r="276" spans="1:17">
      <c r="A276" s="65">
        <v>2847</v>
      </c>
      <c r="B276" s="52" t="s">
        <v>48</v>
      </c>
      <c r="C276" s="52" t="s">
        <v>18</v>
      </c>
      <c r="D276" s="52" t="s">
        <v>50</v>
      </c>
      <c r="E276" s="52" t="s">
        <v>20</v>
      </c>
      <c r="F276" s="52" t="s">
        <v>38</v>
      </c>
      <c r="G276" s="52" t="s">
        <v>57</v>
      </c>
      <c r="H276" s="52" t="s">
        <v>31</v>
      </c>
      <c r="I276" s="52">
        <v>2024</v>
      </c>
      <c r="J276" s="52" t="s">
        <v>32</v>
      </c>
      <c r="K276" s="52" t="s">
        <v>68</v>
      </c>
      <c r="L276" s="52" t="s">
        <v>34</v>
      </c>
      <c r="M276" s="55">
        <v>68.709999999999994</v>
      </c>
      <c r="N276" s="52">
        <v>186</v>
      </c>
      <c r="O276" s="52">
        <v>0.28999999999999998</v>
      </c>
      <c r="P276" s="55">
        <v>782.28</v>
      </c>
      <c r="Q276" s="75" t="s">
        <v>56</v>
      </c>
    </row>
    <row r="277" spans="1:17">
      <c r="A277" s="65">
        <v>2848</v>
      </c>
      <c r="B277" s="52" t="s">
        <v>48</v>
      </c>
      <c r="C277" s="52" t="s">
        <v>18</v>
      </c>
      <c r="D277" s="52" t="s">
        <v>54</v>
      </c>
      <c r="E277" s="52" t="s">
        <v>70</v>
      </c>
      <c r="F277" s="52" t="s">
        <v>55</v>
      </c>
      <c r="G277" s="52" t="s">
        <v>44</v>
      </c>
      <c r="H277" s="52" t="s">
        <v>23</v>
      </c>
      <c r="I277" s="52">
        <v>2024</v>
      </c>
      <c r="J277" s="52" t="s">
        <v>63</v>
      </c>
      <c r="K277" s="52" t="s">
        <v>53</v>
      </c>
      <c r="L277" s="52" t="s">
        <v>69</v>
      </c>
      <c r="M277" s="55">
        <v>74.83</v>
      </c>
      <c r="N277" s="52">
        <v>122</v>
      </c>
      <c r="O277" s="52">
        <v>0.17</v>
      </c>
      <c r="P277" s="55">
        <v>1402.66</v>
      </c>
      <c r="Q277" s="75" t="s">
        <v>27</v>
      </c>
    </row>
    <row r="278" spans="1:17">
      <c r="A278" s="65">
        <v>2850</v>
      </c>
      <c r="B278" s="52" t="s">
        <v>48</v>
      </c>
      <c r="C278" s="52" t="s">
        <v>28</v>
      </c>
      <c r="D278" s="52" t="s">
        <v>36</v>
      </c>
      <c r="E278" s="52" t="s">
        <v>70</v>
      </c>
      <c r="F278" s="52" t="s">
        <v>55</v>
      </c>
      <c r="G278" s="52" t="s">
        <v>57</v>
      </c>
      <c r="H278" s="52" t="s">
        <v>31</v>
      </c>
      <c r="I278" s="52">
        <v>2024</v>
      </c>
      <c r="J278" s="52" t="s">
        <v>63</v>
      </c>
      <c r="K278" s="52" t="s">
        <v>58</v>
      </c>
      <c r="L278" s="52" t="s">
        <v>26</v>
      </c>
      <c r="M278" s="55">
        <v>92.84</v>
      </c>
      <c r="N278" s="52">
        <v>489</v>
      </c>
      <c r="O278" s="52">
        <v>0.05</v>
      </c>
      <c r="P278" s="55">
        <v>4810.63</v>
      </c>
      <c r="Q278" s="75" t="s">
        <v>56</v>
      </c>
    </row>
    <row r="279" spans="1:17">
      <c r="A279" s="65">
        <v>2855</v>
      </c>
      <c r="B279" s="52" t="s">
        <v>48</v>
      </c>
      <c r="C279" s="52" t="s">
        <v>49</v>
      </c>
      <c r="D279" s="52" t="s">
        <v>52</v>
      </c>
      <c r="E279" s="52" t="s">
        <v>70</v>
      </c>
      <c r="F279" s="52" t="s">
        <v>21</v>
      </c>
      <c r="G279" s="52" t="s">
        <v>44</v>
      </c>
      <c r="H279" s="52" t="s">
        <v>31</v>
      </c>
      <c r="I279" s="52">
        <v>2023</v>
      </c>
      <c r="J279" s="52" t="s">
        <v>45</v>
      </c>
      <c r="K279" s="52" t="s">
        <v>68</v>
      </c>
      <c r="L279" s="52" t="s">
        <v>66</v>
      </c>
      <c r="M279" s="55">
        <v>70.12</v>
      </c>
      <c r="N279" s="52">
        <v>300</v>
      </c>
      <c r="O279" s="52">
        <v>0.24</v>
      </c>
      <c r="P279" s="55">
        <v>3177.9</v>
      </c>
      <c r="Q279" s="75" t="s">
        <v>47</v>
      </c>
    </row>
    <row r="280" spans="1:17">
      <c r="A280" s="65">
        <v>2856</v>
      </c>
      <c r="B280" s="52" t="s">
        <v>48</v>
      </c>
      <c r="C280" s="52" t="s">
        <v>18</v>
      </c>
      <c r="D280" s="52" t="s">
        <v>19</v>
      </c>
      <c r="E280" s="52" t="s">
        <v>62</v>
      </c>
      <c r="F280" s="52" t="s">
        <v>38</v>
      </c>
      <c r="G280" s="52" t="s">
        <v>57</v>
      </c>
      <c r="H280" s="52" t="s">
        <v>23</v>
      </c>
      <c r="I280" s="52">
        <v>2023</v>
      </c>
      <c r="J280" s="52" t="s">
        <v>24</v>
      </c>
      <c r="K280" s="52" t="s">
        <v>72</v>
      </c>
      <c r="L280" s="52" t="s">
        <v>26</v>
      </c>
      <c r="M280" s="55">
        <v>56.82</v>
      </c>
      <c r="N280" s="52">
        <v>205</v>
      </c>
      <c r="O280" s="52">
        <v>0.06</v>
      </c>
      <c r="P280" s="55">
        <v>590.07000000000005</v>
      </c>
      <c r="Q280" s="75" t="s">
        <v>47</v>
      </c>
    </row>
    <row r="281" spans="1:17">
      <c r="A281" s="65">
        <v>2858</v>
      </c>
      <c r="B281" s="52" t="s">
        <v>48</v>
      </c>
      <c r="C281" s="52" t="s">
        <v>28</v>
      </c>
      <c r="D281" s="52" t="s">
        <v>50</v>
      </c>
      <c r="E281" s="52" t="s">
        <v>30</v>
      </c>
      <c r="F281" s="52" t="s">
        <v>38</v>
      </c>
      <c r="G281" s="52" t="s">
        <v>57</v>
      </c>
      <c r="H281" s="52" t="s">
        <v>31</v>
      </c>
      <c r="I281" s="52">
        <v>2023</v>
      </c>
      <c r="J281" s="52" t="s">
        <v>45</v>
      </c>
      <c r="K281" s="52" t="s">
        <v>58</v>
      </c>
      <c r="L281" s="52" t="s">
        <v>34</v>
      </c>
      <c r="M281" s="55">
        <v>31.28</v>
      </c>
      <c r="N281" s="52">
        <v>258</v>
      </c>
      <c r="O281" s="52">
        <v>0.13</v>
      </c>
      <c r="P281" s="55">
        <v>2521.6999999999998</v>
      </c>
      <c r="Q281" s="75" t="s">
        <v>56</v>
      </c>
    </row>
    <row r="282" spans="1:17">
      <c r="A282" s="65">
        <v>2861</v>
      </c>
      <c r="B282" s="52" t="s">
        <v>48</v>
      </c>
      <c r="C282" s="52" t="s">
        <v>28</v>
      </c>
      <c r="D282" s="52" t="s">
        <v>42</v>
      </c>
      <c r="E282" s="52" t="s">
        <v>70</v>
      </c>
      <c r="F282" s="52" t="s">
        <v>43</v>
      </c>
      <c r="G282" s="52" t="s">
        <v>22</v>
      </c>
      <c r="H282" s="52" t="s">
        <v>31</v>
      </c>
      <c r="I282" s="52">
        <v>2024</v>
      </c>
      <c r="J282" s="52" t="s">
        <v>24</v>
      </c>
      <c r="K282" s="52" t="s">
        <v>25</v>
      </c>
      <c r="L282" s="52" t="s">
        <v>39</v>
      </c>
      <c r="M282" s="55">
        <v>16.02</v>
      </c>
      <c r="N282" s="52">
        <v>349</v>
      </c>
      <c r="O282" s="52">
        <v>0.09</v>
      </c>
      <c r="P282" s="55">
        <v>66.19</v>
      </c>
      <c r="Q282" s="75" t="s">
        <v>47</v>
      </c>
    </row>
    <row r="283" spans="1:17">
      <c r="A283" s="65">
        <v>2862</v>
      </c>
      <c r="B283" s="52" t="s">
        <v>48</v>
      </c>
      <c r="C283" s="52" t="s">
        <v>18</v>
      </c>
      <c r="D283" s="52" t="s">
        <v>52</v>
      </c>
      <c r="E283" s="52" t="s">
        <v>62</v>
      </c>
      <c r="F283" s="52" t="s">
        <v>55</v>
      </c>
      <c r="G283" s="52" t="s">
        <v>57</v>
      </c>
      <c r="H283" s="52" t="s">
        <v>31</v>
      </c>
      <c r="I283" s="52">
        <v>2023</v>
      </c>
      <c r="J283" s="52" t="s">
        <v>45</v>
      </c>
      <c r="K283" s="52" t="s">
        <v>71</v>
      </c>
      <c r="L283" s="52" t="s">
        <v>66</v>
      </c>
      <c r="M283" s="55">
        <v>42.37</v>
      </c>
      <c r="N283" s="52">
        <v>366</v>
      </c>
      <c r="O283" s="52">
        <v>0.27</v>
      </c>
      <c r="P283" s="55">
        <v>4896.7700000000004</v>
      </c>
      <c r="Q283" s="75" t="s">
        <v>27</v>
      </c>
    </row>
    <row r="284" spans="1:17">
      <c r="A284" s="65">
        <v>2867</v>
      </c>
      <c r="B284" s="52" t="s">
        <v>48</v>
      </c>
      <c r="C284" s="52" t="s">
        <v>35</v>
      </c>
      <c r="D284" s="52" t="s">
        <v>54</v>
      </c>
      <c r="E284" s="52" t="s">
        <v>37</v>
      </c>
      <c r="F284" s="52" t="s">
        <v>21</v>
      </c>
      <c r="G284" s="52" t="s">
        <v>22</v>
      </c>
      <c r="H284" s="52" t="s">
        <v>31</v>
      </c>
      <c r="I284" s="52">
        <v>2023</v>
      </c>
      <c r="J284" s="52" t="s">
        <v>32</v>
      </c>
      <c r="K284" s="52" t="s">
        <v>51</v>
      </c>
      <c r="L284" s="52" t="s">
        <v>34</v>
      </c>
      <c r="M284" s="55">
        <v>95.34</v>
      </c>
      <c r="N284" s="52">
        <v>148</v>
      </c>
      <c r="O284" s="52">
        <v>0.12</v>
      </c>
      <c r="P284" s="55">
        <v>1306.3499999999999</v>
      </c>
      <c r="Q284" s="75" t="s">
        <v>27</v>
      </c>
    </row>
    <row r="285" spans="1:17">
      <c r="A285" s="65">
        <v>2870</v>
      </c>
      <c r="B285" s="52" t="s">
        <v>48</v>
      </c>
      <c r="C285" s="52" t="s">
        <v>49</v>
      </c>
      <c r="D285" s="52" t="s">
        <v>42</v>
      </c>
      <c r="E285" s="52" t="s">
        <v>70</v>
      </c>
      <c r="F285" s="52" t="s">
        <v>38</v>
      </c>
      <c r="G285" s="52" t="s">
        <v>22</v>
      </c>
      <c r="H285" s="52" t="s">
        <v>31</v>
      </c>
      <c r="I285" s="52">
        <v>2023</v>
      </c>
      <c r="J285" s="52" t="s">
        <v>24</v>
      </c>
      <c r="K285" s="52" t="s">
        <v>25</v>
      </c>
      <c r="L285" s="52" t="s">
        <v>34</v>
      </c>
      <c r="M285" s="55">
        <v>74.650000000000006</v>
      </c>
      <c r="N285" s="52">
        <v>486</v>
      </c>
      <c r="O285" s="52">
        <v>0.22</v>
      </c>
      <c r="P285" s="55">
        <v>531.54999999999995</v>
      </c>
      <c r="Q285" s="75" t="s">
        <v>47</v>
      </c>
    </row>
    <row r="286" spans="1:17">
      <c r="A286" s="65">
        <v>2872</v>
      </c>
      <c r="B286" s="52" t="s">
        <v>48</v>
      </c>
      <c r="C286" s="52" t="s">
        <v>35</v>
      </c>
      <c r="D286" s="52" t="s">
        <v>50</v>
      </c>
      <c r="E286" s="52" t="s">
        <v>30</v>
      </c>
      <c r="F286" s="52" t="s">
        <v>43</v>
      </c>
      <c r="G286" s="52" t="s">
        <v>44</v>
      </c>
      <c r="H286" s="52" t="s">
        <v>31</v>
      </c>
      <c r="I286" s="52">
        <v>2023</v>
      </c>
      <c r="J286" s="52" t="s">
        <v>24</v>
      </c>
      <c r="K286" s="52" t="s">
        <v>25</v>
      </c>
      <c r="L286" s="52" t="s">
        <v>26</v>
      </c>
      <c r="M286" s="55">
        <v>84.43</v>
      </c>
      <c r="N286" s="52">
        <v>231</v>
      </c>
      <c r="O286" s="52">
        <v>0.18</v>
      </c>
      <c r="P286" s="55">
        <v>462.11</v>
      </c>
      <c r="Q286" s="75" t="s">
        <v>47</v>
      </c>
    </row>
    <row r="287" spans="1:17">
      <c r="A287" s="65">
        <v>2875</v>
      </c>
      <c r="B287" s="52" t="s">
        <v>48</v>
      </c>
      <c r="C287" s="52" t="s">
        <v>49</v>
      </c>
      <c r="D287" s="52" t="s">
        <v>19</v>
      </c>
      <c r="E287" s="52" t="s">
        <v>37</v>
      </c>
      <c r="F287" s="52" t="s">
        <v>43</v>
      </c>
      <c r="G287" s="52" t="s">
        <v>22</v>
      </c>
      <c r="H287" s="52" t="s">
        <v>23</v>
      </c>
      <c r="I287" s="52">
        <v>2024</v>
      </c>
      <c r="J287" s="52" t="s">
        <v>24</v>
      </c>
      <c r="K287" s="52" t="s">
        <v>68</v>
      </c>
      <c r="L287" s="52" t="s">
        <v>34</v>
      </c>
      <c r="M287" s="55">
        <v>29.47</v>
      </c>
      <c r="N287" s="52">
        <v>203</v>
      </c>
      <c r="O287" s="52">
        <v>0.27</v>
      </c>
      <c r="P287" s="55">
        <v>2167.5300000000002</v>
      </c>
      <c r="Q287" s="75" t="s">
        <v>47</v>
      </c>
    </row>
    <row r="288" spans="1:17">
      <c r="A288" s="65">
        <v>2877</v>
      </c>
      <c r="B288" s="52" t="s">
        <v>48</v>
      </c>
      <c r="C288" s="52" t="s">
        <v>18</v>
      </c>
      <c r="D288" s="52" t="s">
        <v>52</v>
      </c>
      <c r="E288" s="52" t="s">
        <v>20</v>
      </c>
      <c r="F288" s="52" t="s">
        <v>38</v>
      </c>
      <c r="G288" s="52" t="s">
        <v>44</v>
      </c>
      <c r="H288" s="52" t="s">
        <v>23</v>
      </c>
      <c r="I288" s="52">
        <v>2024</v>
      </c>
      <c r="J288" s="52" t="s">
        <v>63</v>
      </c>
      <c r="K288" s="52" t="s">
        <v>72</v>
      </c>
      <c r="L288" s="52" t="s">
        <v>26</v>
      </c>
      <c r="M288" s="55">
        <v>85.07</v>
      </c>
      <c r="N288" s="52">
        <v>308</v>
      </c>
      <c r="O288" s="52">
        <v>0.17</v>
      </c>
      <c r="P288" s="55">
        <v>965.39</v>
      </c>
      <c r="Q288" s="75" t="s">
        <v>40</v>
      </c>
    </row>
    <row r="289" spans="1:17">
      <c r="A289" s="65">
        <v>2879</v>
      </c>
      <c r="B289" s="52" t="s">
        <v>48</v>
      </c>
      <c r="C289" s="52" t="s">
        <v>28</v>
      </c>
      <c r="D289" s="52" t="s">
        <v>50</v>
      </c>
      <c r="E289" s="52" t="s">
        <v>67</v>
      </c>
      <c r="F289" s="52" t="s">
        <v>43</v>
      </c>
      <c r="G289" s="52" t="s">
        <v>22</v>
      </c>
      <c r="H289" s="52" t="s">
        <v>31</v>
      </c>
      <c r="I289" s="52">
        <v>2023</v>
      </c>
      <c r="J289" s="52" t="s">
        <v>32</v>
      </c>
      <c r="K289" s="52" t="s">
        <v>33</v>
      </c>
      <c r="L289" s="52" t="s">
        <v>34</v>
      </c>
      <c r="M289" s="55">
        <v>21.1</v>
      </c>
      <c r="N289" s="52">
        <v>280</v>
      </c>
      <c r="O289" s="52">
        <v>0.27</v>
      </c>
      <c r="P289" s="55">
        <v>2796.89</v>
      </c>
      <c r="Q289" s="75" t="s">
        <v>27</v>
      </c>
    </row>
    <row r="290" spans="1:17">
      <c r="A290" s="65">
        <v>2881</v>
      </c>
      <c r="B290" s="52" t="s">
        <v>48</v>
      </c>
      <c r="C290" s="52" t="s">
        <v>28</v>
      </c>
      <c r="D290" s="52" t="s">
        <v>36</v>
      </c>
      <c r="E290" s="52" t="s">
        <v>37</v>
      </c>
      <c r="F290" s="52" t="s">
        <v>38</v>
      </c>
      <c r="G290" s="52" t="s">
        <v>22</v>
      </c>
      <c r="H290" s="52" t="s">
        <v>23</v>
      </c>
      <c r="I290" s="52">
        <v>2024</v>
      </c>
      <c r="J290" s="52" t="s">
        <v>32</v>
      </c>
      <c r="K290" s="52" t="s">
        <v>72</v>
      </c>
      <c r="L290" s="52" t="s">
        <v>34</v>
      </c>
      <c r="M290" s="55">
        <v>46.59</v>
      </c>
      <c r="N290" s="52">
        <v>97</v>
      </c>
      <c r="O290" s="52">
        <v>0.1</v>
      </c>
      <c r="P290" s="55">
        <v>1557.25</v>
      </c>
      <c r="Q290" s="75" t="s">
        <v>27</v>
      </c>
    </row>
    <row r="291" spans="1:17">
      <c r="A291" s="65">
        <v>2882</v>
      </c>
      <c r="B291" s="52" t="s">
        <v>48</v>
      </c>
      <c r="C291" s="52" t="s">
        <v>49</v>
      </c>
      <c r="D291" s="52" t="s">
        <v>52</v>
      </c>
      <c r="E291" s="52" t="s">
        <v>30</v>
      </c>
      <c r="F291" s="52" t="s">
        <v>55</v>
      </c>
      <c r="G291" s="52" t="s">
        <v>22</v>
      </c>
      <c r="H291" s="52" t="s">
        <v>23</v>
      </c>
      <c r="I291" s="52">
        <v>2024</v>
      </c>
      <c r="J291" s="52" t="s">
        <v>24</v>
      </c>
      <c r="K291" s="52" t="s">
        <v>64</v>
      </c>
      <c r="L291" s="52" t="s">
        <v>66</v>
      </c>
      <c r="M291" s="55">
        <v>67.25</v>
      </c>
      <c r="N291" s="52">
        <v>109</v>
      </c>
      <c r="O291" s="52">
        <v>0.14000000000000001</v>
      </c>
      <c r="P291" s="55">
        <v>517.65</v>
      </c>
      <c r="Q291" s="75" t="s">
        <v>61</v>
      </c>
    </row>
    <row r="292" spans="1:17">
      <c r="A292" s="65">
        <v>2885</v>
      </c>
      <c r="B292" s="52" t="s">
        <v>48</v>
      </c>
      <c r="C292" s="52" t="s">
        <v>49</v>
      </c>
      <c r="D292" s="52" t="s">
        <v>29</v>
      </c>
      <c r="E292" s="52" t="s">
        <v>62</v>
      </c>
      <c r="F292" s="52" t="s">
        <v>60</v>
      </c>
      <c r="G292" s="52" t="s">
        <v>57</v>
      </c>
      <c r="H292" s="52" t="s">
        <v>31</v>
      </c>
      <c r="I292" s="52">
        <v>2023</v>
      </c>
      <c r="J292" s="52" t="s">
        <v>24</v>
      </c>
      <c r="K292" s="52" t="s">
        <v>51</v>
      </c>
      <c r="L292" s="52" t="s">
        <v>39</v>
      </c>
      <c r="M292" s="55">
        <v>54.6</v>
      </c>
      <c r="N292" s="52">
        <v>77</v>
      </c>
      <c r="O292" s="52">
        <v>0.2</v>
      </c>
      <c r="P292" s="55">
        <v>4946.92</v>
      </c>
      <c r="Q292" s="75" t="s">
        <v>61</v>
      </c>
    </row>
    <row r="293" spans="1:17">
      <c r="A293" s="65">
        <v>2887</v>
      </c>
      <c r="B293" s="52" t="s">
        <v>48</v>
      </c>
      <c r="C293" s="52" t="s">
        <v>35</v>
      </c>
      <c r="D293" s="52" t="s">
        <v>19</v>
      </c>
      <c r="E293" s="52" t="s">
        <v>62</v>
      </c>
      <c r="F293" s="52" t="s">
        <v>60</v>
      </c>
      <c r="G293" s="52" t="s">
        <v>44</v>
      </c>
      <c r="H293" s="52" t="s">
        <v>23</v>
      </c>
      <c r="I293" s="52">
        <v>2024</v>
      </c>
      <c r="J293" s="52" t="s">
        <v>45</v>
      </c>
      <c r="K293" s="52" t="s">
        <v>64</v>
      </c>
      <c r="L293" s="52" t="s">
        <v>39</v>
      </c>
      <c r="M293" s="55">
        <v>36.08</v>
      </c>
      <c r="N293" s="52">
        <v>374</v>
      </c>
      <c r="O293" s="52">
        <v>0.26</v>
      </c>
      <c r="P293" s="55">
        <v>2415.7199999999998</v>
      </c>
      <c r="Q293" s="75" t="s">
        <v>61</v>
      </c>
    </row>
    <row r="294" spans="1:17">
      <c r="A294" s="65">
        <v>2888</v>
      </c>
      <c r="B294" s="52" t="s">
        <v>48</v>
      </c>
      <c r="C294" s="52" t="s">
        <v>35</v>
      </c>
      <c r="D294" s="52" t="s">
        <v>42</v>
      </c>
      <c r="E294" s="52" t="s">
        <v>70</v>
      </c>
      <c r="F294" s="52" t="s">
        <v>55</v>
      </c>
      <c r="G294" s="52" t="s">
        <v>22</v>
      </c>
      <c r="H294" s="52" t="s">
        <v>23</v>
      </c>
      <c r="I294" s="52">
        <v>2024</v>
      </c>
      <c r="J294" s="52" t="s">
        <v>63</v>
      </c>
      <c r="K294" s="52" t="s">
        <v>46</v>
      </c>
      <c r="L294" s="52" t="s">
        <v>34</v>
      </c>
      <c r="M294" s="55">
        <v>35.159999999999997</v>
      </c>
      <c r="N294" s="52">
        <v>181</v>
      </c>
      <c r="O294" s="52">
        <v>0.02</v>
      </c>
      <c r="P294" s="55">
        <v>4852.41</v>
      </c>
      <c r="Q294" s="75" t="s">
        <v>56</v>
      </c>
    </row>
    <row r="295" spans="1:17">
      <c r="A295" s="65">
        <v>2891</v>
      </c>
      <c r="B295" s="52" t="s">
        <v>48</v>
      </c>
      <c r="C295" s="52" t="s">
        <v>49</v>
      </c>
      <c r="D295" s="52" t="s">
        <v>36</v>
      </c>
      <c r="E295" s="52" t="s">
        <v>67</v>
      </c>
      <c r="F295" s="52" t="s">
        <v>60</v>
      </c>
      <c r="G295" s="52" t="s">
        <v>44</v>
      </c>
      <c r="H295" s="52" t="s">
        <v>31</v>
      </c>
      <c r="I295" s="52">
        <v>2024</v>
      </c>
      <c r="J295" s="52" t="s">
        <v>24</v>
      </c>
      <c r="K295" s="52" t="s">
        <v>65</v>
      </c>
      <c r="L295" s="52" t="s">
        <v>34</v>
      </c>
      <c r="M295" s="55">
        <v>89.03</v>
      </c>
      <c r="N295" s="52">
        <v>29</v>
      </c>
      <c r="O295" s="52">
        <v>0.24</v>
      </c>
      <c r="P295" s="55">
        <v>268.25</v>
      </c>
      <c r="Q295" s="75" t="s">
        <v>47</v>
      </c>
    </row>
    <row r="296" spans="1:17">
      <c r="A296" s="65">
        <v>2892</v>
      </c>
      <c r="B296" s="52" t="s">
        <v>48</v>
      </c>
      <c r="C296" s="52" t="s">
        <v>18</v>
      </c>
      <c r="D296" s="52" t="s">
        <v>36</v>
      </c>
      <c r="E296" s="52" t="s">
        <v>67</v>
      </c>
      <c r="F296" s="52" t="s">
        <v>60</v>
      </c>
      <c r="G296" s="52" t="s">
        <v>22</v>
      </c>
      <c r="H296" s="52" t="s">
        <v>31</v>
      </c>
      <c r="I296" s="52">
        <v>2023</v>
      </c>
      <c r="J296" s="52" t="s">
        <v>63</v>
      </c>
      <c r="K296" s="52" t="s">
        <v>64</v>
      </c>
      <c r="L296" s="52" t="s">
        <v>66</v>
      </c>
      <c r="M296" s="55">
        <v>93.3</v>
      </c>
      <c r="N296" s="52">
        <v>487</v>
      </c>
      <c r="O296" s="52">
        <v>0.05</v>
      </c>
      <c r="P296" s="55">
        <v>673.21</v>
      </c>
      <c r="Q296" s="75" t="s">
        <v>27</v>
      </c>
    </row>
    <row r="297" spans="1:17">
      <c r="A297" s="65">
        <v>2896</v>
      </c>
      <c r="B297" s="52" t="s">
        <v>48</v>
      </c>
      <c r="C297" s="52" t="s">
        <v>35</v>
      </c>
      <c r="D297" s="52" t="s">
        <v>52</v>
      </c>
      <c r="E297" s="52" t="s">
        <v>30</v>
      </c>
      <c r="F297" s="52" t="s">
        <v>38</v>
      </c>
      <c r="G297" s="52" t="s">
        <v>22</v>
      </c>
      <c r="H297" s="52" t="s">
        <v>23</v>
      </c>
      <c r="I297" s="52">
        <v>2024</v>
      </c>
      <c r="J297" s="52" t="s">
        <v>45</v>
      </c>
      <c r="K297" s="52" t="s">
        <v>72</v>
      </c>
      <c r="L297" s="52" t="s">
        <v>34</v>
      </c>
      <c r="M297" s="55">
        <v>83.88</v>
      </c>
      <c r="N297" s="52">
        <v>275</v>
      </c>
      <c r="O297" s="52">
        <v>0.1</v>
      </c>
      <c r="P297" s="55">
        <v>2675.4</v>
      </c>
      <c r="Q297" s="75" t="s">
        <v>40</v>
      </c>
    </row>
    <row r="298" spans="1:17">
      <c r="A298" s="65">
        <v>2902</v>
      </c>
      <c r="B298" s="52" t="s">
        <v>48</v>
      </c>
      <c r="C298" s="52" t="s">
        <v>35</v>
      </c>
      <c r="D298" s="52" t="s">
        <v>50</v>
      </c>
      <c r="E298" s="52" t="s">
        <v>70</v>
      </c>
      <c r="F298" s="52" t="s">
        <v>60</v>
      </c>
      <c r="G298" s="52" t="s">
        <v>22</v>
      </c>
      <c r="H298" s="52" t="s">
        <v>31</v>
      </c>
      <c r="I298" s="52">
        <v>2024</v>
      </c>
      <c r="J298" s="52" t="s">
        <v>45</v>
      </c>
      <c r="K298" s="52" t="s">
        <v>72</v>
      </c>
      <c r="L298" s="52" t="s">
        <v>26</v>
      </c>
      <c r="M298" s="55">
        <v>49.63</v>
      </c>
      <c r="N298" s="52">
        <v>27</v>
      </c>
      <c r="O298" s="52">
        <v>0.09</v>
      </c>
      <c r="P298" s="55">
        <v>1389.23</v>
      </c>
      <c r="Q298" s="75" t="s">
        <v>27</v>
      </c>
    </row>
    <row r="299" spans="1:17">
      <c r="A299" s="65">
        <v>2904</v>
      </c>
      <c r="B299" s="52" t="s">
        <v>48</v>
      </c>
      <c r="C299" s="52" t="s">
        <v>35</v>
      </c>
      <c r="D299" s="52" t="s">
        <v>19</v>
      </c>
      <c r="E299" s="52" t="s">
        <v>20</v>
      </c>
      <c r="F299" s="52" t="s">
        <v>55</v>
      </c>
      <c r="G299" s="52" t="s">
        <v>22</v>
      </c>
      <c r="H299" s="52" t="s">
        <v>31</v>
      </c>
      <c r="I299" s="52">
        <v>2024</v>
      </c>
      <c r="J299" s="52" t="s">
        <v>24</v>
      </c>
      <c r="K299" s="52" t="s">
        <v>51</v>
      </c>
      <c r="L299" s="52" t="s">
        <v>69</v>
      </c>
      <c r="M299" s="55">
        <v>51.46</v>
      </c>
      <c r="N299" s="52">
        <v>388</v>
      </c>
      <c r="O299" s="52">
        <v>0.04</v>
      </c>
      <c r="P299" s="55">
        <v>3306.77</v>
      </c>
      <c r="Q299" s="75" t="s">
        <v>40</v>
      </c>
    </row>
    <row r="300" spans="1:17">
      <c r="A300" s="65">
        <v>2906</v>
      </c>
      <c r="B300" s="52" t="s">
        <v>48</v>
      </c>
      <c r="C300" s="52" t="s">
        <v>18</v>
      </c>
      <c r="D300" s="52" t="s">
        <v>36</v>
      </c>
      <c r="E300" s="52" t="s">
        <v>37</v>
      </c>
      <c r="F300" s="52" t="s">
        <v>55</v>
      </c>
      <c r="G300" s="52" t="s">
        <v>44</v>
      </c>
      <c r="H300" s="52" t="s">
        <v>31</v>
      </c>
      <c r="I300" s="52">
        <v>2023</v>
      </c>
      <c r="J300" s="52" t="s">
        <v>45</v>
      </c>
      <c r="K300" s="52" t="s">
        <v>53</v>
      </c>
      <c r="L300" s="52" t="s">
        <v>34</v>
      </c>
      <c r="M300" s="55">
        <v>34.200000000000003</v>
      </c>
      <c r="N300" s="52">
        <v>80</v>
      </c>
      <c r="O300" s="52">
        <v>0.08</v>
      </c>
      <c r="P300" s="55">
        <v>2137.9299999999998</v>
      </c>
      <c r="Q300" s="75" t="s">
        <v>47</v>
      </c>
    </row>
    <row r="301" spans="1:17">
      <c r="A301" s="65">
        <v>2916</v>
      </c>
      <c r="B301" s="52" t="s">
        <v>48</v>
      </c>
      <c r="C301" s="52" t="s">
        <v>49</v>
      </c>
      <c r="D301" s="52" t="s">
        <v>42</v>
      </c>
      <c r="E301" s="52" t="s">
        <v>67</v>
      </c>
      <c r="F301" s="52" t="s">
        <v>38</v>
      </c>
      <c r="G301" s="52" t="s">
        <v>22</v>
      </c>
      <c r="H301" s="52" t="s">
        <v>31</v>
      </c>
      <c r="I301" s="52">
        <v>2023</v>
      </c>
      <c r="J301" s="52" t="s">
        <v>63</v>
      </c>
      <c r="K301" s="52" t="s">
        <v>72</v>
      </c>
      <c r="L301" s="52" t="s">
        <v>39</v>
      </c>
      <c r="M301" s="55">
        <v>96.2</v>
      </c>
      <c r="N301" s="52">
        <v>327</v>
      </c>
      <c r="O301" s="52">
        <v>0.11</v>
      </c>
      <c r="P301" s="55">
        <v>820.99</v>
      </c>
      <c r="Q301" s="75" t="s">
        <v>40</v>
      </c>
    </row>
    <row r="302" spans="1:17">
      <c r="A302" s="65">
        <v>2917</v>
      </c>
      <c r="B302" s="52" t="s">
        <v>48</v>
      </c>
      <c r="C302" s="52" t="s">
        <v>35</v>
      </c>
      <c r="D302" s="52" t="s">
        <v>36</v>
      </c>
      <c r="E302" s="52" t="s">
        <v>67</v>
      </c>
      <c r="F302" s="52" t="s">
        <v>43</v>
      </c>
      <c r="G302" s="52" t="s">
        <v>44</v>
      </c>
      <c r="H302" s="52" t="s">
        <v>31</v>
      </c>
      <c r="I302" s="52">
        <v>2023</v>
      </c>
      <c r="J302" s="52" t="s">
        <v>63</v>
      </c>
      <c r="K302" s="52" t="s">
        <v>65</v>
      </c>
      <c r="L302" s="52" t="s">
        <v>66</v>
      </c>
      <c r="M302" s="55">
        <v>31.98</v>
      </c>
      <c r="N302" s="52">
        <v>380</v>
      </c>
      <c r="O302" s="52">
        <v>0.24</v>
      </c>
      <c r="P302" s="55">
        <v>1664.04</v>
      </c>
      <c r="Q302" s="75" t="s">
        <v>56</v>
      </c>
    </row>
    <row r="303" spans="1:17">
      <c r="A303" s="65">
        <v>2920</v>
      </c>
      <c r="B303" s="52" t="s">
        <v>48</v>
      </c>
      <c r="C303" s="52" t="s">
        <v>18</v>
      </c>
      <c r="D303" s="52" t="s">
        <v>42</v>
      </c>
      <c r="E303" s="52" t="s">
        <v>67</v>
      </c>
      <c r="F303" s="52" t="s">
        <v>21</v>
      </c>
      <c r="G303" s="52" t="s">
        <v>22</v>
      </c>
      <c r="H303" s="52" t="s">
        <v>23</v>
      </c>
      <c r="I303" s="52">
        <v>2023</v>
      </c>
      <c r="J303" s="52" t="s">
        <v>45</v>
      </c>
      <c r="K303" s="52" t="s">
        <v>72</v>
      </c>
      <c r="L303" s="52" t="s">
        <v>66</v>
      </c>
      <c r="M303" s="55">
        <v>25.72</v>
      </c>
      <c r="N303" s="52">
        <v>364</v>
      </c>
      <c r="O303" s="52">
        <v>0.26</v>
      </c>
      <c r="P303" s="55">
        <v>1056.43</v>
      </c>
      <c r="Q303" s="75" t="s">
        <v>27</v>
      </c>
    </row>
    <row r="304" spans="1:17">
      <c r="A304" s="65">
        <v>2921</v>
      </c>
      <c r="B304" s="52" t="s">
        <v>48</v>
      </c>
      <c r="C304" s="52" t="s">
        <v>35</v>
      </c>
      <c r="D304" s="52" t="s">
        <v>54</v>
      </c>
      <c r="E304" s="52" t="s">
        <v>37</v>
      </c>
      <c r="F304" s="52" t="s">
        <v>60</v>
      </c>
      <c r="G304" s="52" t="s">
        <v>57</v>
      </c>
      <c r="H304" s="52" t="s">
        <v>23</v>
      </c>
      <c r="I304" s="52">
        <v>2023</v>
      </c>
      <c r="J304" s="52" t="s">
        <v>24</v>
      </c>
      <c r="K304" s="52" t="s">
        <v>51</v>
      </c>
      <c r="L304" s="52" t="s">
        <v>69</v>
      </c>
      <c r="M304" s="55">
        <v>77.14</v>
      </c>
      <c r="N304" s="52">
        <v>271</v>
      </c>
      <c r="O304" s="52">
        <v>0.23</v>
      </c>
      <c r="P304" s="55">
        <v>4410.96</v>
      </c>
      <c r="Q304" s="75" t="s">
        <v>47</v>
      </c>
    </row>
    <row r="305" spans="1:17">
      <c r="A305" s="65">
        <v>2923</v>
      </c>
      <c r="B305" s="52" t="s">
        <v>48</v>
      </c>
      <c r="C305" s="52" t="s">
        <v>18</v>
      </c>
      <c r="D305" s="52" t="s">
        <v>19</v>
      </c>
      <c r="E305" s="52" t="s">
        <v>37</v>
      </c>
      <c r="F305" s="52" t="s">
        <v>21</v>
      </c>
      <c r="G305" s="52" t="s">
        <v>22</v>
      </c>
      <c r="H305" s="52" t="s">
        <v>23</v>
      </c>
      <c r="I305" s="52">
        <v>2024</v>
      </c>
      <c r="J305" s="52" t="s">
        <v>32</v>
      </c>
      <c r="K305" s="52" t="s">
        <v>65</v>
      </c>
      <c r="L305" s="52" t="s">
        <v>39</v>
      </c>
      <c r="M305" s="55">
        <v>19.62</v>
      </c>
      <c r="N305" s="52">
        <v>480</v>
      </c>
      <c r="O305" s="52">
        <v>0.16</v>
      </c>
      <c r="P305" s="55">
        <v>1407.34</v>
      </c>
      <c r="Q305" s="75" t="s">
        <v>40</v>
      </c>
    </row>
    <row r="306" spans="1:17">
      <c r="A306" s="65">
        <v>2924</v>
      </c>
      <c r="B306" s="52" t="s">
        <v>48</v>
      </c>
      <c r="C306" s="52" t="s">
        <v>49</v>
      </c>
      <c r="D306" s="52" t="s">
        <v>52</v>
      </c>
      <c r="E306" s="52" t="s">
        <v>70</v>
      </c>
      <c r="F306" s="52" t="s">
        <v>60</v>
      </c>
      <c r="G306" s="52" t="s">
        <v>57</v>
      </c>
      <c r="H306" s="52" t="s">
        <v>31</v>
      </c>
      <c r="I306" s="52">
        <v>2024</v>
      </c>
      <c r="J306" s="52" t="s">
        <v>24</v>
      </c>
      <c r="K306" s="52" t="s">
        <v>53</v>
      </c>
      <c r="L306" s="52" t="s">
        <v>39</v>
      </c>
      <c r="M306" s="55">
        <v>81.88</v>
      </c>
      <c r="N306" s="52">
        <v>123</v>
      </c>
      <c r="O306" s="52">
        <v>0.26</v>
      </c>
      <c r="P306" s="55">
        <v>1092.93</v>
      </c>
      <c r="Q306" s="75" t="s">
        <v>61</v>
      </c>
    </row>
    <row r="307" spans="1:17">
      <c r="A307" s="65">
        <v>2925</v>
      </c>
      <c r="B307" s="52" t="s">
        <v>48</v>
      </c>
      <c r="C307" s="52" t="s">
        <v>49</v>
      </c>
      <c r="D307" s="52" t="s">
        <v>54</v>
      </c>
      <c r="E307" s="52" t="s">
        <v>37</v>
      </c>
      <c r="F307" s="52" t="s">
        <v>43</v>
      </c>
      <c r="G307" s="52" t="s">
        <v>44</v>
      </c>
      <c r="H307" s="52" t="s">
        <v>23</v>
      </c>
      <c r="I307" s="52">
        <v>2024</v>
      </c>
      <c r="J307" s="52" t="s">
        <v>63</v>
      </c>
      <c r="K307" s="52" t="s">
        <v>73</v>
      </c>
      <c r="L307" s="52" t="s">
        <v>69</v>
      </c>
      <c r="M307" s="55">
        <v>54.12</v>
      </c>
      <c r="N307" s="52">
        <v>183</v>
      </c>
      <c r="O307" s="52">
        <v>0.28999999999999998</v>
      </c>
      <c r="P307" s="55">
        <v>4845.79</v>
      </c>
      <c r="Q307" s="75" t="s">
        <v>47</v>
      </c>
    </row>
    <row r="308" spans="1:17">
      <c r="A308" s="65">
        <v>2927</v>
      </c>
      <c r="B308" s="52" t="s">
        <v>48</v>
      </c>
      <c r="C308" s="52" t="s">
        <v>49</v>
      </c>
      <c r="D308" s="52" t="s">
        <v>42</v>
      </c>
      <c r="E308" s="52" t="s">
        <v>37</v>
      </c>
      <c r="F308" s="52" t="s">
        <v>43</v>
      </c>
      <c r="G308" s="52" t="s">
        <v>44</v>
      </c>
      <c r="H308" s="52" t="s">
        <v>23</v>
      </c>
      <c r="I308" s="52">
        <v>2023</v>
      </c>
      <c r="J308" s="52" t="s">
        <v>32</v>
      </c>
      <c r="K308" s="52" t="s">
        <v>71</v>
      </c>
      <c r="L308" s="52" t="s">
        <v>34</v>
      </c>
      <c r="M308" s="55">
        <v>9.14</v>
      </c>
      <c r="N308" s="52">
        <v>456</v>
      </c>
      <c r="O308" s="52">
        <v>0.15</v>
      </c>
      <c r="P308" s="55">
        <v>2373.63</v>
      </c>
      <c r="Q308" s="75" t="s">
        <v>61</v>
      </c>
    </row>
    <row r="309" spans="1:17">
      <c r="A309" s="65">
        <v>2932</v>
      </c>
      <c r="B309" s="52" t="s">
        <v>48</v>
      </c>
      <c r="C309" s="52" t="s">
        <v>28</v>
      </c>
      <c r="D309" s="52" t="s">
        <v>54</v>
      </c>
      <c r="E309" s="52" t="s">
        <v>37</v>
      </c>
      <c r="F309" s="52" t="s">
        <v>38</v>
      </c>
      <c r="G309" s="52" t="s">
        <v>44</v>
      </c>
      <c r="H309" s="52" t="s">
        <v>23</v>
      </c>
      <c r="I309" s="52">
        <v>2024</v>
      </c>
      <c r="J309" s="52" t="s">
        <v>32</v>
      </c>
      <c r="K309" s="52" t="s">
        <v>64</v>
      </c>
      <c r="L309" s="52" t="s">
        <v>69</v>
      </c>
      <c r="M309" s="55">
        <v>49.58</v>
      </c>
      <c r="N309" s="52">
        <v>265</v>
      </c>
      <c r="O309" s="52">
        <v>0.15</v>
      </c>
      <c r="P309" s="55">
        <v>3070.28</v>
      </c>
      <c r="Q309" s="75" t="s">
        <v>61</v>
      </c>
    </row>
    <row r="310" spans="1:17">
      <c r="A310" s="65">
        <v>2939</v>
      </c>
      <c r="B310" s="52" t="s">
        <v>48</v>
      </c>
      <c r="C310" s="52" t="s">
        <v>35</v>
      </c>
      <c r="D310" s="52" t="s">
        <v>54</v>
      </c>
      <c r="E310" s="52" t="s">
        <v>20</v>
      </c>
      <c r="F310" s="52" t="s">
        <v>60</v>
      </c>
      <c r="G310" s="52" t="s">
        <v>57</v>
      </c>
      <c r="H310" s="52" t="s">
        <v>23</v>
      </c>
      <c r="I310" s="52">
        <v>2024</v>
      </c>
      <c r="J310" s="52" t="s">
        <v>32</v>
      </c>
      <c r="K310" s="52" t="s">
        <v>53</v>
      </c>
      <c r="L310" s="52" t="s">
        <v>34</v>
      </c>
      <c r="M310" s="55">
        <v>42.6</v>
      </c>
      <c r="N310" s="52">
        <v>354</v>
      </c>
      <c r="O310" s="52">
        <v>0.28000000000000003</v>
      </c>
      <c r="P310" s="55">
        <v>4831.54</v>
      </c>
      <c r="Q310" s="75" t="s">
        <v>61</v>
      </c>
    </row>
    <row r="311" spans="1:17">
      <c r="A311" s="65">
        <v>2942</v>
      </c>
      <c r="B311" s="52" t="s">
        <v>48</v>
      </c>
      <c r="C311" s="52" t="s">
        <v>49</v>
      </c>
      <c r="D311" s="52" t="s">
        <v>36</v>
      </c>
      <c r="E311" s="52" t="s">
        <v>30</v>
      </c>
      <c r="F311" s="52" t="s">
        <v>43</v>
      </c>
      <c r="G311" s="52" t="s">
        <v>22</v>
      </c>
      <c r="H311" s="52" t="s">
        <v>31</v>
      </c>
      <c r="I311" s="52">
        <v>2023</v>
      </c>
      <c r="J311" s="52" t="s">
        <v>45</v>
      </c>
      <c r="K311" s="52" t="s">
        <v>68</v>
      </c>
      <c r="L311" s="52" t="s">
        <v>66</v>
      </c>
      <c r="M311" s="55">
        <v>32.15</v>
      </c>
      <c r="N311" s="52">
        <v>119</v>
      </c>
      <c r="O311" s="52">
        <v>0.05</v>
      </c>
      <c r="P311" s="55">
        <v>178.97</v>
      </c>
      <c r="Q311" s="75" t="s">
        <v>61</v>
      </c>
    </row>
    <row r="312" spans="1:17">
      <c r="A312" s="65">
        <v>2944</v>
      </c>
      <c r="B312" s="52" t="s">
        <v>48</v>
      </c>
      <c r="C312" s="52" t="s">
        <v>49</v>
      </c>
      <c r="D312" s="52" t="s">
        <v>42</v>
      </c>
      <c r="E312" s="52" t="s">
        <v>30</v>
      </c>
      <c r="F312" s="52" t="s">
        <v>38</v>
      </c>
      <c r="G312" s="52" t="s">
        <v>44</v>
      </c>
      <c r="H312" s="52" t="s">
        <v>23</v>
      </c>
      <c r="I312" s="52">
        <v>2023</v>
      </c>
      <c r="J312" s="52" t="s">
        <v>63</v>
      </c>
      <c r="K312" s="52" t="s">
        <v>25</v>
      </c>
      <c r="L312" s="52" t="s">
        <v>34</v>
      </c>
      <c r="M312" s="55">
        <v>10.64</v>
      </c>
      <c r="N312" s="52">
        <v>386</v>
      </c>
      <c r="O312" s="52">
        <v>0.01</v>
      </c>
      <c r="P312" s="55">
        <v>3010.42</v>
      </c>
      <c r="Q312" s="75" t="s">
        <v>61</v>
      </c>
    </row>
    <row r="313" spans="1:17">
      <c r="A313" s="65">
        <v>2945</v>
      </c>
      <c r="B313" s="52" t="s">
        <v>48</v>
      </c>
      <c r="C313" s="52" t="s">
        <v>35</v>
      </c>
      <c r="D313" s="52" t="s">
        <v>52</v>
      </c>
      <c r="E313" s="52" t="s">
        <v>20</v>
      </c>
      <c r="F313" s="52" t="s">
        <v>43</v>
      </c>
      <c r="G313" s="52" t="s">
        <v>44</v>
      </c>
      <c r="H313" s="52" t="s">
        <v>31</v>
      </c>
      <c r="I313" s="52">
        <v>2023</v>
      </c>
      <c r="J313" s="52" t="s">
        <v>32</v>
      </c>
      <c r="K313" s="52" t="s">
        <v>65</v>
      </c>
      <c r="L313" s="52" t="s">
        <v>34</v>
      </c>
      <c r="M313" s="55">
        <v>85.81</v>
      </c>
      <c r="N313" s="52">
        <v>236</v>
      </c>
      <c r="O313" s="52">
        <v>0.22</v>
      </c>
      <c r="P313" s="55">
        <v>519.86</v>
      </c>
      <c r="Q313" s="75" t="s">
        <v>56</v>
      </c>
    </row>
    <row r="314" spans="1:17">
      <c r="A314" s="65">
        <v>2951</v>
      </c>
      <c r="B314" s="52" t="s">
        <v>48</v>
      </c>
      <c r="C314" s="52" t="s">
        <v>28</v>
      </c>
      <c r="D314" s="52" t="s">
        <v>36</v>
      </c>
      <c r="E314" s="52" t="s">
        <v>59</v>
      </c>
      <c r="F314" s="52" t="s">
        <v>55</v>
      </c>
      <c r="G314" s="52" t="s">
        <v>22</v>
      </c>
      <c r="H314" s="52" t="s">
        <v>23</v>
      </c>
      <c r="I314" s="52">
        <v>2024</v>
      </c>
      <c r="J314" s="52" t="s">
        <v>63</v>
      </c>
      <c r="K314" s="52" t="s">
        <v>58</v>
      </c>
      <c r="L314" s="52" t="s">
        <v>69</v>
      </c>
      <c r="M314" s="55">
        <v>41.9</v>
      </c>
      <c r="N314" s="52">
        <v>468</v>
      </c>
      <c r="O314" s="52">
        <v>0.02</v>
      </c>
      <c r="P314" s="55">
        <v>3707.94</v>
      </c>
      <c r="Q314" s="75" t="s">
        <v>27</v>
      </c>
    </row>
    <row r="315" spans="1:17">
      <c r="A315" s="65">
        <v>2953</v>
      </c>
      <c r="B315" s="52" t="s">
        <v>48</v>
      </c>
      <c r="C315" s="52" t="s">
        <v>49</v>
      </c>
      <c r="D315" s="52" t="s">
        <v>36</v>
      </c>
      <c r="E315" s="52" t="s">
        <v>20</v>
      </c>
      <c r="F315" s="52" t="s">
        <v>38</v>
      </c>
      <c r="G315" s="52" t="s">
        <v>44</v>
      </c>
      <c r="H315" s="52" t="s">
        <v>23</v>
      </c>
      <c r="I315" s="52">
        <v>2024</v>
      </c>
      <c r="J315" s="52" t="s">
        <v>63</v>
      </c>
      <c r="K315" s="52" t="s">
        <v>53</v>
      </c>
      <c r="L315" s="52" t="s">
        <v>34</v>
      </c>
      <c r="M315" s="55">
        <v>30.34</v>
      </c>
      <c r="N315" s="52">
        <v>24</v>
      </c>
      <c r="O315" s="52">
        <v>0.16</v>
      </c>
      <c r="P315" s="55">
        <v>4179.55</v>
      </c>
      <c r="Q315" s="75" t="s">
        <v>40</v>
      </c>
    </row>
    <row r="316" spans="1:17">
      <c r="A316" s="65">
        <v>2956</v>
      </c>
      <c r="B316" s="52" t="s">
        <v>48</v>
      </c>
      <c r="C316" s="52" t="s">
        <v>28</v>
      </c>
      <c r="D316" s="52" t="s">
        <v>54</v>
      </c>
      <c r="E316" s="52" t="s">
        <v>62</v>
      </c>
      <c r="F316" s="52" t="s">
        <v>21</v>
      </c>
      <c r="G316" s="52" t="s">
        <v>44</v>
      </c>
      <c r="H316" s="52" t="s">
        <v>23</v>
      </c>
      <c r="I316" s="52">
        <v>2024</v>
      </c>
      <c r="J316" s="52" t="s">
        <v>24</v>
      </c>
      <c r="K316" s="52" t="s">
        <v>46</v>
      </c>
      <c r="L316" s="52" t="s">
        <v>26</v>
      </c>
      <c r="M316" s="55">
        <v>50.15</v>
      </c>
      <c r="N316" s="52">
        <v>449</v>
      </c>
      <c r="O316" s="52">
        <v>0.2</v>
      </c>
      <c r="P316" s="55">
        <v>436.25</v>
      </c>
      <c r="Q316" s="75" t="s">
        <v>47</v>
      </c>
    </row>
    <row r="317" spans="1:17">
      <c r="A317" s="65">
        <v>2957</v>
      </c>
      <c r="B317" s="52" t="s">
        <v>48</v>
      </c>
      <c r="C317" s="52" t="s">
        <v>35</v>
      </c>
      <c r="D317" s="52" t="s">
        <v>36</v>
      </c>
      <c r="E317" s="52" t="s">
        <v>20</v>
      </c>
      <c r="F317" s="52" t="s">
        <v>21</v>
      </c>
      <c r="G317" s="52" t="s">
        <v>22</v>
      </c>
      <c r="H317" s="52" t="s">
        <v>31</v>
      </c>
      <c r="I317" s="52">
        <v>2024</v>
      </c>
      <c r="J317" s="52" t="s">
        <v>45</v>
      </c>
      <c r="K317" s="52" t="s">
        <v>64</v>
      </c>
      <c r="L317" s="52" t="s">
        <v>26</v>
      </c>
      <c r="M317" s="55">
        <v>9.16</v>
      </c>
      <c r="N317" s="52">
        <v>324</v>
      </c>
      <c r="O317" s="52">
        <v>0.17</v>
      </c>
      <c r="P317" s="55">
        <v>2790.52</v>
      </c>
      <c r="Q317" s="75" t="s">
        <v>40</v>
      </c>
    </row>
    <row r="318" spans="1:17">
      <c r="A318" s="65">
        <v>2958</v>
      </c>
      <c r="B318" s="52" t="s">
        <v>48</v>
      </c>
      <c r="C318" s="52" t="s">
        <v>28</v>
      </c>
      <c r="D318" s="52" t="s">
        <v>29</v>
      </c>
      <c r="E318" s="52" t="s">
        <v>70</v>
      </c>
      <c r="F318" s="52" t="s">
        <v>21</v>
      </c>
      <c r="G318" s="52" t="s">
        <v>44</v>
      </c>
      <c r="H318" s="52" t="s">
        <v>23</v>
      </c>
      <c r="I318" s="52">
        <v>2024</v>
      </c>
      <c r="J318" s="52" t="s">
        <v>45</v>
      </c>
      <c r="K318" s="52" t="s">
        <v>33</v>
      </c>
      <c r="L318" s="52" t="s">
        <v>26</v>
      </c>
      <c r="M318" s="55">
        <v>48.59</v>
      </c>
      <c r="N318" s="52">
        <v>448</v>
      </c>
      <c r="O318" s="52">
        <v>0.22</v>
      </c>
      <c r="P318" s="55">
        <v>1438.7</v>
      </c>
      <c r="Q318" s="75" t="s">
        <v>61</v>
      </c>
    </row>
    <row r="319" spans="1:17">
      <c r="A319" s="65">
        <v>2962</v>
      </c>
      <c r="B319" s="52" t="s">
        <v>48</v>
      </c>
      <c r="C319" s="52" t="s">
        <v>18</v>
      </c>
      <c r="D319" s="52" t="s">
        <v>19</v>
      </c>
      <c r="E319" s="52" t="s">
        <v>67</v>
      </c>
      <c r="F319" s="52" t="s">
        <v>55</v>
      </c>
      <c r="G319" s="52" t="s">
        <v>44</v>
      </c>
      <c r="H319" s="52" t="s">
        <v>31</v>
      </c>
      <c r="I319" s="52">
        <v>2023</v>
      </c>
      <c r="J319" s="52" t="s">
        <v>32</v>
      </c>
      <c r="K319" s="52" t="s">
        <v>53</v>
      </c>
      <c r="L319" s="52" t="s">
        <v>34</v>
      </c>
      <c r="M319" s="55">
        <v>81.44</v>
      </c>
      <c r="N319" s="52">
        <v>28</v>
      </c>
      <c r="O319" s="52">
        <v>0.24</v>
      </c>
      <c r="P319" s="55">
        <v>4094.14</v>
      </c>
      <c r="Q319" s="75" t="s">
        <v>27</v>
      </c>
    </row>
    <row r="320" spans="1:17">
      <c r="A320" s="65">
        <v>2963</v>
      </c>
      <c r="B320" s="52" t="s">
        <v>48</v>
      </c>
      <c r="C320" s="52" t="s">
        <v>28</v>
      </c>
      <c r="D320" s="52" t="s">
        <v>42</v>
      </c>
      <c r="E320" s="52" t="s">
        <v>62</v>
      </c>
      <c r="F320" s="52" t="s">
        <v>38</v>
      </c>
      <c r="G320" s="52" t="s">
        <v>57</v>
      </c>
      <c r="H320" s="52" t="s">
        <v>31</v>
      </c>
      <c r="I320" s="52">
        <v>2023</v>
      </c>
      <c r="J320" s="52" t="s">
        <v>45</v>
      </c>
      <c r="K320" s="52" t="s">
        <v>64</v>
      </c>
      <c r="L320" s="52" t="s">
        <v>69</v>
      </c>
      <c r="M320" s="55">
        <v>30.38</v>
      </c>
      <c r="N320" s="52">
        <v>136</v>
      </c>
      <c r="O320" s="52">
        <v>0.09</v>
      </c>
      <c r="P320" s="55">
        <v>2839.6</v>
      </c>
      <c r="Q320" s="75" t="s">
        <v>47</v>
      </c>
    </row>
    <row r="321" spans="1:17">
      <c r="A321" s="65">
        <v>2968</v>
      </c>
      <c r="B321" s="52" t="s">
        <v>48</v>
      </c>
      <c r="C321" s="52" t="s">
        <v>49</v>
      </c>
      <c r="D321" s="52" t="s">
        <v>52</v>
      </c>
      <c r="E321" s="52" t="s">
        <v>70</v>
      </c>
      <c r="F321" s="52" t="s">
        <v>38</v>
      </c>
      <c r="G321" s="52" t="s">
        <v>22</v>
      </c>
      <c r="H321" s="52" t="s">
        <v>23</v>
      </c>
      <c r="I321" s="52">
        <v>2023</v>
      </c>
      <c r="J321" s="52" t="s">
        <v>63</v>
      </c>
      <c r="K321" s="52" t="s">
        <v>68</v>
      </c>
      <c r="L321" s="52" t="s">
        <v>26</v>
      </c>
      <c r="M321" s="55">
        <v>20.56</v>
      </c>
      <c r="N321" s="52">
        <v>393</v>
      </c>
      <c r="O321" s="52">
        <v>0.09</v>
      </c>
      <c r="P321" s="55">
        <v>4466.26</v>
      </c>
      <c r="Q321" s="75" t="s">
        <v>27</v>
      </c>
    </row>
    <row r="322" spans="1:17">
      <c r="A322" s="65">
        <v>2969</v>
      </c>
      <c r="B322" s="52" t="s">
        <v>48</v>
      </c>
      <c r="C322" s="52" t="s">
        <v>35</v>
      </c>
      <c r="D322" s="52" t="s">
        <v>29</v>
      </c>
      <c r="E322" s="52" t="s">
        <v>62</v>
      </c>
      <c r="F322" s="52" t="s">
        <v>60</v>
      </c>
      <c r="G322" s="52" t="s">
        <v>44</v>
      </c>
      <c r="H322" s="52" t="s">
        <v>31</v>
      </c>
      <c r="I322" s="52">
        <v>2024</v>
      </c>
      <c r="J322" s="52" t="s">
        <v>45</v>
      </c>
      <c r="K322" s="52" t="s">
        <v>71</v>
      </c>
      <c r="L322" s="52" t="s">
        <v>66</v>
      </c>
      <c r="M322" s="55">
        <v>21.42</v>
      </c>
      <c r="N322" s="52">
        <v>455</v>
      </c>
      <c r="O322" s="52">
        <v>0.02</v>
      </c>
      <c r="P322" s="55">
        <v>4527.8599999999997</v>
      </c>
      <c r="Q322" s="75" t="s">
        <v>47</v>
      </c>
    </row>
    <row r="323" spans="1:17">
      <c r="A323" s="65">
        <v>2971</v>
      </c>
      <c r="B323" s="52" t="s">
        <v>48</v>
      </c>
      <c r="C323" s="52" t="s">
        <v>49</v>
      </c>
      <c r="D323" s="52" t="s">
        <v>50</v>
      </c>
      <c r="E323" s="52" t="s">
        <v>62</v>
      </c>
      <c r="F323" s="52" t="s">
        <v>43</v>
      </c>
      <c r="G323" s="52" t="s">
        <v>44</v>
      </c>
      <c r="H323" s="52" t="s">
        <v>23</v>
      </c>
      <c r="I323" s="52">
        <v>2024</v>
      </c>
      <c r="J323" s="52" t="s">
        <v>32</v>
      </c>
      <c r="K323" s="52" t="s">
        <v>25</v>
      </c>
      <c r="L323" s="52" t="s">
        <v>26</v>
      </c>
      <c r="M323" s="55">
        <v>30.15</v>
      </c>
      <c r="N323" s="52">
        <v>342</v>
      </c>
      <c r="O323" s="52">
        <v>0.23</v>
      </c>
      <c r="P323" s="55">
        <v>3628.45</v>
      </c>
      <c r="Q323" s="75" t="s">
        <v>27</v>
      </c>
    </row>
    <row r="324" spans="1:17">
      <c r="A324" s="65">
        <v>2972</v>
      </c>
      <c r="B324" s="52" t="s">
        <v>48</v>
      </c>
      <c r="C324" s="52" t="s">
        <v>35</v>
      </c>
      <c r="D324" s="52" t="s">
        <v>50</v>
      </c>
      <c r="E324" s="52" t="s">
        <v>70</v>
      </c>
      <c r="F324" s="52" t="s">
        <v>60</v>
      </c>
      <c r="G324" s="52" t="s">
        <v>44</v>
      </c>
      <c r="H324" s="52" t="s">
        <v>31</v>
      </c>
      <c r="I324" s="52">
        <v>2024</v>
      </c>
      <c r="J324" s="52" t="s">
        <v>24</v>
      </c>
      <c r="K324" s="52" t="s">
        <v>51</v>
      </c>
      <c r="L324" s="52" t="s">
        <v>69</v>
      </c>
      <c r="M324" s="55">
        <v>43.48</v>
      </c>
      <c r="N324" s="52">
        <v>166</v>
      </c>
      <c r="O324" s="52">
        <v>0.05</v>
      </c>
      <c r="P324" s="55">
        <v>4714.1499999999996</v>
      </c>
      <c r="Q324" s="75" t="s">
        <v>40</v>
      </c>
    </row>
    <row r="325" spans="1:17">
      <c r="A325" s="65">
        <v>2979</v>
      </c>
      <c r="B325" s="52" t="s">
        <v>48</v>
      </c>
      <c r="C325" s="52" t="s">
        <v>35</v>
      </c>
      <c r="D325" s="52" t="s">
        <v>54</v>
      </c>
      <c r="E325" s="52" t="s">
        <v>59</v>
      </c>
      <c r="F325" s="52" t="s">
        <v>55</v>
      </c>
      <c r="G325" s="52" t="s">
        <v>44</v>
      </c>
      <c r="H325" s="52" t="s">
        <v>31</v>
      </c>
      <c r="I325" s="52">
        <v>2023</v>
      </c>
      <c r="J325" s="52" t="s">
        <v>63</v>
      </c>
      <c r="K325" s="52" t="s">
        <v>25</v>
      </c>
      <c r="L325" s="52" t="s">
        <v>66</v>
      </c>
      <c r="M325" s="55">
        <v>34.840000000000003</v>
      </c>
      <c r="N325" s="52">
        <v>420</v>
      </c>
      <c r="O325" s="52">
        <v>0.2</v>
      </c>
      <c r="P325" s="55">
        <v>4245.3100000000004</v>
      </c>
      <c r="Q325" s="75" t="s">
        <v>40</v>
      </c>
    </row>
    <row r="326" spans="1:17">
      <c r="A326" s="65">
        <v>2981</v>
      </c>
      <c r="B326" s="52" t="s">
        <v>48</v>
      </c>
      <c r="C326" s="52" t="s">
        <v>18</v>
      </c>
      <c r="D326" s="52" t="s">
        <v>50</v>
      </c>
      <c r="E326" s="52" t="s">
        <v>70</v>
      </c>
      <c r="F326" s="52" t="s">
        <v>55</v>
      </c>
      <c r="G326" s="52" t="s">
        <v>57</v>
      </c>
      <c r="H326" s="52" t="s">
        <v>23</v>
      </c>
      <c r="I326" s="52">
        <v>2024</v>
      </c>
      <c r="J326" s="52" t="s">
        <v>32</v>
      </c>
      <c r="K326" s="52" t="s">
        <v>64</v>
      </c>
      <c r="L326" s="52" t="s">
        <v>34</v>
      </c>
      <c r="M326" s="55">
        <v>9.83</v>
      </c>
      <c r="N326" s="52">
        <v>25</v>
      </c>
      <c r="O326" s="52">
        <v>0.01</v>
      </c>
      <c r="P326" s="55">
        <v>2535.21</v>
      </c>
      <c r="Q326" s="75" t="s">
        <v>27</v>
      </c>
    </row>
    <row r="327" spans="1:17">
      <c r="A327" s="65">
        <v>2990</v>
      </c>
      <c r="B327" s="52" t="s">
        <v>48</v>
      </c>
      <c r="C327" s="52" t="s">
        <v>35</v>
      </c>
      <c r="D327" s="52" t="s">
        <v>29</v>
      </c>
      <c r="E327" s="52" t="s">
        <v>67</v>
      </c>
      <c r="F327" s="52" t="s">
        <v>38</v>
      </c>
      <c r="G327" s="52" t="s">
        <v>57</v>
      </c>
      <c r="H327" s="52" t="s">
        <v>31</v>
      </c>
      <c r="I327" s="52">
        <v>2024</v>
      </c>
      <c r="J327" s="52" t="s">
        <v>24</v>
      </c>
      <c r="K327" s="52" t="s">
        <v>25</v>
      </c>
      <c r="L327" s="52" t="s">
        <v>26</v>
      </c>
      <c r="M327" s="55">
        <v>19.260000000000002</v>
      </c>
      <c r="N327" s="52">
        <v>2</v>
      </c>
      <c r="O327" s="52">
        <v>0.09</v>
      </c>
      <c r="P327" s="55">
        <v>2263.92</v>
      </c>
      <c r="Q327" s="75" t="s">
        <v>56</v>
      </c>
    </row>
    <row r="328" spans="1:17">
      <c r="A328" s="65">
        <v>2995</v>
      </c>
      <c r="B328" s="52" t="s">
        <v>48</v>
      </c>
      <c r="C328" s="52" t="s">
        <v>18</v>
      </c>
      <c r="D328" s="52" t="s">
        <v>19</v>
      </c>
      <c r="E328" s="52" t="s">
        <v>62</v>
      </c>
      <c r="F328" s="52" t="s">
        <v>55</v>
      </c>
      <c r="G328" s="52" t="s">
        <v>44</v>
      </c>
      <c r="H328" s="52" t="s">
        <v>23</v>
      </c>
      <c r="I328" s="52">
        <v>2023</v>
      </c>
      <c r="J328" s="52" t="s">
        <v>24</v>
      </c>
      <c r="K328" s="52" t="s">
        <v>64</v>
      </c>
      <c r="L328" s="52" t="s">
        <v>34</v>
      </c>
      <c r="M328" s="55">
        <v>38.29</v>
      </c>
      <c r="N328" s="52">
        <v>273</v>
      </c>
      <c r="O328" s="52">
        <v>0.24</v>
      </c>
      <c r="P328" s="55">
        <v>1154.52</v>
      </c>
      <c r="Q328" s="75" t="s">
        <v>61</v>
      </c>
    </row>
    <row r="329" spans="1:17">
      <c r="A329" s="65">
        <v>2999</v>
      </c>
      <c r="B329" s="52" t="s">
        <v>48</v>
      </c>
      <c r="C329" s="52" t="s">
        <v>35</v>
      </c>
      <c r="D329" s="52" t="s">
        <v>54</v>
      </c>
      <c r="E329" s="52" t="s">
        <v>70</v>
      </c>
      <c r="F329" s="52" t="s">
        <v>43</v>
      </c>
      <c r="G329" s="52" t="s">
        <v>57</v>
      </c>
      <c r="H329" s="52" t="s">
        <v>23</v>
      </c>
      <c r="I329" s="52">
        <v>2023</v>
      </c>
      <c r="J329" s="52" t="s">
        <v>63</v>
      </c>
      <c r="K329" s="52" t="s">
        <v>71</v>
      </c>
      <c r="L329" s="52" t="s">
        <v>34</v>
      </c>
      <c r="M329" s="55">
        <v>89.56</v>
      </c>
      <c r="N329" s="52">
        <v>46</v>
      </c>
      <c r="O329" s="52">
        <v>0.14000000000000001</v>
      </c>
      <c r="P329" s="55">
        <v>1119.95</v>
      </c>
      <c r="Q329" s="75" t="s">
        <v>61</v>
      </c>
    </row>
    <row r="330" spans="1:17">
      <c r="A330" s="65">
        <v>3000</v>
      </c>
      <c r="B330" s="52" t="s">
        <v>48</v>
      </c>
      <c r="C330" s="52" t="s">
        <v>49</v>
      </c>
      <c r="D330" s="52" t="s">
        <v>50</v>
      </c>
      <c r="E330" s="52" t="s">
        <v>59</v>
      </c>
      <c r="F330" s="52" t="s">
        <v>43</v>
      </c>
      <c r="G330" s="52" t="s">
        <v>57</v>
      </c>
      <c r="H330" s="52" t="s">
        <v>23</v>
      </c>
      <c r="I330" s="52">
        <v>2023</v>
      </c>
      <c r="J330" s="52" t="s">
        <v>45</v>
      </c>
      <c r="K330" s="52" t="s">
        <v>58</v>
      </c>
      <c r="L330" s="52" t="s">
        <v>26</v>
      </c>
      <c r="M330" s="55">
        <v>55.26</v>
      </c>
      <c r="N330" s="52">
        <v>15</v>
      </c>
      <c r="O330" s="52">
        <v>0.05</v>
      </c>
      <c r="P330" s="55">
        <v>3700.55</v>
      </c>
      <c r="Q330" s="75" t="s">
        <v>61</v>
      </c>
    </row>
    <row r="331" spans="1:17">
      <c r="A331" s="65">
        <v>3002</v>
      </c>
      <c r="B331" s="52" t="s">
        <v>48</v>
      </c>
      <c r="C331" s="52" t="s">
        <v>35</v>
      </c>
      <c r="D331" s="52" t="s">
        <v>29</v>
      </c>
      <c r="E331" s="52" t="s">
        <v>67</v>
      </c>
      <c r="F331" s="52" t="s">
        <v>60</v>
      </c>
      <c r="G331" s="52" t="s">
        <v>22</v>
      </c>
      <c r="H331" s="52" t="s">
        <v>23</v>
      </c>
      <c r="I331" s="52">
        <v>2023</v>
      </c>
      <c r="J331" s="52" t="s">
        <v>32</v>
      </c>
      <c r="K331" s="52" t="s">
        <v>73</v>
      </c>
      <c r="L331" s="52" t="s">
        <v>26</v>
      </c>
      <c r="M331" s="55">
        <v>17.670000000000002</v>
      </c>
      <c r="N331" s="52">
        <v>232</v>
      </c>
      <c r="O331" s="52">
        <v>0.24</v>
      </c>
      <c r="P331" s="55">
        <v>3180.69</v>
      </c>
      <c r="Q331" s="75" t="s">
        <v>40</v>
      </c>
    </row>
    <row r="332" spans="1:17">
      <c r="A332" s="65">
        <v>3004</v>
      </c>
      <c r="B332" s="52" t="s">
        <v>48</v>
      </c>
      <c r="C332" s="52" t="s">
        <v>28</v>
      </c>
      <c r="D332" s="52" t="s">
        <v>36</v>
      </c>
      <c r="E332" s="52" t="s">
        <v>67</v>
      </c>
      <c r="F332" s="52" t="s">
        <v>38</v>
      </c>
      <c r="G332" s="52" t="s">
        <v>44</v>
      </c>
      <c r="H332" s="52" t="s">
        <v>23</v>
      </c>
      <c r="I332" s="52">
        <v>2023</v>
      </c>
      <c r="J332" s="52" t="s">
        <v>45</v>
      </c>
      <c r="K332" s="52" t="s">
        <v>64</v>
      </c>
      <c r="L332" s="52" t="s">
        <v>34</v>
      </c>
      <c r="M332" s="55">
        <v>26.84</v>
      </c>
      <c r="N332" s="52">
        <v>191</v>
      </c>
      <c r="O332" s="52">
        <v>0.21</v>
      </c>
      <c r="P332" s="55">
        <v>4736.71</v>
      </c>
      <c r="Q332" s="75" t="s">
        <v>56</v>
      </c>
    </row>
    <row r="333" spans="1:17">
      <c r="A333" s="65">
        <v>3005</v>
      </c>
      <c r="B333" s="52" t="s">
        <v>48</v>
      </c>
      <c r="C333" s="52" t="s">
        <v>28</v>
      </c>
      <c r="D333" s="52" t="s">
        <v>36</v>
      </c>
      <c r="E333" s="52" t="s">
        <v>62</v>
      </c>
      <c r="F333" s="52" t="s">
        <v>55</v>
      </c>
      <c r="G333" s="52" t="s">
        <v>44</v>
      </c>
      <c r="H333" s="52" t="s">
        <v>31</v>
      </c>
      <c r="I333" s="52">
        <v>2023</v>
      </c>
      <c r="J333" s="52" t="s">
        <v>45</v>
      </c>
      <c r="K333" s="52" t="s">
        <v>64</v>
      </c>
      <c r="L333" s="52" t="s">
        <v>69</v>
      </c>
      <c r="M333" s="55">
        <v>33.56</v>
      </c>
      <c r="N333" s="52">
        <v>255</v>
      </c>
      <c r="O333" s="52">
        <v>0.17</v>
      </c>
      <c r="P333" s="55">
        <v>4643.08</v>
      </c>
      <c r="Q333" s="75" t="s">
        <v>56</v>
      </c>
    </row>
    <row r="334" spans="1:17">
      <c r="A334" s="65">
        <v>3006</v>
      </c>
      <c r="B334" s="52" t="s">
        <v>48</v>
      </c>
      <c r="C334" s="52" t="s">
        <v>35</v>
      </c>
      <c r="D334" s="52" t="s">
        <v>42</v>
      </c>
      <c r="E334" s="52" t="s">
        <v>70</v>
      </c>
      <c r="F334" s="52" t="s">
        <v>55</v>
      </c>
      <c r="G334" s="52" t="s">
        <v>57</v>
      </c>
      <c r="H334" s="52" t="s">
        <v>31</v>
      </c>
      <c r="I334" s="52">
        <v>2024</v>
      </c>
      <c r="J334" s="52" t="s">
        <v>45</v>
      </c>
      <c r="K334" s="52" t="s">
        <v>46</v>
      </c>
      <c r="L334" s="52" t="s">
        <v>39</v>
      </c>
      <c r="M334" s="55">
        <v>63.33</v>
      </c>
      <c r="N334" s="52">
        <v>114</v>
      </c>
      <c r="O334" s="52">
        <v>0.08</v>
      </c>
      <c r="P334" s="55">
        <v>1623.1</v>
      </c>
      <c r="Q334" s="75" t="s">
        <v>40</v>
      </c>
    </row>
    <row r="335" spans="1:17">
      <c r="A335" s="65">
        <v>3007</v>
      </c>
      <c r="B335" s="52" t="s">
        <v>48</v>
      </c>
      <c r="C335" s="52" t="s">
        <v>18</v>
      </c>
      <c r="D335" s="52" t="s">
        <v>54</v>
      </c>
      <c r="E335" s="52" t="s">
        <v>70</v>
      </c>
      <c r="F335" s="52" t="s">
        <v>38</v>
      </c>
      <c r="G335" s="52" t="s">
        <v>22</v>
      </c>
      <c r="H335" s="52" t="s">
        <v>23</v>
      </c>
      <c r="I335" s="52">
        <v>2024</v>
      </c>
      <c r="J335" s="52" t="s">
        <v>24</v>
      </c>
      <c r="K335" s="52" t="s">
        <v>65</v>
      </c>
      <c r="L335" s="52" t="s">
        <v>34</v>
      </c>
      <c r="M335" s="55">
        <v>25.83</v>
      </c>
      <c r="N335" s="52">
        <v>350</v>
      </c>
      <c r="O335" s="52">
        <v>0.24</v>
      </c>
      <c r="P335" s="55">
        <v>1281.24</v>
      </c>
      <c r="Q335" s="75" t="s">
        <v>27</v>
      </c>
    </row>
    <row r="336" spans="1:17">
      <c r="A336" s="65">
        <v>3011</v>
      </c>
      <c r="B336" s="52" t="s">
        <v>48</v>
      </c>
      <c r="C336" s="52" t="s">
        <v>49</v>
      </c>
      <c r="D336" s="52" t="s">
        <v>29</v>
      </c>
      <c r="E336" s="52" t="s">
        <v>67</v>
      </c>
      <c r="F336" s="52" t="s">
        <v>60</v>
      </c>
      <c r="G336" s="52" t="s">
        <v>57</v>
      </c>
      <c r="H336" s="52" t="s">
        <v>23</v>
      </c>
      <c r="I336" s="52">
        <v>2024</v>
      </c>
      <c r="J336" s="52" t="s">
        <v>24</v>
      </c>
      <c r="K336" s="52" t="s">
        <v>73</v>
      </c>
      <c r="L336" s="52" t="s">
        <v>39</v>
      </c>
      <c r="M336" s="55">
        <v>16.23</v>
      </c>
      <c r="N336" s="52">
        <v>321</v>
      </c>
      <c r="O336" s="52">
        <v>0.12</v>
      </c>
      <c r="P336" s="55">
        <v>798.54</v>
      </c>
      <c r="Q336" s="75" t="s">
        <v>56</v>
      </c>
    </row>
    <row r="337" spans="1:17">
      <c r="A337" s="65">
        <v>3014</v>
      </c>
      <c r="B337" s="52" t="s">
        <v>48</v>
      </c>
      <c r="C337" s="52" t="s">
        <v>18</v>
      </c>
      <c r="D337" s="52" t="s">
        <v>19</v>
      </c>
      <c r="E337" s="52" t="s">
        <v>59</v>
      </c>
      <c r="F337" s="52" t="s">
        <v>43</v>
      </c>
      <c r="G337" s="52" t="s">
        <v>57</v>
      </c>
      <c r="H337" s="52" t="s">
        <v>31</v>
      </c>
      <c r="I337" s="52">
        <v>2023</v>
      </c>
      <c r="J337" s="52" t="s">
        <v>63</v>
      </c>
      <c r="K337" s="52" t="s">
        <v>51</v>
      </c>
      <c r="L337" s="52" t="s">
        <v>39</v>
      </c>
      <c r="M337" s="55">
        <v>35.22</v>
      </c>
      <c r="N337" s="52">
        <v>40</v>
      </c>
      <c r="O337" s="52">
        <v>0.13</v>
      </c>
      <c r="P337" s="55">
        <v>221.05</v>
      </c>
      <c r="Q337" s="75" t="s">
        <v>47</v>
      </c>
    </row>
    <row r="338" spans="1:17">
      <c r="A338" s="65">
        <v>3016</v>
      </c>
      <c r="B338" s="52" t="s">
        <v>48</v>
      </c>
      <c r="C338" s="52" t="s">
        <v>18</v>
      </c>
      <c r="D338" s="52" t="s">
        <v>52</v>
      </c>
      <c r="E338" s="52" t="s">
        <v>20</v>
      </c>
      <c r="F338" s="52" t="s">
        <v>43</v>
      </c>
      <c r="G338" s="52" t="s">
        <v>57</v>
      </c>
      <c r="H338" s="52" t="s">
        <v>23</v>
      </c>
      <c r="I338" s="52">
        <v>2024</v>
      </c>
      <c r="J338" s="52" t="s">
        <v>63</v>
      </c>
      <c r="K338" s="52" t="s">
        <v>51</v>
      </c>
      <c r="L338" s="52" t="s">
        <v>34</v>
      </c>
      <c r="M338" s="55">
        <v>80.040000000000006</v>
      </c>
      <c r="N338" s="52">
        <v>101</v>
      </c>
      <c r="O338" s="52">
        <v>0.09</v>
      </c>
      <c r="P338" s="55">
        <v>2400.44</v>
      </c>
      <c r="Q338" s="75" t="s">
        <v>47</v>
      </c>
    </row>
    <row r="339" spans="1:17">
      <c r="A339" s="65">
        <v>3017</v>
      </c>
      <c r="B339" s="52" t="s">
        <v>48</v>
      </c>
      <c r="C339" s="52" t="s">
        <v>18</v>
      </c>
      <c r="D339" s="52" t="s">
        <v>29</v>
      </c>
      <c r="E339" s="52" t="s">
        <v>30</v>
      </c>
      <c r="F339" s="52" t="s">
        <v>55</v>
      </c>
      <c r="G339" s="52" t="s">
        <v>57</v>
      </c>
      <c r="H339" s="52" t="s">
        <v>23</v>
      </c>
      <c r="I339" s="52">
        <v>2024</v>
      </c>
      <c r="J339" s="52" t="s">
        <v>32</v>
      </c>
      <c r="K339" s="52" t="s">
        <v>33</v>
      </c>
      <c r="L339" s="52" t="s">
        <v>34</v>
      </c>
      <c r="M339" s="55">
        <v>20.29</v>
      </c>
      <c r="N339" s="52">
        <v>328</v>
      </c>
      <c r="O339" s="52">
        <v>0.02</v>
      </c>
      <c r="P339" s="55">
        <v>2404.88</v>
      </c>
      <c r="Q339" s="75" t="s">
        <v>27</v>
      </c>
    </row>
    <row r="340" spans="1:17">
      <c r="A340" s="65">
        <v>3020</v>
      </c>
      <c r="B340" s="52" t="s">
        <v>48</v>
      </c>
      <c r="C340" s="52" t="s">
        <v>28</v>
      </c>
      <c r="D340" s="52" t="s">
        <v>19</v>
      </c>
      <c r="E340" s="52" t="s">
        <v>70</v>
      </c>
      <c r="F340" s="52" t="s">
        <v>60</v>
      </c>
      <c r="G340" s="52" t="s">
        <v>22</v>
      </c>
      <c r="H340" s="52" t="s">
        <v>31</v>
      </c>
      <c r="I340" s="52">
        <v>2024</v>
      </c>
      <c r="J340" s="52" t="s">
        <v>24</v>
      </c>
      <c r="K340" s="52" t="s">
        <v>73</v>
      </c>
      <c r="L340" s="52" t="s">
        <v>66</v>
      </c>
      <c r="M340" s="55">
        <v>99.04</v>
      </c>
      <c r="N340" s="52">
        <v>427</v>
      </c>
      <c r="O340" s="52">
        <v>0.17</v>
      </c>
      <c r="P340" s="55">
        <v>2944.81</v>
      </c>
      <c r="Q340" s="75" t="s">
        <v>56</v>
      </c>
    </row>
    <row r="341" spans="1:17">
      <c r="A341" s="65">
        <v>3024</v>
      </c>
      <c r="B341" s="52" t="s">
        <v>48</v>
      </c>
      <c r="C341" s="52" t="s">
        <v>35</v>
      </c>
      <c r="D341" s="52" t="s">
        <v>29</v>
      </c>
      <c r="E341" s="52" t="s">
        <v>20</v>
      </c>
      <c r="F341" s="52" t="s">
        <v>60</v>
      </c>
      <c r="G341" s="52" t="s">
        <v>22</v>
      </c>
      <c r="H341" s="52" t="s">
        <v>31</v>
      </c>
      <c r="I341" s="52">
        <v>2024</v>
      </c>
      <c r="J341" s="52" t="s">
        <v>24</v>
      </c>
      <c r="K341" s="52" t="s">
        <v>64</v>
      </c>
      <c r="L341" s="52" t="s">
        <v>69</v>
      </c>
      <c r="M341" s="55">
        <v>84.98</v>
      </c>
      <c r="N341" s="52">
        <v>499</v>
      </c>
      <c r="O341" s="52">
        <v>0.09</v>
      </c>
      <c r="P341" s="55">
        <v>4642.13</v>
      </c>
      <c r="Q341" s="75" t="s">
        <v>47</v>
      </c>
    </row>
    <row r="342" spans="1:17">
      <c r="A342" s="65">
        <v>3025</v>
      </c>
      <c r="B342" s="52" t="s">
        <v>48</v>
      </c>
      <c r="C342" s="52" t="s">
        <v>35</v>
      </c>
      <c r="D342" s="52" t="s">
        <v>52</v>
      </c>
      <c r="E342" s="52" t="s">
        <v>70</v>
      </c>
      <c r="F342" s="52" t="s">
        <v>55</v>
      </c>
      <c r="G342" s="52" t="s">
        <v>57</v>
      </c>
      <c r="H342" s="52" t="s">
        <v>23</v>
      </c>
      <c r="I342" s="52">
        <v>2024</v>
      </c>
      <c r="J342" s="52" t="s">
        <v>24</v>
      </c>
      <c r="K342" s="52" t="s">
        <v>65</v>
      </c>
      <c r="L342" s="52" t="s">
        <v>26</v>
      </c>
      <c r="M342" s="55">
        <v>11.46</v>
      </c>
      <c r="N342" s="52">
        <v>294</v>
      </c>
      <c r="O342" s="52">
        <v>0.1</v>
      </c>
      <c r="P342" s="55">
        <v>4502.1099999999997</v>
      </c>
      <c r="Q342" s="75" t="s">
        <v>27</v>
      </c>
    </row>
    <row r="343" spans="1:17">
      <c r="A343" s="65">
        <v>3027</v>
      </c>
      <c r="B343" s="52" t="s">
        <v>48</v>
      </c>
      <c r="C343" s="52" t="s">
        <v>49</v>
      </c>
      <c r="D343" s="52" t="s">
        <v>50</v>
      </c>
      <c r="E343" s="52" t="s">
        <v>20</v>
      </c>
      <c r="F343" s="52" t="s">
        <v>21</v>
      </c>
      <c r="G343" s="52" t="s">
        <v>22</v>
      </c>
      <c r="H343" s="52" t="s">
        <v>23</v>
      </c>
      <c r="I343" s="52">
        <v>2023</v>
      </c>
      <c r="J343" s="52" t="s">
        <v>24</v>
      </c>
      <c r="K343" s="52" t="s">
        <v>72</v>
      </c>
      <c r="L343" s="52" t="s">
        <v>34</v>
      </c>
      <c r="M343" s="55">
        <v>9.94</v>
      </c>
      <c r="N343" s="52">
        <v>403</v>
      </c>
      <c r="O343" s="52">
        <v>0.23</v>
      </c>
      <c r="P343" s="55">
        <v>3852.31</v>
      </c>
      <c r="Q343" s="75" t="s">
        <v>40</v>
      </c>
    </row>
    <row r="344" spans="1:17">
      <c r="A344" s="65">
        <v>3031</v>
      </c>
      <c r="B344" s="52" t="s">
        <v>48</v>
      </c>
      <c r="C344" s="52" t="s">
        <v>28</v>
      </c>
      <c r="D344" s="52" t="s">
        <v>19</v>
      </c>
      <c r="E344" s="52" t="s">
        <v>20</v>
      </c>
      <c r="F344" s="52" t="s">
        <v>60</v>
      </c>
      <c r="G344" s="52" t="s">
        <v>57</v>
      </c>
      <c r="H344" s="52" t="s">
        <v>23</v>
      </c>
      <c r="I344" s="52">
        <v>2024</v>
      </c>
      <c r="J344" s="52" t="s">
        <v>45</v>
      </c>
      <c r="K344" s="52" t="s">
        <v>33</v>
      </c>
      <c r="L344" s="52" t="s">
        <v>39</v>
      </c>
      <c r="M344" s="55">
        <v>42.61</v>
      </c>
      <c r="N344" s="52">
        <v>33</v>
      </c>
      <c r="O344" s="52">
        <v>0.09</v>
      </c>
      <c r="P344" s="55">
        <v>3224.33</v>
      </c>
      <c r="Q344" s="75" t="s">
        <v>47</v>
      </c>
    </row>
    <row r="345" spans="1:17">
      <c r="A345" s="65">
        <v>3034</v>
      </c>
      <c r="B345" s="52" t="s">
        <v>48</v>
      </c>
      <c r="C345" s="52" t="s">
        <v>35</v>
      </c>
      <c r="D345" s="52" t="s">
        <v>42</v>
      </c>
      <c r="E345" s="52" t="s">
        <v>37</v>
      </c>
      <c r="F345" s="52" t="s">
        <v>55</v>
      </c>
      <c r="G345" s="52" t="s">
        <v>57</v>
      </c>
      <c r="H345" s="52" t="s">
        <v>23</v>
      </c>
      <c r="I345" s="52">
        <v>2023</v>
      </c>
      <c r="J345" s="52" t="s">
        <v>63</v>
      </c>
      <c r="K345" s="52" t="s">
        <v>71</v>
      </c>
      <c r="L345" s="52" t="s">
        <v>26</v>
      </c>
      <c r="M345" s="55">
        <v>5.67</v>
      </c>
      <c r="N345" s="52">
        <v>492</v>
      </c>
      <c r="O345" s="52">
        <v>0.22</v>
      </c>
      <c r="P345" s="55">
        <v>1295.54</v>
      </c>
      <c r="Q345" s="75" t="s">
        <v>27</v>
      </c>
    </row>
    <row r="346" spans="1:17">
      <c r="A346" s="65">
        <v>3042</v>
      </c>
      <c r="B346" s="52" t="s">
        <v>48</v>
      </c>
      <c r="C346" s="52" t="s">
        <v>28</v>
      </c>
      <c r="D346" s="52" t="s">
        <v>52</v>
      </c>
      <c r="E346" s="52" t="s">
        <v>30</v>
      </c>
      <c r="F346" s="52" t="s">
        <v>43</v>
      </c>
      <c r="G346" s="52" t="s">
        <v>22</v>
      </c>
      <c r="H346" s="52" t="s">
        <v>23</v>
      </c>
      <c r="I346" s="52">
        <v>2024</v>
      </c>
      <c r="J346" s="52" t="s">
        <v>32</v>
      </c>
      <c r="K346" s="52" t="s">
        <v>73</v>
      </c>
      <c r="L346" s="52" t="s">
        <v>39</v>
      </c>
      <c r="M346" s="55">
        <v>77.349999999999994</v>
      </c>
      <c r="N346" s="52">
        <v>405</v>
      </c>
      <c r="O346" s="52">
        <v>0.2</v>
      </c>
      <c r="P346" s="55">
        <v>3231.11</v>
      </c>
      <c r="Q346" s="75" t="s">
        <v>61</v>
      </c>
    </row>
    <row r="347" spans="1:17">
      <c r="A347" s="65">
        <v>3043</v>
      </c>
      <c r="B347" s="52" t="s">
        <v>48</v>
      </c>
      <c r="C347" s="52" t="s">
        <v>18</v>
      </c>
      <c r="D347" s="52" t="s">
        <v>42</v>
      </c>
      <c r="E347" s="52" t="s">
        <v>59</v>
      </c>
      <c r="F347" s="52" t="s">
        <v>38</v>
      </c>
      <c r="G347" s="52" t="s">
        <v>22</v>
      </c>
      <c r="H347" s="52" t="s">
        <v>31</v>
      </c>
      <c r="I347" s="52">
        <v>2023</v>
      </c>
      <c r="J347" s="52" t="s">
        <v>45</v>
      </c>
      <c r="K347" s="52" t="s">
        <v>64</v>
      </c>
      <c r="L347" s="52" t="s">
        <v>39</v>
      </c>
      <c r="M347" s="55">
        <v>22.14</v>
      </c>
      <c r="N347" s="52">
        <v>365</v>
      </c>
      <c r="O347" s="52">
        <v>0.05</v>
      </c>
      <c r="P347" s="55">
        <v>4148.41</v>
      </c>
      <c r="Q347" s="75" t="s">
        <v>61</v>
      </c>
    </row>
    <row r="348" spans="1:17">
      <c r="A348" s="65">
        <v>3046</v>
      </c>
      <c r="B348" s="52" t="s">
        <v>48</v>
      </c>
      <c r="C348" s="52" t="s">
        <v>35</v>
      </c>
      <c r="D348" s="52" t="s">
        <v>36</v>
      </c>
      <c r="E348" s="52" t="s">
        <v>62</v>
      </c>
      <c r="F348" s="52" t="s">
        <v>21</v>
      </c>
      <c r="G348" s="52" t="s">
        <v>44</v>
      </c>
      <c r="H348" s="52" t="s">
        <v>23</v>
      </c>
      <c r="I348" s="52">
        <v>2024</v>
      </c>
      <c r="J348" s="52" t="s">
        <v>24</v>
      </c>
      <c r="K348" s="52" t="s">
        <v>25</v>
      </c>
      <c r="L348" s="52" t="s">
        <v>66</v>
      </c>
      <c r="M348" s="55">
        <v>13.19</v>
      </c>
      <c r="N348" s="52">
        <v>214</v>
      </c>
      <c r="O348" s="52">
        <v>0.06</v>
      </c>
      <c r="P348" s="55">
        <v>2963.59</v>
      </c>
      <c r="Q348" s="75" t="s">
        <v>40</v>
      </c>
    </row>
    <row r="349" spans="1:17">
      <c r="A349" s="65">
        <v>3050</v>
      </c>
      <c r="B349" s="52" t="s">
        <v>48</v>
      </c>
      <c r="C349" s="52" t="s">
        <v>49</v>
      </c>
      <c r="D349" s="52" t="s">
        <v>54</v>
      </c>
      <c r="E349" s="52" t="s">
        <v>62</v>
      </c>
      <c r="F349" s="52" t="s">
        <v>43</v>
      </c>
      <c r="G349" s="52" t="s">
        <v>44</v>
      </c>
      <c r="H349" s="52" t="s">
        <v>23</v>
      </c>
      <c r="I349" s="52">
        <v>2023</v>
      </c>
      <c r="J349" s="52" t="s">
        <v>32</v>
      </c>
      <c r="K349" s="52" t="s">
        <v>33</v>
      </c>
      <c r="L349" s="52" t="s">
        <v>66</v>
      </c>
      <c r="M349" s="55">
        <v>23.86</v>
      </c>
      <c r="N349" s="52">
        <v>477</v>
      </c>
      <c r="O349" s="52">
        <v>0.28000000000000003</v>
      </c>
      <c r="P349" s="55">
        <v>2246.0700000000002</v>
      </c>
      <c r="Q349" s="75" t="s">
        <v>47</v>
      </c>
    </row>
    <row r="350" spans="1:17">
      <c r="A350" s="65">
        <v>3056</v>
      </c>
      <c r="B350" s="52" t="s">
        <v>48</v>
      </c>
      <c r="C350" s="52" t="s">
        <v>18</v>
      </c>
      <c r="D350" s="52" t="s">
        <v>50</v>
      </c>
      <c r="E350" s="52" t="s">
        <v>62</v>
      </c>
      <c r="F350" s="52" t="s">
        <v>43</v>
      </c>
      <c r="G350" s="52" t="s">
        <v>57</v>
      </c>
      <c r="H350" s="52" t="s">
        <v>31</v>
      </c>
      <c r="I350" s="52">
        <v>2023</v>
      </c>
      <c r="J350" s="52" t="s">
        <v>63</v>
      </c>
      <c r="K350" s="52" t="s">
        <v>51</v>
      </c>
      <c r="L350" s="52" t="s">
        <v>26</v>
      </c>
      <c r="M350" s="55">
        <v>34</v>
      </c>
      <c r="N350" s="52">
        <v>487</v>
      </c>
      <c r="O350" s="52">
        <v>0.3</v>
      </c>
      <c r="P350" s="55">
        <v>1841.27</v>
      </c>
      <c r="Q350" s="75" t="s">
        <v>27</v>
      </c>
    </row>
    <row r="351" spans="1:17">
      <c r="A351" s="65">
        <v>3060</v>
      </c>
      <c r="B351" s="52" t="s">
        <v>48</v>
      </c>
      <c r="C351" s="52" t="s">
        <v>28</v>
      </c>
      <c r="D351" s="52" t="s">
        <v>29</v>
      </c>
      <c r="E351" s="52" t="s">
        <v>20</v>
      </c>
      <c r="F351" s="52" t="s">
        <v>21</v>
      </c>
      <c r="G351" s="52" t="s">
        <v>44</v>
      </c>
      <c r="H351" s="52" t="s">
        <v>31</v>
      </c>
      <c r="I351" s="52">
        <v>2023</v>
      </c>
      <c r="J351" s="52" t="s">
        <v>63</v>
      </c>
      <c r="K351" s="52" t="s">
        <v>58</v>
      </c>
      <c r="L351" s="52" t="s">
        <v>34</v>
      </c>
      <c r="M351" s="55">
        <v>31.11</v>
      </c>
      <c r="N351" s="52">
        <v>59</v>
      </c>
      <c r="O351" s="52">
        <v>0.25</v>
      </c>
      <c r="P351" s="55">
        <v>3934.42</v>
      </c>
      <c r="Q351" s="75" t="s">
        <v>61</v>
      </c>
    </row>
    <row r="352" spans="1:17">
      <c r="A352" s="65">
        <v>3066</v>
      </c>
      <c r="B352" s="52" t="s">
        <v>48</v>
      </c>
      <c r="C352" s="52" t="s">
        <v>49</v>
      </c>
      <c r="D352" s="52" t="s">
        <v>54</v>
      </c>
      <c r="E352" s="52" t="s">
        <v>59</v>
      </c>
      <c r="F352" s="52" t="s">
        <v>38</v>
      </c>
      <c r="G352" s="52" t="s">
        <v>57</v>
      </c>
      <c r="H352" s="52" t="s">
        <v>31</v>
      </c>
      <c r="I352" s="52">
        <v>2024</v>
      </c>
      <c r="J352" s="52" t="s">
        <v>32</v>
      </c>
      <c r="K352" s="52" t="s">
        <v>46</v>
      </c>
      <c r="L352" s="52" t="s">
        <v>34</v>
      </c>
      <c r="M352" s="55">
        <v>12.86</v>
      </c>
      <c r="N352" s="52">
        <v>381</v>
      </c>
      <c r="O352" s="52">
        <v>0.05</v>
      </c>
      <c r="P352" s="55">
        <v>4641.95</v>
      </c>
      <c r="Q352" s="75" t="s">
        <v>27</v>
      </c>
    </row>
    <row r="353" spans="1:17">
      <c r="A353" s="65">
        <v>3067</v>
      </c>
      <c r="B353" s="52" t="s">
        <v>48</v>
      </c>
      <c r="C353" s="52" t="s">
        <v>18</v>
      </c>
      <c r="D353" s="52" t="s">
        <v>19</v>
      </c>
      <c r="E353" s="52" t="s">
        <v>59</v>
      </c>
      <c r="F353" s="52" t="s">
        <v>55</v>
      </c>
      <c r="G353" s="52" t="s">
        <v>57</v>
      </c>
      <c r="H353" s="52" t="s">
        <v>31</v>
      </c>
      <c r="I353" s="52">
        <v>2023</v>
      </c>
      <c r="J353" s="52" t="s">
        <v>32</v>
      </c>
      <c r="K353" s="52" t="s">
        <v>53</v>
      </c>
      <c r="L353" s="52" t="s">
        <v>69</v>
      </c>
      <c r="M353" s="55">
        <v>74.39</v>
      </c>
      <c r="N353" s="52">
        <v>488</v>
      </c>
      <c r="O353" s="52">
        <v>0.3</v>
      </c>
      <c r="P353" s="55">
        <v>4163.5200000000004</v>
      </c>
      <c r="Q353" s="75" t="s">
        <v>27</v>
      </c>
    </row>
    <row r="354" spans="1:17">
      <c r="A354" s="65">
        <v>3068</v>
      </c>
      <c r="B354" s="52" t="s">
        <v>48</v>
      </c>
      <c r="C354" s="52" t="s">
        <v>49</v>
      </c>
      <c r="D354" s="52" t="s">
        <v>36</v>
      </c>
      <c r="E354" s="52" t="s">
        <v>70</v>
      </c>
      <c r="F354" s="52" t="s">
        <v>38</v>
      </c>
      <c r="G354" s="52" t="s">
        <v>57</v>
      </c>
      <c r="H354" s="52" t="s">
        <v>31</v>
      </c>
      <c r="I354" s="52">
        <v>2023</v>
      </c>
      <c r="J354" s="52" t="s">
        <v>45</v>
      </c>
      <c r="K354" s="52" t="s">
        <v>33</v>
      </c>
      <c r="L354" s="52" t="s">
        <v>39</v>
      </c>
      <c r="M354" s="55">
        <v>48.42</v>
      </c>
      <c r="N354" s="52">
        <v>366</v>
      </c>
      <c r="O354" s="52">
        <v>0.1</v>
      </c>
      <c r="P354" s="55">
        <v>4468.8500000000004</v>
      </c>
      <c r="Q354" s="75" t="s">
        <v>56</v>
      </c>
    </row>
    <row r="355" spans="1:17">
      <c r="A355" s="65">
        <v>3069</v>
      </c>
      <c r="B355" s="52" t="s">
        <v>48</v>
      </c>
      <c r="C355" s="52" t="s">
        <v>49</v>
      </c>
      <c r="D355" s="52" t="s">
        <v>19</v>
      </c>
      <c r="E355" s="52" t="s">
        <v>37</v>
      </c>
      <c r="F355" s="52" t="s">
        <v>21</v>
      </c>
      <c r="G355" s="52" t="s">
        <v>44</v>
      </c>
      <c r="H355" s="52" t="s">
        <v>31</v>
      </c>
      <c r="I355" s="52">
        <v>2023</v>
      </c>
      <c r="J355" s="52" t="s">
        <v>45</v>
      </c>
      <c r="K355" s="52" t="s">
        <v>68</v>
      </c>
      <c r="L355" s="52" t="s">
        <v>39</v>
      </c>
      <c r="M355" s="55">
        <v>63.85</v>
      </c>
      <c r="N355" s="52">
        <v>81</v>
      </c>
      <c r="O355" s="52">
        <v>0.26</v>
      </c>
      <c r="P355" s="55">
        <v>3959.88</v>
      </c>
      <c r="Q355" s="75" t="s">
        <v>61</v>
      </c>
    </row>
    <row r="356" spans="1:17">
      <c r="A356" s="65">
        <v>3070</v>
      </c>
      <c r="B356" s="52" t="s">
        <v>48</v>
      </c>
      <c r="C356" s="52" t="s">
        <v>49</v>
      </c>
      <c r="D356" s="52" t="s">
        <v>19</v>
      </c>
      <c r="E356" s="52" t="s">
        <v>59</v>
      </c>
      <c r="F356" s="52" t="s">
        <v>21</v>
      </c>
      <c r="G356" s="52" t="s">
        <v>57</v>
      </c>
      <c r="H356" s="52" t="s">
        <v>23</v>
      </c>
      <c r="I356" s="52">
        <v>2023</v>
      </c>
      <c r="J356" s="52" t="s">
        <v>45</v>
      </c>
      <c r="K356" s="52" t="s">
        <v>68</v>
      </c>
      <c r="L356" s="52" t="s">
        <v>39</v>
      </c>
      <c r="M356" s="55">
        <v>57.65</v>
      </c>
      <c r="N356" s="52">
        <v>432</v>
      </c>
      <c r="O356" s="52">
        <v>0.17</v>
      </c>
      <c r="P356" s="55">
        <v>1888.17</v>
      </c>
      <c r="Q356" s="75" t="s">
        <v>40</v>
      </c>
    </row>
    <row r="357" spans="1:17">
      <c r="A357" s="65">
        <v>3073</v>
      </c>
      <c r="B357" s="52" t="s">
        <v>48</v>
      </c>
      <c r="C357" s="52" t="s">
        <v>28</v>
      </c>
      <c r="D357" s="52" t="s">
        <v>29</v>
      </c>
      <c r="E357" s="52" t="s">
        <v>70</v>
      </c>
      <c r="F357" s="52" t="s">
        <v>55</v>
      </c>
      <c r="G357" s="52" t="s">
        <v>22</v>
      </c>
      <c r="H357" s="52" t="s">
        <v>23</v>
      </c>
      <c r="I357" s="52">
        <v>2024</v>
      </c>
      <c r="J357" s="52" t="s">
        <v>32</v>
      </c>
      <c r="K357" s="52" t="s">
        <v>46</v>
      </c>
      <c r="L357" s="52" t="s">
        <v>26</v>
      </c>
      <c r="M357" s="55">
        <v>10.119999999999999</v>
      </c>
      <c r="N357" s="52">
        <v>306</v>
      </c>
      <c r="O357" s="52">
        <v>0.01</v>
      </c>
      <c r="P357" s="55">
        <v>2088.6</v>
      </c>
      <c r="Q357" s="75" t="s">
        <v>56</v>
      </c>
    </row>
    <row r="358" spans="1:17">
      <c r="A358" s="65">
        <v>3074</v>
      </c>
      <c r="B358" s="52" t="s">
        <v>48</v>
      </c>
      <c r="C358" s="52" t="s">
        <v>18</v>
      </c>
      <c r="D358" s="52" t="s">
        <v>50</v>
      </c>
      <c r="E358" s="52" t="s">
        <v>20</v>
      </c>
      <c r="F358" s="52" t="s">
        <v>43</v>
      </c>
      <c r="G358" s="52" t="s">
        <v>22</v>
      </c>
      <c r="H358" s="52" t="s">
        <v>23</v>
      </c>
      <c r="I358" s="52">
        <v>2024</v>
      </c>
      <c r="J358" s="52" t="s">
        <v>63</v>
      </c>
      <c r="K358" s="52" t="s">
        <v>46</v>
      </c>
      <c r="L358" s="52" t="s">
        <v>34</v>
      </c>
      <c r="M358" s="55">
        <v>25.45</v>
      </c>
      <c r="N358" s="52">
        <v>222</v>
      </c>
      <c r="O358" s="52">
        <v>0.26</v>
      </c>
      <c r="P358" s="55">
        <v>1484.27</v>
      </c>
      <c r="Q358" s="75" t="s">
        <v>40</v>
      </c>
    </row>
    <row r="359" spans="1:17">
      <c r="A359" s="65">
        <v>3075</v>
      </c>
      <c r="B359" s="52" t="s">
        <v>48</v>
      </c>
      <c r="C359" s="52" t="s">
        <v>35</v>
      </c>
      <c r="D359" s="52" t="s">
        <v>29</v>
      </c>
      <c r="E359" s="52" t="s">
        <v>37</v>
      </c>
      <c r="F359" s="52" t="s">
        <v>38</v>
      </c>
      <c r="G359" s="52" t="s">
        <v>44</v>
      </c>
      <c r="H359" s="52" t="s">
        <v>23</v>
      </c>
      <c r="I359" s="52">
        <v>2023</v>
      </c>
      <c r="J359" s="52" t="s">
        <v>24</v>
      </c>
      <c r="K359" s="52" t="s">
        <v>51</v>
      </c>
      <c r="L359" s="52" t="s">
        <v>66</v>
      </c>
      <c r="M359" s="55">
        <v>33.85</v>
      </c>
      <c r="N359" s="52">
        <v>266</v>
      </c>
      <c r="O359" s="52">
        <v>0.04</v>
      </c>
      <c r="P359" s="55">
        <v>2991.7</v>
      </c>
      <c r="Q359" s="75" t="s">
        <v>27</v>
      </c>
    </row>
    <row r="360" spans="1:17">
      <c r="A360" s="65">
        <v>3076</v>
      </c>
      <c r="B360" s="52" t="s">
        <v>48</v>
      </c>
      <c r="C360" s="52" t="s">
        <v>35</v>
      </c>
      <c r="D360" s="52" t="s">
        <v>52</v>
      </c>
      <c r="E360" s="52" t="s">
        <v>30</v>
      </c>
      <c r="F360" s="52" t="s">
        <v>38</v>
      </c>
      <c r="G360" s="52" t="s">
        <v>44</v>
      </c>
      <c r="H360" s="52" t="s">
        <v>31</v>
      </c>
      <c r="I360" s="52">
        <v>2023</v>
      </c>
      <c r="J360" s="52" t="s">
        <v>32</v>
      </c>
      <c r="K360" s="52" t="s">
        <v>33</v>
      </c>
      <c r="L360" s="52" t="s">
        <v>39</v>
      </c>
      <c r="M360" s="55">
        <v>28.82</v>
      </c>
      <c r="N360" s="52">
        <v>242</v>
      </c>
      <c r="O360" s="52">
        <v>0</v>
      </c>
      <c r="P360" s="55">
        <v>3829.72</v>
      </c>
      <c r="Q360" s="75" t="s">
        <v>47</v>
      </c>
    </row>
    <row r="361" spans="1:17">
      <c r="A361" s="65">
        <v>3088</v>
      </c>
      <c r="B361" s="52" t="s">
        <v>48</v>
      </c>
      <c r="C361" s="52" t="s">
        <v>49</v>
      </c>
      <c r="D361" s="52" t="s">
        <v>50</v>
      </c>
      <c r="E361" s="52" t="s">
        <v>70</v>
      </c>
      <c r="F361" s="52" t="s">
        <v>60</v>
      </c>
      <c r="G361" s="52" t="s">
        <v>57</v>
      </c>
      <c r="H361" s="52" t="s">
        <v>23</v>
      </c>
      <c r="I361" s="52">
        <v>2024</v>
      </c>
      <c r="J361" s="52" t="s">
        <v>63</v>
      </c>
      <c r="K361" s="52" t="s">
        <v>72</v>
      </c>
      <c r="L361" s="52" t="s">
        <v>66</v>
      </c>
      <c r="M361" s="55">
        <v>88.26</v>
      </c>
      <c r="N361" s="52">
        <v>381</v>
      </c>
      <c r="O361" s="52">
        <v>0.28000000000000003</v>
      </c>
      <c r="P361" s="55">
        <v>3632.84</v>
      </c>
      <c r="Q361" s="75" t="s">
        <v>27</v>
      </c>
    </row>
    <row r="362" spans="1:17">
      <c r="A362" s="65">
        <v>3091</v>
      </c>
      <c r="B362" s="52" t="s">
        <v>48</v>
      </c>
      <c r="C362" s="52" t="s">
        <v>35</v>
      </c>
      <c r="D362" s="52" t="s">
        <v>52</v>
      </c>
      <c r="E362" s="52" t="s">
        <v>37</v>
      </c>
      <c r="F362" s="52" t="s">
        <v>60</v>
      </c>
      <c r="G362" s="52" t="s">
        <v>57</v>
      </c>
      <c r="H362" s="52" t="s">
        <v>31</v>
      </c>
      <c r="I362" s="52">
        <v>2023</v>
      </c>
      <c r="J362" s="52" t="s">
        <v>45</v>
      </c>
      <c r="K362" s="52" t="s">
        <v>58</v>
      </c>
      <c r="L362" s="52" t="s">
        <v>34</v>
      </c>
      <c r="M362" s="55">
        <v>46.56</v>
      </c>
      <c r="N362" s="52">
        <v>348</v>
      </c>
      <c r="O362" s="52">
        <v>0.22</v>
      </c>
      <c r="P362" s="55">
        <v>363.55</v>
      </c>
      <c r="Q362" s="75" t="s">
        <v>61</v>
      </c>
    </row>
    <row r="363" spans="1:17">
      <c r="A363" s="65">
        <v>3094</v>
      </c>
      <c r="B363" s="52" t="s">
        <v>48</v>
      </c>
      <c r="C363" s="52" t="s">
        <v>49</v>
      </c>
      <c r="D363" s="52" t="s">
        <v>19</v>
      </c>
      <c r="E363" s="52" t="s">
        <v>30</v>
      </c>
      <c r="F363" s="52" t="s">
        <v>55</v>
      </c>
      <c r="G363" s="52" t="s">
        <v>22</v>
      </c>
      <c r="H363" s="52" t="s">
        <v>31</v>
      </c>
      <c r="I363" s="52">
        <v>2023</v>
      </c>
      <c r="J363" s="52" t="s">
        <v>63</v>
      </c>
      <c r="K363" s="52" t="s">
        <v>58</v>
      </c>
      <c r="L363" s="52" t="s">
        <v>66</v>
      </c>
      <c r="M363" s="55">
        <v>53.65</v>
      </c>
      <c r="N363" s="52">
        <v>18</v>
      </c>
      <c r="O363" s="52">
        <v>0.12</v>
      </c>
      <c r="P363" s="55">
        <v>3400.69</v>
      </c>
      <c r="Q363" s="75" t="s">
        <v>61</v>
      </c>
    </row>
    <row r="364" spans="1:17">
      <c r="A364" s="65">
        <v>3097</v>
      </c>
      <c r="B364" s="52" t="s">
        <v>48</v>
      </c>
      <c r="C364" s="52" t="s">
        <v>49</v>
      </c>
      <c r="D364" s="52" t="s">
        <v>42</v>
      </c>
      <c r="E364" s="52" t="s">
        <v>59</v>
      </c>
      <c r="F364" s="52" t="s">
        <v>38</v>
      </c>
      <c r="G364" s="52" t="s">
        <v>22</v>
      </c>
      <c r="H364" s="52" t="s">
        <v>23</v>
      </c>
      <c r="I364" s="52">
        <v>2024</v>
      </c>
      <c r="J364" s="52" t="s">
        <v>45</v>
      </c>
      <c r="K364" s="52" t="s">
        <v>65</v>
      </c>
      <c r="L364" s="52" t="s">
        <v>69</v>
      </c>
      <c r="M364" s="55">
        <v>68.599999999999994</v>
      </c>
      <c r="N364" s="52">
        <v>346</v>
      </c>
      <c r="O364" s="52">
        <v>0.18</v>
      </c>
      <c r="P364" s="55">
        <v>874.61</v>
      </c>
      <c r="Q364" s="75" t="s">
        <v>56</v>
      </c>
    </row>
    <row r="365" spans="1:17">
      <c r="A365" s="65">
        <v>3098</v>
      </c>
      <c r="B365" s="52" t="s">
        <v>48</v>
      </c>
      <c r="C365" s="52" t="s">
        <v>28</v>
      </c>
      <c r="D365" s="52" t="s">
        <v>42</v>
      </c>
      <c r="E365" s="52" t="s">
        <v>20</v>
      </c>
      <c r="F365" s="52" t="s">
        <v>21</v>
      </c>
      <c r="G365" s="52" t="s">
        <v>44</v>
      </c>
      <c r="H365" s="52" t="s">
        <v>23</v>
      </c>
      <c r="I365" s="52">
        <v>2024</v>
      </c>
      <c r="J365" s="52" t="s">
        <v>24</v>
      </c>
      <c r="K365" s="52" t="s">
        <v>73</v>
      </c>
      <c r="L365" s="52" t="s">
        <v>34</v>
      </c>
      <c r="M365" s="55">
        <v>75.94</v>
      </c>
      <c r="N365" s="52">
        <v>267</v>
      </c>
      <c r="O365" s="52">
        <v>0.25</v>
      </c>
      <c r="P365" s="55">
        <v>3484.29</v>
      </c>
      <c r="Q365" s="75" t="s">
        <v>40</v>
      </c>
    </row>
    <row r="366" spans="1:17">
      <c r="A366" s="65">
        <v>3100</v>
      </c>
      <c r="B366" s="52" t="s">
        <v>48</v>
      </c>
      <c r="C366" s="52" t="s">
        <v>35</v>
      </c>
      <c r="D366" s="52" t="s">
        <v>52</v>
      </c>
      <c r="E366" s="52" t="s">
        <v>70</v>
      </c>
      <c r="F366" s="52" t="s">
        <v>43</v>
      </c>
      <c r="G366" s="52" t="s">
        <v>57</v>
      </c>
      <c r="H366" s="52" t="s">
        <v>31</v>
      </c>
      <c r="I366" s="52">
        <v>2023</v>
      </c>
      <c r="J366" s="52" t="s">
        <v>63</v>
      </c>
      <c r="K366" s="52" t="s">
        <v>68</v>
      </c>
      <c r="L366" s="52" t="s">
        <v>39</v>
      </c>
      <c r="M366" s="55">
        <v>48.09</v>
      </c>
      <c r="N366" s="52">
        <v>248</v>
      </c>
      <c r="O366" s="52">
        <v>0.08</v>
      </c>
      <c r="P366" s="55">
        <v>1092.3800000000001</v>
      </c>
      <c r="Q366" s="75" t="s">
        <v>27</v>
      </c>
    </row>
    <row r="367" spans="1:17">
      <c r="A367" s="65">
        <v>3101</v>
      </c>
      <c r="B367" s="52" t="s">
        <v>48</v>
      </c>
      <c r="C367" s="52" t="s">
        <v>49</v>
      </c>
      <c r="D367" s="52" t="s">
        <v>42</v>
      </c>
      <c r="E367" s="52" t="s">
        <v>67</v>
      </c>
      <c r="F367" s="52" t="s">
        <v>38</v>
      </c>
      <c r="G367" s="52" t="s">
        <v>22</v>
      </c>
      <c r="H367" s="52" t="s">
        <v>23</v>
      </c>
      <c r="I367" s="52">
        <v>2024</v>
      </c>
      <c r="J367" s="52" t="s">
        <v>45</v>
      </c>
      <c r="K367" s="52" t="s">
        <v>65</v>
      </c>
      <c r="L367" s="52" t="s">
        <v>69</v>
      </c>
      <c r="M367" s="55">
        <v>30.36</v>
      </c>
      <c r="N367" s="52">
        <v>459</v>
      </c>
      <c r="O367" s="52">
        <v>0.26</v>
      </c>
      <c r="P367" s="55">
        <v>3763.63</v>
      </c>
      <c r="Q367" s="75" t="s">
        <v>47</v>
      </c>
    </row>
    <row r="368" spans="1:17">
      <c r="A368" s="65">
        <v>3107</v>
      </c>
      <c r="B368" s="52" t="s">
        <v>48</v>
      </c>
      <c r="C368" s="52" t="s">
        <v>18</v>
      </c>
      <c r="D368" s="52" t="s">
        <v>19</v>
      </c>
      <c r="E368" s="52" t="s">
        <v>20</v>
      </c>
      <c r="F368" s="52" t="s">
        <v>60</v>
      </c>
      <c r="G368" s="52" t="s">
        <v>22</v>
      </c>
      <c r="H368" s="52" t="s">
        <v>31</v>
      </c>
      <c r="I368" s="52">
        <v>2023</v>
      </c>
      <c r="J368" s="52" t="s">
        <v>63</v>
      </c>
      <c r="K368" s="52" t="s">
        <v>51</v>
      </c>
      <c r="L368" s="52" t="s">
        <v>66</v>
      </c>
      <c r="M368" s="55">
        <v>43.72</v>
      </c>
      <c r="N368" s="52">
        <v>89</v>
      </c>
      <c r="O368" s="52">
        <v>0.01</v>
      </c>
      <c r="P368" s="55">
        <v>4618.4399999999996</v>
      </c>
      <c r="Q368" s="75" t="s">
        <v>27</v>
      </c>
    </row>
    <row r="369" spans="1:17">
      <c r="A369" s="65">
        <v>3108</v>
      </c>
      <c r="B369" s="52" t="s">
        <v>48</v>
      </c>
      <c r="C369" s="52" t="s">
        <v>35</v>
      </c>
      <c r="D369" s="52" t="s">
        <v>54</v>
      </c>
      <c r="E369" s="52" t="s">
        <v>67</v>
      </c>
      <c r="F369" s="52" t="s">
        <v>21</v>
      </c>
      <c r="G369" s="52" t="s">
        <v>22</v>
      </c>
      <c r="H369" s="52" t="s">
        <v>31</v>
      </c>
      <c r="I369" s="52">
        <v>2023</v>
      </c>
      <c r="J369" s="52" t="s">
        <v>45</v>
      </c>
      <c r="K369" s="52" t="s">
        <v>46</v>
      </c>
      <c r="L369" s="52" t="s">
        <v>34</v>
      </c>
      <c r="M369" s="55">
        <v>15.76</v>
      </c>
      <c r="N369" s="52">
        <v>475</v>
      </c>
      <c r="O369" s="52">
        <v>0.23</v>
      </c>
      <c r="P369" s="55">
        <v>368.33</v>
      </c>
      <c r="Q369" s="75" t="s">
        <v>47</v>
      </c>
    </row>
    <row r="370" spans="1:17">
      <c r="A370" s="65">
        <v>3111</v>
      </c>
      <c r="B370" s="52" t="s">
        <v>48</v>
      </c>
      <c r="C370" s="52" t="s">
        <v>49</v>
      </c>
      <c r="D370" s="52" t="s">
        <v>52</v>
      </c>
      <c r="E370" s="52" t="s">
        <v>67</v>
      </c>
      <c r="F370" s="52" t="s">
        <v>60</v>
      </c>
      <c r="G370" s="52" t="s">
        <v>44</v>
      </c>
      <c r="H370" s="52" t="s">
        <v>23</v>
      </c>
      <c r="I370" s="52">
        <v>2023</v>
      </c>
      <c r="J370" s="52" t="s">
        <v>24</v>
      </c>
      <c r="K370" s="52" t="s">
        <v>73</v>
      </c>
      <c r="L370" s="52" t="s">
        <v>66</v>
      </c>
      <c r="M370" s="55">
        <v>68.38</v>
      </c>
      <c r="N370" s="52">
        <v>34</v>
      </c>
      <c r="O370" s="52">
        <v>0</v>
      </c>
      <c r="P370" s="55">
        <v>3089.54</v>
      </c>
      <c r="Q370" s="75" t="s">
        <v>40</v>
      </c>
    </row>
    <row r="371" spans="1:17">
      <c r="A371" s="65">
        <v>3112</v>
      </c>
      <c r="B371" s="52" t="s">
        <v>48</v>
      </c>
      <c r="C371" s="52" t="s">
        <v>28</v>
      </c>
      <c r="D371" s="52" t="s">
        <v>42</v>
      </c>
      <c r="E371" s="52" t="s">
        <v>70</v>
      </c>
      <c r="F371" s="52" t="s">
        <v>38</v>
      </c>
      <c r="G371" s="52" t="s">
        <v>44</v>
      </c>
      <c r="H371" s="52" t="s">
        <v>31</v>
      </c>
      <c r="I371" s="52">
        <v>2024</v>
      </c>
      <c r="J371" s="52" t="s">
        <v>32</v>
      </c>
      <c r="K371" s="52" t="s">
        <v>68</v>
      </c>
      <c r="L371" s="52" t="s">
        <v>26</v>
      </c>
      <c r="M371" s="55">
        <v>74.69</v>
      </c>
      <c r="N371" s="52">
        <v>159</v>
      </c>
      <c r="O371" s="52">
        <v>0.28999999999999998</v>
      </c>
      <c r="P371" s="55">
        <v>1032.0999999999999</v>
      </c>
      <c r="Q371" s="75" t="s">
        <v>40</v>
      </c>
    </row>
    <row r="372" spans="1:17">
      <c r="A372" s="65">
        <v>3113</v>
      </c>
      <c r="B372" s="52" t="s">
        <v>48</v>
      </c>
      <c r="C372" s="52" t="s">
        <v>18</v>
      </c>
      <c r="D372" s="52" t="s">
        <v>50</v>
      </c>
      <c r="E372" s="52" t="s">
        <v>62</v>
      </c>
      <c r="F372" s="52" t="s">
        <v>21</v>
      </c>
      <c r="G372" s="52" t="s">
        <v>44</v>
      </c>
      <c r="H372" s="52" t="s">
        <v>31</v>
      </c>
      <c r="I372" s="52">
        <v>2024</v>
      </c>
      <c r="J372" s="52" t="s">
        <v>45</v>
      </c>
      <c r="K372" s="52" t="s">
        <v>33</v>
      </c>
      <c r="L372" s="52" t="s">
        <v>39</v>
      </c>
      <c r="M372" s="55">
        <v>5.99</v>
      </c>
      <c r="N372" s="52">
        <v>435</v>
      </c>
      <c r="O372" s="52">
        <v>0.18</v>
      </c>
      <c r="P372" s="55">
        <v>4797.71</v>
      </c>
      <c r="Q372" s="75" t="s">
        <v>27</v>
      </c>
    </row>
    <row r="373" spans="1:17">
      <c r="A373" s="65">
        <v>3121</v>
      </c>
      <c r="B373" s="52" t="s">
        <v>48</v>
      </c>
      <c r="C373" s="52" t="s">
        <v>28</v>
      </c>
      <c r="D373" s="52" t="s">
        <v>19</v>
      </c>
      <c r="E373" s="52" t="s">
        <v>70</v>
      </c>
      <c r="F373" s="52" t="s">
        <v>38</v>
      </c>
      <c r="G373" s="52" t="s">
        <v>44</v>
      </c>
      <c r="H373" s="52" t="s">
        <v>31</v>
      </c>
      <c r="I373" s="52">
        <v>2024</v>
      </c>
      <c r="J373" s="52" t="s">
        <v>63</v>
      </c>
      <c r="K373" s="52" t="s">
        <v>73</v>
      </c>
      <c r="L373" s="52" t="s">
        <v>34</v>
      </c>
      <c r="M373" s="55">
        <v>37.159999999999997</v>
      </c>
      <c r="N373" s="52">
        <v>425</v>
      </c>
      <c r="O373" s="52">
        <v>0.17</v>
      </c>
      <c r="P373" s="55">
        <v>484.99</v>
      </c>
      <c r="Q373" s="75" t="s">
        <v>47</v>
      </c>
    </row>
    <row r="374" spans="1:17">
      <c r="A374" s="65">
        <v>3124</v>
      </c>
      <c r="B374" s="52" t="s">
        <v>48</v>
      </c>
      <c r="C374" s="52" t="s">
        <v>35</v>
      </c>
      <c r="D374" s="52" t="s">
        <v>29</v>
      </c>
      <c r="E374" s="52" t="s">
        <v>67</v>
      </c>
      <c r="F374" s="52" t="s">
        <v>38</v>
      </c>
      <c r="G374" s="52" t="s">
        <v>22</v>
      </c>
      <c r="H374" s="52" t="s">
        <v>23</v>
      </c>
      <c r="I374" s="52">
        <v>2024</v>
      </c>
      <c r="J374" s="52" t="s">
        <v>24</v>
      </c>
      <c r="K374" s="52" t="s">
        <v>51</v>
      </c>
      <c r="L374" s="52" t="s">
        <v>34</v>
      </c>
      <c r="M374" s="55">
        <v>55.87</v>
      </c>
      <c r="N374" s="52">
        <v>273</v>
      </c>
      <c r="O374" s="52">
        <v>0.14000000000000001</v>
      </c>
      <c r="P374" s="55">
        <v>3889.08</v>
      </c>
      <c r="Q374" s="75" t="s">
        <v>56</v>
      </c>
    </row>
    <row r="375" spans="1:17">
      <c r="A375" s="65">
        <v>3125</v>
      </c>
      <c r="B375" s="52" t="s">
        <v>48</v>
      </c>
      <c r="C375" s="52" t="s">
        <v>49</v>
      </c>
      <c r="D375" s="52" t="s">
        <v>50</v>
      </c>
      <c r="E375" s="52" t="s">
        <v>62</v>
      </c>
      <c r="F375" s="52" t="s">
        <v>60</v>
      </c>
      <c r="G375" s="52" t="s">
        <v>44</v>
      </c>
      <c r="H375" s="52" t="s">
        <v>31</v>
      </c>
      <c r="I375" s="52">
        <v>2024</v>
      </c>
      <c r="J375" s="52" t="s">
        <v>32</v>
      </c>
      <c r="K375" s="52" t="s">
        <v>25</v>
      </c>
      <c r="L375" s="52" t="s">
        <v>69</v>
      </c>
      <c r="M375" s="55">
        <v>69.44</v>
      </c>
      <c r="N375" s="52">
        <v>79</v>
      </c>
      <c r="O375" s="52">
        <v>0.2</v>
      </c>
      <c r="P375" s="55">
        <v>3797.55</v>
      </c>
      <c r="Q375" s="75" t="s">
        <v>27</v>
      </c>
    </row>
    <row r="376" spans="1:17">
      <c r="A376" s="65">
        <v>3127</v>
      </c>
      <c r="B376" s="52" t="s">
        <v>48</v>
      </c>
      <c r="C376" s="52" t="s">
        <v>18</v>
      </c>
      <c r="D376" s="52" t="s">
        <v>19</v>
      </c>
      <c r="E376" s="52" t="s">
        <v>67</v>
      </c>
      <c r="F376" s="52" t="s">
        <v>55</v>
      </c>
      <c r="G376" s="52" t="s">
        <v>57</v>
      </c>
      <c r="H376" s="52" t="s">
        <v>31</v>
      </c>
      <c r="I376" s="52">
        <v>2023</v>
      </c>
      <c r="J376" s="52" t="s">
        <v>63</v>
      </c>
      <c r="K376" s="52" t="s">
        <v>73</v>
      </c>
      <c r="L376" s="52" t="s">
        <v>66</v>
      </c>
      <c r="M376" s="55">
        <v>20.05</v>
      </c>
      <c r="N376" s="52">
        <v>367</v>
      </c>
      <c r="O376" s="52">
        <v>0.15</v>
      </c>
      <c r="P376" s="55">
        <v>2280.38</v>
      </c>
      <c r="Q376" s="75" t="s">
        <v>56</v>
      </c>
    </row>
    <row r="377" spans="1:17">
      <c r="A377" s="65">
        <v>3133</v>
      </c>
      <c r="B377" s="52" t="s">
        <v>48</v>
      </c>
      <c r="C377" s="52" t="s">
        <v>28</v>
      </c>
      <c r="D377" s="52" t="s">
        <v>50</v>
      </c>
      <c r="E377" s="52" t="s">
        <v>30</v>
      </c>
      <c r="F377" s="52" t="s">
        <v>55</v>
      </c>
      <c r="G377" s="52" t="s">
        <v>22</v>
      </c>
      <c r="H377" s="52" t="s">
        <v>23</v>
      </c>
      <c r="I377" s="52">
        <v>2023</v>
      </c>
      <c r="J377" s="52" t="s">
        <v>32</v>
      </c>
      <c r="K377" s="52" t="s">
        <v>64</v>
      </c>
      <c r="L377" s="52" t="s">
        <v>39</v>
      </c>
      <c r="M377" s="55">
        <v>59.35</v>
      </c>
      <c r="N377" s="52">
        <v>495</v>
      </c>
      <c r="O377" s="52">
        <v>0.25</v>
      </c>
      <c r="P377" s="55">
        <v>2095.1</v>
      </c>
      <c r="Q377" s="75" t="s">
        <v>27</v>
      </c>
    </row>
    <row r="378" spans="1:17">
      <c r="A378" s="65">
        <v>3134</v>
      </c>
      <c r="B378" s="52" t="s">
        <v>48</v>
      </c>
      <c r="C378" s="52" t="s">
        <v>28</v>
      </c>
      <c r="D378" s="52" t="s">
        <v>42</v>
      </c>
      <c r="E378" s="52" t="s">
        <v>30</v>
      </c>
      <c r="F378" s="52" t="s">
        <v>60</v>
      </c>
      <c r="G378" s="52" t="s">
        <v>22</v>
      </c>
      <c r="H378" s="52" t="s">
        <v>31</v>
      </c>
      <c r="I378" s="52">
        <v>2024</v>
      </c>
      <c r="J378" s="52" t="s">
        <v>24</v>
      </c>
      <c r="K378" s="52" t="s">
        <v>72</v>
      </c>
      <c r="L378" s="52" t="s">
        <v>69</v>
      </c>
      <c r="M378" s="55">
        <v>28.9</v>
      </c>
      <c r="N378" s="52">
        <v>63</v>
      </c>
      <c r="O378" s="52">
        <v>0.28000000000000003</v>
      </c>
      <c r="P378" s="55">
        <v>4047.57</v>
      </c>
      <c r="Q378" s="75" t="s">
        <v>47</v>
      </c>
    </row>
    <row r="379" spans="1:17">
      <c r="A379" s="65">
        <v>3137</v>
      </c>
      <c r="B379" s="52" t="s">
        <v>48</v>
      </c>
      <c r="C379" s="52" t="s">
        <v>18</v>
      </c>
      <c r="D379" s="52" t="s">
        <v>54</v>
      </c>
      <c r="E379" s="52" t="s">
        <v>37</v>
      </c>
      <c r="F379" s="52" t="s">
        <v>38</v>
      </c>
      <c r="G379" s="52" t="s">
        <v>44</v>
      </c>
      <c r="H379" s="52" t="s">
        <v>31</v>
      </c>
      <c r="I379" s="52">
        <v>2024</v>
      </c>
      <c r="J379" s="52" t="s">
        <v>45</v>
      </c>
      <c r="K379" s="52" t="s">
        <v>53</v>
      </c>
      <c r="L379" s="52" t="s">
        <v>69</v>
      </c>
      <c r="M379" s="55">
        <v>32.25</v>
      </c>
      <c r="N379" s="52">
        <v>286</v>
      </c>
      <c r="O379" s="52">
        <v>0.19</v>
      </c>
      <c r="P379" s="55">
        <v>2451.86</v>
      </c>
      <c r="Q379" s="75" t="s">
        <v>27</v>
      </c>
    </row>
    <row r="380" spans="1:17">
      <c r="A380" s="65">
        <v>3140</v>
      </c>
      <c r="B380" s="52" t="s">
        <v>48</v>
      </c>
      <c r="C380" s="52" t="s">
        <v>49</v>
      </c>
      <c r="D380" s="52" t="s">
        <v>54</v>
      </c>
      <c r="E380" s="52" t="s">
        <v>62</v>
      </c>
      <c r="F380" s="52" t="s">
        <v>60</v>
      </c>
      <c r="G380" s="52" t="s">
        <v>22</v>
      </c>
      <c r="H380" s="52" t="s">
        <v>23</v>
      </c>
      <c r="I380" s="52">
        <v>2023</v>
      </c>
      <c r="J380" s="52" t="s">
        <v>32</v>
      </c>
      <c r="K380" s="52" t="s">
        <v>25</v>
      </c>
      <c r="L380" s="52" t="s">
        <v>34</v>
      </c>
      <c r="M380" s="55">
        <v>75.58</v>
      </c>
      <c r="N380" s="52">
        <v>189</v>
      </c>
      <c r="O380" s="52">
        <v>0.12</v>
      </c>
      <c r="P380" s="55">
        <v>3010.8</v>
      </c>
      <c r="Q380" s="75" t="s">
        <v>61</v>
      </c>
    </row>
    <row r="381" spans="1:17">
      <c r="A381" s="65">
        <v>3144</v>
      </c>
      <c r="B381" s="52" t="s">
        <v>48</v>
      </c>
      <c r="C381" s="52" t="s">
        <v>49</v>
      </c>
      <c r="D381" s="52" t="s">
        <v>54</v>
      </c>
      <c r="E381" s="52" t="s">
        <v>20</v>
      </c>
      <c r="F381" s="52" t="s">
        <v>55</v>
      </c>
      <c r="G381" s="52" t="s">
        <v>22</v>
      </c>
      <c r="H381" s="52" t="s">
        <v>31</v>
      </c>
      <c r="I381" s="52">
        <v>2024</v>
      </c>
      <c r="J381" s="52" t="s">
        <v>24</v>
      </c>
      <c r="K381" s="52" t="s">
        <v>71</v>
      </c>
      <c r="L381" s="52" t="s">
        <v>69</v>
      </c>
      <c r="M381" s="55">
        <v>88.64</v>
      </c>
      <c r="N381" s="52">
        <v>87</v>
      </c>
      <c r="O381" s="52">
        <v>0.2</v>
      </c>
      <c r="P381" s="55">
        <v>646.62</v>
      </c>
      <c r="Q381" s="75" t="s">
        <v>40</v>
      </c>
    </row>
    <row r="382" spans="1:17">
      <c r="A382" s="65">
        <v>3148</v>
      </c>
      <c r="B382" s="52" t="s">
        <v>48</v>
      </c>
      <c r="C382" s="52" t="s">
        <v>18</v>
      </c>
      <c r="D382" s="52" t="s">
        <v>36</v>
      </c>
      <c r="E382" s="52" t="s">
        <v>67</v>
      </c>
      <c r="F382" s="52" t="s">
        <v>38</v>
      </c>
      <c r="G382" s="52" t="s">
        <v>57</v>
      </c>
      <c r="H382" s="52" t="s">
        <v>31</v>
      </c>
      <c r="I382" s="52">
        <v>2024</v>
      </c>
      <c r="J382" s="52" t="s">
        <v>24</v>
      </c>
      <c r="K382" s="52" t="s">
        <v>58</v>
      </c>
      <c r="L382" s="52" t="s">
        <v>34</v>
      </c>
      <c r="M382" s="55">
        <v>20.07</v>
      </c>
      <c r="N382" s="52">
        <v>305</v>
      </c>
      <c r="O382" s="52">
        <v>7.0000000000000007E-2</v>
      </c>
      <c r="P382" s="55">
        <v>2574.6799999999998</v>
      </c>
      <c r="Q382" s="75" t="s">
        <v>61</v>
      </c>
    </row>
    <row r="383" spans="1:17">
      <c r="A383" s="65">
        <v>3151</v>
      </c>
      <c r="B383" s="52" t="s">
        <v>48</v>
      </c>
      <c r="C383" s="52" t="s">
        <v>18</v>
      </c>
      <c r="D383" s="52" t="s">
        <v>19</v>
      </c>
      <c r="E383" s="52" t="s">
        <v>70</v>
      </c>
      <c r="F383" s="52" t="s">
        <v>38</v>
      </c>
      <c r="G383" s="52" t="s">
        <v>22</v>
      </c>
      <c r="H383" s="52" t="s">
        <v>23</v>
      </c>
      <c r="I383" s="52">
        <v>2024</v>
      </c>
      <c r="J383" s="52" t="s">
        <v>32</v>
      </c>
      <c r="K383" s="52" t="s">
        <v>46</v>
      </c>
      <c r="L383" s="52" t="s">
        <v>26</v>
      </c>
      <c r="M383" s="55">
        <v>8.44</v>
      </c>
      <c r="N383" s="52">
        <v>55</v>
      </c>
      <c r="O383" s="52">
        <v>0.24</v>
      </c>
      <c r="P383" s="55">
        <v>875</v>
      </c>
      <c r="Q383" s="75" t="s">
        <v>40</v>
      </c>
    </row>
    <row r="384" spans="1:17">
      <c r="A384" s="65">
        <v>3152</v>
      </c>
      <c r="B384" s="52" t="s">
        <v>48</v>
      </c>
      <c r="C384" s="52" t="s">
        <v>35</v>
      </c>
      <c r="D384" s="52" t="s">
        <v>54</v>
      </c>
      <c r="E384" s="52" t="s">
        <v>30</v>
      </c>
      <c r="F384" s="52" t="s">
        <v>43</v>
      </c>
      <c r="G384" s="52" t="s">
        <v>22</v>
      </c>
      <c r="H384" s="52" t="s">
        <v>31</v>
      </c>
      <c r="I384" s="52">
        <v>2024</v>
      </c>
      <c r="J384" s="52" t="s">
        <v>24</v>
      </c>
      <c r="K384" s="52" t="s">
        <v>33</v>
      </c>
      <c r="L384" s="52" t="s">
        <v>26</v>
      </c>
      <c r="M384" s="55">
        <v>22.51</v>
      </c>
      <c r="N384" s="52">
        <v>296</v>
      </c>
      <c r="O384" s="52">
        <v>0.11</v>
      </c>
      <c r="P384" s="55">
        <v>363.7</v>
      </c>
      <c r="Q384" s="75" t="s">
        <v>40</v>
      </c>
    </row>
    <row r="385" spans="1:17">
      <c r="A385" s="65">
        <v>3153</v>
      </c>
      <c r="B385" s="52" t="s">
        <v>48</v>
      </c>
      <c r="C385" s="52" t="s">
        <v>18</v>
      </c>
      <c r="D385" s="52" t="s">
        <v>36</v>
      </c>
      <c r="E385" s="52" t="s">
        <v>59</v>
      </c>
      <c r="F385" s="52" t="s">
        <v>55</v>
      </c>
      <c r="G385" s="52" t="s">
        <v>22</v>
      </c>
      <c r="H385" s="52" t="s">
        <v>31</v>
      </c>
      <c r="I385" s="52">
        <v>2023</v>
      </c>
      <c r="J385" s="52" t="s">
        <v>24</v>
      </c>
      <c r="K385" s="52" t="s">
        <v>58</v>
      </c>
      <c r="L385" s="52" t="s">
        <v>66</v>
      </c>
      <c r="M385" s="55">
        <v>32.18</v>
      </c>
      <c r="N385" s="52">
        <v>333</v>
      </c>
      <c r="O385" s="52">
        <v>0.09</v>
      </c>
      <c r="P385" s="55">
        <v>903.07</v>
      </c>
      <c r="Q385" s="75" t="s">
        <v>47</v>
      </c>
    </row>
    <row r="386" spans="1:17">
      <c r="A386" s="65">
        <v>3160</v>
      </c>
      <c r="B386" s="52" t="s">
        <v>48</v>
      </c>
      <c r="C386" s="52" t="s">
        <v>28</v>
      </c>
      <c r="D386" s="52" t="s">
        <v>52</v>
      </c>
      <c r="E386" s="52" t="s">
        <v>70</v>
      </c>
      <c r="F386" s="52" t="s">
        <v>38</v>
      </c>
      <c r="G386" s="52" t="s">
        <v>44</v>
      </c>
      <c r="H386" s="52" t="s">
        <v>23</v>
      </c>
      <c r="I386" s="52">
        <v>2023</v>
      </c>
      <c r="J386" s="52" t="s">
        <v>63</v>
      </c>
      <c r="K386" s="52" t="s">
        <v>71</v>
      </c>
      <c r="L386" s="52" t="s">
        <v>34</v>
      </c>
      <c r="M386" s="55">
        <v>56.09</v>
      </c>
      <c r="N386" s="52">
        <v>431</v>
      </c>
      <c r="O386" s="52">
        <v>0.12</v>
      </c>
      <c r="P386" s="55">
        <v>2963.28</v>
      </c>
      <c r="Q386" s="75" t="s">
        <v>27</v>
      </c>
    </row>
    <row r="387" spans="1:17">
      <c r="A387" s="65">
        <v>3161</v>
      </c>
      <c r="B387" s="52" t="s">
        <v>48</v>
      </c>
      <c r="C387" s="52" t="s">
        <v>18</v>
      </c>
      <c r="D387" s="52" t="s">
        <v>36</v>
      </c>
      <c r="E387" s="52" t="s">
        <v>20</v>
      </c>
      <c r="F387" s="52" t="s">
        <v>60</v>
      </c>
      <c r="G387" s="52" t="s">
        <v>57</v>
      </c>
      <c r="H387" s="52" t="s">
        <v>23</v>
      </c>
      <c r="I387" s="52">
        <v>2024</v>
      </c>
      <c r="J387" s="52" t="s">
        <v>45</v>
      </c>
      <c r="K387" s="52" t="s">
        <v>33</v>
      </c>
      <c r="L387" s="52" t="s">
        <v>69</v>
      </c>
      <c r="M387" s="55">
        <v>62.81</v>
      </c>
      <c r="N387" s="52">
        <v>381</v>
      </c>
      <c r="O387" s="52">
        <v>0.18</v>
      </c>
      <c r="P387" s="55">
        <v>424.16</v>
      </c>
      <c r="Q387" s="75" t="s">
        <v>47</v>
      </c>
    </row>
    <row r="388" spans="1:17">
      <c r="A388" s="65">
        <v>3163</v>
      </c>
      <c r="B388" s="52" t="s">
        <v>48</v>
      </c>
      <c r="C388" s="52" t="s">
        <v>28</v>
      </c>
      <c r="D388" s="52" t="s">
        <v>36</v>
      </c>
      <c r="E388" s="52" t="s">
        <v>59</v>
      </c>
      <c r="F388" s="52" t="s">
        <v>21</v>
      </c>
      <c r="G388" s="52" t="s">
        <v>57</v>
      </c>
      <c r="H388" s="52" t="s">
        <v>31</v>
      </c>
      <c r="I388" s="52">
        <v>2024</v>
      </c>
      <c r="J388" s="52" t="s">
        <v>45</v>
      </c>
      <c r="K388" s="52" t="s">
        <v>72</v>
      </c>
      <c r="L388" s="52" t="s">
        <v>26</v>
      </c>
      <c r="M388" s="55">
        <v>22.96</v>
      </c>
      <c r="N388" s="52">
        <v>383</v>
      </c>
      <c r="O388" s="52">
        <v>0.27</v>
      </c>
      <c r="P388" s="55">
        <v>2599.46</v>
      </c>
      <c r="Q388" s="75" t="s">
        <v>47</v>
      </c>
    </row>
    <row r="389" spans="1:17">
      <c r="A389" s="65">
        <v>3165</v>
      </c>
      <c r="B389" s="52" t="s">
        <v>48</v>
      </c>
      <c r="C389" s="52" t="s">
        <v>28</v>
      </c>
      <c r="D389" s="52" t="s">
        <v>54</v>
      </c>
      <c r="E389" s="52" t="s">
        <v>62</v>
      </c>
      <c r="F389" s="52" t="s">
        <v>60</v>
      </c>
      <c r="G389" s="52" t="s">
        <v>57</v>
      </c>
      <c r="H389" s="52" t="s">
        <v>23</v>
      </c>
      <c r="I389" s="52">
        <v>2024</v>
      </c>
      <c r="J389" s="52" t="s">
        <v>24</v>
      </c>
      <c r="K389" s="52" t="s">
        <v>33</v>
      </c>
      <c r="L389" s="52" t="s">
        <v>39</v>
      </c>
      <c r="M389" s="55">
        <v>71.930000000000007</v>
      </c>
      <c r="N389" s="52">
        <v>488</v>
      </c>
      <c r="O389" s="52">
        <v>0.04</v>
      </c>
      <c r="P389" s="55">
        <v>1873.21</v>
      </c>
      <c r="Q389" s="75" t="s">
        <v>27</v>
      </c>
    </row>
    <row r="390" spans="1:17">
      <c r="A390" s="65">
        <v>3170</v>
      </c>
      <c r="B390" s="52" t="s">
        <v>48</v>
      </c>
      <c r="C390" s="52" t="s">
        <v>28</v>
      </c>
      <c r="D390" s="52" t="s">
        <v>50</v>
      </c>
      <c r="E390" s="52" t="s">
        <v>30</v>
      </c>
      <c r="F390" s="52" t="s">
        <v>60</v>
      </c>
      <c r="G390" s="52" t="s">
        <v>22</v>
      </c>
      <c r="H390" s="52" t="s">
        <v>31</v>
      </c>
      <c r="I390" s="52">
        <v>2024</v>
      </c>
      <c r="J390" s="52" t="s">
        <v>63</v>
      </c>
      <c r="K390" s="52" t="s">
        <v>33</v>
      </c>
      <c r="L390" s="52" t="s">
        <v>69</v>
      </c>
      <c r="M390" s="55">
        <v>73.459999999999994</v>
      </c>
      <c r="N390" s="52">
        <v>170</v>
      </c>
      <c r="O390" s="52">
        <v>0.05</v>
      </c>
      <c r="P390" s="55">
        <v>1453.99</v>
      </c>
      <c r="Q390" s="75" t="s">
        <v>56</v>
      </c>
    </row>
    <row r="391" spans="1:17">
      <c r="A391" s="65">
        <v>3172</v>
      </c>
      <c r="B391" s="52" t="s">
        <v>48</v>
      </c>
      <c r="C391" s="52" t="s">
        <v>28</v>
      </c>
      <c r="D391" s="52" t="s">
        <v>29</v>
      </c>
      <c r="E391" s="52" t="s">
        <v>20</v>
      </c>
      <c r="F391" s="52" t="s">
        <v>38</v>
      </c>
      <c r="G391" s="52" t="s">
        <v>44</v>
      </c>
      <c r="H391" s="52" t="s">
        <v>23</v>
      </c>
      <c r="I391" s="52">
        <v>2024</v>
      </c>
      <c r="J391" s="52" t="s">
        <v>63</v>
      </c>
      <c r="K391" s="52" t="s">
        <v>65</v>
      </c>
      <c r="L391" s="52" t="s">
        <v>34</v>
      </c>
      <c r="M391" s="55">
        <v>99.66</v>
      </c>
      <c r="N391" s="52">
        <v>57</v>
      </c>
      <c r="O391" s="52">
        <v>0.13</v>
      </c>
      <c r="P391" s="55">
        <v>2331.98</v>
      </c>
      <c r="Q391" s="75" t="s">
        <v>47</v>
      </c>
    </row>
    <row r="392" spans="1:17">
      <c r="A392" s="65">
        <v>3174</v>
      </c>
      <c r="B392" s="52" t="s">
        <v>48</v>
      </c>
      <c r="C392" s="52" t="s">
        <v>18</v>
      </c>
      <c r="D392" s="52" t="s">
        <v>54</v>
      </c>
      <c r="E392" s="52" t="s">
        <v>70</v>
      </c>
      <c r="F392" s="52" t="s">
        <v>43</v>
      </c>
      <c r="G392" s="52" t="s">
        <v>57</v>
      </c>
      <c r="H392" s="52" t="s">
        <v>23</v>
      </c>
      <c r="I392" s="52">
        <v>2023</v>
      </c>
      <c r="J392" s="52" t="s">
        <v>24</v>
      </c>
      <c r="K392" s="52" t="s">
        <v>73</v>
      </c>
      <c r="L392" s="52" t="s">
        <v>26</v>
      </c>
      <c r="M392" s="55">
        <v>16.649999999999999</v>
      </c>
      <c r="N392" s="52">
        <v>45</v>
      </c>
      <c r="O392" s="52">
        <v>0.15</v>
      </c>
      <c r="P392" s="55">
        <v>3249</v>
      </c>
      <c r="Q392" s="75" t="s">
        <v>61</v>
      </c>
    </row>
    <row r="393" spans="1:17">
      <c r="A393" s="65">
        <v>3178</v>
      </c>
      <c r="B393" s="52" t="s">
        <v>48</v>
      </c>
      <c r="C393" s="52" t="s">
        <v>49</v>
      </c>
      <c r="D393" s="52" t="s">
        <v>36</v>
      </c>
      <c r="E393" s="52" t="s">
        <v>67</v>
      </c>
      <c r="F393" s="52" t="s">
        <v>38</v>
      </c>
      <c r="G393" s="52" t="s">
        <v>44</v>
      </c>
      <c r="H393" s="52" t="s">
        <v>31</v>
      </c>
      <c r="I393" s="52">
        <v>2023</v>
      </c>
      <c r="J393" s="52" t="s">
        <v>32</v>
      </c>
      <c r="K393" s="52" t="s">
        <v>51</v>
      </c>
      <c r="L393" s="52" t="s">
        <v>26</v>
      </c>
      <c r="M393" s="55">
        <v>41.1</v>
      </c>
      <c r="N393" s="52">
        <v>196</v>
      </c>
      <c r="O393" s="52">
        <v>0.19</v>
      </c>
      <c r="P393" s="55">
        <v>4628.9799999999996</v>
      </c>
      <c r="Q393" s="75" t="s">
        <v>47</v>
      </c>
    </row>
    <row r="394" spans="1:17">
      <c r="A394" s="65">
        <v>3182</v>
      </c>
      <c r="B394" s="52" t="s">
        <v>48</v>
      </c>
      <c r="C394" s="52" t="s">
        <v>28</v>
      </c>
      <c r="D394" s="52" t="s">
        <v>42</v>
      </c>
      <c r="E394" s="52" t="s">
        <v>37</v>
      </c>
      <c r="F394" s="52" t="s">
        <v>38</v>
      </c>
      <c r="G394" s="52" t="s">
        <v>44</v>
      </c>
      <c r="H394" s="52" t="s">
        <v>23</v>
      </c>
      <c r="I394" s="52">
        <v>2024</v>
      </c>
      <c r="J394" s="52" t="s">
        <v>32</v>
      </c>
      <c r="K394" s="52" t="s">
        <v>71</v>
      </c>
      <c r="L394" s="52" t="s">
        <v>39</v>
      </c>
      <c r="M394" s="55">
        <v>54.79</v>
      </c>
      <c r="N394" s="52">
        <v>142</v>
      </c>
      <c r="O394" s="52">
        <v>0.2</v>
      </c>
      <c r="P394" s="55">
        <v>2092.14</v>
      </c>
      <c r="Q394" s="75" t="s">
        <v>61</v>
      </c>
    </row>
    <row r="395" spans="1:17">
      <c r="A395" s="65">
        <v>3184</v>
      </c>
      <c r="B395" s="52" t="s">
        <v>48</v>
      </c>
      <c r="C395" s="52" t="s">
        <v>49</v>
      </c>
      <c r="D395" s="52" t="s">
        <v>54</v>
      </c>
      <c r="E395" s="52" t="s">
        <v>20</v>
      </c>
      <c r="F395" s="52" t="s">
        <v>55</v>
      </c>
      <c r="G395" s="52" t="s">
        <v>22</v>
      </c>
      <c r="H395" s="52" t="s">
        <v>23</v>
      </c>
      <c r="I395" s="52">
        <v>2024</v>
      </c>
      <c r="J395" s="52" t="s">
        <v>32</v>
      </c>
      <c r="K395" s="52" t="s">
        <v>73</v>
      </c>
      <c r="L395" s="52" t="s">
        <v>39</v>
      </c>
      <c r="M395" s="55">
        <v>51.27</v>
      </c>
      <c r="N395" s="52">
        <v>95</v>
      </c>
      <c r="O395" s="52">
        <v>0.02</v>
      </c>
      <c r="P395" s="55">
        <v>4996.45</v>
      </c>
      <c r="Q395" s="75" t="s">
        <v>61</v>
      </c>
    </row>
    <row r="396" spans="1:17">
      <c r="A396" s="65">
        <v>3187</v>
      </c>
      <c r="B396" s="52" t="s">
        <v>48</v>
      </c>
      <c r="C396" s="52" t="s">
        <v>18</v>
      </c>
      <c r="D396" s="52" t="s">
        <v>19</v>
      </c>
      <c r="E396" s="52" t="s">
        <v>70</v>
      </c>
      <c r="F396" s="52" t="s">
        <v>21</v>
      </c>
      <c r="G396" s="52" t="s">
        <v>44</v>
      </c>
      <c r="H396" s="52" t="s">
        <v>31</v>
      </c>
      <c r="I396" s="52">
        <v>2024</v>
      </c>
      <c r="J396" s="52" t="s">
        <v>32</v>
      </c>
      <c r="K396" s="52" t="s">
        <v>46</v>
      </c>
      <c r="L396" s="52" t="s">
        <v>39</v>
      </c>
      <c r="M396" s="55">
        <v>36.54</v>
      </c>
      <c r="N396" s="52">
        <v>2</v>
      </c>
      <c r="O396" s="52">
        <v>0.28000000000000003</v>
      </c>
      <c r="P396" s="55">
        <v>3413.89</v>
      </c>
      <c r="Q396" s="75" t="s">
        <v>61</v>
      </c>
    </row>
    <row r="397" spans="1:17">
      <c r="A397" s="65">
        <v>3190</v>
      </c>
      <c r="B397" s="52" t="s">
        <v>48</v>
      </c>
      <c r="C397" s="52" t="s">
        <v>49</v>
      </c>
      <c r="D397" s="52" t="s">
        <v>36</v>
      </c>
      <c r="E397" s="52" t="s">
        <v>59</v>
      </c>
      <c r="F397" s="52" t="s">
        <v>21</v>
      </c>
      <c r="G397" s="52" t="s">
        <v>57</v>
      </c>
      <c r="H397" s="52" t="s">
        <v>23</v>
      </c>
      <c r="I397" s="52">
        <v>2023</v>
      </c>
      <c r="J397" s="52" t="s">
        <v>32</v>
      </c>
      <c r="K397" s="52" t="s">
        <v>68</v>
      </c>
      <c r="L397" s="52" t="s">
        <v>34</v>
      </c>
      <c r="M397" s="55">
        <v>83.21</v>
      </c>
      <c r="N397" s="52">
        <v>460</v>
      </c>
      <c r="O397" s="52">
        <v>0.28000000000000003</v>
      </c>
      <c r="P397" s="55">
        <v>2159.44</v>
      </c>
      <c r="Q397" s="75" t="s">
        <v>27</v>
      </c>
    </row>
    <row r="398" spans="1:17">
      <c r="A398" s="65">
        <v>3199</v>
      </c>
      <c r="B398" s="52" t="s">
        <v>48</v>
      </c>
      <c r="C398" s="52" t="s">
        <v>49</v>
      </c>
      <c r="D398" s="52" t="s">
        <v>50</v>
      </c>
      <c r="E398" s="52" t="s">
        <v>62</v>
      </c>
      <c r="F398" s="52" t="s">
        <v>43</v>
      </c>
      <c r="G398" s="52" t="s">
        <v>44</v>
      </c>
      <c r="H398" s="52" t="s">
        <v>31</v>
      </c>
      <c r="I398" s="52">
        <v>2023</v>
      </c>
      <c r="J398" s="52" t="s">
        <v>24</v>
      </c>
      <c r="K398" s="52" t="s">
        <v>51</v>
      </c>
      <c r="L398" s="52" t="s">
        <v>34</v>
      </c>
      <c r="M398" s="55">
        <v>79.47</v>
      </c>
      <c r="N398" s="52">
        <v>317</v>
      </c>
      <c r="O398" s="52">
        <v>0.02</v>
      </c>
      <c r="P398" s="55">
        <v>4080.36</v>
      </c>
      <c r="Q398" s="75" t="s">
        <v>61</v>
      </c>
    </row>
    <row r="399" spans="1:17">
      <c r="A399" s="65">
        <v>3203</v>
      </c>
      <c r="B399" s="52" t="s">
        <v>48</v>
      </c>
      <c r="C399" s="52" t="s">
        <v>18</v>
      </c>
      <c r="D399" s="52" t="s">
        <v>52</v>
      </c>
      <c r="E399" s="52" t="s">
        <v>30</v>
      </c>
      <c r="F399" s="52" t="s">
        <v>38</v>
      </c>
      <c r="G399" s="52" t="s">
        <v>44</v>
      </c>
      <c r="H399" s="52" t="s">
        <v>23</v>
      </c>
      <c r="I399" s="52">
        <v>2024</v>
      </c>
      <c r="J399" s="52" t="s">
        <v>32</v>
      </c>
      <c r="K399" s="52" t="s">
        <v>25</v>
      </c>
      <c r="L399" s="52" t="s">
        <v>26</v>
      </c>
      <c r="M399" s="55">
        <v>47.47</v>
      </c>
      <c r="N399" s="52">
        <v>331</v>
      </c>
      <c r="O399" s="52">
        <v>0.06</v>
      </c>
      <c r="P399" s="55">
        <v>2118.36</v>
      </c>
      <c r="Q399" s="75" t="s">
        <v>56</v>
      </c>
    </row>
    <row r="400" spans="1:17">
      <c r="A400" s="65">
        <v>3209</v>
      </c>
      <c r="B400" s="52" t="s">
        <v>48</v>
      </c>
      <c r="C400" s="52" t="s">
        <v>49</v>
      </c>
      <c r="D400" s="52" t="s">
        <v>52</v>
      </c>
      <c r="E400" s="52" t="s">
        <v>37</v>
      </c>
      <c r="F400" s="52" t="s">
        <v>38</v>
      </c>
      <c r="G400" s="52" t="s">
        <v>22</v>
      </c>
      <c r="H400" s="52" t="s">
        <v>23</v>
      </c>
      <c r="I400" s="52">
        <v>2024</v>
      </c>
      <c r="J400" s="52" t="s">
        <v>24</v>
      </c>
      <c r="K400" s="52" t="s">
        <v>51</v>
      </c>
      <c r="L400" s="52" t="s">
        <v>69</v>
      </c>
      <c r="M400" s="55">
        <v>21.06</v>
      </c>
      <c r="N400" s="52">
        <v>347</v>
      </c>
      <c r="O400" s="52">
        <v>0.14000000000000001</v>
      </c>
      <c r="P400" s="55">
        <v>126.75</v>
      </c>
      <c r="Q400" s="75" t="s">
        <v>40</v>
      </c>
    </row>
    <row r="401" spans="1:17">
      <c r="A401" s="65">
        <v>3210</v>
      </c>
      <c r="B401" s="52" t="s">
        <v>48</v>
      </c>
      <c r="C401" s="52" t="s">
        <v>35</v>
      </c>
      <c r="D401" s="52" t="s">
        <v>42</v>
      </c>
      <c r="E401" s="52" t="s">
        <v>70</v>
      </c>
      <c r="F401" s="52" t="s">
        <v>60</v>
      </c>
      <c r="G401" s="52" t="s">
        <v>57</v>
      </c>
      <c r="H401" s="52" t="s">
        <v>31</v>
      </c>
      <c r="I401" s="52">
        <v>2024</v>
      </c>
      <c r="J401" s="52" t="s">
        <v>32</v>
      </c>
      <c r="K401" s="52" t="s">
        <v>68</v>
      </c>
      <c r="L401" s="52" t="s">
        <v>34</v>
      </c>
      <c r="M401" s="55">
        <v>17.399999999999999</v>
      </c>
      <c r="N401" s="52">
        <v>374</v>
      </c>
      <c r="O401" s="52">
        <v>0.23</v>
      </c>
      <c r="P401" s="55">
        <v>1866.96</v>
      </c>
      <c r="Q401" s="75" t="s">
        <v>61</v>
      </c>
    </row>
    <row r="402" spans="1:17">
      <c r="A402" s="65">
        <v>3213</v>
      </c>
      <c r="B402" s="52" t="s">
        <v>48</v>
      </c>
      <c r="C402" s="52" t="s">
        <v>28</v>
      </c>
      <c r="D402" s="52" t="s">
        <v>36</v>
      </c>
      <c r="E402" s="52" t="s">
        <v>30</v>
      </c>
      <c r="F402" s="52" t="s">
        <v>38</v>
      </c>
      <c r="G402" s="52" t="s">
        <v>57</v>
      </c>
      <c r="H402" s="52" t="s">
        <v>23</v>
      </c>
      <c r="I402" s="52">
        <v>2024</v>
      </c>
      <c r="J402" s="52" t="s">
        <v>32</v>
      </c>
      <c r="K402" s="52" t="s">
        <v>72</v>
      </c>
      <c r="L402" s="52" t="s">
        <v>66</v>
      </c>
      <c r="M402" s="55">
        <v>80.38</v>
      </c>
      <c r="N402" s="52">
        <v>29</v>
      </c>
      <c r="O402" s="52">
        <v>0.12</v>
      </c>
      <c r="P402" s="55">
        <v>1246.67</v>
      </c>
      <c r="Q402" s="75" t="s">
        <v>40</v>
      </c>
    </row>
    <row r="403" spans="1:17">
      <c r="A403" s="65">
        <v>3219</v>
      </c>
      <c r="B403" s="52" t="s">
        <v>48</v>
      </c>
      <c r="C403" s="52" t="s">
        <v>18</v>
      </c>
      <c r="D403" s="52" t="s">
        <v>50</v>
      </c>
      <c r="E403" s="52" t="s">
        <v>62</v>
      </c>
      <c r="F403" s="52" t="s">
        <v>38</v>
      </c>
      <c r="G403" s="52" t="s">
        <v>22</v>
      </c>
      <c r="H403" s="52" t="s">
        <v>23</v>
      </c>
      <c r="I403" s="52">
        <v>2023</v>
      </c>
      <c r="J403" s="52" t="s">
        <v>24</v>
      </c>
      <c r="K403" s="52" t="s">
        <v>65</v>
      </c>
      <c r="L403" s="52" t="s">
        <v>34</v>
      </c>
      <c r="M403" s="55">
        <v>5.16</v>
      </c>
      <c r="N403" s="52">
        <v>31</v>
      </c>
      <c r="O403" s="52">
        <v>0.19</v>
      </c>
      <c r="P403" s="55">
        <v>2410.08</v>
      </c>
      <c r="Q403" s="75" t="s">
        <v>56</v>
      </c>
    </row>
    <row r="404" spans="1:17">
      <c r="A404" s="65">
        <v>3221</v>
      </c>
      <c r="B404" s="52" t="s">
        <v>48</v>
      </c>
      <c r="C404" s="52" t="s">
        <v>35</v>
      </c>
      <c r="D404" s="52" t="s">
        <v>50</v>
      </c>
      <c r="E404" s="52" t="s">
        <v>20</v>
      </c>
      <c r="F404" s="52" t="s">
        <v>21</v>
      </c>
      <c r="G404" s="52" t="s">
        <v>22</v>
      </c>
      <c r="H404" s="52" t="s">
        <v>23</v>
      </c>
      <c r="I404" s="52">
        <v>2024</v>
      </c>
      <c r="J404" s="52" t="s">
        <v>45</v>
      </c>
      <c r="K404" s="52" t="s">
        <v>65</v>
      </c>
      <c r="L404" s="52" t="s">
        <v>26</v>
      </c>
      <c r="M404" s="55">
        <v>77.89</v>
      </c>
      <c r="N404" s="52">
        <v>478</v>
      </c>
      <c r="O404" s="52">
        <v>0.28999999999999998</v>
      </c>
      <c r="P404" s="55">
        <v>4821.88</v>
      </c>
      <c r="Q404" s="75" t="s">
        <v>61</v>
      </c>
    </row>
    <row r="405" spans="1:17">
      <c r="A405" s="65">
        <v>3223</v>
      </c>
      <c r="B405" s="52" t="s">
        <v>48</v>
      </c>
      <c r="C405" s="52" t="s">
        <v>35</v>
      </c>
      <c r="D405" s="52" t="s">
        <v>52</v>
      </c>
      <c r="E405" s="52" t="s">
        <v>59</v>
      </c>
      <c r="F405" s="52" t="s">
        <v>43</v>
      </c>
      <c r="G405" s="52" t="s">
        <v>57</v>
      </c>
      <c r="H405" s="52" t="s">
        <v>23</v>
      </c>
      <c r="I405" s="52">
        <v>2024</v>
      </c>
      <c r="J405" s="52" t="s">
        <v>32</v>
      </c>
      <c r="K405" s="52" t="s">
        <v>71</v>
      </c>
      <c r="L405" s="52" t="s">
        <v>66</v>
      </c>
      <c r="M405" s="55">
        <v>86.79</v>
      </c>
      <c r="N405" s="52">
        <v>1</v>
      </c>
      <c r="O405" s="52">
        <v>0.09</v>
      </c>
      <c r="P405" s="55">
        <v>609.9</v>
      </c>
      <c r="Q405" s="75" t="s">
        <v>40</v>
      </c>
    </row>
    <row r="406" spans="1:17">
      <c r="A406" s="65">
        <v>3224</v>
      </c>
      <c r="B406" s="52" t="s">
        <v>48</v>
      </c>
      <c r="C406" s="52" t="s">
        <v>28</v>
      </c>
      <c r="D406" s="52" t="s">
        <v>54</v>
      </c>
      <c r="E406" s="52" t="s">
        <v>70</v>
      </c>
      <c r="F406" s="52" t="s">
        <v>43</v>
      </c>
      <c r="G406" s="52" t="s">
        <v>57</v>
      </c>
      <c r="H406" s="52" t="s">
        <v>23</v>
      </c>
      <c r="I406" s="52">
        <v>2024</v>
      </c>
      <c r="J406" s="52" t="s">
        <v>32</v>
      </c>
      <c r="K406" s="52" t="s">
        <v>73</v>
      </c>
      <c r="L406" s="52" t="s">
        <v>69</v>
      </c>
      <c r="M406" s="55">
        <v>37.630000000000003</v>
      </c>
      <c r="N406" s="52">
        <v>440</v>
      </c>
      <c r="O406" s="52">
        <v>0.11</v>
      </c>
      <c r="P406" s="55">
        <v>4880.8100000000004</v>
      </c>
      <c r="Q406" s="75" t="s">
        <v>56</v>
      </c>
    </row>
    <row r="407" spans="1:17">
      <c r="A407" s="65">
        <v>3227</v>
      </c>
      <c r="B407" s="52" t="s">
        <v>48</v>
      </c>
      <c r="C407" s="52" t="s">
        <v>18</v>
      </c>
      <c r="D407" s="52" t="s">
        <v>42</v>
      </c>
      <c r="E407" s="52" t="s">
        <v>67</v>
      </c>
      <c r="F407" s="52" t="s">
        <v>21</v>
      </c>
      <c r="G407" s="52" t="s">
        <v>44</v>
      </c>
      <c r="H407" s="52" t="s">
        <v>23</v>
      </c>
      <c r="I407" s="52">
        <v>2023</v>
      </c>
      <c r="J407" s="52" t="s">
        <v>63</v>
      </c>
      <c r="K407" s="52" t="s">
        <v>58</v>
      </c>
      <c r="L407" s="52" t="s">
        <v>69</v>
      </c>
      <c r="M407" s="55">
        <v>96.78</v>
      </c>
      <c r="N407" s="52">
        <v>429</v>
      </c>
      <c r="O407" s="52">
        <v>0.28000000000000003</v>
      </c>
      <c r="P407" s="55">
        <v>2679.06</v>
      </c>
      <c r="Q407" s="75" t="s">
        <v>61</v>
      </c>
    </row>
    <row r="408" spans="1:17">
      <c r="A408" s="65">
        <v>3233</v>
      </c>
      <c r="B408" s="52" t="s">
        <v>48</v>
      </c>
      <c r="C408" s="52" t="s">
        <v>18</v>
      </c>
      <c r="D408" s="52" t="s">
        <v>50</v>
      </c>
      <c r="E408" s="52" t="s">
        <v>67</v>
      </c>
      <c r="F408" s="52" t="s">
        <v>60</v>
      </c>
      <c r="G408" s="52" t="s">
        <v>57</v>
      </c>
      <c r="H408" s="52" t="s">
        <v>31</v>
      </c>
      <c r="I408" s="52">
        <v>2024</v>
      </c>
      <c r="J408" s="52" t="s">
        <v>32</v>
      </c>
      <c r="K408" s="52" t="s">
        <v>72</v>
      </c>
      <c r="L408" s="52" t="s">
        <v>34</v>
      </c>
      <c r="M408" s="55">
        <v>18.73</v>
      </c>
      <c r="N408" s="52">
        <v>357</v>
      </c>
      <c r="O408" s="52">
        <v>0.26</v>
      </c>
      <c r="P408" s="55">
        <v>3130.96</v>
      </c>
      <c r="Q408" s="75" t="s">
        <v>27</v>
      </c>
    </row>
    <row r="409" spans="1:17">
      <c r="A409" s="65">
        <v>3234</v>
      </c>
      <c r="B409" s="52" t="s">
        <v>48</v>
      </c>
      <c r="C409" s="52" t="s">
        <v>49</v>
      </c>
      <c r="D409" s="52" t="s">
        <v>42</v>
      </c>
      <c r="E409" s="52" t="s">
        <v>30</v>
      </c>
      <c r="F409" s="52" t="s">
        <v>55</v>
      </c>
      <c r="G409" s="52" t="s">
        <v>22</v>
      </c>
      <c r="H409" s="52" t="s">
        <v>23</v>
      </c>
      <c r="I409" s="52">
        <v>2024</v>
      </c>
      <c r="J409" s="52" t="s">
        <v>24</v>
      </c>
      <c r="K409" s="52" t="s">
        <v>33</v>
      </c>
      <c r="L409" s="52" t="s">
        <v>39</v>
      </c>
      <c r="M409" s="55">
        <v>35.46</v>
      </c>
      <c r="N409" s="52">
        <v>248</v>
      </c>
      <c r="O409" s="52">
        <v>0.02</v>
      </c>
      <c r="P409" s="55">
        <v>1170.1500000000001</v>
      </c>
      <c r="Q409" s="75" t="s">
        <v>27</v>
      </c>
    </row>
    <row r="410" spans="1:17">
      <c r="A410" s="65">
        <v>3236</v>
      </c>
      <c r="B410" s="52" t="s">
        <v>48</v>
      </c>
      <c r="C410" s="52" t="s">
        <v>49</v>
      </c>
      <c r="D410" s="52" t="s">
        <v>52</v>
      </c>
      <c r="E410" s="52" t="s">
        <v>30</v>
      </c>
      <c r="F410" s="52" t="s">
        <v>60</v>
      </c>
      <c r="G410" s="52" t="s">
        <v>44</v>
      </c>
      <c r="H410" s="52" t="s">
        <v>31</v>
      </c>
      <c r="I410" s="52">
        <v>2023</v>
      </c>
      <c r="J410" s="52" t="s">
        <v>63</v>
      </c>
      <c r="K410" s="52" t="s">
        <v>65</v>
      </c>
      <c r="L410" s="52" t="s">
        <v>66</v>
      </c>
      <c r="M410" s="55">
        <v>99.45</v>
      </c>
      <c r="N410" s="52">
        <v>307</v>
      </c>
      <c r="O410" s="52">
        <v>0.15</v>
      </c>
      <c r="P410" s="55">
        <v>441.7</v>
      </c>
      <c r="Q410" s="75" t="s">
        <v>40</v>
      </c>
    </row>
    <row r="411" spans="1:17">
      <c r="A411" s="65">
        <v>3239</v>
      </c>
      <c r="B411" s="52" t="s">
        <v>48</v>
      </c>
      <c r="C411" s="52" t="s">
        <v>18</v>
      </c>
      <c r="D411" s="52" t="s">
        <v>36</v>
      </c>
      <c r="E411" s="52" t="s">
        <v>59</v>
      </c>
      <c r="F411" s="52" t="s">
        <v>55</v>
      </c>
      <c r="G411" s="52" t="s">
        <v>44</v>
      </c>
      <c r="H411" s="52" t="s">
        <v>31</v>
      </c>
      <c r="I411" s="52">
        <v>2023</v>
      </c>
      <c r="J411" s="52" t="s">
        <v>45</v>
      </c>
      <c r="K411" s="52" t="s">
        <v>25</v>
      </c>
      <c r="L411" s="52" t="s">
        <v>69</v>
      </c>
      <c r="M411" s="55">
        <v>36.82</v>
      </c>
      <c r="N411" s="52">
        <v>118</v>
      </c>
      <c r="O411" s="52">
        <v>0.27</v>
      </c>
      <c r="P411" s="55">
        <v>112.07</v>
      </c>
      <c r="Q411" s="75" t="s">
        <v>27</v>
      </c>
    </row>
    <row r="412" spans="1:17">
      <c r="A412" s="65">
        <v>3240</v>
      </c>
      <c r="B412" s="52" t="s">
        <v>48</v>
      </c>
      <c r="C412" s="52" t="s">
        <v>28</v>
      </c>
      <c r="D412" s="52" t="s">
        <v>36</v>
      </c>
      <c r="E412" s="52" t="s">
        <v>20</v>
      </c>
      <c r="F412" s="52" t="s">
        <v>43</v>
      </c>
      <c r="G412" s="52" t="s">
        <v>57</v>
      </c>
      <c r="H412" s="52" t="s">
        <v>31</v>
      </c>
      <c r="I412" s="52">
        <v>2023</v>
      </c>
      <c r="J412" s="52" t="s">
        <v>32</v>
      </c>
      <c r="K412" s="52" t="s">
        <v>65</v>
      </c>
      <c r="L412" s="52" t="s">
        <v>34</v>
      </c>
      <c r="M412" s="55">
        <v>87.28</v>
      </c>
      <c r="N412" s="52">
        <v>109</v>
      </c>
      <c r="O412" s="52">
        <v>0.06</v>
      </c>
      <c r="P412" s="55">
        <v>2921.57</v>
      </c>
      <c r="Q412" s="75" t="s">
        <v>56</v>
      </c>
    </row>
    <row r="413" spans="1:17">
      <c r="A413" s="65">
        <v>3241</v>
      </c>
      <c r="B413" s="52" t="s">
        <v>48</v>
      </c>
      <c r="C413" s="52" t="s">
        <v>28</v>
      </c>
      <c r="D413" s="52" t="s">
        <v>52</v>
      </c>
      <c r="E413" s="52" t="s">
        <v>70</v>
      </c>
      <c r="F413" s="52" t="s">
        <v>38</v>
      </c>
      <c r="G413" s="52" t="s">
        <v>22</v>
      </c>
      <c r="H413" s="52" t="s">
        <v>23</v>
      </c>
      <c r="I413" s="52">
        <v>2023</v>
      </c>
      <c r="J413" s="52" t="s">
        <v>63</v>
      </c>
      <c r="K413" s="52" t="s">
        <v>58</v>
      </c>
      <c r="L413" s="52" t="s">
        <v>69</v>
      </c>
      <c r="M413" s="55">
        <v>60.44</v>
      </c>
      <c r="N413" s="52">
        <v>22</v>
      </c>
      <c r="O413" s="52">
        <v>0.18</v>
      </c>
      <c r="P413" s="55">
        <v>2479.38</v>
      </c>
      <c r="Q413" s="75" t="s">
        <v>56</v>
      </c>
    </row>
    <row r="414" spans="1:17">
      <c r="A414" s="65">
        <v>3244</v>
      </c>
      <c r="B414" s="52" t="s">
        <v>48</v>
      </c>
      <c r="C414" s="52" t="s">
        <v>18</v>
      </c>
      <c r="D414" s="52" t="s">
        <v>36</v>
      </c>
      <c r="E414" s="52" t="s">
        <v>62</v>
      </c>
      <c r="F414" s="52" t="s">
        <v>38</v>
      </c>
      <c r="G414" s="52" t="s">
        <v>57</v>
      </c>
      <c r="H414" s="52" t="s">
        <v>31</v>
      </c>
      <c r="I414" s="52">
        <v>2023</v>
      </c>
      <c r="J414" s="52" t="s">
        <v>24</v>
      </c>
      <c r="K414" s="52" t="s">
        <v>46</v>
      </c>
      <c r="L414" s="52" t="s">
        <v>66</v>
      </c>
      <c r="M414" s="55">
        <v>44.67</v>
      </c>
      <c r="N414" s="52">
        <v>185</v>
      </c>
      <c r="O414" s="52">
        <v>0.08</v>
      </c>
      <c r="P414" s="55">
        <v>2698.08</v>
      </c>
      <c r="Q414" s="75" t="s">
        <v>40</v>
      </c>
    </row>
    <row r="415" spans="1:17">
      <c r="A415" s="65">
        <v>3246</v>
      </c>
      <c r="B415" s="52" t="s">
        <v>48</v>
      </c>
      <c r="C415" s="52" t="s">
        <v>35</v>
      </c>
      <c r="D415" s="52" t="s">
        <v>19</v>
      </c>
      <c r="E415" s="52" t="s">
        <v>62</v>
      </c>
      <c r="F415" s="52" t="s">
        <v>38</v>
      </c>
      <c r="G415" s="52" t="s">
        <v>22</v>
      </c>
      <c r="H415" s="52" t="s">
        <v>23</v>
      </c>
      <c r="I415" s="52">
        <v>2024</v>
      </c>
      <c r="J415" s="52" t="s">
        <v>63</v>
      </c>
      <c r="K415" s="52" t="s">
        <v>64</v>
      </c>
      <c r="L415" s="52" t="s">
        <v>69</v>
      </c>
      <c r="M415" s="55">
        <v>17.100000000000001</v>
      </c>
      <c r="N415" s="52">
        <v>71</v>
      </c>
      <c r="O415" s="52">
        <v>0.14000000000000001</v>
      </c>
      <c r="P415" s="55">
        <v>3553.21</v>
      </c>
      <c r="Q415" s="75" t="s">
        <v>27</v>
      </c>
    </row>
    <row r="416" spans="1:17">
      <c r="A416" s="65">
        <v>3247</v>
      </c>
      <c r="B416" s="52" t="s">
        <v>48</v>
      </c>
      <c r="C416" s="52" t="s">
        <v>28</v>
      </c>
      <c r="D416" s="52" t="s">
        <v>52</v>
      </c>
      <c r="E416" s="52" t="s">
        <v>37</v>
      </c>
      <c r="F416" s="52" t="s">
        <v>43</v>
      </c>
      <c r="G416" s="52" t="s">
        <v>22</v>
      </c>
      <c r="H416" s="52" t="s">
        <v>31</v>
      </c>
      <c r="I416" s="52">
        <v>2024</v>
      </c>
      <c r="J416" s="52" t="s">
        <v>63</v>
      </c>
      <c r="K416" s="52" t="s">
        <v>58</v>
      </c>
      <c r="L416" s="52" t="s">
        <v>34</v>
      </c>
      <c r="M416" s="55">
        <v>25.88</v>
      </c>
      <c r="N416" s="52">
        <v>457</v>
      </c>
      <c r="O416" s="52">
        <v>0.02</v>
      </c>
      <c r="P416" s="55">
        <v>2140.8000000000002</v>
      </c>
      <c r="Q416" s="75" t="s">
        <v>61</v>
      </c>
    </row>
    <row r="417" spans="1:17">
      <c r="A417" s="65">
        <v>3250</v>
      </c>
      <c r="B417" s="52" t="s">
        <v>48</v>
      </c>
      <c r="C417" s="52" t="s">
        <v>35</v>
      </c>
      <c r="D417" s="52" t="s">
        <v>29</v>
      </c>
      <c r="E417" s="52" t="s">
        <v>67</v>
      </c>
      <c r="F417" s="52" t="s">
        <v>21</v>
      </c>
      <c r="G417" s="52" t="s">
        <v>44</v>
      </c>
      <c r="H417" s="52" t="s">
        <v>31</v>
      </c>
      <c r="I417" s="52">
        <v>2024</v>
      </c>
      <c r="J417" s="52" t="s">
        <v>32</v>
      </c>
      <c r="K417" s="52" t="s">
        <v>72</v>
      </c>
      <c r="L417" s="52" t="s">
        <v>39</v>
      </c>
      <c r="M417" s="55">
        <v>88.61</v>
      </c>
      <c r="N417" s="52">
        <v>220</v>
      </c>
      <c r="O417" s="52">
        <v>0.25</v>
      </c>
      <c r="P417" s="55">
        <v>1959.27</v>
      </c>
      <c r="Q417" s="75" t="s">
        <v>61</v>
      </c>
    </row>
    <row r="418" spans="1:17">
      <c r="A418" s="65">
        <v>3257</v>
      </c>
      <c r="B418" s="52" t="s">
        <v>48</v>
      </c>
      <c r="C418" s="52" t="s">
        <v>49</v>
      </c>
      <c r="D418" s="52" t="s">
        <v>19</v>
      </c>
      <c r="E418" s="52" t="s">
        <v>59</v>
      </c>
      <c r="F418" s="52" t="s">
        <v>43</v>
      </c>
      <c r="G418" s="52" t="s">
        <v>57</v>
      </c>
      <c r="H418" s="52" t="s">
        <v>31</v>
      </c>
      <c r="I418" s="52">
        <v>2023</v>
      </c>
      <c r="J418" s="52" t="s">
        <v>45</v>
      </c>
      <c r="K418" s="52" t="s">
        <v>72</v>
      </c>
      <c r="L418" s="52" t="s">
        <v>34</v>
      </c>
      <c r="M418" s="55">
        <v>22.75</v>
      </c>
      <c r="N418" s="52">
        <v>162</v>
      </c>
      <c r="O418" s="52">
        <v>0.28999999999999998</v>
      </c>
      <c r="P418" s="55">
        <v>4167.6899999999996</v>
      </c>
      <c r="Q418" s="75" t="s">
        <v>27</v>
      </c>
    </row>
    <row r="419" spans="1:17">
      <c r="A419" s="65">
        <v>3259</v>
      </c>
      <c r="B419" s="52" t="s">
        <v>48</v>
      </c>
      <c r="C419" s="52" t="s">
        <v>35</v>
      </c>
      <c r="D419" s="52" t="s">
        <v>42</v>
      </c>
      <c r="E419" s="52" t="s">
        <v>30</v>
      </c>
      <c r="F419" s="52" t="s">
        <v>38</v>
      </c>
      <c r="G419" s="52" t="s">
        <v>22</v>
      </c>
      <c r="H419" s="52" t="s">
        <v>23</v>
      </c>
      <c r="I419" s="52">
        <v>2023</v>
      </c>
      <c r="J419" s="52" t="s">
        <v>63</v>
      </c>
      <c r="K419" s="52" t="s">
        <v>46</v>
      </c>
      <c r="L419" s="52" t="s">
        <v>39</v>
      </c>
      <c r="M419" s="55">
        <v>92.18</v>
      </c>
      <c r="N419" s="52">
        <v>468</v>
      </c>
      <c r="O419" s="52">
        <v>0.28999999999999998</v>
      </c>
      <c r="P419" s="55">
        <v>227.51</v>
      </c>
      <c r="Q419" s="75" t="s">
        <v>27</v>
      </c>
    </row>
    <row r="420" spans="1:17">
      <c r="A420" s="65">
        <v>3265</v>
      </c>
      <c r="B420" s="52" t="s">
        <v>48</v>
      </c>
      <c r="C420" s="52" t="s">
        <v>35</v>
      </c>
      <c r="D420" s="52" t="s">
        <v>54</v>
      </c>
      <c r="E420" s="52" t="s">
        <v>70</v>
      </c>
      <c r="F420" s="52" t="s">
        <v>60</v>
      </c>
      <c r="G420" s="52" t="s">
        <v>44</v>
      </c>
      <c r="H420" s="52" t="s">
        <v>23</v>
      </c>
      <c r="I420" s="52">
        <v>2024</v>
      </c>
      <c r="J420" s="52" t="s">
        <v>32</v>
      </c>
      <c r="K420" s="52" t="s">
        <v>72</v>
      </c>
      <c r="L420" s="52" t="s">
        <v>39</v>
      </c>
      <c r="M420" s="55">
        <v>15.27</v>
      </c>
      <c r="N420" s="52">
        <v>365</v>
      </c>
      <c r="O420" s="52">
        <v>0.15</v>
      </c>
      <c r="P420" s="55">
        <v>4497.59</v>
      </c>
      <c r="Q420" s="75" t="s">
        <v>61</v>
      </c>
    </row>
    <row r="421" spans="1:17">
      <c r="A421" s="65">
        <v>3267</v>
      </c>
      <c r="B421" s="52" t="s">
        <v>48</v>
      </c>
      <c r="C421" s="52" t="s">
        <v>35</v>
      </c>
      <c r="D421" s="52" t="s">
        <v>54</v>
      </c>
      <c r="E421" s="52" t="s">
        <v>62</v>
      </c>
      <c r="F421" s="52" t="s">
        <v>60</v>
      </c>
      <c r="G421" s="52" t="s">
        <v>44</v>
      </c>
      <c r="H421" s="52" t="s">
        <v>23</v>
      </c>
      <c r="I421" s="52">
        <v>2024</v>
      </c>
      <c r="J421" s="52" t="s">
        <v>32</v>
      </c>
      <c r="K421" s="52" t="s">
        <v>64</v>
      </c>
      <c r="L421" s="52" t="s">
        <v>69</v>
      </c>
      <c r="M421" s="55">
        <v>50.22</v>
      </c>
      <c r="N421" s="52">
        <v>336</v>
      </c>
      <c r="O421" s="52">
        <v>0.09</v>
      </c>
      <c r="P421" s="55">
        <v>2188.06</v>
      </c>
      <c r="Q421" s="75" t="s">
        <v>61</v>
      </c>
    </row>
    <row r="422" spans="1:17">
      <c r="A422" s="65">
        <v>3268</v>
      </c>
      <c r="B422" s="52" t="s">
        <v>48</v>
      </c>
      <c r="C422" s="52" t="s">
        <v>28</v>
      </c>
      <c r="D422" s="52" t="s">
        <v>19</v>
      </c>
      <c r="E422" s="52" t="s">
        <v>37</v>
      </c>
      <c r="F422" s="52" t="s">
        <v>60</v>
      </c>
      <c r="G422" s="52" t="s">
        <v>44</v>
      </c>
      <c r="H422" s="52" t="s">
        <v>31</v>
      </c>
      <c r="I422" s="52">
        <v>2023</v>
      </c>
      <c r="J422" s="52" t="s">
        <v>63</v>
      </c>
      <c r="K422" s="52" t="s">
        <v>51</v>
      </c>
      <c r="L422" s="52" t="s">
        <v>69</v>
      </c>
      <c r="M422" s="55">
        <v>26.11</v>
      </c>
      <c r="N422" s="52">
        <v>415</v>
      </c>
      <c r="O422" s="52">
        <v>0.12</v>
      </c>
      <c r="P422" s="55">
        <v>1779.1</v>
      </c>
      <c r="Q422" s="75" t="s">
        <v>61</v>
      </c>
    </row>
    <row r="423" spans="1:17">
      <c r="A423" s="65">
        <v>3269</v>
      </c>
      <c r="B423" s="52" t="s">
        <v>48</v>
      </c>
      <c r="C423" s="52" t="s">
        <v>49</v>
      </c>
      <c r="D423" s="52" t="s">
        <v>36</v>
      </c>
      <c r="E423" s="52" t="s">
        <v>37</v>
      </c>
      <c r="F423" s="52" t="s">
        <v>55</v>
      </c>
      <c r="G423" s="52" t="s">
        <v>44</v>
      </c>
      <c r="H423" s="52" t="s">
        <v>23</v>
      </c>
      <c r="I423" s="52">
        <v>2023</v>
      </c>
      <c r="J423" s="52" t="s">
        <v>45</v>
      </c>
      <c r="K423" s="52" t="s">
        <v>46</v>
      </c>
      <c r="L423" s="52" t="s">
        <v>26</v>
      </c>
      <c r="M423" s="55">
        <v>21.69</v>
      </c>
      <c r="N423" s="52">
        <v>78</v>
      </c>
      <c r="O423" s="52">
        <v>0.28999999999999998</v>
      </c>
      <c r="P423" s="55">
        <v>1081.74</v>
      </c>
      <c r="Q423" s="75" t="s">
        <v>40</v>
      </c>
    </row>
    <row r="424" spans="1:17">
      <c r="A424" s="65">
        <v>3271</v>
      </c>
      <c r="B424" s="52" t="s">
        <v>48</v>
      </c>
      <c r="C424" s="52" t="s">
        <v>49</v>
      </c>
      <c r="D424" s="52" t="s">
        <v>50</v>
      </c>
      <c r="E424" s="52" t="s">
        <v>30</v>
      </c>
      <c r="F424" s="52" t="s">
        <v>60</v>
      </c>
      <c r="G424" s="52" t="s">
        <v>57</v>
      </c>
      <c r="H424" s="52" t="s">
        <v>31</v>
      </c>
      <c r="I424" s="52">
        <v>2023</v>
      </c>
      <c r="J424" s="52" t="s">
        <v>24</v>
      </c>
      <c r="K424" s="52" t="s">
        <v>73</v>
      </c>
      <c r="L424" s="52" t="s">
        <v>39</v>
      </c>
      <c r="M424" s="55">
        <v>53.28</v>
      </c>
      <c r="N424" s="52">
        <v>469</v>
      </c>
      <c r="O424" s="52">
        <v>0.05</v>
      </c>
      <c r="P424" s="55">
        <v>968.02</v>
      </c>
      <c r="Q424" s="75" t="s">
        <v>47</v>
      </c>
    </row>
    <row r="425" spans="1:17">
      <c r="A425" s="65">
        <v>3278</v>
      </c>
      <c r="B425" s="52" t="s">
        <v>48</v>
      </c>
      <c r="C425" s="52" t="s">
        <v>49</v>
      </c>
      <c r="D425" s="52" t="s">
        <v>50</v>
      </c>
      <c r="E425" s="52" t="s">
        <v>67</v>
      </c>
      <c r="F425" s="52" t="s">
        <v>60</v>
      </c>
      <c r="G425" s="52" t="s">
        <v>57</v>
      </c>
      <c r="H425" s="52" t="s">
        <v>23</v>
      </c>
      <c r="I425" s="52">
        <v>2024</v>
      </c>
      <c r="J425" s="52" t="s">
        <v>63</v>
      </c>
      <c r="K425" s="52" t="s">
        <v>58</v>
      </c>
      <c r="L425" s="52" t="s">
        <v>26</v>
      </c>
      <c r="M425" s="55">
        <v>56.89</v>
      </c>
      <c r="N425" s="52">
        <v>71</v>
      </c>
      <c r="O425" s="52">
        <v>0.02</v>
      </c>
      <c r="P425" s="55">
        <v>821.81</v>
      </c>
      <c r="Q425" s="75" t="s">
        <v>27</v>
      </c>
    </row>
    <row r="426" spans="1:17">
      <c r="A426" s="65">
        <v>3279</v>
      </c>
      <c r="B426" s="52" t="s">
        <v>48</v>
      </c>
      <c r="C426" s="52" t="s">
        <v>35</v>
      </c>
      <c r="D426" s="52" t="s">
        <v>54</v>
      </c>
      <c r="E426" s="52" t="s">
        <v>70</v>
      </c>
      <c r="F426" s="52" t="s">
        <v>55</v>
      </c>
      <c r="G426" s="52" t="s">
        <v>57</v>
      </c>
      <c r="H426" s="52" t="s">
        <v>31</v>
      </c>
      <c r="I426" s="52">
        <v>2023</v>
      </c>
      <c r="J426" s="52" t="s">
        <v>45</v>
      </c>
      <c r="K426" s="52" t="s">
        <v>58</v>
      </c>
      <c r="L426" s="52" t="s">
        <v>66</v>
      </c>
      <c r="M426" s="55">
        <v>95.13</v>
      </c>
      <c r="N426" s="52">
        <v>256</v>
      </c>
      <c r="O426" s="52">
        <v>0.24</v>
      </c>
      <c r="P426" s="55">
        <v>2024.99</v>
      </c>
      <c r="Q426" s="75" t="s">
        <v>56</v>
      </c>
    </row>
    <row r="427" spans="1:17">
      <c r="A427" s="65">
        <v>3283</v>
      </c>
      <c r="B427" s="52" t="s">
        <v>48</v>
      </c>
      <c r="C427" s="52" t="s">
        <v>18</v>
      </c>
      <c r="D427" s="52" t="s">
        <v>54</v>
      </c>
      <c r="E427" s="52" t="s">
        <v>62</v>
      </c>
      <c r="F427" s="52" t="s">
        <v>38</v>
      </c>
      <c r="G427" s="52" t="s">
        <v>57</v>
      </c>
      <c r="H427" s="52" t="s">
        <v>31</v>
      </c>
      <c r="I427" s="52">
        <v>2023</v>
      </c>
      <c r="J427" s="52" t="s">
        <v>63</v>
      </c>
      <c r="K427" s="52" t="s">
        <v>58</v>
      </c>
      <c r="L427" s="52" t="s">
        <v>34</v>
      </c>
      <c r="M427" s="55">
        <v>20.94</v>
      </c>
      <c r="N427" s="52">
        <v>462</v>
      </c>
      <c r="O427" s="52">
        <v>0.22</v>
      </c>
      <c r="P427" s="55">
        <v>3750.92</v>
      </c>
      <c r="Q427" s="75" t="s">
        <v>61</v>
      </c>
    </row>
    <row r="428" spans="1:17">
      <c r="A428" s="65">
        <v>3284</v>
      </c>
      <c r="B428" s="52" t="s">
        <v>48</v>
      </c>
      <c r="C428" s="52" t="s">
        <v>18</v>
      </c>
      <c r="D428" s="52" t="s">
        <v>19</v>
      </c>
      <c r="E428" s="52" t="s">
        <v>30</v>
      </c>
      <c r="F428" s="52" t="s">
        <v>60</v>
      </c>
      <c r="G428" s="52" t="s">
        <v>57</v>
      </c>
      <c r="H428" s="52" t="s">
        <v>23</v>
      </c>
      <c r="I428" s="52">
        <v>2024</v>
      </c>
      <c r="J428" s="52" t="s">
        <v>32</v>
      </c>
      <c r="K428" s="52" t="s">
        <v>73</v>
      </c>
      <c r="L428" s="52" t="s">
        <v>69</v>
      </c>
      <c r="M428" s="55">
        <v>61.51</v>
      </c>
      <c r="N428" s="52">
        <v>191</v>
      </c>
      <c r="O428" s="52">
        <v>0.27</v>
      </c>
      <c r="P428" s="55">
        <v>3831.58</v>
      </c>
      <c r="Q428" s="75" t="s">
        <v>56</v>
      </c>
    </row>
    <row r="429" spans="1:17">
      <c r="A429" s="65">
        <v>3285</v>
      </c>
      <c r="B429" s="52" t="s">
        <v>48</v>
      </c>
      <c r="C429" s="52" t="s">
        <v>28</v>
      </c>
      <c r="D429" s="52" t="s">
        <v>19</v>
      </c>
      <c r="E429" s="52" t="s">
        <v>59</v>
      </c>
      <c r="F429" s="52" t="s">
        <v>43</v>
      </c>
      <c r="G429" s="52" t="s">
        <v>57</v>
      </c>
      <c r="H429" s="52" t="s">
        <v>31</v>
      </c>
      <c r="I429" s="52">
        <v>2023</v>
      </c>
      <c r="J429" s="52" t="s">
        <v>24</v>
      </c>
      <c r="K429" s="52" t="s">
        <v>64</v>
      </c>
      <c r="L429" s="52" t="s">
        <v>34</v>
      </c>
      <c r="M429" s="55">
        <v>83.33</v>
      </c>
      <c r="N429" s="52">
        <v>472</v>
      </c>
      <c r="O429" s="52">
        <v>7.0000000000000007E-2</v>
      </c>
      <c r="P429" s="55">
        <v>1569.06</v>
      </c>
      <c r="Q429" s="75" t="s">
        <v>40</v>
      </c>
    </row>
    <row r="430" spans="1:17">
      <c r="A430" s="65">
        <v>3286</v>
      </c>
      <c r="B430" s="52" t="s">
        <v>48</v>
      </c>
      <c r="C430" s="52" t="s">
        <v>18</v>
      </c>
      <c r="D430" s="52" t="s">
        <v>36</v>
      </c>
      <c r="E430" s="52" t="s">
        <v>67</v>
      </c>
      <c r="F430" s="52" t="s">
        <v>60</v>
      </c>
      <c r="G430" s="52" t="s">
        <v>44</v>
      </c>
      <c r="H430" s="52" t="s">
        <v>31</v>
      </c>
      <c r="I430" s="52">
        <v>2023</v>
      </c>
      <c r="J430" s="52" t="s">
        <v>24</v>
      </c>
      <c r="K430" s="52" t="s">
        <v>68</v>
      </c>
      <c r="L430" s="52" t="s">
        <v>39</v>
      </c>
      <c r="M430" s="55">
        <v>35.659999999999997</v>
      </c>
      <c r="N430" s="52">
        <v>99</v>
      </c>
      <c r="O430" s="52">
        <v>0.23</v>
      </c>
      <c r="P430" s="55">
        <v>3532.13</v>
      </c>
      <c r="Q430" s="75" t="s">
        <v>56</v>
      </c>
    </row>
    <row r="431" spans="1:17">
      <c r="A431" s="65">
        <v>3290</v>
      </c>
      <c r="B431" s="52" t="s">
        <v>48</v>
      </c>
      <c r="C431" s="52" t="s">
        <v>28</v>
      </c>
      <c r="D431" s="52" t="s">
        <v>19</v>
      </c>
      <c r="E431" s="52" t="s">
        <v>59</v>
      </c>
      <c r="F431" s="52" t="s">
        <v>60</v>
      </c>
      <c r="G431" s="52" t="s">
        <v>44</v>
      </c>
      <c r="H431" s="52" t="s">
        <v>23</v>
      </c>
      <c r="I431" s="52">
        <v>2024</v>
      </c>
      <c r="J431" s="52" t="s">
        <v>32</v>
      </c>
      <c r="K431" s="52" t="s">
        <v>46</v>
      </c>
      <c r="L431" s="52" t="s">
        <v>66</v>
      </c>
      <c r="M431" s="55">
        <v>85.77</v>
      </c>
      <c r="N431" s="52">
        <v>25</v>
      </c>
      <c r="O431" s="52">
        <v>0.12</v>
      </c>
      <c r="P431" s="55">
        <v>4441.7</v>
      </c>
      <c r="Q431" s="75" t="s">
        <v>27</v>
      </c>
    </row>
    <row r="432" spans="1:17">
      <c r="A432" s="65">
        <v>3292</v>
      </c>
      <c r="B432" s="52" t="s">
        <v>48</v>
      </c>
      <c r="C432" s="52" t="s">
        <v>18</v>
      </c>
      <c r="D432" s="52" t="s">
        <v>52</v>
      </c>
      <c r="E432" s="52" t="s">
        <v>30</v>
      </c>
      <c r="F432" s="52" t="s">
        <v>43</v>
      </c>
      <c r="G432" s="52" t="s">
        <v>44</v>
      </c>
      <c r="H432" s="52" t="s">
        <v>23</v>
      </c>
      <c r="I432" s="52">
        <v>2023</v>
      </c>
      <c r="J432" s="52" t="s">
        <v>32</v>
      </c>
      <c r="K432" s="52" t="s">
        <v>33</v>
      </c>
      <c r="L432" s="52" t="s">
        <v>26</v>
      </c>
      <c r="M432" s="55">
        <v>38.28</v>
      </c>
      <c r="N432" s="52">
        <v>107</v>
      </c>
      <c r="O432" s="52">
        <v>0.22</v>
      </c>
      <c r="P432" s="55">
        <v>4335.91</v>
      </c>
      <c r="Q432" s="75" t="s">
        <v>61</v>
      </c>
    </row>
    <row r="433" spans="1:17">
      <c r="A433" s="65">
        <v>3296</v>
      </c>
      <c r="B433" s="52" t="s">
        <v>48</v>
      </c>
      <c r="C433" s="52" t="s">
        <v>35</v>
      </c>
      <c r="D433" s="52" t="s">
        <v>52</v>
      </c>
      <c r="E433" s="52" t="s">
        <v>59</v>
      </c>
      <c r="F433" s="52" t="s">
        <v>21</v>
      </c>
      <c r="G433" s="52" t="s">
        <v>57</v>
      </c>
      <c r="H433" s="52" t="s">
        <v>31</v>
      </c>
      <c r="I433" s="52">
        <v>2023</v>
      </c>
      <c r="J433" s="52" t="s">
        <v>63</v>
      </c>
      <c r="K433" s="52" t="s">
        <v>33</v>
      </c>
      <c r="L433" s="52" t="s">
        <v>39</v>
      </c>
      <c r="M433" s="55">
        <v>30.4</v>
      </c>
      <c r="N433" s="52">
        <v>210</v>
      </c>
      <c r="O433" s="52">
        <v>0.28000000000000003</v>
      </c>
      <c r="P433" s="55">
        <v>463.17</v>
      </c>
      <c r="Q433" s="75" t="s">
        <v>40</v>
      </c>
    </row>
    <row r="434" spans="1:17">
      <c r="A434" s="65">
        <v>3298</v>
      </c>
      <c r="B434" s="52" t="s">
        <v>48</v>
      </c>
      <c r="C434" s="52" t="s">
        <v>28</v>
      </c>
      <c r="D434" s="52" t="s">
        <v>54</v>
      </c>
      <c r="E434" s="52" t="s">
        <v>70</v>
      </c>
      <c r="F434" s="52" t="s">
        <v>60</v>
      </c>
      <c r="G434" s="52" t="s">
        <v>57</v>
      </c>
      <c r="H434" s="52" t="s">
        <v>31</v>
      </c>
      <c r="I434" s="52">
        <v>2023</v>
      </c>
      <c r="J434" s="52" t="s">
        <v>32</v>
      </c>
      <c r="K434" s="52" t="s">
        <v>53</v>
      </c>
      <c r="L434" s="52" t="s">
        <v>26</v>
      </c>
      <c r="M434" s="55">
        <v>78.510000000000005</v>
      </c>
      <c r="N434" s="52">
        <v>300</v>
      </c>
      <c r="O434" s="52">
        <v>0.26</v>
      </c>
      <c r="P434" s="55">
        <v>1478.1</v>
      </c>
      <c r="Q434" s="75" t="s">
        <v>27</v>
      </c>
    </row>
    <row r="435" spans="1:17">
      <c r="A435" s="65">
        <v>3303</v>
      </c>
      <c r="B435" s="52" t="s">
        <v>48</v>
      </c>
      <c r="C435" s="52" t="s">
        <v>49</v>
      </c>
      <c r="D435" s="52" t="s">
        <v>36</v>
      </c>
      <c r="E435" s="52" t="s">
        <v>67</v>
      </c>
      <c r="F435" s="52" t="s">
        <v>21</v>
      </c>
      <c r="G435" s="52" t="s">
        <v>57</v>
      </c>
      <c r="H435" s="52" t="s">
        <v>31</v>
      </c>
      <c r="I435" s="52">
        <v>2023</v>
      </c>
      <c r="J435" s="52" t="s">
        <v>32</v>
      </c>
      <c r="K435" s="52" t="s">
        <v>53</v>
      </c>
      <c r="L435" s="52" t="s">
        <v>26</v>
      </c>
      <c r="M435" s="55">
        <v>46.84</v>
      </c>
      <c r="N435" s="52">
        <v>74</v>
      </c>
      <c r="O435" s="52">
        <v>0.17</v>
      </c>
      <c r="P435" s="55">
        <v>1972.17</v>
      </c>
      <c r="Q435" s="75" t="s">
        <v>27</v>
      </c>
    </row>
    <row r="436" spans="1:17">
      <c r="A436" s="65">
        <v>3312</v>
      </c>
      <c r="B436" s="52" t="s">
        <v>48</v>
      </c>
      <c r="C436" s="52" t="s">
        <v>18</v>
      </c>
      <c r="D436" s="52" t="s">
        <v>54</v>
      </c>
      <c r="E436" s="52" t="s">
        <v>67</v>
      </c>
      <c r="F436" s="52" t="s">
        <v>21</v>
      </c>
      <c r="G436" s="52" t="s">
        <v>22</v>
      </c>
      <c r="H436" s="52" t="s">
        <v>23</v>
      </c>
      <c r="I436" s="52">
        <v>2024</v>
      </c>
      <c r="J436" s="52" t="s">
        <v>32</v>
      </c>
      <c r="K436" s="52" t="s">
        <v>72</v>
      </c>
      <c r="L436" s="52" t="s">
        <v>34</v>
      </c>
      <c r="M436" s="55">
        <v>49.72</v>
      </c>
      <c r="N436" s="52">
        <v>154</v>
      </c>
      <c r="O436" s="52">
        <v>0.06</v>
      </c>
      <c r="P436" s="55">
        <v>1148.24</v>
      </c>
      <c r="Q436" s="75" t="s">
        <v>47</v>
      </c>
    </row>
    <row r="437" spans="1:17">
      <c r="A437" s="65">
        <v>3313</v>
      </c>
      <c r="B437" s="52" t="s">
        <v>48</v>
      </c>
      <c r="C437" s="52" t="s">
        <v>28</v>
      </c>
      <c r="D437" s="52" t="s">
        <v>36</v>
      </c>
      <c r="E437" s="52" t="s">
        <v>62</v>
      </c>
      <c r="F437" s="52" t="s">
        <v>60</v>
      </c>
      <c r="G437" s="52" t="s">
        <v>22</v>
      </c>
      <c r="H437" s="52" t="s">
        <v>31</v>
      </c>
      <c r="I437" s="52">
        <v>2024</v>
      </c>
      <c r="J437" s="52" t="s">
        <v>32</v>
      </c>
      <c r="K437" s="52" t="s">
        <v>65</v>
      </c>
      <c r="L437" s="52" t="s">
        <v>26</v>
      </c>
      <c r="M437" s="55">
        <v>16.25</v>
      </c>
      <c r="N437" s="52">
        <v>100</v>
      </c>
      <c r="O437" s="52">
        <v>0.01</v>
      </c>
      <c r="P437" s="55">
        <v>823.89</v>
      </c>
      <c r="Q437" s="75" t="s">
        <v>47</v>
      </c>
    </row>
    <row r="438" spans="1:17">
      <c r="A438" s="65">
        <v>3315</v>
      </c>
      <c r="B438" s="52" t="s">
        <v>48</v>
      </c>
      <c r="C438" s="52" t="s">
        <v>49</v>
      </c>
      <c r="D438" s="52" t="s">
        <v>52</v>
      </c>
      <c r="E438" s="52" t="s">
        <v>59</v>
      </c>
      <c r="F438" s="52" t="s">
        <v>43</v>
      </c>
      <c r="G438" s="52" t="s">
        <v>44</v>
      </c>
      <c r="H438" s="52" t="s">
        <v>31</v>
      </c>
      <c r="I438" s="52">
        <v>2023</v>
      </c>
      <c r="J438" s="52" t="s">
        <v>32</v>
      </c>
      <c r="K438" s="52" t="s">
        <v>68</v>
      </c>
      <c r="L438" s="52" t="s">
        <v>66</v>
      </c>
      <c r="M438" s="55">
        <v>27.58</v>
      </c>
      <c r="N438" s="52">
        <v>463</v>
      </c>
      <c r="O438" s="52">
        <v>0.24</v>
      </c>
      <c r="P438" s="55">
        <v>3448.43</v>
      </c>
      <c r="Q438" s="75" t="s">
        <v>61</v>
      </c>
    </row>
    <row r="439" spans="1:17">
      <c r="A439" s="65">
        <v>3319</v>
      </c>
      <c r="B439" s="52" t="s">
        <v>48</v>
      </c>
      <c r="C439" s="52" t="s">
        <v>49</v>
      </c>
      <c r="D439" s="52" t="s">
        <v>42</v>
      </c>
      <c r="E439" s="52" t="s">
        <v>70</v>
      </c>
      <c r="F439" s="52" t="s">
        <v>43</v>
      </c>
      <c r="G439" s="52" t="s">
        <v>44</v>
      </c>
      <c r="H439" s="52" t="s">
        <v>31</v>
      </c>
      <c r="I439" s="52">
        <v>2024</v>
      </c>
      <c r="J439" s="52" t="s">
        <v>24</v>
      </c>
      <c r="K439" s="52" t="s">
        <v>72</v>
      </c>
      <c r="L439" s="52" t="s">
        <v>34</v>
      </c>
      <c r="M439" s="55">
        <v>84.16</v>
      </c>
      <c r="N439" s="52">
        <v>198</v>
      </c>
      <c r="O439" s="52">
        <v>0.25</v>
      </c>
      <c r="P439" s="55">
        <v>1336.1</v>
      </c>
      <c r="Q439" s="75" t="s">
        <v>27</v>
      </c>
    </row>
    <row r="440" spans="1:17">
      <c r="A440" s="65">
        <v>3320</v>
      </c>
      <c r="B440" s="52" t="s">
        <v>48</v>
      </c>
      <c r="C440" s="52" t="s">
        <v>18</v>
      </c>
      <c r="D440" s="52" t="s">
        <v>42</v>
      </c>
      <c r="E440" s="52" t="s">
        <v>70</v>
      </c>
      <c r="F440" s="52" t="s">
        <v>38</v>
      </c>
      <c r="G440" s="52" t="s">
        <v>22</v>
      </c>
      <c r="H440" s="52" t="s">
        <v>31</v>
      </c>
      <c r="I440" s="52">
        <v>2023</v>
      </c>
      <c r="J440" s="52" t="s">
        <v>45</v>
      </c>
      <c r="K440" s="52" t="s">
        <v>64</v>
      </c>
      <c r="L440" s="52" t="s">
        <v>39</v>
      </c>
      <c r="M440" s="55">
        <v>70.680000000000007</v>
      </c>
      <c r="N440" s="52">
        <v>163</v>
      </c>
      <c r="O440" s="52">
        <v>0.14000000000000001</v>
      </c>
      <c r="P440" s="55">
        <v>4504.92</v>
      </c>
      <c r="Q440" s="75" t="s">
        <v>61</v>
      </c>
    </row>
    <row r="441" spans="1:17">
      <c r="A441" s="65">
        <v>3321</v>
      </c>
      <c r="B441" s="52" t="s">
        <v>48</v>
      </c>
      <c r="C441" s="52" t="s">
        <v>35</v>
      </c>
      <c r="D441" s="52" t="s">
        <v>52</v>
      </c>
      <c r="E441" s="52" t="s">
        <v>37</v>
      </c>
      <c r="F441" s="52" t="s">
        <v>60</v>
      </c>
      <c r="G441" s="52" t="s">
        <v>44</v>
      </c>
      <c r="H441" s="52" t="s">
        <v>31</v>
      </c>
      <c r="I441" s="52">
        <v>2023</v>
      </c>
      <c r="J441" s="52" t="s">
        <v>63</v>
      </c>
      <c r="K441" s="52" t="s">
        <v>68</v>
      </c>
      <c r="L441" s="52" t="s">
        <v>26</v>
      </c>
      <c r="M441" s="55">
        <v>53.96</v>
      </c>
      <c r="N441" s="52">
        <v>28</v>
      </c>
      <c r="O441" s="52">
        <v>0.21</v>
      </c>
      <c r="P441" s="55">
        <v>3883.47</v>
      </c>
      <c r="Q441" s="75" t="s">
        <v>47</v>
      </c>
    </row>
    <row r="442" spans="1:17">
      <c r="A442" s="65">
        <v>3322</v>
      </c>
      <c r="B442" s="52" t="s">
        <v>48</v>
      </c>
      <c r="C442" s="52" t="s">
        <v>49</v>
      </c>
      <c r="D442" s="52" t="s">
        <v>36</v>
      </c>
      <c r="E442" s="52" t="s">
        <v>59</v>
      </c>
      <c r="F442" s="52" t="s">
        <v>38</v>
      </c>
      <c r="G442" s="52" t="s">
        <v>22</v>
      </c>
      <c r="H442" s="52" t="s">
        <v>31</v>
      </c>
      <c r="I442" s="52">
        <v>2023</v>
      </c>
      <c r="J442" s="52" t="s">
        <v>63</v>
      </c>
      <c r="K442" s="52" t="s">
        <v>65</v>
      </c>
      <c r="L442" s="52" t="s">
        <v>34</v>
      </c>
      <c r="M442" s="55">
        <v>58.87</v>
      </c>
      <c r="N442" s="52">
        <v>199</v>
      </c>
      <c r="O442" s="52">
        <v>0.28999999999999998</v>
      </c>
      <c r="P442" s="55">
        <v>3138.56</v>
      </c>
      <c r="Q442" s="75" t="s">
        <v>47</v>
      </c>
    </row>
    <row r="443" spans="1:17">
      <c r="A443" s="65">
        <v>3323</v>
      </c>
      <c r="B443" s="52" t="s">
        <v>48</v>
      </c>
      <c r="C443" s="52" t="s">
        <v>28</v>
      </c>
      <c r="D443" s="52" t="s">
        <v>29</v>
      </c>
      <c r="E443" s="52" t="s">
        <v>30</v>
      </c>
      <c r="F443" s="52" t="s">
        <v>21</v>
      </c>
      <c r="G443" s="52" t="s">
        <v>22</v>
      </c>
      <c r="H443" s="52" t="s">
        <v>23</v>
      </c>
      <c r="I443" s="52">
        <v>2024</v>
      </c>
      <c r="J443" s="52" t="s">
        <v>24</v>
      </c>
      <c r="K443" s="52" t="s">
        <v>64</v>
      </c>
      <c r="L443" s="52" t="s">
        <v>26</v>
      </c>
      <c r="M443" s="55">
        <v>45.92</v>
      </c>
      <c r="N443" s="52">
        <v>252</v>
      </c>
      <c r="O443" s="52">
        <v>0.18</v>
      </c>
      <c r="P443" s="55">
        <v>627.47</v>
      </c>
      <c r="Q443" s="75" t="s">
        <v>40</v>
      </c>
    </row>
    <row r="444" spans="1:17">
      <c r="A444" s="65">
        <v>3325</v>
      </c>
      <c r="B444" s="52" t="s">
        <v>48</v>
      </c>
      <c r="C444" s="52" t="s">
        <v>18</v>
      </c>
      <c r="D444" s="52" t="s">
        <v>29</v>
      </c>
      <c r="E444" s="52" t="s">
        <v>67</v>
      </c>
      <c r="F444" s="52" t="s">
        <v>38</v>
      </c>
      <c r="G444" s="52" t="s">
        <v>57</v>
      </c>
      <c r="H444" s="52" t="s">
        <v>31</v>
      </c>
      <c r="I444" s="52">
        <v>2024</v>
      </c>
      <c r="J444" s="52" t="s">
        <v>45</v>
      </c>
      <c r="K444" s="52" t="s">
        <v>53</v>
      </c>
      <c r="L444" s="52" t="s">
        <v>26</v>
      </c>
      <c r="M444" s="55">
        <v>10.56</v>
      </c>
      <c r="N444" s="52">
        <v>17</v>
      </c>
      <c r="O444" s="52">
        <v>0.08</v>
      </c>
      <c r="P444" s="55">
        <v>4169.18</v>
      </c>
      <c r="Q444" s="75" t="s">
        <v>61</v>
      </c>
    </row>
    <row r="445" spans="1:17">
      <c r="A445" s="65">
        <v>3326</v>
      </c>
      <c r="B445" s="52" t="s">
        <v>48</v>
      </c>
      <c r="C445" s="52" t="s">
        <v>35</v>
      </c>
      <c r="D445" s="52" t="s">
        <v>52</v>
      </c>
      <c r="E445" s="52" t="s">
        <v>37</v>
      </c>
      <c r="F445" s="52" t="s">
        <v>38</v>
      </c>
      <c r="G445" s="52" t="s">
        <v>57</v>
      </c>
      <c r="H445" s="52" t="s">
        <v>31</v>
      </c>
      <c r="I445" s="52">
        <v>2024</v>
      </c>
      <c r="J445" s="52" t="s">
        <v>63</v>
      </c>
      <c r="K445" s="52" t="s">
        <v>65</v>
      </c>
      <c r="L445" s="52" t="s">
        <v>34</v>
      </c>
      <c r="M445" s="55">
        <v>29.54</v>
      </c>
      <c r="N445" s="52">
        <v>240</v>
      </c>
      <c r="O445" s="52">
        <v>0.24</v>
      </c>
      <c r="P445" s="55">
        <v>1004.18</v>
      </c>
      <c r="Q445" s="75" t="s">
        <v>47</v>
      </c>
    </row>
    <row r="446" spans="1:17">
      <c r="A446" s="65">
        <v>3327</v>
      </c>
      <c r="B446" s="52" t="s">
        <v>48</v>
      </c>
      <c r="C446" s="52" t="s">
        <v>49</v>
      </c>
      <c r="D446" s="52" t="s">
        <v>50</v>
      </c>
      <c r="E446" s="52" t="s">
        <v>30</v>
      </c>
      <c r="F446" s="52" t="s">
        <v>60</v>
      </c>
      <c r="G446" s="52" t="s">
        <v>22</v>
      </c>
      <c r="H446" s="52" t="s">
        <v>23</v>
      </c>
      <c r="I446" s="52">
        <v>2024</v>
      </c>
      <c r="J446" s="52" t="s">
        <v>32</v>
      </c>
      <c r="K446" s="52" t="s">
        <v>46</v>
      </c>
      <c r="L446" s="52" t="s">
        <v>39</v>
      </c>
      <c r="M446" s="55">
        <v>90.57</v>
      </c>
      <c r="N446" s="52">
        <v>330</v>
      </c>
      <c r="O446" s="52">
        <v>0.18</v>
      </c>
      <c r="P446" s="55">
        <v>4302.8500000000004</v>
      </c>
      <c r="Q446" s="75" t="s">
        <v>40</v>
      </c>
    </row>
    <row r="447" spans="1:17">
      <c r="A447" s="65">
        <v>3331</v>
      </c>
      <c r="B447" s="52" t="s">
        <v>48</v>
      </c>
      <c r="C447" s="52" t="s">
        <v>18</v>
      </c>
      <c r="D447" s="52" t="s">
        <v>36</v>
      </c>
      <c r="E447" s="52" t="s">
        <v>67</v>
      </c>
      <c r="F447" s="52" t="s">
        <v>38</v>
      </c>
      <c r="G447" s="52" t="s">
        <v>44</v>
      </c>
      <c r="H447" s="52" t="s">
        <v>23</v>
      </c>
      <c r="I447" s="52">
        <v>2023</v>
      </c>
      <c r="J447" s="52" t="s">
        <v>45</v>
      </c>
      <c r="K447" s="52" t="s">
        <v>46</v>
      </c>
      <c r="L447" s="52" t="s">
        <v>66</v>
      </c>
      <c r="M447" s="55">
        <v>57.78</v>
      </c>
      <c r="N447" s="52">
        <v>232</v>
      </c>
      <c r="O447" s="52">
        <v>0.26</v>
      </c>
      <c r="P447" s="55">
        <v>848.13</v>
      </c>
      <c r="Q447" s="75" t="s">
        <v>56</v>
      </c>
    </row>
    <row r="448" spans="1:17">
      <c r="A448" s="65">
        <v>3336</v>
      </c>
      <c r="B448" s="52" t="s">
        <v>48</v>
      </c>
      <c r="C448" s="52" t="s">
        <v>35</v>
      </c>
      <c r="D448" s="52" t="s">
        <v>52</v>
      </c>
      <c r="E448" s="52" t="s">
        <v>62</v>
      </c>
      <c r="F448" s="52" t="s">
        <v>21</v>
      </c>
      <c r="G448" s="52" t="s">
        <v>44</v>
      </c>
      <c r="H448" s="52" t="s">
        <v>31</v>
      </c>
      <c r="I448" s="52">
        <v>2023</v>
      </c>
      <c r="J448" s="52" t="s">
        <v>45</v>
      </c>
      <c r="K448" s="52" t="s">
        <v>25</v>
      </c>
      <c r="L448" s="52" t="s">
        <v>26</v>
      </c>
      <c r="M448" s="55">
        <v>99</v>
      </c>
      <c r="N448" s="52">
        <v>361</v>
      </c>
      <c r="O448" s="52">
        <v>0.26</v>
      </c>
      <c r="P448" s="55">
        <v>3202.52</v>
      </c>
      <c r="Q448" s="75" t="s">
        <v>47</v>
      </c>
    </row>
    <row r="449" spans="1:17">
      <c r="A449" s="65">
        <v>3337</v>
      </c>
      <c r="B449" s="52" t="s">
        <v>48</v>
      </c>
      <c r="C449" s="52" t="s">
        <v>18</v>
      </c>
      <c r="D449" s="52" t="s">
        <v>52</v>
      </c>
      <c r="E449" s="52" t="s">
        <v>62</v>
      </c>
      <c r="F449" s="52" t="s">
        <v>21</v>
      </c>
      <c r="G449" s="52" t="s">
        <v>22</v>
      </c>
      <c r="H449" s="52" t="s">
        <v>31</v>
      </c>
      <c r="I449" s="52">
        <v>2024</v>
      </c>
      <c r="J449" s="52" t="s">
        <v>63</v>
      </c>
      <c r="K449" s="52" t="s">
        <v>25</v>
      </c>
      <c r="L449" s="52" t="s">
        <v>26</v>
      </c>
      <c r="M449" s="55">
        <v>86.42</v>
      </c>
      <c r="N449" s="52">
        <v>55</v>
      </c>
      <c r="O449" s="52">
        <v>0.02</v>
      </c>
      <c r="P449" s="55">
        <v>1038.8900000000001</v>
      </c>
      <c r="Q449" s="75" t="s">
        <v>61</v>
      </c>
    </row>
    <row r="450" spans="1:17">
      <c r="A450" s="65">
        <v>3340</v>
      </c>
      <c r="B450" s="52" t="s">
        <v>48</v>
      </c>
      <c r="C450" s="52" t="s">
        <v>35</v>
      </c>
      <c r="D450" s="52" t="s">
        <v>54</v>
      </c>
      <c r="E450" s="52" t="s">
        <v>30</v>
      </c>
      <c r="F450" s="52" t="s">
        <v>55</v>
      </c>
      <c r="G450" s="52" t="s">
        <v>22</v>
      </c>
      <c r="H450" s="52" t="s">
        <v>31</v>
      </c>
      <c r="I450" s="52">
        <v>2023</v>
      </c>
      <c r="J450" s="52" t="s">
        <v>45</v>
      </c>
      <c r="K450" s="52" t="s">
        <v>65</v>
      </c>
      <c r="L450" s="52" t="s">
        <v>66</v>
      </c>
      <c r="M450" s="55">
        <v>69.89</v>
      </c>
      <c r="N450" s="52">
        <v>328</v>
      </c>
      <c r="O450" s="52">
        <v>0.17</v>
      </c>
      <c r="P450" s="55">
        <v>1085.51</v>
      </c>
      <c r="Q450" s="75" t="s">
        <v>47</v>
      </c>
    </row>
    <row r="451" spans="1:17">
      <c r="A451" s="65">
        <v>3352</v>
      </c>
      <c r="B451" s="52" t="s">
        <v>48</v>
      </c>
      <c r="C451" s="52" t="s">
        <v>49</v>
      </c>
      <c r="D451" s="52" t="s">
        <v>36</v>
      </c>
      <c r="E451" s="52" t="s">
        <v>59</v>
      </c>
      <c r="F451" s="52" t="s">
        <v>60</v>
      </c>
      <c r="G451" s="52" t="s">
        <v>22</v>
      </c>
      <c r="H451" s="52" t="s">
        <v>23</v>
      </c>
      <c r="I451" s="52">
        <v>2024</v>
      </c>
      <c r="J451" s="52" t="s">
        <v>45</v>
      </c>
      <c r="K451" s="52" t="s">
        <v>64</v>
      </c>
      <c r="L451" s="52" t="s">
        <v>69</v>
      </c>
      <c r="M451" s="55">
        <v>66.31</v>
      </c>
      <c r="N451" s="52">
        <v>8</v>
      </c>
      <c r="O451" s="52">
        <v>0.16</v>
      </c>
      <c r="P451" s="55">
        <v>560.28</v>
      </c>
      <c r="Q451" s="75" t="s">
        <v>27</v>
      </c>
    </row>
    <row r="452" spans="1:17">
      <c r="A452" s="65">
        <v>3354</v>
      </c>
      <c r="B452" s="52" t="s">
        <v>48</v>
      </c>
      <c r="C452" s="52" t="s">
        <v>49</v>
      </c>
      <c r="D452" s="52" t="s">
        <v>36</v>
      </c>
      <c r="E452" s="52" t="s">
        <v>70</v>
      </c>
      <c r="F452" s="52" t="s">
        <v>60</v>
      </c>
      <c r="G452" s="52" t="s">
        <v>22</v>
      </c>
      <c r="H452" s="52" t="s">
        <v>23</v>
      </c>
      <c r="I452" s="52">
        <v>2023</v>
      </c>
      <c r="J452" s="52" t="s">
        <v>32</v>
      </c>
      <c r="K452" s="52" t="s">
        <v>51</v>
      </c>
      <c r="L452" s="52" t="s">
        <v>34</v>
      </c>
      <c r="M452" s="55">
        <v>42.18</v>
      </c>
      <c r="N452" s="52">
        <v>175</v>
      </c>
      <c r="O452" s="52">
        <v>0.3</v>
      </c>
      <c r="P452" s="55">
        <v>3342.79</v>
      </c>
      <c r="Q452" s="75" t="s">
        <v>56</v>
      </c>
    </row>
    <row r="453" spans="1:17">
      <c r="A453" s="65">
        <v>3355</v>
      </c>
      <c r="B453" s="52" t="s">
        <v>48</v>
      </c>
      <c r="C453" s="52" t="s">
        <v>49</v>
      </c>
      <c r="D453" s="52" t="s">
        <v>52</v>
      </c>
      <c r="E453" s="52" t="s">
        <v>37</v>
      </c>
      <c r="F453" s="52" t="s">
        <v>55</v>
      </c>
      <c r="G453" s="52" t="s">
        <v>44</v>
      </c>
      <c r="H453" s="52" t="s">
        <v>23</v>
      </c>
      <c r="I453" s="52">
        <v>2023</v>
      </c>
      <c r="J453" s="52" t="s">
        <v>63</v>
      </c>
      <c r="K453" s="52" t="s">
        <v>51</v>
      </c>
      <c r="L453" s="52" t="s">
        <v>69</v>
      </c>
      <c r="M453" s="55">
        <v>44.21</v>
      </c>
      <c r="N453" s="52">
        <v>288</v>
      </c>
      <c r="O453" s="52">
        <v>0.23</v>
      </c>
      <c r="P453" s="55">
        <v>3276.99</v>
      </c>
      <c r="Q453" s="75" t="s">
        <v>40</v>
      </c>
    </row>
    <row r="454" spans="1:17">
      <c r="A454" s="65">
        <v>3356</v>
      </c>
      <c r="B454" s="52" t="s">
        <v>48</v>
      </c>
      <c r="C454" s="52" t="s">
        <v>28</v>
      </c>
      <c r="D454" s="52" t="s">
        <v>42</v>
      </c>
      <c r="E454" s="52" t="s">
        <v>62</v>
      </c>
      <c r="F454" s="52" t="s">
        <v>38</v>
      </c>
      <c r="G454" s="52" t="s">
        <v>44</v>
      </c>
      <c r="H454" s="52" t="s">
        <v>31</v>
      </c>
      <c r="I454" s="52">
        <v>2023</v>
      </c>
      <c r="J454" s="52" t="s">
        <v>63</v>
      </c>
      <c r="K454" s="52" t="s">
        <v>73</v>
      </c>
      <c r="L454" s="52" t="s">
        <v>69</v>
      </c>
      <c r="M454" s="55">
        <v>98.95</v>
      </c>
      <c r="N454" s="52">
        <v>164</v>
      </c>
      <c r="O454" s="52">
        <v>0.23</v>
      </c>
      <c r="P454" s="55">
        <v>2155.73</v>
      </c>
      <c r="Q454" s="75" t="s">
        <v>56</v>
      </c>
    </row>
    <row r="455" spans="1:17">
      <c r="A455" s="65">
        <v>3359</v>
      </c>
      <c r="B455" s="52" t="s">
        <v>48</v>
      </c>
      <c r="C455" s="52" t="s">
        <v>18</v>
      </c>
      <c r="D455" s="52" t="s">
        <v>52</v>
      </c>
      <c r="E455" s="52" t="s">
        <v>62</v>
      </c>
      <c r="F455" s="52" t="s">
        <v>43</v>
      </c>
      <c r="G455" s="52" t="s">
        <v>22</v>
      </c>
      <c r="H455" s="52" t="s">
        <v>23</v>
      </c>
      <c r="I455" s="52">
        <v>2023</v>
      </c>
      <c r="J455" s="52" t="s">
        <v>24</v>
      </c>
      <c r="K455" s="52" t="s">
        <v>71</v>
      </c>
      <c r="L455" s="52" t="s">
        <v>39</v>
      </c>
      <c r="M455" s="55">
        <v>23.43</v>
      </c>
      <c r="N455" s="52">
        <v>324</v>
      </c>
      <c r="O455" s="52">
        <v>0.15</v>
      </c>
      <c r="P455" s="55">
        <v>733.19</v>
      </c>
      <c r="Q455" s="75" t="s">
        <v>61</v>
      </c>
    </row>
    <row r="456" spans="1:17">
      <c r="A456" s="65">
        <v>3361</v>
      </c>
      <c r="B456" s="52" t="s">
        <v>48</v>
      </c>
      <c r="C456" s="52" t="s">
        <v>49</v>
      </c>
      <c r="D456" s="52" t="s">
        <v>50</v>
      </c>
      <c r="E456" s="52" t="s">
        <v>59</v>
      </c>
      <c r="F456" s="52" t="s">
        <v>60</v>
      </c>
      <c r="G456" s="52" t="s">
        <v>57</v>
      </c>
      <c r="H456" s="52" t="s">
        <v>31</v>
      </c>
      <c r="I456" s="52">
        <v>2023</v>
      </c>
      <c r="J456" s="52" t="s">
        <v>45</v>
      </c>
      <c r="K456" s="52" t="s">
        <v>68</v>
      </c>
      <c r="L456" s="52" t="s">
        <v>66</v>
      </c>
      <c r="M456" s="55">
        <v>17.66</v>
      </c>
      <c r="N456" s="52">
        <v>270</v>
      </c>
      <c r="O456" s="52">
        <v>0.18</v>
      </c>
      <c r="P456" s="55">
        <v>1418.36</v>
      </c>
      <c r="Q456" s="75" t="s">
        <v>27</v>
      </c>
    </row>
    <row r="457" spans="1:17">
      <c r="A457" s="65">
        <v>3365</v>
      </c>
      <c r="B457" s="52" t="s">
        <v>48</v>
      </c>
      <c r="C457" s="52" t="s">
        <v>35</v>
      </c>
      <c r="D457" s="52" t="s">
        <v>19</v>
      </c>
      <c r="E457" s="52" t="s">
        <v>20</v>
      </c>
      <c r="F457" s="52" t="s">
        <v>60</v>
      </c>
      <c r="G457" s="52" t="s">
        <v>44</v>
      </c>
      <c r="H457" s="52" t="s">
        <v>23</v>
      </c>
      <c r="I457" s="52">
        <v>2023</v>
      </c>
      <c r="J457" s="52" t="s">
        <v>32</v>
      </c>
      <c r="K457" s="52" t="s">
        <v>58</v>
      </c>
      <c r="L457" s="52" t="s">
        <v>26</v>
      </c>
      <c r="M457" s="55">
        <v>28.16</v>
      </c>
      <c r="N457" s="52">
        <v>189</v>
      </c>
      <c r="O457" s="52">
        <v>0.25</v>
      </c>
      <c r="P457" s="55">
        <v>2862.1</v>
      </c>
      <c r="Q457" s="75" t="s">
        <v>40</v>
      </c>
    </row>
    <row r="458" spans="1:17">
      <c r="A458" s="65">
        <v>3375</v>
      </c>
      <c r="B458" s="52" t="s">
        <v>48</v>
      </c>
      <c r="C458" s="52" t="s">
        <v>35</v>
      </c>
      <c r="D458" s="52" t="s">
        <v>54</v>
      </c>
      <c r="E458" s="52" t="s">
        <v>62</v>
      </c>
      <c r="F458" s="52" t="s">
        <v>55</v>
      </c>
      <c r="G458" s="52" t="s">
        <v>44</v>
      </c>
      <c r="H458" s="52" t="s">
        <v>23</v>
      </c>
      <c r="I458" s="52">
        <v>2023</v>
      </c>
      <c r="J458" s="52" t="s">
        <v>32</v>
      </c>
      <c r="K458" s="52" t="s">
        <v>33</v>
      </c>
      <c r="L458" s="52" t="s">
        <v>34</v>
      </c>
      <c r="M458" s="55">
        <v>53.87</v>
      </c>
      <c r="N458" s="52">
        <v>442</v>
      </c>
      <c r="O458" s="52">
        <v>0.02</v>
      </c>
      <c r="P458" s="55">
        <v>4628.74</v>
      </c>
      <c r="Q458" s="75" t="s">
        <v>27</v>
      </c>
    </row>
    <row r="459" spans="1:17">
      <c r="A459" s="65">
        <v>3378</v>
      </c>
      <c r="B459" s="52" t="s">
        <v>48</v>
      </c>
      <c r="C459" s="52" t="s">
        <v>28</v>
      </c>
      <c r="D459" s="52" t="s">
        <v>50</v>
      </c>
      <c r="E459" s="52" t="s">
        <v>67</v>
      </c>
      <c r="F459" s="52" t="s">
        <v>55</v>
      </c>
      <c r="G459" s="52" t="s">
        <v>57</v>
      </c>
      <c r="H459" s="52" t="s">
        <v>31</v>
      </c>
      <c r="I459" s="52">
        <v>2023</v>
      </c>
      <c r="J459" s="52" t="s">
        <v>45</v>
      </c>
      <c r="K459" s="52" t="s">
        <v>33</v>
      </c>
      <c r="L459" s="52" t="s">
        <v>69</v>
      </c>
      <c r="M459" s="55">
        <v>78.64</v>
      </c>
      <c r="N459" s="52">
        <v>301</v>
      </c>
      <c r="O459" s="52">
        <v>0.17</v>
      </c>
      <c r="P459" s="55">
        <v>3512.8</v>
      </c>
      <c r="Q459" s="75" t="s">
        <v>56</v>
      </c>
    </row>
    <row r="460" spans="1:17">
      <c r="A460" s="65">
        <v>3379</v>
      </c>
      <c r="B460" s="52" t="s">
        <v>48</v>
      </c>
      <c r="C460" s="52" t="s">
        <v>49</v>
      </c>
      <c r="D460" s="52" t="s">
        <v>36</v>
      </c>
      <c r="E460" s="52" t="s">
        <v>30</v>
      </c>
      <c r="F460" s="52" t="s">
        <v>38</v>
      </c>
      <c r="G460" s="52" t="s">
        <v>57</v>
      </c>
      <c r="H460" s="52" t="s">
        <v>31</v>
      </c>
      <c r="I460" s="52">
        <v>2023</v>
      </c>
      <c r="J460" s="52" t="s">
        <v>32</v>
      </c>
      <c r="K460" s="52" t="s">
        <v>25</v>
      </c>
      <c r="L460" s="52" t="s">
        <v>34</v>
      </c>
      <c r="M460" s="55">
        <v>96.16</v>
      </c>
      <c r="N460" s="52">
        <v>437</v>
      </c>
      <c r="O460" s="52">
        <v>0.05</v>
      </c>
      <c r="P460" s="55">
        <v>1123.83</v>
      </c>
      <c r="Q460" s="75" t="s">
        <v>40</v>
      </c>
    </row>
    <row r="461" spans="1:17">
      <c r="A461" s="65">
        <v>3387</v>
      </c>
      <c r="B461" s="52" t="s">
        <v>48</v>
      </c>
      <c r="C461" s="52" t="s">
        <v>28</v>
      </c>
      <c r="D461" s="52" t="s">
        <v>36</v>
      </c>
      <c r="E461" s="52" t="s">
        <v>37</v>
      </c>
      <c r="F461" s="52" t="s">
        <v>60</v>
      </c>
      <c r="G461" s="52" t="s">
        <v>57</v>
      </c>
      <c r="H461" s="52" t="s">
        <v>31</v>
      </c>
      <c r="I461" s="52">
        <v>2024</v>
      </c>
      <c r="J461" s="52" t="s">
        <v>63</v>
      </c>
      <c r="K461" s="52" t="s">
        <v>51</v>
      </c>
      <c r="L461" s="52" t="s">
        <v>34</v>
      </c>
      <c r="M461" s="55">
        <v>92.88</v>
      </c>
      <c r="N461" s="52">
        <v>85</v>
      </c>
      <c r="O461" s="52">
        <v>0.28000000000000003</v>
      </c>
      <c r="P461" s="55">
        <v>2802.05</v>
      </c>
      <c r="Q461" s="75" t="s">
        <v>61</v>
      </c>
    </row>
    <row r="462" spans="1:17">
      <c r="A462" s="65">
        <v>3390</v>
      </c>
      <c r="B462" s="52" t="s">
        <v>48</v>
      </c>
      <c r="C462" s="52" t="s">
        <v>18</v>
      </c>
      <c r="D462" s="52" t="s">
        <v>54</v>
      </c>
      <c r="E462" s="52" t="s">
        <v>37</v>
      </c>
      <c r="F462" s="52" t="s">
        <v>55</v>
      </c>
      <c r="G462" s="52" t="s">
        <v>44</v>
      </c>
      <c r="H462" s="52" t="s">
        <v>31</v>
      </c>
      <c r="I462" s="52">
        <v>2023</v>
      </c>
      <c r="J462" s="52" t="s">
        <v>45</v>
      </c>
      <c r="K462" s="52" t="s">
        <v>71</v>
      </c>
      <c r="L462" s="52" t="s">
        <v>39</v>
      </c>
      <c r="M462" s="55">
        <v>40.1</v>
      </c>
      <c r="N462" s="52">
        <v>88</v>
      </c>
      <c r="O462" s="52">
        <v>0.19</v>
      </c>
      <c r="P462" s="55">
        <v>2839.35</v>
      </c>
      <c r="Q462" s="75" t="s">
        <v>61</v>
      </c>
    </row>
    <row r="463" spans="1:17">
      <c r="A463" s="65">
        <v>3394</v>
      </c>
      <c r="B463" s="52" t="s">
        <v>48</v>
      </c>
      <c r="C463" s="52" t="s">
        <v>28</v>
      </c>
      <c r="D463" s="52" t="s">
        <v>54</v>
      </c>
      <c r="E463" s="52" t="s">
        <v>62</v>
      </c>
      <c r="F463" s="52" t="s">
        <v>38</v>
      </c>
      <c r="G463" s="52" t="s">
        <v>44</v>
      </c>
      <c r="H463" s="52" t="s">
        <v>31</v>
      </c>
      <c r="I463" s="52">
        <v>2024</v>
      </c>
      <c r="J463" s="52" t="s">
        <v>32</v>
      </c>
      <c r="K463" s="52" t="s">
        <v>71</v>
      </c>
      <c r="L463" s="52" t="s">
        <v>34</v>
      </c>
      <c r="M463" s="55">
        <v>35.799999999999997</v>
      </c>
      <c r="N463" s="52">
        <v>425</v>
      </c>
      <c r="O463" s="52">
        <v>0.13</v>
      </c>
      <c r="P463" s="55">
        <v>513.16999999999996</v>
      </c>
      <c r="Q463" s="75" t="s">
        <v>56</v>
      </c>
    </row>
    <row r="464" spans="1:17">
      <c r="A464" s="65">
        <v>3406</v>
      </c>
      <c r="B464" s="52" t="s">
        <v>48</v>
      </c>
      <c r="C464" s="52" t="s">
        <v>49</v>
      </c>
      <c r="D464" s="52" t="s">
        <v>54</v>
      </c>
      <c r="E464" s="52" t="s">
        <v>59</v>
      </c>
      <c r="F464" s="52" t="s">
        <v>60</v>
      </c>
      <c r="G464" s="52" t="s">
        <v>22</v>
      </c>
      <c r="H464" s="52" t="s">
        <v>23</v>
      </c>
      <c r="I464" s="52">
        <v>2024</v>
      </c>
      <c r="J464" s="52" t="s">
        <v>24</v>
      </c>
      <c r="K464" s="52" t="s">
        <v>68</v>
      </c>
      <c r="L464" s="52" t="s">
        <v>39</v>
      </c>
      <c r="M464" s="55">
        <v>29.36</v>
      </c>
      <c r="N464" s="52">
        <v>456</v>
      </c>
      <c r="O464" s="52">
        <v>0.01</v>
      </c>
      <c r="P464" s="55">
        <v>4597.46</v>
      </c>
      <c r="Q464" s="75" t="s">
        <v>27</v>
      </c>
    </row>
    <row r="465" spans="1:17">
      <c r="A465" s="65">
        <v>3408</v>
      </c>
      <c r="B465" s="52" t="s">
        <v>48</v>
      </c>
      <c r="C465" s="52" t="s">
        <v>35</v>
      </c>
      <c r="D465" s="52" t="s">
        <v>36</v>
      </c>
      <c r="E465" s="52" t="s">
        <v>59</v>
      </c>
      <c r="F465" s="52" t="s">
        <v>55</v>
      </c>
      <c r="G465" s="52" t="s">
        <v>44</v>
      </c>
      <c r="H465" s="52" t="s">
        <v>23</v>
      </c>
      <c r="I465" s="52">
        <v>2024</v>
      </c>
      <c r="J465" s="52" t="s">
        <v>24</v>
      </c>
      <c r="K465" s="52" t="s">
        <v>53</v>
      </c>
      <c r="L465" s="52" t="s">
        <v>26</v>
      </c>
      <c r="M465" s="55">
        <v>77.03</v>
      </c>
      <c r="N465" s="52">
        <v>356</v>
      </c>
      <c r="O465" s="52">
        <v>0.16</v>
      </c>
      <c r="P465" s="55">
        <v>824.32</v>
      </c>
      <c r="Q465" s="75" t="s">
        <v>56</v>
      </c>
    </row>
    <row r="466" spans="1:17">
      <c r="A466" s="65">
        <v>3415</v>
      </c>
      <c r="B466" s="52" t="s">
        <v>48</v>
      </c>
      <c r="C466" s="52" t="s">
        <v>28</v>
      </c>
      <c r="D466" s="52" t="s">
        <v>29</v>
      </c>
      <c r="E466" s="52" t="s">
        <v>59</v>
      </c>
      <c r="F466" s="52" t="s">
        <v>55</v>
      </c>
      <c r="G466" s="52" t="s">
        <v>22</v>
      </c>
      <c r="H466" s="52" t="s">
        <v>31</v>
      </c>
      <c r="I466" s="52">
        <v>2023</v>
      </c>
      <c r="J466" s="52" t="s">
        <v>24</v>
      </c>
      <c r="K466" s="52" t="s">
        <v>58</v>
      </c>
      <c r="L466" s="52" t="s">
        <v>34</v>
      </c>
      <c r="M466" s="55">
        <v>30.57</v>
      </c>
      <c r="N466" s="52">
        <v>462</v>
      </c>
      <c r="O466" s="52">
        <v>0.12</v>
      </c>
      <c r="P466" s="55">
        <v>2224.12</v>
      </c>
      <c r="Q466" s="75" t="s">
        <v>61</v>
      </c>
    </row>
    <row r="467" spans="1:17">
      <c r="A467" s="65">
        <v>3422</v>
      </c>
      <c r="B467" s="52" t="s">
        <v>48</v>
      </c>
      <c r="C467" s="52" t="s">
        <v>28</v>
      </c>
      <c r="D467" s="52" t="s">
        <v>54</v>
      </c>
      <c r="E467" s="52" t="s">
        <v>37</v>
      </c>
      <c r="F467" s="52" t="s">
        <v>43</v>
      </c>
      <c r="G467" s="52" t="s">
        <v>57</v>
      </c>
      <c r="H467" s="52" t="s">
        <v>31</v>
      </c>
      <c r="I467" s="52">
        <v>2024</v>
      </c>
      <c r="J467" s="52" t="s">
        <v>45</v>
      </c>
      <c r="K467" s="52" t="s">
        <v>33</v>
      </c>
      <c r="L467" s="52" t="s">
        <v>69</v>
      </c>
      <c r="M467" s="55">
        <v>16.920000000000002</v>
      </c>
      <c r="N467" s="52">
        <v>283</v>
      </c>
      <c r="O467" s="52">
        <v>0.18</v>
      </c>
      <c r="P467" s="55">
        <v>3658.85</v>
      </c>
      <c r="Q467" s="75" t="s">
        <v>47</v>
      </c>
    </row>
    <row r="468" spans="1:17">
      <c r="A468" s="65">
        <v>3424</v>
      </c>
      <c r="B468" s="52" t="s">
        <v>48</v>
      </c>
      <c r="C468" s="52" t="s">
        <v>35</v>
      </c>
      <c r="D468" s="52" t="s">
        <v>29</v>
      </c>
      <c r="E468" s="52" t="s">
        <v>62</v>
      </c>
      <c r="F468" s="52" t="s">
        <v>21</v>
      </c>
      <c r="G468" s="52" t="s">
        <v>22</v>
      </c>
      <c r="H468" s="52" t="s">
        <v>23</v>
      </c>
      <c r="I468" s="52">
        <v>2023</v>
      </c>
      <c r="J468" s="52" t="s">
        <v>63</v>
      </c>
      <c r="K468" s="52" t="s">
        <v>71</v>
      </c>
      <c r="L468" s="52" t="s">
        <v>39</v>
      </c>
      <c r="M468" s="55">
        <v>67.12</v>
      </c>
      <c r="N468" s="52">
        <v>404</v>
      </c>
      <c r="O468" s="52">
        <v>0.06</v>
      </c>
      <c r="P468" s="55">
        <v>2927.01</v>
      </c>
      <c r="Q468" s="75" t="s">
        <v>40</v>
      </c>
    </row>
    <row r="469" spans="1:17">
      <c r="A469" s="65">
        <v>3425</v>
      </c>
      <c r="B469" s="52" t="s">
        <v>48</v>
      </c>
      <c r="C469" s="52" t="s">
        <v>49</v>
      </c>
      <c r="D469" s="52" t="s">
        <v>29</v>
      </c>
      <c r="E469" s="52" t="s">
        <v>30</v>
      </c>
      <c r="F469" s="52" t="s">
        <v>60</v>
      </c>
      <c r="G469" s="52" t="s">
        <v>22</v>
      </c>
      <c r="H469" s="52" t="s">
        <v>23</v>
      </c>
      <c r="I469" s="52">
        <v>2024</v>
      </c>
      <c r="J469" s="52" t="s">
        <v>24</v>
      </c>
      <c r="K469" s="52" t="s">
        <v>71</v>
      </c>
      <c r="L469" s="52" t="s">
        <v>69</v>
      </c>
      <c r="M469" s="55">
        <v>5.68</v>
      </c>
      <c r="N469" s="52">
        <v>173</v>
      </c>
      <c r="O469" s="52">
        <v>0.09</v>
      </c>
      <c r="P469" s="55">
        <v>2645.38</v>
      </c>
      <c r="Q469" s="75" t="s">
        <v>47</v>
      </c>
    </row>
    <row r="470" spans="1:17">
      <c r="A470" s="65">
        <v>3427</v>
      </c>
      <c r="B470" s="52" t="s">
        <v>48</v>
      </c>
      <c r="C470" s="52" t="s">
        <v>35</v>
      </c>
      <c r="D470" s="52" t="s">
        <v>42</v>
      </c>
      <c r="E470" s="52" t="s">
        <v>70</v>
      </c>
      <c r="F470" s="52" t="s">
        <v>38</v>
      </c>
      <c r="G470" s="52" t="s">
        <v>57</v>
      </c>
      <c r="H470" s="52" t="s">
        <v>31</v>
      </c>
      <c r="I470" s="52">
        <v>2023</v>
      </c>
      <c r="J470" s="52" t="s">
        <v>45</v>
      </c>
      <c r="K470" s="52" t="s">
        <v>51</v>
      </c>
      <c r="L470" s="52" t="s">
        <v>39</v>
      </c>
      <c r="M470" s="55">
        <v>53.03</v>
      </c>
      <c r="N470" s="52">
        <v>150</v>
      </c>
      <c r="O470" s="52">
        <v>0.09</v>
      </c>
      <c r="P470" s="55">
        <v>3988.49</v>
      </c>
      <c r="Q470" s="75" t="s">
        <v>47</v>
      </c>
    </row>
    <row r="471" spans="1:17">
      <c r="A471" s="65">
        <v>3428</v>
      </c>
      <c r="B471" s="52" t="s">
        <v>48</v>
      </c>
      <c r="C471" s="52" t="s">
        <v>28</v>
      </c>
      <c r="D471" s="52" t="s">
        <v>52</v>
      </c>
      <c r="E471" s="52" t="s">
        <v>59</v>
      </c>
      <c r="F471" s="52" t="s">
        <v>43</v>
      </c>
      <c r="G471" s="52" t="s">
        <v>44</v>
      </c>
      <c r="H471" s="52" t="s">
        <v>23</v>
      </c>
      <c r="I471" s="52">
        <v>2023</v>
      </c>
      <c r="J471" s="52" t="s">
        <v>24</v>
      </c>
      <c r="K471" s="52" t="s">
        <v>64</v>
      </c>
      <c r="L471" s="52" t="s">
        <v>39</v>
      </c>
      <c r="M471" s="55">
        <v>5.56</v>
      </c>
      <c r="N471" s="52">
        <v>468</v>
      </c>
      <c r="O471" s="52">
        <v>0.12</v>
      </c>
      <c r="P471" s="55">
        <v>2371.75</v>
      </c>
      <c r="Q471" s="75" t="s">
        <v>47</v>
      </c>
    </row>
    <row r="472" spans="1:17">
      <c r="A472" s="65">
        <v>3429</v>
      </c>
      <c r="B472" s="52" t="s">
        <v>48</v>
      </c>
      <c r="C472" s="52" t="s">
        <v>18</v>
      </c>
      <c r="D472" s="52" t="s">
        <v>54</v>
      </c>
      <c r="E472" s="52" t="s">
        <v>20</v>
      </c>
      <c r="F472" s="52" t="s">
        <v>43</v>
      </c>
      <c r="G472" s="52" t="s">
        <v>22</v>
      </c>
      <c r="H472" s="52" t="s">
        <v>23</v>
      </c>
      <c r="I472" s="52">
        <v>2024</v>
      </c>
      <c r="J472" s="52" t="s">
        <v>24</v>
      </c>
      <c r="K472" s="52" t="s">
        <v>73</v>
      </c>
      <c r="L472" s="52" t="s">
        <v>26</v>
      </c>
      <c r="M472" s="55">
        <v>93.01</v>
      </c>
      <c r="N472" s="52">
        <v>200</v>
      </c>
      <c r="O472" s="52">
        <v>0.3</v>
      </c>
      <c r="P472" s="55">
        <v>3483.27</v>
      </c>
      <c r="Q472" s="75" t="s">
        <v>61</v>
      </c>
    </row>
    <row r="473" spans="1:17">
      <c r="A473" s="65">
        <v>3431</v>
      </c>
      <c r="B473" s="52" t="s">
        <v>48</v>
      </c>
      <c r="C473" s="52" t="s">
        <v>28</v>
      </c>
      <c r="D473" s="52" t="s">
        <v>29</v>
      </c>
      <c r="E473" s="52" t="s">
        <v>30</v>
      </c>
      <c r="F473" s="52" t="s">
        <v>38</v>
      </c>
      <c r="G473" s="52" t="s">
        <v>57</v>
      </c>
      <c r="H473" s="52" t="s">
        <v>23</v>
      </c>
      <c r="I473" s="52">
        <v>2023</v>
      </c>
      <c r="J473" s="52" t="s">
        <v>32</v>
      </c>
      <c r="K473" s="52" t="s">
        <v>72</v>
      </c>
      <c r="L473" s="52" t="s">
        <v>34</v>
      </c>
      <c r="M473" s="55">
        <v>66.53</v>
      </c>
      <c r="N473" s="52">
        <v>114</v>
      </c>
      <c r="O473" s="52">
        <v>0.19</v>
      </c>
      <c r="P473" s="55">
        <v>3264.62</v>
      </c>
      <c r="Q473" s="75" t="s">
        <v>27</v>
      </c>
    </row>
    <row r="474" spans="1:17">
      <c r="A474" s="65">
        <v>3434</v>
      </c>
      <c r="B474" s="52" t="s">
        <v>48</v>
      </c>
      <c r="C474" s="52" t="s">
        <v>35</v>
      </c>
      <c r="D474" s="52" t="s">
        <v>42</v>
      </c>
      <c r="E474" s="52" t="s">
        <v>30</v>
      </c>
      <c r="F474" s="52" t="s">
        <v>38</v>
      </c>
      <c r="G474" s="52" t="s">
        <v>57</v>
      </c>
      <c r="H474" s="52" t="s">
        <v>23</v>
      </c>
      <c r="I474" s="52">
        <v>2023</v>
      </c>
      <c r="J474" s="52" t="s">
        <v>63</v>
      </c>
      <c r="K474" s="52" t="s">
        <v>51</v>
      </c>
      <c r="L474" s="52" t="s">
        <v>66</v>
      </c>
      <c r="M474" s="55">
        <v>90.34</v>
      </c>
      <c r="N474" s="52">
        <v>61</v>
      </c>
      <c r="O474" s="52">
        <v>0.01</v>
      </c>
      <c r="P474" s="55">
        <v>352.18</v>
      </c>
      <c r="Q474" s="75" t="s">
        <v>27</v>
      </c>
    </row>
    <row r="475" spans="1:17">
      <c r="A475" s="65">
        <v>3439</v>
      </c>
      <c r="B475" s="52" t="s">
        <v>48</v>
      </c>
      <c r="C475" s="52" t="s">
        <v>49</v>
      </c>
      <c r="D475" s="52" t="s">
        <v>42</v>
      </c>
      <c r="E475" s="52" t="s">
        <v>20</v>
      </c>
      <c r="F475" s="52" t="s">
        <v>60</v>
      </c>
      <c r="G475" s="52" t="s">
        <v>22</v>
      </c>
      <c r="H475" s="52" t="s">
        <v>31</v>
      </c>
      <c r="I475" s="52">
        <v>2024</v>
      </c>
      <c r="J475" s="52" t="s">
        <v>32</v>
      </c>
      <c r="K475" s="52" t="s">
        <v>68</v>
      </c>
      <c r="L475" s="52" t="s">
        <v>34</v>
      </c>
      <c r="M475" s="55">
        <v>24.09</v>
      </c>
      <c r="N475" s="52">
        <v>471</v>
      </c>
      <c r="O475" s="52">
        <v>0.14000000000000001</v>
      </c>
      <c r="P475" s="55">
        <v>3582.26</v>
      </c>
      <c r="Q475" s="75" t="s">
        <v>56</v>
      </c>
    </row>
    <row r="476" spans="1:17">
      <c r="A476" s="65">
        <v>3441</v>
      </c>
      <c r="B476" s="52" t="s">
        <v>48</v>
      </c>
      <c r="C476" s="52" t="s">
        <v>35</v>
      </c>
      <c r="D476" s="52" t="s">
        <v>36</v>
      </c>
      <c r="E476" s="52" t="s">
        <v>67</v>
      </c>
      <c r="F476" s="52" t="s">
        <v>60</v>
      </c>
      <c r="G476" s="52" t="s">
        <v>57</v>
      </c>
      <c r="H476" s="52" t="s">
        <v>23</v>
      </c>
      <c r="I476" s="52">
        <v>2023</v>
      </c>
      <c r="J476" s="52" t="s">
        <v>45</v>
      </c>
      <c r="K476" s="52" t="s">
        <v>65</v>
      </c>
      <c r="L476" s="52" t="s">
        <v>26</v>
      </c>
      <c r="M476" s="55">
        <v>15.33</v>
      </c>
      <c r="N476" s="52">
        <v>60</v>
      </c>
      <c r="O476" s="52">
        <v>0.2</v>
      </c>
      <c r="P476" s="55">
        <v>4939.12</v>
      </c>
      <c r="Q476" s="75" t="s">
        <v>47</v>
      </c>
    </row>
    <row r="477" spans="1:17">
      <c r="A477" s="65">
        <v>3442</v>
      </c>
      <c r="B477" s="52" t="s">
        <v>48</v>
      </c>
      <c r="C477" s="52" t="s">
        <v>35</v>
      </c>
      <c r="D477" s="52" t="s">
        <v>19</v>
      </c>
      <c r="E477" s="52" t="s">
        <v>37</v>
      </c>
      <c r="F477" s="52" t="s">
        <v>43</v>
      </c>
      <c r="G477" s="52" t="s">
        <v>57</v>
      </c>
      <c r="H477" s="52" t="s">
        <v>23</v>
      </c>
      <c r="I477" s="52">
        <v>2023</v>
      </c>
      <c r="J477" s="52" t="s">
        <v>63</v>
      </c>
      <c r="K477" s="52" t="s">
        <v>72</v>
      </c>
      <c r="L477" s="52" t="s">
        <v>34</v>
      </c>
      <c r="M477" s="55">
        <v>39.22</v>
      </c>
      <c r="N477" s="52">
        <v>140</v>
      </c>
      <c r="O477" s="52">
        <v>0.14000000000000001</v>
      </c>
      <c r="P477" s="55">
        <v>1819.94</v>
      </c>
      <c r="Q477" s="75" t="s">
        <v>61</v>
      </c>
    </row>
    <row r="478" spans="1:17">
      <c r="A478" s="65">
        <v>3443</v>
      </c>
      <c r="B478" s="52" t="s">
        <v>48</v>
      </c>
      <c r="C478" s="52" t="s">
        <v>35</v>
      </c>
      <c r="D478" s="52" t="s">
        <v>36</v>
      </c>
      <c r="E478" s="52" t="s">
        <v>59</v>
      </c>
      <c r="F478" s="52" t="s">
        <v>55</v>
      </c>
      <c r="G478" s="52" t="s">
        <v>44</v>
      </c>
      <c r="H478" s="52" t="s">
        <v>31</v>
      </c>
      <c r="I478" s="52">
        <v>2024</v>
      </c>
      <c r="J478" s="52" t="s">
        <v>45</v>
      </c>
      <c r="K478" s="52" t="s">
        <v>65</v>
      </c>
      <c r="L478" s="52" t="s">
        <v>26</v>
      </c>
      <c r="M478" s="55">
        <v>97.84</v>
      </c>
      <c r="N478" s="52">
        <v>17</v>
      </c>
      <c r="O478" s="52">
        <v>0.28000000000000003</v>
      </c>
      <c r="P478" s="55">
        <v>502.98</v>
      </c>
      <c r="Q478" s="75" t="s">
        <v>56</v>
      </c>
    </row>
    <row r="479" spans="1:17">
      <c r="A479" s="65">
        <v>3445</v>
      </c>
      <c r="B479" s="52" t="s">
        <v>48</v>
      </c>
      <c r="C479" s="52" t="s">
        <v>49</v>
      </c>
      <c r="D479" s="52" t="s">
        <v>19</v>
      </c>
      <c r="E479" s="52" t="s">
        <v>30</v>
      </c>
      <c r="F479" s="52" t="s">
        <v>43</v>
      </c>
      <c r="G479" s="52" t="s">
        <v>57</v>
      </c>
      <c r="H479" s="52" t="s">
        <v>31</v>
      </c>
      <c r="I479" s="52">
        <v>2024</v>
      </c>
      <c r="J479" s="52" t="s">
        <v>63</v>
      </c>
      <c r="K479" s="52" t="s">
        <v>68</v>
      </c>
      <c r="L479" s="52" t="s">
        <v>66</v>
      </c>
      <c r="M479" s="55">
        <v>78.44</v>
      </c>
      <c r="N479" s="52">
        <v>78</v>
      </c>
      <c r="O479" s="52">
        <v>0.12</v>
      </c>
      <c r="P479" s="55">
        <v>4903.63</v>
      </c>
      <c r="Q479" s="75" t="s">
        <v>47</v>
      </c>
    </row>
    <row r="480" spans="1:17">
      <c r="A480" s="65">
        <v>3449</v>
      </c>
      <c r="B480" s="52" t="s">
        <v>48</v>
      </c>
      <c r="C480" s="52" t="s">
        <v>28</v>
      </c>
      <c r="D480" s="52" t="s">
        <v>50</v>
      </c>
      <c r="E480" s="52" t="s">
        <v>70</v>
      </c>
      <c r="F480" s="52" t="s">
        <v>38</v>
      </c>
      <c r="G480" s="52" t="s">
        <v>22</v>
      </c>
      <c r="H480" s="52" t="s">
        <v>23</v>
      </c>
      <c r="I480" s="52">
        <v>2023</v>
      </c>
      <c r="J480" s="52" t="s">
        <v>45</v>
      </c>
      <c r="K480" s="52" t="s">
        <v>64</v>
      </c>
      <c r="L480" s="52" t="s">
        <v>39</v>
      </c>
      <c r="M480" s="55">
        <v>88.61</v>
      </c>
      <c r="N480" s="52">
        <v>15</v>
      </c>
      <c r="O480" s="52">
        <v>0.15</v>
      </c>
      <c r="P480" s="55">
        <v>1624.07</v>
      </c>
      <c r="Q480" s="75" t="s">
        <v>56</v>
      </c>
    </row>
    <row r="481" spans="1:17">
      <c r="A481" s="65">
        <v>3451</v>
      </c>
      <c r="B481" s="52" t="s">
        <v>48</v>
      </c>
      <c r="C481" s="52" t="s">
        <v>28</v>
      </c>
      <c r="D481" s="52" t="s">
        <v>29</v>
      </c>
      <c r="E481" s="52" t="s">
        <v>59</v>
      </c>
      <c r="F481" s="52" t="s">
        <v>60</v>
      </c>
      <c r="G481" s="52" t="s">
        <v>22</v>
      </c>
      <c r="H481" s="52" t="s">
        <v>23</v>
      </c>
      <c r="I481" s="52">
        <v>2023</v>
      </c>
      <c r="J481" s="52" t="s">
        <v>45</v>
      </c>
      <c r="K481" s="52" t="s">
        <v>58</v>
      </c>
      <c r="L481" s="52" t="s">
        <v>69</v>
      </c>
      <c r="M481" s="55">
        <v>91.06</v>
      </c>
      <c r="N481" s="52">
        <v>365</v>
      </c>
      <c r="O481" s="52">
        <v>0.18</v>
      </c>
      <c r="P481" s="55">
        <v>4331.72</v>
      </c>
      <c r="Q481" s="75" t="s">
        <v>40</v>
      </c>
    </row>
    <row r="482" spans="1:17">
      <c r="A482" s="65">
        <v>3459</v>
      </c>
      <c r="B482" s="52" t="s">
        <v>48</v>
      </c>
      <c r="C482" s="52" t="s">
        <v>35</v>
      </c>
      <c r="D482" s="52" t="s">
        <v>54</v>
      </c>
      <c r="E482" s="52" t="s">
        <v>20</v>
      </c>
      <c r="F482" s="52" t="s">
        <v>38</v>
      </c>
      <c r="G482" s="52" t="s">
        <v>57</v>
      </c>
      <c r="H482" s="52" t="s">
        <v>23</v>
      </c>
      <c r="I482" s="52">
        <v>2024</v>
      </c>
      <c r="J482" s="52" t="s">
        <v>24</v>
      </c>
      <c r="K482" s="52" t="s">
        <v>64</v>
      </c>
      <c r="L482" s="52" t="s">
        <v>34</v>
      </c>
      <c r="M482" s="55">
        <v>16.14</v>
      </c>
      <c r="N482" s="52">
        <v>95</v>
      </c>
      <c r="O482" s="52">
        <v>0.02</v>
      </c>
      <c r="P482" s="55">
        <v>2363.9</v>
      </c>
      <c r="Q482" s="75" t="s">
        <v>27</v>
      </c>
    </row>
    <row r="483" spans="1:17">
      <c r="A483" s="65">
        <v>3462</v>
      </c>
      <c r="B483" s="52" t="s">
        <v>48</v>
      </c>
      <c r="C483" s="52" t="s">
        <v>28</v>
      </c>
      <c r="D483" s="52" t="s">
        <v>29</v>
      </c>
      <c r="E483" s="52" t="s">
        <v>20</v>
      </c>
      <c r="F483" s="52" t="s">
        <v>43</v>
      </c>
      <c r="G483" s="52" t="s">
        <v>57</v>
      </c>
      <c r="H483" s="52" t="s">
        <v>23</v>
      </c>
      <c r="I483" s="52">
        <v>2024</v>
      </c>
      <c r="J483" s="52" t="s">
        <v>24</v>
      </c>
      <c r="K483" s="52" t="s">
        <v>25</v>
      </c>
      <c r="L483" s="52" t="s">
        <v>69</v>
      </c>
      <c r="M483" s="55">
        <v>17.309999999999999</v>
      </c>
      <c r="N483" s="52">
        <v>81</v>
      </c>
      <c r="O483" s="52">
        <v>0.2</v>
      </c>
      <c r="P483" s="55">
        <v>2135.13</v>
      </c>
      <c r="Q483" s="75" t="s">
        <v>56</v>
      </c>
    </row>
    <row r="484" spans="1:17">
      <c r="A484" s="65">
        <v>3464</v>
      </c>
      <c r="B484" s="52" t="s">
        <v>48</v>
      </c>
      <c r="C484" s="52" t="s">
        <v>28</v>
      </c>
      <c r="D484" s="52" t="s">
        <v>54</v>
      </c>
      <c r="E484" s="52" t="s">
        <v>67</v>
      </c>
      <c r="F484" s="52" t="s">
        <v>60</v>
      </c>
      <c r="G484" s="52" t="s">
        <v>57</v>
      </c>
      <c r="H484" s="52" t="s">
        <v>31</v>
      </c>
      <c r="I484" s="52">
        <v>2023</v>
      </c>
      <c r="J484" s="52" t="s">
        <v>24</v>
      </c>
      <c r="K484" s="52" t="s">
        <v>25</v>
      </c>
      <c r="L484" s="52" t="s">
        <v>34</v>
      </c>
      <c r="M484" s="55">
        <v>38.880000000000003</v>
      </c>
      <c r="N484" s="52">
        <v>79</v>
      </c>
      <c r="O484" s="52">
        <v>0.21</v>
      </c>
      <c r="P484" s="55">
        <v>4913.2</v>
      </c>
      <c r="Q484" s="75" t="s">
        <v>27</v>
      </c>
    </row>
    <row r="485" spans="1:17">
      <c r="A485" s="65">
        <v>3466</v>
      </c>
      <c r="B485" s="52" t="s">
        <v>48</v>
      </c>
      <c r="C485" s="52" t="s">
        <v>28</v>
      </c>
      <c r="D485" s="52" t="s">
        <v>54</v>
      </c>
      <c r="E485" s="52" t="s">
        <v>30</v>
      </c>
      <c r="F485" s="52" t="s">
        <v>38</v>
      </c>
      <c r="G485" s="52" t="s">
        <v>22</v>
      </c>
      <c r="H485" s="52" t="s">
        <v>23</v>
      </c>
      <c r="I485" s="52">
        <v>2023</v>
      </c>
      <c r="J485" s="52" t="s">
        <v>63</v>
      </c>
      <c r="K485" s="52" t="s">
        <v>73</v>
      </c>
      <c r="L485" s="52" t="s">
        <v>69</v>
      </c>
      <c r="M485" s="55">
        <v>53.72</v>
      </c>
      <c r="N485" s="52">
        <v>432</v>
      </c>
      <c r="O485" s="52">
        <v>0.08</v>
      </c>
      <c r="P485" s="55">
        <v>2945.12</v>
      </c>
      <c r="Q485" s="75" t="s">
        <v>56</v>
      </c>
    </row>
    <row r="486" spans="1:17">
      <c r="A486" s="65">
        <v>3468</v>
      </c>
      <c r="B486" s="52" t="s">
        <v>48</v>
      </c>
      <c r="C486" s="52" t="s">
        <v>18</v>
      </c>
      <c r="D486" s="52" t="s">
        <v>52</v>
      </c>
      <c r="E486" s="52" t="s">
        <v>20</v>
      </c>
      <c r="F486" s="52" t="s">
        <v>43</v>
      </c>
      <c r="G486" s="52" t="s">
        <v>57</v>
      </c>
      <c r="H486" s="52" t="s">
        <v>23</v>
      </c>
      <c r="I486" s="52">
        <v>2024</v>
      </c>
      <c r="J486" s="52" t="s">
        <v>45</v>
      </c>
      <c r="K486" s="52" t="s">
        <v>33</v>
      </c>
      <c r="L486" s="52" t="s">
        <v>66</v>
      </c>
      <c r="M486" s="55">
        <v>19.190000000000001</v>
      </c>
      <c r="N486" s="52">
        <v>450</v>
      </c>
      <c r="O486" s="52">
        <v>0.15</v>
      </c>
      <c r="P486" s="55">
        <v>3707.21</v>
      </c>
      <c r="Q486" s="75" t="s">
        <v>27</v>
      </c>
    </row>
    <row r="487" spans="1:17">
      <c r="A487" s="65">
        <v>3470</v>
      </c>
      <c r="B487" s="52" t="s">
        <v>48</v>
      </c>
      <c r="C487" s="52" t="s">
        <v>18</v>
      </c>
      <c r="D487" s="52" t="s">
        <v>54</v>
      </c>
      <c r="E487" s="52" t="s">
        <v>62</v>
      </c>
      <c r="F487" s="52" t="s">
        <v>21</v>
      </c>
      <c r="G487" s="52" t="s">
        <v>44</v>
      </c>
      <c r="H487" s="52" t="s">
        <v>31</v>
      </c>
      <c r="I487" s="52">
        <v>2023</v>
      </c>
      <c r="J487" s="52" t="s">
        <v>63</v>
      </c>
      <c r="K487" s="52" t="s">
        <v>64</v>
      </c>
      <c r="L487" s="52" t="s">
        <v>34</v>
      </c>
      <c r="M487" s="55">
        <v>6.41</v>
      </c>
      <c r="N487" s="52">
        <v>329</v>
      </c>
      <c r="O487" s="52">
        <v>0.17</v>
      </c>
      <c r="P487" s="55">
        <v>3399.42</v>
      </c>
      <c r="Q487" s="75" t="s">
        <v>47</v>
      </c>
    </row>
    <row r="488" spans="1:17">
      <c r="A488" s="65">
        <v>3474</v>
      </c>
      <c r="B488" s="52" t="s">
        <v>48</v>
      </c>
      <c r="C488" s="52" t="s">
        <v>35</v>
      </c>
      <c r="D488" s="52" t="s">
        <v>54</v>
      </c>
      <c r="E488" s="52" t="s">
        <v>30</v>
      </c>
      <c r="F488" s="52" t="s">
        <v>43</v>
      </c>
      <c r="G488" s="52" t="s">
        <v>44</v>
      </c>
      <c r="H488" s="52" t="s">
        <v>23</v>
      </c>
      <c r="I488" s="52">
        <v>2023</v>
      </c>
      <c r="J488" s="52" t="s">
        <v>24</v>
      </c>
      <c r="K488" s="52" t="s">
        <v>73</v>
      </c>
      <c r="L488" s="52" t="s">
        <v>34</v>
      </c>
      <c r="M488" s="55">
        <v>78.540000000000006</v>
      </c>
      <c r="N488" s="52">
        <v>124</v>
      </c>
      <c r="O488" s="52">
        <v>0.12</v>
      </c>
      <c r="P488" s="55">
        <v>3482.52</v>
      </c>
      <c r="Q488" s="75" t="s">
        <v>47</v>
      </c>
    </row>
    <row r="489" spans="1:17">
      <c r="A489" s="65">
        <v>3477</v>
      </c>
      <c r="B489" s="52" t="s">
        <v>48</v>
      </c>
      <c r="C489" s="52" t="s">
        <v>49</v>
      </c>
      <c r="D489" s="52" t="s">
        <v>54</v>
      </c>
      <c r="E489" s="52" t="s">
        <v>59</v>
      </c>
      <c r="F489" s="52" t="s">
        <v>21</v>
      </c>
      <c r="G489" s="52" t="s">
        <v>22</v>
      </c>
      <c r="H489" s="52" t="s">
        <v>23</v>
      </c>
      <c r="I489" s="52">
        <v>2023</v>
      </c>
      <c r="J489" s="52" t="s">
        <v>63</v>
      </c>
      <c r="K489" s="52" t="s">
        <v>25</v>
      </c>
      <c r="L489" s="52" t="s">
        <v>26</v>
      </c>
      <c r="M489" s="55">
        <v>85.2</v>
      </c>
      <c r="N489" s="52">
        <v>341</v>
      </c>
      <c r="O489" s="52">
        <v>7.0000000000000007E-2</v>
      </c>
      <c r="P489" s="55">
        <v>2853.01</v>
      </c>
      <c r="Q489" s="75" t="s">
        <v>61</v>
      </c>
    </row>
    <row r="490" spans="1:17">
      <c r="A490" s="65">
        <v>3478</v>
      </c>
      <c r="B490" s="52" t="s">
        <v>48</v>
      </c>
      <c r="C490" s="52" t="s">
        <v>35</v>
      </c>
      <c r="D490" s="52" t="s">
        <v>52</v>
      </c>
      <c r="E490" s="52" t="s">
        <v>62</v>
      </c>
      <c r="F490" s="52" t="s">
        <v>38</v>
      </c>
      <c r="G490" s="52" t="s">
        <v>44</v>
      </c>
      <c r="H490" s="52" t="s">
        <v>23</v>
      </c>
      <c r="I490" s="52">
        <v>2024</v>
      </c>
      <c r="J490" s="52" t="s">
        <v>63</v>
      </c>
      <c r="K490" s="52" t="s">
        <v>68</v>
      </c>
      <c r="L490" s="52" t="s">
        <v>69</v>
      </c>
      <c r="M490" s="55">
        <v>43.44</v>
      </c>
      <c r="N490" s="52">
        <v>233</v>
      </c>
      <c r="O490" s="52">
        <v>7.0000000000000007E-2</v>
      </c>
      <c r="P490" s="55">
        <v>4803.8599999999997</v>
      </c>
      <c r="Q490" s="75" t="s">
        <v>47</v>
      </c>
    </row>
    <row r="491" spans="1:17">
      <c r="A491" s="65">
        <v>3490</v>
      </c>
      <c r="B491" s="52" t="s">
        <v>48</v>
      </c>
      <c r="C491" s="52" t="s">
        <v>28</v>
      </c>
      <c r="D491" s="52" t="s">
        <v>36</v>
      </c>
      <c r="E491" s="52" t="s">
        <v>20</v>
      </c>
      <c r="F491" s="52" t="s">
        <v>55</v>
      </c>
      <c r="G491" s="52" t="s">
        <v>44</v>
      </c>
      <c r="H491" s="52" t="s">
        <v>23</v>
      </c>
      <c r="I491" s="52">
        <v>2023</v>
      </c>
      <c r="J491" s="52" t="s">
        <v>24</v>
      </c>
      <c r="K491" s="52" t="s">
        <v>33</v>
      </c>
      <c r="L491" s="52" t="s">
        <v>66</v>
      </c>
      <c r="M491" s="55">
        <v>65.040000000000006</v>
      </c>
      <c r="N491" s="52">
        <v>309</v>
      </c>
      <c r="O491" s="52">
        <v>0.11</v>
      </c>
      <c r="P491" s="55">
        <v>4890.66</v>
      </c>
      <c r="Q491" s="75" t="s">
        <v>40</v>
      </c>
    </row>
    <row r="492" spans="1:17">
      <c r="A492" s="65">
        <v>3491</v>
      </c>
      <c r="B492" s="52" t="s">
        <v>48</v>
      </c>
      <c r="C492" s="52" t="s">
        <v>49</v>
      </c>
      <c r="D492" s="52" t="s">
        <v>54</v>
      </c>
      <c r="E492" s="52" t="s">
        <v>37</v>
      </c>
      <c r="F492" s="52" t="s">
        <v>38</v>
      </c>
      <c r="G492" s="52" t="s">
        <v>22</v>
      </c>
      <c r="H492" s="52" t="s">
        <v>31</v>
      </c>
      <c r="I492" s="52">
        <v>2023</v>
      </c>
      <c r="J492" s="52" t="s">
        <v>45</v>
      </c>
      <c r="K492" s="52" t="s">
        <v>25</v>
      </c>
      <c r="L492" s="52" t="s">
        <v>39</v>
      </c>
      <c r="M492" s="55">
        <v>89.96</v>
      </c>
      <c r="N492" s="52">
        <v>3</v>
      </c>
      <c r="O492" s="52">
        <v>0.05</v>
      </c>
      <c r="P492" s="55">
        <v>98.6</v>
      </c>
      <c r="Q492" s="75" t="s">
        <v>40</v>
      </c>
    </row>
    <row r="493" spans="1:17">
      <c r="A493" s="65">
        <v>3497</v>
      </c>
      <c r="B493" s="52" t="s">
        <v>48</v>
      </c>
      <c r="C493" s="52" t="s">
        <v>28</v>
      </c>
      <c r="D493" s="52" t="s">
        <v>54</v>
      </c>
      <c r="E493" s="52" t="s">
        <v>30</v>
      </c>
      <c r="F493" s="52" t="s">
        <v>43</v>
      </c>
      <c r="G493" s="52" t="s">
        <v>44</v>
      </c>
      <c r="H493" s="52" t="s">
        <v>31</v>
      </c>
      <c r="I493" s="52">
        <v>2023</v>
      </c>
      <c r="J493" s="52" t="s">
        <v>63</v>
      </c>
      <c r="K493" s="52" t="s">
        <v>65</v>
      </c>
      <c r="L493" s="52" t="s">
        <v>69</v>
      </c>
      <c r="M493" s="55">
        <v>97.1</v>
      </c>
      <c r="N493" s="52">
        <v>348</v>
      </c>
      <c r="O493" s="52">
        <v>0.01</v>
      </c>
      <c r="P493" s="55">
        <v>3019.84</v>
      </c>
      <c r="Q493" s="75" t="s">
        <v>40</v>
      </c>
    </row>
    <row r="494" spans="1:17">
      <c r="A494" s="65">
        <v>3499</v>
      </c>
      <c r="B494" s="52" t="s">
        <v>48</v>
      </c>
      <c r="C494" s="52" t="s">
        <v>35</v>
      </c>
      <c r="D494" s="52" t="s">
        <v>50</v>
      </c>
      <c r="E494" s="52" t="s">
        <v>37</v>
      </c>
      <c r="F494" s="52" t="s">
        <v>43</v>
      </c>
      <c r="G494" s="52" t="s">
        <v>22</v>
      </c>
      <c r="H494" s="52" t="s">
        <v>31</v>
      </c>
      <c r="I494" s="52">
        <v>2023</v>
      </c>
      <c r="J494" s="52" t="s">
        <v>24</v>
      </c>
      <c r="K494" s="52" t="s">
        <v>46</v>
      </c>
      <c r="L494" s="52" t="s">
        <v>39</v>
      </c>
      <c r="M494" s="55">
        <v>11.58</v>
      </c>
      <c r="N494" s="52">
        <v>270</v>
      </c>
      <c r="O494" s="52">
        <v>0.02</v>
      </c>
      <c r="P494" s="55">
        <v>4913.8</v>
      </c>
      <c r="Q494" s="75" t="s">
        <v>40</v>
      </c>
    </row>
    <row r="495" spans="1:17">
      <c r="A495" s="65">
        <v>3500</v>
      </c>
      <c r="B495" s="52" t="s">
        <v>48</v>
      </c>
      <c r="C495" s="52" t="s">
        <v>18</v>
      </c>
      <c r="D495" s="52" t="s">
        <v>42</v>
      </c>
      <c r="E495" s="52" t="s">
        <v>70</v>
      </c>
      <c r="F495" s="52" t="s">
        <v>21</v>
      </c>
      <c r="G495" s="52" t="s">
        <v>57</v>
      </c>
      <c r="H495" s="52" t="s">
        <v>31</v>
      </c>
      <c r="I495" s="52">
        <v>2023</v>
      </c>
      <c r="J495" s="52" t="s">
        <v>32</v>
      </c>
      <c r="K495" s="52" t="s">
        <v>46</v>
      </c>
      <c r="L495" s="52" t="s">
        <v>69</v>
      </c>
      <c r="M495" s="55">
        <v>50.45</v>
      </c>
      <c r="N495" s="52">
        <v>493</v>
      </c>
      <c r="O495" s="52">
        <v>0.24</v>
      </c>
      <c r="P495" s="55">
        <v>2024.05</v>
      </c>
      <c r="Q495" s="75" t="s">
        <v>27</v>
      </c>
    </row>
    <row r="496" spans="1:17">
      <c r="A496" s="65">
        <v>3501</v>
      </c>
      <c r="B496" s="52" t="s">
        <v>48</v>
      </c>
      <c r="C496" s="52" t="s">
        <v>28</v>
      </c>
      <c r="D496" s="52" t="s">
        <v>19</v>
      </c>
      <c r="E496" s="52" t="s">
        <v>67</v>
      </c>
      <c r="F496" s="52" t="s">
        <v>21</v>
      </c>
      <c r="G496" s="52" t="s">
        <v>22</v>
      </c>
      <c r="H496" s="52" t="s">
        <v>23</v>
      </c>
      <c r="I496" s="52">
        <v>2024</v>
      </c>
      <c r="J496" s="52" t="s">
        <v>24</v>
      </c>
      <c r="K496" s="52" t="s">
        <v>72</v>
      </c>
      <c r="L496" s="52" t="s">
        <v>26</v>
      </c>
      <c r="M496" s="55">
        <v>21.45</v>
      </c>
      <c r="N496" s="52">
        <v>460</v>
      </c>
      <c r="O496" s="52">
        <v>0.05</v>
      </c>
      <c r="P496" s="55">
        <v>2976.55</v>
      </c>
      <c r="Q496" s="75" t="s">
        <v>47</v>
      </c>
    </row>
    <row r="497" spans="1:17">
      <c r="A497" s="65">
        <v>3502</v>
      </c>
      <c r="B497" s="52" t="s">
        <v>48</v>
      </c>
      <c r="C497" s="52" t="s">
        <v>28</v>
      </c>
      <c r="D497" s="52" t="s">
        <v>50</v>
      </c>
      <c r="E497" s="52" t="s">
        <v>30</v>
      </c>
      <c r="F497" s="52" t="s">
        <v>55</v>
      </c>
      <c r="G497" s="52" t="s">
        <v>44</v>
      </c>
      <c r="H497" s="52" t="s">
        <v>23</v>
      </c>
      <c r="I497" s="52">
        <v>2024</v>
      </c>
      <c r="J497" s="52" t="s">
        <v>32</v>
      </c>
      <c r="K497" s="52" t="s">
        <v>46</v>
      </c>
      <c r="L497" s="52" t="s">
        <v>34</v>
      </c>
      <c r="M497" s="55">
        <v>64.66</v>
      </c>
      <c r="N497" s="52">
        <v>31</v>
      </c>
      <c r="O497" s="52">
        <v>0.24</v>
      </c>
      <c r="P497" s="55">
        <v>1646.02</v>
      </c>
      <c r="Q497" s="75" t="s">
        <v>47</v>
      </c>
    </row>
    <row r="498" spans="1:17">
      <c r="A498" s="65">
        <v>3515</v>
      </c>
      <c r="B498" s="52" t="s">
        <v>48</v>
      </c>
      <c r="C498" s="52" t="s">
        <v>35</v>
      </c>
      <c r="D498" s="52" t="s">
        <v>52</v>
      </c>
      <c r="E498" s="52" t="s">
        <v>20</v>
      </c>
      <c r="F498" s="52" t="s">
        <v>43</v>
      </c>
      <c r="G498" s="52" t="s">
        <v>57</v>
      </c>
      <c r="H498" s="52" t="s">
        <v>23</v>
      </c>
      <c r="I498" s="52">
        <v>2024</v>
      </c>
      <c r="J498" s="52" t="s">
        <v>24</v>
      </c>
      <c r="K498" s="52" t="s">
        <v>73</v>
      </c>
      <c r="L498" s="52" t="s">
        <v>39</v>
      </c>
      <c r="M498" s="55">
        <v>94.18</v>
      </c>
      <c r="N498" s="52">
        <v>7</v>
      </c>
      <c r="O498" s="52">
        <v>0.02</v>
      </c>
      <c r="P498" s="55">
        <v>1717.14</v>
      </c>
      <c r="Q498" s="75" t="s">
        <v>40</v>
      </c>
    </row>
    <row r="499" spans="1:17">
      <c r="A499" s="65">
        <v>3518</v>
      </c>
      <c r="B499" s="52" t="s">
        <v>48</v>
      </c>
      <c r="C499" s="52" t="s">
        <v>18</v>
      </c>
      <c r="D499" s="52" t="s">
        <v>29</v>
      </c>
      <c r="E499" s="52" t="s">
        <v>62</v>
      </c>
      <c r="F499" s="52" t="s">
        <v>60</v>
      </c>
      <c r="G499" s="52" t="s">
        <v>44</v>
      </c>
      <c r="H499" s="52" t="s">
        <v>31</v>
      </c>
      <c r="I499" s="52">
        <v>2024</v>
      </c>
      <c r="J499" s="52" t="s">
        <v>45</v>
      </c>
      <c r="K499" s="52" t="s">
        <v>73</v>
      </c>
      <c r="L499" s="52" t="s">
        <v>34</v>
      </c>
      <c r="M499" s="55">
        <v>51.75</v>
      </c>
      <c r="N499" s="52">
        <v>85</v>
      </c>
      <c r="O499" s="52">
        <v>0.16</v>
      </c>
      <c r="P499" s="55">
        <v>446.77</v>
      </c>
      <c r="Q499" s="75" t="s">
        <v>27</v>
      </c>
    </row>
    <row r="500" spans="1:17">
      <c r="A500" s="65">
        <v>3523</v>
      </c>
      <c r="B500" s="52" t="s">
        <v>48</v>
      </c>
      <c r="C500" s="52" t="s">
        <v>18</v>
      </c>
      <c r="D500" s="52" t="s">
        <v>54</v>
      </c>
      <c r="E500" s="52" t="s">
        <v>70</v>
      </c>
      <c r="F500" s="52" t="s">
        <v>38</v>
      </c>
      <c r="G500" s="52" t="s">
        <v>44</v>
      </c>
      <c r="H500" s="52" t="s">
        <v>31</v>
      </c>
      <c r="I500" s="52">
        <v>2024</v>
      </c>
      <c r="J500" s="52" t="s">
        <v>32</v>
      </c>
      <c r="K500" s="52" t="s">
        <v>51</v>
      </c>
      <c r="L500" s="52" t="s">
        <v>34</v>
      </c>
      <c r="M500" s="55">
        <v>5.4</v>
      </c>
      <c r="N500" s="52">
        <v>172</v>
      </c>
      <c r="O500" s="52">
        <v>0.22</v>
      </c>
      <c r="P500" s="55">
        <v>3690.06</v>
      </c>
      <c r="Q500" s="75" t="s">
        <v>27</v>
      </c>
    </row>
    <row r="501" spans="1:17">
      <c r="A501" s="65">
        <v>3525</v>
      </c>
      <c r="B501" s="52" t="s">
        <v>48</v>
      </c>
      <c r="C501" s="52" t="s">
        <v>49</v>
      </c>
      <c r="D501" s="52" t="s">
        <v>54</v>
      </c>
      <c r="E501" s="52" t="s">
        <v>37</v>
      </c>
      <c r="F501" s="52" t="s">
        <v>43</v>
      </c>
      <c r="G501" s="52" t="s">
        <v>57</v>
      </c>
      <c r="H501" s="52" t="s">
        <v>23</v>
      </c>
      <c r="I501" s="52">
        <v>2023</v>
      </c>
      <c r="J501" s="52" t="s">
        <v>24</v>
      </c>
      <c r="K501" s="52" t="s">
        <v>68</v>
      </c>
      <c r="L501" s="52" t="s">
        <v>69</v>
      </c>
      <c r="M501" s="55">
        <v>48.85</v>
      </c>
      <c r="N501" s="52">
        <v>429</v>
      </c>
      <c r="O501" s="52">
        <v>0.19</v>
      </c>
      <c r="P501" s="55">
        <v>2672.67</v>
      </c>
      <c r="Q501" s="75" t="s">
        <v>56</v>
      </c>
    </row>
    <row r="502" spans="1:17">
      <c r="A502" s="65">
        <v>3526</v>
      </c>
      <c r="B502" s="52" t="s">
        <v>48</v>
      </c>
      <c r="C502" s="52" t="s">
        <v>28</v>
      </c>
      <c r="D502" s="52" t="s">
        <v>52</v>
      </c>
      <c r="E502" s="52" t="s">
        <v>59</v>
      </c>
      <c r="F502" s="52" t="s">
        <v>38</v>
      </c>
      <c r="G502" s="52" t="s">
        <v>22</v>
      </c>
      <c r="H502" s="52" t="s">
        <v>31</v>
      </c>
      <c r="I502" s="52">
        <v>2024</v>
      </c>
      <c r="J502" s="52" t="s">
        <v>45</v>
      </c>
      <c r="K502" s="52" t="s">
        <v>58</v>
      </c>
      <c r="L502" s="52" t="s">
        <v>69</v>
      </c>
      <c r="M502" s="55">
        <v>66.34</v>
      </c>
      <c r="N502" s="52">
        <v>422</v>
      </c>
      <c r="O502" s="52">
        <v>0.14000000000000001</v>
      </c>
      <c r="P502" s="55">
        <v>175.7</v>
      </c>
      <c r="Q502" s="75" t="s">
        <v>27</v>
      </c>
    </row>
    <row r="503" spans="1:17">
      <c r="A503" s="65">
        <v>3527</v>
      </c>
      <c r="B503" s="52" t="s">
        <v>48</v>
      </c>
      <c r="C503" s="52" t="s">
        <v>18</v>
      </c>
      <c r="D503" s="52" t="s">
        <v>29</v>
      </c>
      <c r="E503" s="52" t="s">
        <v>37</v>
      </c>
      <c r="F503" s="52" t="s">
        <v>43</v>
      </c>
      <c r="G503" s="52" t="s">
        <v>22</v>
      </c>
      <c r="H503" s="52" t="s">
        <v>23</v>
      </c>
      <c r="I503" s="52">
        <v>2024</v>
      </c>
      <c r="J503" s="52" t="s">
        <v>63</v>
      </c>
      <c r="K503" s="52" t="s">
        <v>71</v>
      </c>
      <c r="L503" s="52" t="s">
        <v>39</v>
      </c>
      <c r="M503" s="55">
        <v>56.5</v>
      </c>
      <c r="N503" s="52">
        <v>295</v>
      </c>
      <c r="O503" s="52">
        <v>0.28999999999999998</v>
      </c>
      <c r="P503" s="55">
        <v>960.43</v>
      </c>
      <c r="Q503" s="75" t="s">
        <v>61</v>
      </c>
    </row>
    <row r="504" spans="1:17">
      <c r="A504" s="65">
        <v>3530</v>
      </c>
      <c r="B504" s="52" t="s">
        <v>48</v>
      </c>
      <c r="C504" s="52" t="s">
        <v>35</v>
      </c>
      <c r="D504" s="52" t="s">
        <v>29</v>
      </c>
      <c r="E504" s="52" t="s">
        <v>67</v>
      </c>
      <c r="F504" s="52" t="s">
        <v>21</v>
      </c>
      <c r="G504" s="52" t="s">
        <v>44</v>
      </c>
      <c r="H504" s="52" t="s">
        <v>23</v>
      </c>
      <c r="I504" s="52">
        <v>2024</v>
      </c>
      <c r="J504" s="52" t="s">
        <v>24</v>
      </c>
      <c r="K504" s="52" t="s">
        <v>64</v>
      </c>
      <c r="L504" s="52" t="s">
        <v>26</v>
      </c>
      <c r="M504" s="55">
        <v>7.46</v>
      </c>
      <c r="N504" s="52">
        <v>369</v>
      </c>
      <c r="O504" s="52">
        <v>0.23</v>
      </c>
      <c r="P504" s="55">
        <v>434.36</v>
      </c>
      <c r="Q504" s="75" t="s">
        <v>47</v>
      </c>
    </row>
    <row r="505" spans="1:17">
      <c r="A505" s="65">
        <v>3534</v>
      </c>
      <c r="B505" s="52" t="s">
        <v>48</v>
      </c>
      <c r="C505" s="52" t="s">
        <v>28</v>
      </c>
      <c r="D505" s="52" t="s">
        <v>42</v>
      </c>
      <c r="E505" s="52" t="s">
        <v>70</v>
      </c>
      <c r="F505" s="52" t="s">
        <v>21</v>
      </c>
      <c r="G505" s="52" t="s">
        <v>22</v>
      </c>
      <c r="H505" s="52" t="s">
        <v>23</v>
      </c>
      <c r="I505" s="52">
        <v>2023</v>
      </c>
      <c r="J505" s="52" t="s">
        <v>63</v>
      </c>
      <c r="K505" s="52" t="s">
        <v>68</v>
      </c>
      <c r="L505" s="52" t="s">
        <v>66</v>
      </c>
      <c r="M505" s="55">
        <v>11.79</v>
      </c>
      <c r="N505" s="52">
        <v>422</v>
      </c>
      <c r="O505" s="52">
        <v>0.16</v>
      </c>
      <c r="P505" s="55">
        <v>853.01</v>
      </c>
      <c r="Q505" s="75" t="s">
        <v>47</v>
      </c>
    </row>
    <row r="506" spans="1:17">
      <c r="A506" s="65">
        <v>3536</v>
      </c>
      <c r="B506" s="52" t="s">
        <v>48</v>
      </c>
      <c r="C506" s="52" t="s">
        <v>28</v>
      </c>
      <c r="D506" s="52" t="s">
        <v>29</v>
      </c>
      <c r="E506" s="52" t="s">
        <v>70</v>
      </c>
      <c r="F506" s="52" t="s">
        <v>38</v>
      </c>
      <c r="G506" s="52" t="s">
        <v>57</v>
      </c>
      <c r="H506" s="52" t="s">
        <v>23</v>
      </c>
      <c r="I506" s="52">
        <v>2023</v>
      </c>
      <c r="J506" s="52" t="s">
        <v>45</v>
      </c>
      <c r="K506" s="52" t="s">
        <v>65</v>
      </c>
      <c r="L506" s="52" t="s">
        <v>39</v>
      </c>
      <c r="M506" s="55">
        <v>53.48</v>
      </c>
      <c r="N506" s="52">
        <v>253</v>
      </c>
      <c r="O506" s="52">
        <v>0.24</v>
      </c>
      <c r="P506" s="55">
        <v>1873.35</v>
      </c>
      <c r="Q506" s="75" t="s">
        <v>56</v>
      </c>
    </row>
    <row r="507" spans="1:17">
      <c r="A507" s="65">
        <v>3537</v>
      </c>
      <c r="B507" s="52" t="s">
        <v>48</v>
      </c>
      <c r="C507" s="52" t="s">
        <v>35</v>
      </c>
      <c r="D507" s="52" t="s">
        <v>29</v>
      </c>
      <c r="E507" s="52" t="s">
        <v>67</v>
      </c>
      <c r="F507" s="52" t="s">
        <v>38</v>
      </c>
      <c r="G507" s="52" t="s">
        <v>44</v>
      </c>
      <c r="H507" s="52" t="s">
        <v>23</v>
      </c>
      <c r="I507" s="52">
        <v>2024</v>
      </c>
      <c r="J507" s="52" t="s">
        <v>45</v>
      </c>
      <c r="K507" s="52" t="s">
        <v>51</v>
      </c>
      <c r="L507" s="52" t="s">
        <v>26</v>
      </c>
      <c r="M507" s="55">
        <v>66.08</v>
      </c>
      <c r="N507" s="52">
        <v>386</v>
      </c>
      <c r="O507" s="52">
        <v>0.28999999999999998</v>
      </c>
      <c r="P507" s="55">
        <v>585.65</v>
      </c>
      <c r="Q507" s="75" t="s">
        <v>56</v>
      </c>
    </row>
    <row r="508" spans="1:17">
      <c r="A508" s="65">
        <v>3541</v>
      </c>
      <c r="B508" s="52" t="s">
        <v>48</v>
      </c>
      <c r="C508" s="52" t="s">
        <v>35</v>
      </c>
      <c r="D508" s="52" t="s">
        <v>54</v>
      </c>
      <c r="E508" s="52" t="s">
        <v>30</v>
      </c>
      <c r="F508" s="52" t="s">
        <v>38</v>
      </c>
      <c r="G508" s="52" t="s">
        <v>57</v>
      </c>
      <c r="H508" s="52" t="s">
        <v>23</v>
      </c>
      <c r="I508" s="52">
        <v>2023</v>
      </c>
      <c r="J508" s="52" t="s">
        <v>24</v>
      </c>
      <c r="K508" s="52" t="s">
        <v>33</v>
      </c>
      <c r="L508" s="52" t="s">
        <v>39</v>
      </c>
      <c r="M508" s="55">
        <v>18.420000000000002</v>
      </c>
      <c r="N508" s="52">
        <v>435</v>
      </c>
      <c r="O508" s="52">
        <v>0.25</v>
      </c>
      <c r="P508" s="55">
        <v>4946.55</v>
      </c>
      <c r="Q508" s="75" t="s">
        <v>47</v>
      </c>
    </row>
    <row r="509" spans="1:17">
      <c r="A509" s="65">
        <v>3548</v>
      </c>
      <c r="B509" s="52" t="s">
        <v>48</v>
      </c>
      <c r="C509" s="52" t="s">
        <v>35</v>
      </c>
      <c r="D509" s="52" t="s">
        <v>19</v>
      </c>
      <c r="E509" s="52" t="s">
        <v>30</v>
      </c>
      <c r="F509" s="52" t="s">
        <v>43</v>
      </c>
      <c r="G509" s="52" t="s">
        <v>57</v>
      </c>
      <c r="H509" s="52" t="s">
        <v>23</v>
      </c>
      <c r="I509" s="52">
        <v>2023</v>
      </c>
      <c r="J509" s="52" t="s">
        <v>24</v>
      </c>
      <c r="K509" s="52" t="s">
        <v>71</v>
      </c>
      <c r="L509" s="52" t="s">
        <v>34</v>
      </c>
      <c r="M509" s="55">
        <v>27.51</v>
      </c>
      <c r="N509" s="52">
        <v>353</v>
      </c>
      <c r="O509" s="52">
        <v>0.26</v>
      </c>
      <c r="P509" s="55">
        <v>3812.15</v>
      </c>
      <c r="Q509" s="75" t="s">
        <v>40</v>
      </c>
    </row>
    <row r="510" spans="1:17">
      <c r="A510" s="65">
        <v>3549</v>
      </c>
      <c r="B510" s="52" t="s">
        <v>48</v>
      </c>
      <c r="C510" s="52" t="s">
        <v>49</v>
      </c>
      <c r="D510" s="52" t="s">
        <v>36</v>
      </c>
      <c r="E510" s="52" t="s">
        <v>62</v>
      </c>
      <c r="F510" s="52" t="s">
        <v>55</v>
      </c>
      <c r="G510" s="52" t="s">
        <v>44</v>
      </c>
      <c r="H510" s="52" t="s">
        <v>31</v>
      </c>
      <c r="I510" s="52">
        <v>2023</v>
      </c>
      <c r="J510" s="52" t="s">
        <v>32</v>
      </c>
      <c r="K510" s="52" t="s">
        <v>64</v>
      </c>
      <c r="L510" s="52" t="s">
        <v>34</v>
      </c>
      <c r="M510" s="55">
        <v>51.73</v>
      </c>
      <c r="N510" s="52">
        <v>250</v>
      </c>
      <c r="O510" s="52">
        <v>0.24</v>
      </c>
      <c r="P510" s="55">
        <v>3714.31</v>
      </c>
      <c r="Q510" s="75" t="s">
        <v>47</v>
      </c>
    </row>
    <row r="511" spans="1:17">
      <c r="A511" s="65">
        <v>3550</v>
      </c>
      <c r="B511" s="52" t="s">
        <v>48</v>
      </c>
      <c r="C511" s="52" t="s">
        <v>28</v>
      </c>
      <c r="D511" s="52" t="s">
        <v>19</v>
      </c>
      <c r="E511" s="52" t="s">
        <v>20</v>
      </c>
      <c r="F511" s="52" t="s">
        <v>60</v>
      </c>
      <c r="G511" s="52" t="s">
        <v>44</v>
      </c>
      <c r="H511" s="52" t="s">
        <v>31</v>
      </c>
      <c r="I511" s="52">
        <v>2024</v>
      </c>
      <c r="J511" s="52" t="s">
        <v>24</v>
      </c>
      <c r="K511" s="52" t="s">
        <v>71</v>
      </c>
      <c r="L511" s="52" t="s">
        <v>26</v>
      </c>
      <c r="M511" s="55">
        <v>67.83</v>
      </c>
      <c r="N511" s="52">
        <v>451</v>
      </c>
      <c r="O511" s="52">
        <v>0.17</v>
      </c>
      <c r="P511" s="55">
        <v>1365.65</v>
      </c>
      <c r="Q511" s="75" t="s">
        <v>61</v>
      </c>
    </row>
    <row r="512" spans="1:17">
      <c r="A512" s="65">
        <v>3553</v>
      </c>
      <c r="B512" s="52" t="s">
        <v>48</v>
      </c>
      <c r="C512" s="52" t="s">
        <v>35</v>
      </c>
      <c r="D512" s="52" t="s">
        <v>19</v>
      </c>
      <c r="E512" s="52" t="s">
        <v>37</v>
      </c>
      <c r="F512" s="52" t="s">
        <v>55</v>
      </c>
      <c r="G512" s="52" t="s">
        <v>22</v>
      </c>
      <c r="H512" s="52" t="s">
        <v>31</v>
      </c>
      <c r="I512" s="52">
        <v>2023</v>
      </c>
      <c r="J512" s="52" t="s">
        <v>63</v>
      </c>
      <c r="K512" s="52" t="s">
        <v>25</v>
      </c>
      <c r="L512" s="52" t="s">
        <v>34</v>
      </c>
      <c r="M512" s="55">
        <v>67.94</v>
      </c>
      <c r="N512" s="52">
        <v>384</v>
      </c>
      <c r="O512" s="52">
        <v>0.15</v>
      </c>
      <c r="P512" s="55">
        <v>3437.18</v>
      </c>
      <c r="Q512" s="75" t="s">
        <v>27</v>
      </c>
    </row>
    <row r="513" spans="1:17">
      <c r="A513" s="65">
        <v>3558</v>
      </c>
      <c r="B513" s="52" t="s">
        <v>48</v>
      </c>
      <c r="C513" s="52" t="s">
        <v>18</v>
      </c>
      <c r="D513" s="52" t="s">
        <v>52</v>
      </c>
      <c r="E513" s="52" t="s">
        <v>20</v>
      </c>
      <c r="F513" s="52" t="s">
        <v>55</v>
      </c>
      <c r="G513" s="52" t="s">
        <v>22</v>
      </c>
      <c r="H513" s="52" t="s">
        <v>23</v>
      </c>
      <c r="I513" s="52">
        <v>2023</v>
      </c>
      <c r="J513" s="52" t="s">
        <v>45</v>
      </c>
      <c r="K513" s="52" t="s">
        <v>51</v>
      </c>
      <c r="L513" s="52" t="s">
        <v>69</v>
      </c>
      <c r="M513" s="55">
        <v>33.799999999999997</v>
      </c>
      <c r="N513" s="52">
        <v>76</v>
      </c>
      <c r="O513" s="52">
        <v>0.21</v>
      </c>
      <c r="P513" s="55">
        <v>1407.17</v>
      </c>
      <c r="Q513" s="75" t="s">
        <v>47</v>
      </c>
    </row>
    <row r="514" spans="1:17">
      <c r="A514" s="65">
        <v>3562</v>
      </c>
      <c r="B514" s="52" t="s">
        <v>48</v>
      </c>
      <c r="C514" s="52" t="s">
        <v>18</v>
      </c>
      <c r="D514" s="52" t="s">
        <v>19</v>
      </c>
      <c r="E514" s="52" t="s">
        <v>37</v>
      </c>
      <c r="F514" s="52" t="s">
        <v>55</v>
      </c>
      <c r="G514" s="52" t="s">
        <v>57</v>
      </c>
      <c r="H514" s="52" t="s">
        <v>31</v>
      </c>
      <c r="I514" s="52">
        <v>2024</v>
      </c>
      <c r="J514" s="52" t="s">
        <v>63</v>
      </c>
      <c r="K514" s="52" t="s">
        <v>72</v>
      </c>
      <c r="L514" s="52" t="s">
        <v>69</v>
      </c>
      <c r="M514" s="55">
        <v>24.13</v>
      </c>
      <c r="N514" s="52">
        <v>14</v>
      </c>
      <c r="O514" s="52">
        <v>0.19</v>
      </c>
      <c r="P514" s="55">
        <v>4177.68</v>
      </c>
      <c r="Q514" s="75" t="s">
        <v>47</v>
      </c>
    </row>
    <row r="515" spans="1:17">
      <c r="A515" s="65">
        <v>3567</v>
      </c>
      <c r="B515" s="52" t="s">
        <v>48</v>
      </c>
      <c r="C515" s="52" t="s">
        <v>18</v>
      </c>
      <c r="D515" s="52" t="s">
        <v>52</v>
      </c>
      <c r="E515" s="52" t="s">
        <v>70</v>
      </c>
      <c r="F515" s="52" t="s">
        <v>21</v>
      </c>
      <c r="G515" s="52" t="s">
        <v>22</v>
      </c>
      <c r="H515" s="52" t="s">
        <v>31</v>
      </c>
      <c r="I515" s="52">
        <v>2024</v>
      </c>
      <c r="J515" s="52" t="s">
        <v>45</v>
      </c>
      <c r="K515" s="52" t="s">
        <v>25</v>
      </c>
      <c r="L515" s="52" t="s">
        <v>66</v>
      </c>
      <c r="M515" s="55">
        <v>85.42</v>
      </c>
      <c r="N515" s="52">
        <v>39</v>
      </c>
      <c r="O515" s="52">
        <v>0.06</v>
      </c>
      <c r="P515" s="55">
        <v>2494.08</v>
      </c>
      <c r="Q515" s="75" t="s">
        <v>40</v>
      </c>
    </row>
    <row r="516" spans="1:17">
      <c r="A516" s="65">
        <v>3568</v>
      </c>
      <c r="B516" s="52" t="s">
        <v>48</v>
      </c>
      <c r="C516" s="52" t="s">
        <v>28</v>
      </c>
      <c r="D516" s="52" t="s">
        <v>50</v>
      </c>
      <c r="E516" s="52" t="s">
        <v>20</v>
      </c>
      <c r="F516" s="52" t="s">
        <v>60</v>
      </c>
      <c r="G516" s="52" t="s">
        <v>57</v>
      </c>
      <c r="H516" s="52" t="s">
        <v>23</v>
      </c>
      <c r="I516" s="52">
        <v>2024</v>
      </c>
      <c r="J516" s="52" t="s">
        <v>63</v>
      </c>
      <c r="K516" s="52" t="s">
        <v>58</v>
      </c>
      <c r="L516" s="52" t="s">
        <v>66</v>
      </c>
      <c r="M516" s="55">
        <v>99.85</v>
      </c>
      <c r="N516" s="52">
        <v>358</v>
      </c>
      <c r="O516" s="52">
        <v>0.02</v>
      </c>
      <c r="P516" s="55">
        <v>3710.87</v>
      </c>
      <c r="Q516" s="75" t="s">
        <v>56</v>
      </c>
    </row>
    <row r="517" spans="1:17">
      <c r="A517" s="65">
        <v>3570</v>
      </c>
      <c r="B517" s="52" t="s">
        <v>48</v>
      </c>
      <c r="C517" s="52" t="s">
        <v>28</v>
      </c>
      <c r="D517" s="52" t="s">
        <v>19</v>
      </c>
      <c r="E517" s="52" t="s">
        <v>37</v>
      </c>
      <c r="F517" s="52" t="s">
        <v>21</v>
      </c>
      <c r="G517" s="52" t="s">
        <v>22</v>
      </c>
      <c r="H517" s="52" t="s">
        <v>23</v>
      </c>
      <c r="I517" s="52">
        <v>2023</v>
      </c>
      <c r="J517" s="52" t="s">
        <v>45</v>
      </c>
      <c r="K517" s="52" t="s">
        <v>68</v>
      </c>
      <c r="L517" s="52" t="s">
        <v>26</v>
      </c>
      <c r="M517" s="55">
        <v>86.09</v>
      </c>
      <c r="N517" s="52">
        <v>15</v>
      </c>
      <c r="O517" s="52">
        <v>0.19</v>
      </c>
      <c r="P517" s="55">
        <v>2758.84</v>
      </c>
      <c r="Q517" s="75" t="s">
        <v>61</v>
      </c>
    </row>
    <row r="518" spans="1:17">
      <c r="A518" s="65">
        <v>3573</v>
      </c>
      <c r="B518" s="52" t="s">
        <v>48</v>
      </c>
      <c r="C518" s="52" t="s">
        <v>28</v>
      </c>
      <c r="D518" s="52" t="s">
        <v>54</v>
      </c>
      <c r="E518" s="52" t="s">
        <v>20</v>
      </c>
      <c r="F518" s="52" t="s">
        <v>21</v>
      </c>
      <c r="G518" s="52" t="s">
        <v>22</v>
      </c>
      <c r="H518" s="52" t="s">
        <v>31</v>
      </c>
      <c r="I518" s="52">
        <v>2024</v>
      </c>
      <c r="J518" s="52" t="s">
        <v>45</v>
      </c>
      <c r="K518" s="52" t="s">
        <v>58</v>
      </c>
      <c r="L518" s="52" t="s">
        <v>69</v>
      </c>
      <c r="M518" s="55">
        <v>92.08</v>
      </c>
      <c r="N518" s="52">
        <v>449</v>
      </c>
      <c r="O518" s="52">
        <v>0.09</v>
      </c>
      <c r="P518" s="55">
        <v>3435.71</v>
      </c>
      <c r="Q518" s="75" t="s">
        <v>47</v>
      </c>
    </row>
    <row r="519" spans="1:17">
      <c r="A519" s="65">
        <v>3583</v>
      </c>
      <c r="B519" s="52" t="s">
        <v>48</v>
      </c>
      <c r="C519" s="52" t="s">
        <v>18</v>
      </c>
      <c r="D519" s="52" t="s">
        <v>42</v>
      </c>
      <c r="E519" s="52" t="s">
        <v>59</v>
      </c>
      <c r="F519" s="52" t="s">
        <v>38</v>
      </c>
      <c r="G519" s="52" t="s">
        <v>57</v>
      </c>
      <c r="H519" s="52" t="s">
        <v>23</v>
      </c>
      <c r="I519" s="52">
        <v>2024</v>
      </c>
      <c r="J519" s="52" t="s">
        <v>63</v>
      </c>
      <c r="K519" s="52" t="s">
        <v>73</v>
      </c>
      <c r="L519" s="52" t="s">
        <v>26</v>
      </c>
      <c r="M519" s="55">
        <v>54.92</v>
      </c>
      <c r="N519" s="52">
        <v>151</v>
      </c>
      <c r="O519" s="52">
        <v>0.11</v>
      </c>
      <c r="P519" s="55">
        <v>2524.54</v>
      </c>
      <c r="Q519" s="75" t="s">
        <v>47</v>
      </c>
    </row>
    <row r="520" spans="1:17">
      <c r="A520" s="65">
        <v>3586</v>
      </c>
      <c r="B520" s="52" t="s">
        <v>48</v>
      </c>
      <c r="C520" s="52" t="s">
        <v>35</v>
      </c>
      <c r="D520" s="52" t="s">
        <v>42</v>
      </c>
      <c r="E520" s="52" t="s">
        <v>62</v>
      </c>
      <c r="F520" s="52" t="s">
        <v>60</v>
      </c>
      <c r="G520" s="52" t="s">
        <v>22</v>
      </c>
      <c r="H520" s="52" t="s">
        <v>31</v>
      </c>
      <c r="I520" s="52">
        <v>2024</v>
      </c>
      <c r="J520" s="52" t="s">
        <v>32</v>
      </c>
      <c r="K520" s="52" t="s">
        <v>25</v>
      </c>
      <c r="L520" s="52" t="s">
        <v>26</v>
      </c>
      <c r="M520" s="55">
        <v>62.36</v>
      </c>
      <c r="N520" s="52">
        <v>412</v>
      </c>
      <c r="O520" s="52">
        <v>0.28999999999999998</v>
      </c>
      <c r="P520" s="55">
        <v>4711.42</v>
      </c>
      <c r="Q520" s="75" t="s">
        <v>61</v>
      </c>
    </row>
    <row r="521" spans="1:17">
      <c r="A521" s="65">
        <v>3588</v>
      </c>
      <c r="B521" s="52" t="s">
        <v>48</v>
      </c>
      <c r="C521" s="52" t="s">
        <v>28</v>
      </c>
      <c r="D521" s="52" t="s">
        <v>54</v>
      </c>
      <c r="E521" s="52" t="s">
        <v>30</v>
      </c>
      <c r="F521" s="52" t="s">
        <v>55</v>
      </c>
      <c r="G521" s="52" t="s">
        <v>44</v>
      </c>
      <c r="H521" s="52" t="s">
        <v>31</v>
      </c>
      <c r="I521" s="52">
        <v>2023</v>
      </c>
      <c r="J521" s="52" t="s">
        <v>32</v>
      </c>
      <c r="K521" s="52" t="s">
        <v>73</v>
      </c>
      <c r="L521" s="52" t="s">
        <v>66</v>
      </c>
      <c r="M521" s="55">
        <v>63.92</v>
      </c>
      <c r="N521" s="52">
        <v>127</v>
      </c>
      <c r="O521" s="52">
        <v>0.15</v>
      </c>
      <c r="P521" s="55">
        <v>3598.97</v>
      </c>
      <c r="Q521" s="75" t="s">
        <v>40</v>
      </c>
    </row>
    <row r="522" spans="1:17">
      <c r="A522" s="65">
        <v>3590</v>
      </c>
      <c r="B522" s="52" t="s">
        <v>48</v>
      </c>
      <c r="C522" s="52" t="s">
        <v>18</v>
      </c>
      <c r="D522" s="52" t="s">
        <v>19</v>
      </c>
      <c r="E522" s="52" t="s">
        <v>70</v>
      </c>
      <c r="F522" s="52" t="s">
        <v>60</v>
      </c>
      <c r="G522" s="52" t="s">
        <v>22</v>
      </c>
      <c r="H522" s="52" t="s">
        <v>23</v>
      </c>
      <c r="I522" s="52">
        <v>2023</v>
      </c>
      <c r="J522" s="52" t="s">
        <v>63</v>
      </c>
      <c r="K522" s="52" t="s">
        <v>58</v>
      </c>
      <c r="L522" s="52" t="s">
        <v>26</v>
      </c>
      <c r="M522" s="55">
        <v>45.11</v>
      </c>
      <c r="N522" s="52">
        <v>152</v>
      </c>
      <c r="O522" s="52">
        <v>0.01</v>
      </c>
      <c r="P522" s="55">
        <v>2734.98</v>
      </c>
      <c r="Q522" s="75" t="s">
        <v>40</v>
      </c>
    </row>
    <row r="523" spans="1:17">
      <c r="A523" s="65">
        <v>3593</v>
      </c>
      <c r="B523" s="52" t="s">
        <v>48</v>
      </c>
      <c r="C523" s="52" t="s">
        <v>35</v>
      </c>
      <c r="D523" s="52" t="s">
        <v>50</v>
      </c>
      <c r="E523" s="52" t="s">
        <v>70</v>
      </c>
      <c r="F523" s="52" t="s">
        <v>21</v>
      </c>
      <c r="G523" s="52" t="s">
        <v>57</v>
      </c>
      <c r="H523" s="52" t="s">
        <v>23</v>
      </c>
      <c r="I523" s="52">
        <v>2024</v>
      </c>
      <c r="J523" s="52" t="s">
        <v>32</v>
      </c>
      <c r="K523" s="52" t="s">
        <v>58</v>
      </c>
      <c r="L523" s="52" t="s">
        <v>26</v>
      </c>
      <c r="M523" s="55">
        <v>95.13</v>
      </c>
      <c r="N523" s="52">
        <v>240</v>
      </c>
      <c r="O523" s="52">
        <v>0.19</v>
      </c>
      <c r="P523" s="55">
        <v>565.28</v>
      </c>
      <c r="Q523" s="75" t="s">
        <v>56</v>
      </c>
    </row>
    <row r="524" spans="1:17">
      <c r="A524" s="65">
        <v>3602</v>
      </c>
      <c r="B524" s="52" t="s">
        <v>48</v>
      </c>
      <c r="C524" s="52" t="s">
        <v>28</v>
      </c>
      <c r="D524" s="52" t="s">
        <v>54</v>
      </c>
      <c r="E524" s="52" t="s">
        <v>62</v>
      </c>
      <c r="F524" s="52" t="s">
        <v>38</v>
      </c>
      <c r="G524" s="52" t="s">
        <v>44</v>
      </c>
      <c r="H524" s="52" t="s">
        <v>23</v>
      </c>
      <c r="I524" s="52">
        <v>2023</v>
      </c>
      <c r="J524" s="52" t="s">
        <v>45</v>
      </c>
      <c r="K524" s="52" t="s">
        <v>58</v>
      </c>
      <c r="L524" s="52" t="s">
        <v>39</v>
      </c>
      <c r="M524" s="55">
        <v>28.52</v>
      </c>
      <c r="N524" s="52">
        <v>451</v>
      </c>
      <c r="O524" s="52">
        <v>0.27</v>
      </c>
      <c r="P524" s="55">
        <v>653.29</v>
      </c>
      <c r="Q524" s="75" t="s">
        <v>61</v>
      </c>
    </row>
    <row r="525" spans="1:17">
      <c r="A525" s="65">
        <v>3603</v>
      </c>
      <c r="B525" s="52" t="s">
        <v>48</v>
      </c>
      <c r="C525" s="52" t="s">
        <v>28</v>
      </c>
      <c r="D525" s="52" t="s">
        <v>52</v>
      </c>
      <c r="E525" s="52" t="s">
        <v>62</v>
      </c>
      <c r="F525" s="52" t="s">
        <v>60</v>
      </c>
      <c r="G525" s="52" t="s">
        <v>57</v>
      </c>
      <c r="H525" s="52" t="s">
        <v>31</v>
      </c>
      <c r="I525" s="52">
        <v>2023</v>
      </c>
      <c r="J525" s="52" t="s">
        <v>24</v>
      </c>
      <c r="K525" s="52" t="s">
        <v>71</v>
      </c>
      <c r="L525" s="52" t="s">
        <v>26</v>
      </c>
      <c r="M525" s="55">
        <v>78.11</v>
      </c>
      <c r="N525" s="52">
        <v>145</v>
      </c>
      <c r="O525" s="52">
        <v>0.21</v>
      </c>
      <c r="P525" s="55">
        <v>1680.87</v>
      </c>
      <c r="Q525" s="75" t="s">
        <v>40</v>
      </c>
    </row>
    <row r="526" spans="1:17">
      <c r="A526" s="65">
        <v>3604</v>
      </c>
      <c r="B526" s="52" t="s">
        <v>48</v>
      </c>
      <c r="C526" s="52" t="s">
        <v>18</v>
      </c>
      <c r="D526" s="52" t="s">
        <v>54</v>
      </c>
      <c r="E526" s="52" t="s">
        <v>59</v>
      </c>
      <c r="F526" s="52" t="s">
        <v>21</v>
      </c>
      <c r="G526" s="52" t="s">
        <v>57</v>
      </c>
      <c r="H526" s="52" t="s">
        <v>31</v>
      </c>
      <c r="I526" s="52">
        <v>2023</v>
      </c>
      <c r="J526" s="52" t="s">
        <v>63</v>
      </c>
      <c r="K526" s="52" t="s">
        <v>72</v>
      </c>
      <c r="L526" s="52" t="s">
        <v>34</v>
      </c>
      <c r="M526" s="55">
        <v>43.31</v>
      </c>
      <c r="N526" s="52">
        <v>369</v>
      </c>
      <c r="O526" s="52">
        <v>0.28999999999999998</v>
      </c>
      <c r="P526" s="55">
        <v>3184.16</v>
      </c>
      <c r="Q526" s="75" t="s">
        <v>47</v>
      </c>
    </row>
    <row r="527" spans="1:17">
      <c r="A527" s="65">
        <v>3610</v>
      </c>
      <c r="B527" s="52" t="s">
        <v>48</v>
      </c>
      <c r="C527" s="52" t="s">
        <v>49</v>
      </c>
      <c r="D527" s="52" t="s">
        <v>54</v>
      </c>
      <c r="E527" s="52" t="s">
        <v>62</v>
      </c>
      <c r="F527" s="52" t="s">
        <v>55</v>
      </c>
      <c r="G527" s="52" t="s">
        <v>22</v>
      </c>
      <c r="H527" s="52" t="s">
        <v>31</v>
      </c>
      <c r="I527" s="52">
        <v>2023</v>
      </c>
      <c r="J527" s="52" t="s">
        <v>45</v>
      </c>
      <c r="K527" s="52" t="s">
        <v>58</v>
      </c>
      <c r="L527" s="52" t="s">
        <v>26</v>
      </c>
      <c r="M527" s="55">
        <v>33.630000000000003</v>
      </c>
      <c r="N527" s="52">
        <v>280</v>
      </c>
      <c r="O527" s="52">
        <v>0.09</v>
      </c>
      <c r="P527" s="55">
        <v>1713.05</v>
      </c>
      <c r="Q527" s="75" t="s">
        <v>47</v>
      </c>
    </row>
    <row r="528" spans="1:17">
      <c r="A528" s="65">
        <v>3613</v>
      </c>
      <c r="B528" s="52" t="s">
        <v>48</v>
      </c>
      <c r="C528" s="52" t="s">
        <v>28</v>
      </c>
      <c r="D528" s="52" t="s">
        <v>19</v>
      </c>
      <c r="E528" s="52" t="s">
        <v>62</v>
      </c>
      <c r="F528" s="52" t="s">
        <v>43</v>
      </c>
      <c r="G528" s="52" t="s">
        <v>57</v>
      </c>
      <c r="H528" s="52" t="s">
        <v>23</v>
      </c>
      <c r="I528" s="52">
        <v>2024</v>
      </c>
      <c r="J528" s="52" t="s">
        <v>32</v>
      </c>
      <c r="K528" s="52" t="s">
        <v>53</v>
      </c>
      <c r="L528" s="52" t="s">
        <v>69</v>
      </c>
      <c r="M528" s="55">
        <v>28.27</v>
      </c>
      <c r="N528" s="52">
        <v>406</v>
      </c>
      <c r="O528" s="52">
        <v>0.24</v>
      </c>
      <c r="P528" s="55">
        <v>2670.37</v>
      </c>
      <c r="Q528" s="75" t="s">
        <v>40</v>
      </c>
    </row>
    <row r="529" spans="1:17">
      <c r="A529" s="65">
        <v>3614</v>
      </c>
      <c r="B529" s="52" t="s">
        <v>48</v>
      </c>
      <c r="C529" s="52" t="s">
        <v>49</v>
      </c>
      <c r="D529" s="52" t="s">
        <v>54</v>
      </c>
      <c r="E529" s="52" t="s">
        <v>30</v>
      </c>
      <c r="F529" s="52" t="s">
        <v>21</v>
      </c>
      <c r="G529" s="52" t="s">
        <v>57</v>
      </c>
      <c r="H529" s="52" t="s">
        <v>23</v>
      </c>
      <c r="I529" s="52">
        <v>2024</v>
      </c>
      <c r="J529" s="52" t="s">
        <v>63</v>
      </c>
      <c r="K529" s="52" t="s">
        <v>51</v>
      </c>
      <c r="L529" s="52" t="s">
        <v>34</v>
      </c>
      <c r="M529" s="55">
        <v>37.89</v>
      </c>
      <c r="N529" s="52">
        <v>348</v>
      </c>
      <c r="O529" s="52">
        <v>0.27</v>
      </c>
      <c r="P529" s="55">
        <v>4091.87</v>
      </c>
      <c r="Q529" s="75" t="s">
        <v>47</v>
      </c>
    </row>
    <row r="530" spans="1:17">
      <c r="A530" s="65">
        <v>3619</v>
      </c>
      <c r="B530" s="52" t="s">
        <v>48</v>
      </c>
      <c r="C530" s="52" t="s">
        <v>18</v>
      </c>
      <c r="D530" s="52" t="s">
        <v>42</v>
      </c>
      <c r="E530" s="52" t="s">
        <v>20</v>
      </c>
      <c r="F530" s="52" t="s">
        <v>43</v>
      </c>
      <c r="G530" s="52" t="s">
        <v>57</v>
      </c>
      <c r="H530" s="52" t="s">
        <v>23</v>
      </c>
      <c r="I530" s="52">
        <v>2024</v>
      </c>
      <c r="J530" s="52" t="s">
        <v>24</v>
      </c>
      <c r="K530" s="52" t="s">
        <v>58</v>
      </c>
      <c r="L530" s="52" t="s">
        <v>66</v>
      </c>
      <c r="M530" s="55">
        <v>13.11</v>
      </c>
      <c r="N530" s="52">
        <v>190</v>
      </c>
      <c r="O530" s="52">
        <v>0.17</v>
      </c>
      <c r="P530" s="55">
        <v>4316.79</v>
      </c>
      <c r="Q530" s="75" t="s">
        <v>61</v>
      </c>
    </row>
    <row r="531" spans="1:17">
      <c r="A531" s="65">
        <v>3624</v>
      </c>
      <c r="B531" s="52" t="s">
        <v>48</v>
      </c>
      <c r="C531" s="52" t="s">
        <v>18</v>
      </c>
      <c r="D531" s="52" t="s">
        <v>36</v>
      </c>
      <c r="E531" s="52" t="s">
        <v>62</v>
      </c>
      <c r="F531" s="52" t="s">
        <v>55</v>
      </c>
      <c r="G531" s="52" t="s">
        <v>57</v>
      </c>
      <c r="H531" s="52" t="s">
        <v>23</v>
      </c>
      <c r="I531" s="52">
        <v>2023</v>
      </c>
      <c r="J531" s="52" t="s">
        <v>32</v>
      </c>
      <c r="K531" s="52" t="s">
        <v>68</v>
      </c>
      <c r="L531" s="52" t="s">
        <v>39</v>
      </c>
      <c r="M531" s="55">
        <v>10.43</v>
      </c>
      <c r="N531" s="52">
        <v>148</v>
      </c>
      <c r="O531" s="52">
        <v>0.15</v>
      </c>
      <c r="P531" s="55">
        <v>4894.08</v>
      </c>
      <c r="Q531" s="75" t="s">
        <v>56</v>
      </c>
    </row>
    <row r="532" spans="1:17">
      <c r="A532" s="65">
        <v>3626</v>
      </c>
      <c r="B532" s="52" t="s">
        <v>48</v>
      </c>
      <c r="C532" s="52" t="s">
        <v>49</v>
      </c>
      <c r="D532" s="52" t="s">
        <v>50</v>
      </c>
      <c r="E532" s="52" t="s">
        <v>62</v>
      </c>
      <c r="F532" s="52" t="s">
        <v>21</v>
      </c>
      <c r="G532" s="52" t="s">
        <v>22</v>
      </c>
      <c r="H532" s="52" t="s">
        <v>31</v>
      </c>
      <c r="I532" s="52">
        <v>2024</v>
      </c>
      <c r="J532" s="52" t="s">
        <v>32</v>
      </c>
      <c r="K532" s="52" t="s">
        <v>64</v>
      </c>
      <c r="L532" s="52" t="s">
        <v>69</v>
      </c>
      <c r="M532" s="55">
        <v>5.96</v>
      </c>
      <c r="N532" s="52">
        <v>88</v>
      </c>
      <c r="O532" s="52">
        <v>7.0000000000000007E-2</v>
      </c>
      <c r="P532" s="55">
        <v>1018</v>
      </c>
      <c r="Q532" s="75" t="s">
        <v>47</v>
      </c>
    </row>
    <row r="533" spans="1:17">
      <c r="A533" s="65">
        <v>3631</v>
      </c>
      <c r="B533" s="52" t="s">
        <v>48</v>
      </c>
      <c r="C533" s="52" t="s">
        <v>35</v>
      </c>
      <c r="D533" s="52" t="s">
        <v>29</v>
      </c>
      <c r="E533" s="52" t="s">
        <v>70</v>
      </c>
      <c r="F533" s="52" t="s">
        <v>38</v>
      </c>
      <c r="G533" s="52" t="s">
        <v>44</v>
      </c>
      <c r="H533" s="52" t="s">
        <v>23</v>
      </c>
      <c r="I533" s="52">
        <v>2024</v>
      </c>
      <c r="J533" s="52" t="s">
        <v>63</v>
      </c>
      <c r="K533" s="52" t="s">
        <v>64</v>
      </c>
      <c r="L533" s="52" t="s">
        <v>34</v>
      </c>
      <c r="M533" s="55">
        <v>15.88</v>
      </c>
      <c r="N533" s="52">
        <v>69</v>
      </c>
      <c r="O533" s="52">
        <v>0.2</v>
      </c>
      <c r="P533" s="55">
        <v>3295.84</v>
      </c>
      <c r="Q533" s="75" t="s">
        <v>27</v>
      </c>
    </row>
    <row r="534" spans="1:17">
      <c r="A534" s="65">
        <v>3634</v>
      </c>
      <c r="B534" s="52" t="s">
        <v>48</v>
      </c>
      <c r="C534" s="52" t="s">
        <v>49</v>
      </c>
      <c r="D534" s="52" t="s">
        <v>29</v>
      </c>
      <c r="E534" s="52" t="s">
        <v>20</v>
      </c>
      <c r="F534" s="52" t="s">
        <v>38</v>
      </c>
      <c r="G534" s="52" t="s">
        <v>44</v>
      </c>
      <c r="H534" s="52" t="s">
        <v>23</v>
      </c>
      <c r="I534" s="52">
        <v>2024</v>
      </c>
      <c r="J534" s="52" t="s">
        <v>24</v>
      </c>
      <c r="K534" s="52" t="s">
        <v>46</v>
      </c>
      <c r="L534" s="52" t="s">
        <v>69</v>
      </c>
      <c r="M534" s="55">
        <v>26.28</v>
      </c>
      <c r="N534" s="52">
        <v>331</v>
      </c>
      <c r="O534" s="52">
        <v>0.21</v>
      </c>
      <c r="P534" s="55">
        <v>2331.0300000000002</v>
      </c>
      <c r="Q534" s="75" t="s">
        <v>56</v>
      </c>
    </row>
    <row r="535" spans="1:17">
      <c r="A535" s="65">
        <v>3642</v>
      </c>
      <c r="B535" s="52" t="s">
        <v>48</v>
      </c>
      <c r="C535" s="52" t="s">
        <v>49</v>
      </c>
      <c r="D535" s="52" t="s">
        <v>50</v>
      </c>
      <c r="E535" s="52" t="s">
        <v>67</v>
      </c>
      <c r="F535" s="52" t="s">
        <v>38</v>
      </c>
      <c r="G535" s="52" t="s">
        <v>57</v>
      </c>
      <c r="H535" s="52" t="s">
        <v>23</v>
      </c>
      <c r="I535" s="52">
        <v>2023</v>
      </c>
      <c r="J535" s="52" t="s">
        <v>24</v>
      </c>
      <c r="K535" s="52" t="s">
        <v>46</v>
      </c>
      <c r="L535" s="52" t="s">
        <v>26</v>
      </c>
      <c r="M535" s="55">
        <v>66.38</v>
      </c>
      <c r="N535" s="52">
        <v>408</v>
      </c>
      <c r="O535" s="52">
        <v>0.13</v>
      </c>
      <c r="P535" s="55">
        <v>760.23</v>
      </c>
      <c r="Q535" s="75" t="s">
        <v>61</v>
      </c>
    </row>
    <row r="536" spans="1:17">
      <c r="A536" s="65">
        <v>3643</v>
      </c>
      <c r="B536" s="52" t="s">
        <v>48</v>
      </c>
      <c r="C536" s="52" t="s">
        <v>28</v>
      </c>
      <c r="D536" s="52" t="s">
        <v>29</v>
      </c>
      <c r="E536" s="52" t="s">
        <v>62</v>
      </c>
      <c r="F536" s="52" t="s">
        <v>38</v>
      </c>
      <c r="G536" s="52" t="s">
        <v>22</v>
      </c>
      <c r="H536" s="52" t="s">
        <v>23</v>
      </c>
      <c r="I536" s="52">
        <v>2023</v>
      </c>
      <c r="J536" s="52" t="s">
        <v>63</v>
      </c>
      <c r="K536" s="52" t="s">
        <v>58</v>
      </c>
      <c r="L536" s="52" t="s">
        <v>69</v>
      </c>
      <c r="M536" s="55">
        <v>60.28</v>
      </c>
      <c r="N536" s="52">
        <v>110</v>
      </c>
      <c r="O536" s="52">
        <v>7.0000000000000007E-2</v>
      </c>
      <c r="P536" s="55">
        <v>572.39</v>
      </c>
      <c r="Q536" s="75" t="s">
        <v>56</v>
      </c>
    </row>
    <row r="537" spans="1:17">
      <c r="A537" s="65">
        <v>3644</v>
      </c>
      <c r="B537" s="52" t="s">
        <v>48</v>
      </c>
      <c r="C537" s="52" t="s">
        <v>35</v>
      </c>
      <c r="D537" s="52" t="s">
        <v>29</v>
      </c>
      <c r="E537" s="52" t="s">
        <v>62</v>
      </c>
      <c r="F537" s="52" t="s">
        <v>43</v>
      </c>
      <c r="G537" s="52" t="s">
        <v>44</v>
      </c>
      <c r="H537" s="52" t="s">
        <v>23</v>
      </c>
      <c r="I537" s="52">
        <v>2023</v>
      </c>
      <c r="J537" s="52" t="s">
        <v>63</v>
      </c>
      <c r="K537" s="52" t="s">
        <v>68</v>
      </c>
      <c r="L537" s="52" t="s">
        <v>69</v>
      </c>
      <c r="M537" s="55">
        <v>78.36</v>
      </c>
      <c r="N537" s="52">
        <v>274</v>
      </c>
      <c r="O537" s="52">
        <v>0.21</v>
      </c>
      <c r="P537" s="55">
        <v>3098.62</v>
      </c>
      <c r="Q537" s="75" t="s">
        <v>61</v>
      </c>
    </row>
    <row r="538" spans="1:17">
      <c r="A538" s="65">
        <v>3646</v>
      </c>
      <c r="B538" s="52" t="s">
        <v>48</v>
      </c>
      <c r="C538" s="52" t="s">
        <v>18</v>
      </c>
      <c r="D538" s="52" t="s">
        <v>36</v>
      </c>
      <c r="E538" s="52" t="s">
        <v>62</v>
      </c>
      <c r="F538" s="52" t="s">
        <v>60</v>
      </c>
      <c r="G538" s="52" t="s">
        <v>22</v>
      </c>
      <c r="H538" s="52" t="s">
        <v>31</v>
      </c>
      <c r="I538" s="52">
        <v>2024</v>
      </c>
      <c r="J538" s="52" t="s">
        <v>63</v>
      </c>
      <c r="K538" s="52" t="s">
        <v>71</v>
      </c>
      <c r="L538" s="52" t="s">
        <v>69</v>
      </c>
      <c r="M538" s="55">
        <v>41.84</v>
      </c>
      <c r="N538" s="52">
        <v>89</v>
      </c>
      <c r="O538" s="52">
        <v>0.04</v>
      </c>
      <c r="P538" s="55">
        <v>4839.18</v>
      </c>
      <c r="Q538" s="75" t="s">
        <v>27</v>
      </c>
    </row>
    <row r="539" spans="1:17">
      <c r="A539" s="65">
        <v>3648</v>
      </c>
      <c r="B539" s="52" t="s">
        <v>48</v>
      </c>
      <c r="C539" s="52" t="s">
        <v>28</v>
      </c>
      <c r="D539" s="52" t="s">
        <v>52</v>
      </c>
      <c r="E539" s="52" t="s">
        <v>62</v>
      </c>
      <c r="F539" s="52" t="s">
        <v>43</v>
      </c>
      <c r="G539" s="52" t="s">
        <v>57</v>
      </c>
      <c r="H539" s="52" t="s">
        <v>23</v>
      </c>
      <c r="I539" s="52">
        <v>2023</v>
      </c>
      <c r="J539" s="52" t="s">
        <v>24</v>
      </c>
      <c r="K539" s="52" t="s">
        <v>73</v>
      </c>
      <c r="L539" s="52" t="s">
        <v>69</v>
      </c>
      <c r="M539" s="55">
        <v>85.01</v>
      </c>
      <c r="N539" s="52">
        <v>33</v>
      </c>
      <c r="O539" s="52">
        <v>0.26</v>
      </c>
      <c r="P539" s="55">
        <v>1817.43</v>
      </c>
      <c r="Q539" s="75" t="s">
        <v>47</v>
      </c>
    </row>
    <row r="540" spans="1:17">
      <c r="A540" s="65">
        <v>3653</v>
      </c>
      <c r="B540" s="52" t="s">
        <v>48</v>
      </c>
      <c r="C540" s="52" t="s">
        <v>28</v>
      </c>
      <c r="D540" s="52" t="s">
        <v>36</v>
      </c>
      <c r="E540" s="52" t="s">
        <v>67</v>
      </c>
      <c r="F540" s="52" t="s">
        <v>21</v>
      </c>
      <c r="G540" s="52" t="s">
        <v>44</v>
      </c>
      <c r="H540" s="52" t="s">
        <v>23</v>
      </c>
      <c r="I540" s="52">
        <v>2023</v>
      </c>
      <c r="J540" s="52" t="s">
        <v>63</v>
      </c>
      <c r="K540" s="52" t="s">
        <v>33</v>
      </c>
      <c r="L540" s="52" t="s">
        <v>34</v>
      </c>
      <c r="M540" s="55">
        <v>20.149999999999999</v>
      </c>
      <c r="N540" s="52">
        <v>434</v>
      </c>
      <c r="O540" s="52">
        <v>0.23</v>
      </c>
      <c r="P540" s="55">
        <v>2775.73</v>
      </c>
      <c r="Q540" s="75" t="s">
        <v>27</v>
      </c>
    </row>
    <row r="541" spans="1:17">
      <c r="A541" s="65">
        <v>3657</v>
      </c>
      <c r="B541" s="52" t="s">
        <v>48</v>
      </c>
      <c r="C541" s="52" t="s">
        <v>49</v>
      </c>
      <c r="D541" s="52" t="s">
        <v>36</v>
      </c>
      <c r="E541" s="52" t="s">
        <v>62</v>
      </c>
      <c r="F541" s="52" t="s">
        <v>21</v>
      </c>
      <c r="G541" s="52" t="s">
        <v>22</v>
      </c>
      <c r="H541" s="52" t="s">
        <v>31</v>
      </c>
      <c r="I541" s="52">
        <v>2023</v>
      </c>
      <c r="J541" s="52" t="s">
        <v>32</v>
      </c>
      <c r="K541" s="52" t="s">
        <v>33</v>
      </c>
      <c r="L541" s="52" t="s">
        <v>69</v>
      </c>
      <c r="M541" s="55">
        <v>5.29</v>
      </c>
      <c r="N541" s="52">
        <v>465</v>
      </c>
      <c r="O541" s="52">
        <v>0.23</v>
      </c>
      <c r="P541" s="55">
        <v>4548.58</v>
      </c>
      <c r="Q541" s="75" t="s">
        <v>27</v>
      </c>
    </row>
    <row r="542" spans="1:17">
      <c r="A542" s="65">
        <v>3662</v>
      </c>
      <c r="B542" s="52" t="s">
        <v>48</v>
      </c>
      <c r="C542" s="52" t="s">
        <v>49</v>
      </c>
      <c r="D542" s="52" t="s">
        <v>19</v>
      </c>
      <c r="E542" s="52" t="s">
        <v>20</v>
      </c>
      <c r="F542" s="52" t="s">
        <v>55</v>
      </c>
      <c r="G542" s="52" t="s">
        <v>57</v>
      </c>
      <c r="H542" s="52" t="s">
        <v>31</v>
      </c>
      <c r="I542" s="52">
        <v>2024</v>
      </c>
      <c r="J542" s="52" t="s">
        <v>24</v>
      </c>
      <c r="K542" s="52" t="s">
        <v>25</v>
      </c>
      <c r="L542" s="52" t="s">
        <v>69</v>
      </c>
      <c r="M542" s="55">
        <v>34.1</v>
      </c>
      <c r="N542" s="52">
        <v>125</v>
      </c>
      <c r="O542" s="52">
        <v>0.19</v>
      </c>
      <c r="P542" s="55">
        <v>553.62</v>
      </c>
      <c r="Q542" s="75" t="s">
        <v>47</v>
      </c>
    </row>
    <row r="543" spans="1:17">
      <c r="A543" s="65">
        <v>3668</v>
      </c>
      <c r="B543" s="52" t="s">
        <v>48</v>
      </c>
      <c r="C543" s="52" t="s">
        <v>49</v>
      </c>
      <c r="D543" s="52" t="s">
        <v>50</v>
      </c>
      <c r="E543" s="52" t="s">
        <v>70</v>
      </c>
      <c r="F543" s="52" t="s">
        <v>55</v>
      </c>
      <c r="G543" s="52" t="s">
        <v>57</v>
      </c>
      <c r="H543" s="52" t="s">
        <v>23</v>
      </c>
      <c r="I543" s="52">
        <v>2024</v>
      </c>
      <c r="J543" s="52" t="s">
        <v>63</v>
      </c>
      <c r="K543" s="52" t="s">
        <v>33</v>
      </c>
      <c r="L543" s="52" t="s">
        <v>34</v>
      </c>
      <c r="M543" s="55">
        <v>89.32</v>
      </c>
      <c r="N543" s="52">
        <v>447</v>
      </c>
      <c r="O543" s="52">
        <v>0.25</v>
      </c>
      <c r="P543" s="55">
        <v>1045.9000000000001</v>
      </c>
      <c r="Q543" s="75" t="s">
        <v>56</v>
      </c>
    </row>
    <row r="544" spans="1:17">
      <c r="A544" s="65">
        <v>3669</v>
      </c>
      <c r="B544" s="52" t="s">
        <v>48</v>
      </c>
      <c r="C544" s="52" t="s">
        <v>18</v>
      </c>
      <c r="D544" s="52" t="s">
        <v>54</v>
      </c>
      <c r="E544" s="52" t="s">
        <v>30</v>
      </c>
      <c r="F544" s="52" t="s">
        <v>55</v>
      </c>
      <c r="G544" s="52" t="s">
        <v>57</v>
      </c>
      <c r="H544" s="52" t="s">
        <v>31</v>
      </c>
      <c r="I544" s="52">
        <v>2023</v>
      </c>
      <c r="J544" s="52" t="s">
        <v>32</v>
      </c>
      <c r="K544" s="52" t="s">
        <v>58</v>
      </c>
      <c r="L544" s="52" t="s">
        <v>34</v>
      </c>
      <c r="M544" s="55">
        <v>22.24</v>
      </c>
      <c r="N544" s="52">
        <v>362</v>
      </c>
      <c r="O544" s="52">
        <v>0.03</v>
      </c>
      <c r="P544" s="55">
        <v>504.57</v>
      </c>
      <c r="Q544" s="75" t="s">
        <v>47</v>
      </c>
    </row>
    <row r="545" spans="1:17">
      <c r="A545" s="65">
        <v>3671</v>
      </c>
      <c r="B545" s="52" t="s">
        <v>48</v>
      </c>
      <c r="C545" s="52" t="s">
        <v>28</v>
      </c>
      <c r="D545" s="52" t="s">
        <v>52</v>
      </c>
      <c r="E545" s="52" t="s">
        <v>62</v>
      </c>
      <c r="F545" s="52" t="s">
        <v>60</v>
      </c>
      <c r="G545" s="52" t="s">
        <v>22</v>
      </c>
      <c r="H545" s="52" t="s">
        <v>23</v>
      </c>
      <c r="I545" s="52">
        <v>2023</v>
      </c>
      <c r="J545" s="52" t="s">
        <v>32</v>
      </c>
      <c r="K545" s="52" t="s">
        <v>58</v>
      </c>
      <c r="L545" s="52" t="s">
        <v>66</v>
      </c>
      <c r="M545" s="55">
        <v>17.559999999999999</v>
      </c>
      <c r="N545" s="52">
        <v>53</v>
      </c>
      <c r="O545" s="52">
        <v>0.14000000000000001</v>
      </c>
      <c r="P545" s="55">
        <v>1615.29</v>
      </c>
      <c r="Q545" s="75" t="s">
        <v>27</v>
      </c>
    </row>
    <row r="546" spans="1:17">
      <c r="A546" s="65">
        <v>3674</v>
      </c>
      <c r="B546" s="52" t="s">
        <v>48</v>
      </c>
      <c r="C546" s="52" t="s">
        <v>35</v>
      </c>
      <c r="D546" s="52" t="s">
        <v>50</v>
      </c>
      <c r="E546" s="52" t="s">
        <v>59</v>
      </c>
      <c r="F546" s="52" t="s">
        <v>55</v>
      </c>
      <c r="G546" s="52" t="s">
        <v>44</v>
      </c>
      <c r="H546" s="52" t="s">
        <v>23</v>
      </c>
      <c r="I546" s="52">
        <v>2024</v>
      </c>
      <c r="J546" s="52" t="s">
        <v>24</v>
      </c>
      <c r="K546" s="52" t="s">
        <v>64</v>
      </c>
      <c r="L546" s="52" t="s">
        <v>34</v>
      </c>
      <c r="M546" s="55">
        <v>78.78</v>
      </c>
      <c r="N546" s="52">
        <v>99</v>
      </c>
      <c r="O546" s="52">
        <v>0.17</v>
      </c>
      <c r="P546" s="55">
        <v>2268</v>
      </c>
      <c r="Q546" s="75" t="s">
        <v>27</v>
      </c>
    </row>
    <row r="547" spans="1:17">
      <c r="A547" s="65">
        <v>3676</v>
      </c>
      <c r="B547" s="52" t="s">
        <v>48</v>
      </c>
      <c r="C547" s="52" t="s">
        <v>18</v>
      </c>
      <c r="D547" s="52" t="s">
        <v>36</v>
      </c>
      <c r="E547" s="52" t="s">
        <v>59</v>
      </c>
      <c r="F547" s="52" t="s">
        <v>21</v>
      </c>
      <c r="G547" s="52" t="s">
        <v>57</v>
      </c>
      <c r="H547" s="52" t="s">
        <v>23</v>
      </c>
      <c r="I547" s="52">
        <v>2023</v>
      </c>
      <c r="J547" s="52" t="s">
        <v>32</v>
      </c>
      <c r="K547" s="52" t="s">
        <v>51</v>
      </c>
      <c r="L547" s="52" t="s">
        <v>66</v>
      </c>
      <c r="M547" s="55">
        <v>81.75</v>
      </c>
      <c r="N547" s="52">
        <v>305</v>
      </c>
      <c r="O547" s="52">
        <v>0.06</v>
      </c>
      <c r="P547" s="55">
        <v>953.26</v>
      </c>
      <c r="Q547" s="75" t="s">
        <v>27</v>
      </c>
    </row>
    <row r="548" spans="1:17">
      <c r="A548" s="65">
        <v>3677</v>
      </c>
      <c r="B548" s="52" t="s">
        <v>48</v>
      </c>
      <c r="C548" s="52" t="s">
        <v>35</v>
      </c>
      <c r="D548" s="52" t="s">
        <v>19</v>
      </c>
      <c r="E548" s="52" t="s">
        <v>59</v>
      </c>
      <c r="F548" s="52" t="s">
        <v>21</v>
      </c>
      <c r="G548" s="52" t="s">
        <v>44</v>
      </c>
      <c r="H548" s="52" t="s">
        <v>23</v>
      </c>
      <c r="I548" s="52">
        <v>2024</v>
      </c>
      <c r="J548" s="52" t="s">
        <v>63</v>
      </c>
      <c r="K548" s="52" t="s">
        <v>53</v>
      </c>
      <c r="L548" s="52" t="s">
        <v>39</v>
      </c>
      <c r="M548" s="55">
        <v>22.32</v>
      </c>
      <c r="N548" s="52">
        <v>258</v>
      </c>
      <c r="O548" s="52">
        <v>0.2</v>
      </c>
      <c r="P548" s="55">
        <v>2597.9499999999998</v>
      </c>
      <c r="Q548" s="75" t="s">
        <v>40</v>
      </c>
    </row>
    <row r="549" spans="1:17">
      <c r="A549" s="65">
        <v>3678</v>
      </c>
      <c r="B549" s="52" t="s">
        <v>48</v>
      </c>
      <c r="C549" s="52" t="s">
        <v>49</v>
      </c>
      <c r="D549" s="52" t="s">
        <v>50</v>
      </c>
      <c r="E549" s="52" t="s">
        <v>62</v>
      </c>
      <c r="F549" s="52" t="s">
        <v>43</v>
      </c>
      <c r="G549" s="52" t="s">
        <v>44</v>
      </c>
      <c r="H549" s="52" t="s">
        <v>23</v>
      </c>
      <c r="I549" s="52">
        <v>2023</v>
      </c>
      <c r="J549" s="52" t="s">
        <v>63</v>
      </c>
      <c r="K549" s="52" t="s">
        <v>53</v>
      </c>
      <c r="L549" s="52" t="s">
        <v>26</v>
      </c>
      <c r="M549" s="55">
        <v>96.53</v>
      </c>
      <c r="N549" s="52">
        <v>61</v>
      </c>
      <c r="O549" s="52">
        <v>0.14000000000000001</v>
      </c>
      <c r="P549" s="55">
        <v>186.53</v>
      </c>
      <c r="Q549" s="75" t="s">
        <v>61</v>
      </c>
    </row>
    <row r="550" spans="1:17">
      <c r="A550" s="65">
        <v>3681</v>
      </c>
      <c r="B550" s="52" t="s">
        <v>48</v>
      </c>
      <c r="C550" s="52" t="s">
        <v>35</v>
      </c>
      <c r="D550" s="52" t="s">
        <v>42</v>
      </c>
      <c r="E550" s="52" t="s">
        <v>59</v>
      </c>
      <c r="F550" s="52" t="s">
        <v>60</v>
      </c>
      <c r="G550" s="52" t="s">
        <v>44</v>
      </c>
      <c r="H550" s="52" t="s">
        <v>31</v>
      </c>
      <c r="I550" s="52">
        <v>2024</v>
      </c>
      <c r="J550" s="52" t="s">
        <v>45</v>
      </c>
      <c r="K550" s="52" t="s">
        <v>58</v>
      </c>
      <c r="L550" s="52" t="s">
        <v>69</v>
      </c>
      <c r="M550" s="55">
        <v>42.87</v>
      </c>
      <c r="N550" s="52">
        <v>325</v>
      </c>
      <c r="O550" s="52">
        <v>0.22</v>
      </c>
      <c r="P550" s="55">
        <v>3253.55</v>
      </c>
      <c r="Q550" s="75" t="s">
        <v>61</v>
      </c>
    </row>
    <row r="551" spans="1:17">
      <c r="A551" s="65">
        <v>3685</v>
      </c>
      <c r="B551" s="52" t="s">
        <v>48</v>
      </c>
      <c r="C551" s="52" t="s">
        <v>35</v>
      </c>
      <c r="D551" s="52" t="s">
        <v>19</v>
      </c>
      <c r="E551" s="52" t="s">
        <v>62</v>
      </c>
      <c r="F551" s="52" t="s">
        <v>60</v>
      </c>
      <c r="G551" s="52" t="s">
        <v>44</v>
      </c>
      <c r="H551" s="52" t="s">
        <v>31</v>
      </c>
      <c r="I551" s="52">
        <v>2023</v>
      </c>
      <c r="J551" s="52" t="s">
        <v>45</v>
      </c>
      <c r="K551" s="52" t="s">
        <v>33</v>
      </c>
      <c r="L551" s="52" t="s">
        <v>34</v>
      </c>
      <c r="M551" s="55">
        <v>85.72</v>
      </c>
      <c r="N551" s="52">
        <v>174</v>
      </c>
      <c r="O551" s="52">
        <v>0.28999999999999998</v>
      </c>
      <c r="P551" s="55">
        <v>3995.88</v>
      </c>
      <c r="Q551" s="75" t="s">
        <v>47</v>
      </c>
    </row>
    <row r="552" spans="1:17">
      <c r="A552" s="65">
        <v>3687</v>
      </c>
      <c r="B552" s="52" t="s">
        <v>48</v>
      </c>
      <c r="C552" s="52" t="s">
        <v>49</v>
      </c>
      <c r="D552" s="52" t="s">
        <v>54</v>
      </c>
      <c r="E552" s="52" t="s">
        <v>20</v>
      </c>
      <c r="F552" s="52" t="s">
        <v>38</v>
      </c>
      <c r="G552" s="52" t="s">
        <v>22</v>
      </c>
      <c r="H552" s="52" t="s">
        <v>23</v>
      </c>
      <c r="I552" s="52">
        <v>2024</v>
      </c>
      <c r="J552" s="52" t="s">
        <v>63</v>
      </c>
      <c r="K552" s="52" t="s">
        <v>64</v>
      </c>
      <c r="L552" s="52" t="s">
        <v>69</v>
      </c>
      <c r="M552" s="55">
        <v>9.07</v>
      </c>
      <c r="N552" s="52">
        <v>243</v>
      </c>
      <c r="O552" s="52">
        <v>0.22</v>
      </c>
      <c r="P552" s="55">
        <v>623.38</v>
      </c>
      <c r="Q552" s="75" t="s">
        <v>27</v>
      </c>
    </row>
    <row r="553" spans="1:17">
      <c r="A553" s="65">
        <v>3689</v>
      </c>
      <c r="B553" s="52" t="s">
        <v>48</v>
      </c>
      <c r="C553" s="52" t="s">
        <v>49</v>
      </c>
      <c r="D553" s="52" t="s">
        <v>36</v>
      </c>
      <c r="E553" s="52" t="s">
        <v>20</v>
      </c>
      <c r="F553" s="52" t="s">
        <v>38</v>
      </c>
      <c r="G553" s="52" t="s">
        <v>22</v>
      </c>
      <c r="H553" s="52" t="s">
        <v>23</v>
      </c>
      <c r="I553" s="52">
        <v>2023</v>
      </c>
      <c r="J553" s="52" t="s">
        <v>45</v>
      </c>
      <c r="K553" s="52" t="s">
        <v>53</v>
      </c>
      <c r="L553" s="52" t="s">
        <v>66</v>
      </c>
      <c r="M553" s="55">
        <v>6.31</v>
      </c>
      <c r="N553" s="52">
        <v>199</v>
      </c>
      <c r="O553" s="52">
        <v>0.26</v>
      </c>
      <c r="P553" s="55">
        <v>4121.05</v>
      </c>
      <c r="Q553" s="75" t="s">
        <v>27</v>
      </c>
    </row>
    <row r="554" spans="1:17">
      <c r="A554" s="65">
        <v>3690</v>
      </c>
      <c r="B554" s="52" t="s">
        <v>48</v>
      </c>
      <c r="C554" s="52" t="s">
        <v>28</v>
      </c>
      <c r="D554" s="52" t="s">
        <v>36</v>
      </c>
      <c r="E554" s="52" t="s">
        <v>67</v>
      </c>
      <c r="F554" s="52" t="s">
        <v>43</v>
      </c>
      <c r="G554" s="52" t="s">
        <v>57</v>
      </c>
      <c r="H554" s="52" t="s">
        <v>23</v>
      </c>
      <c r="I554" s="52">
        <v>2023</v>
      </c>
      <c r="J554" s="52" t="s">
        <v>32</v>
      </c>
      <c r="K554" s="52" t="s">
        <v>46</v>
      </c>
      <c r="L554" s="52" t="s">
        <v>34</v>
      </c>
      <c r="M554" s="55">
        <v>45.16</v>
      </c>
      <c r="N554" s="52">
        <v>454</v>
      </c>
      <c r="O554" s="52">
        <v>0.02</v>
      </c>
      <c r="P554" s="55">
        <v>4031.9</v>
      </c>
      <c r="Q554" s="75" t="s">
        <v>47</v>
      </c>
    </row>
    <row r="555" spans="1:17">
      <c r="A555" s="65">
        <v>3692</v>
      </c>
      <c r="B555" s="52" t="s">
        <v>48</v>
      </c>
      <c r="C555" s="52" t="s">
        <v>28</v>
      </c>
      <c r="D555" s="52" t="s">
        <v>19</v>
      </c>
      <c r="E555" s="52" t="s">
        <v>20</v>
      </c>
      <c r="F555" s="52" t="s">
        <v>38</v>
      </c>
      <c r="G555" s="52" t="s">
        <v>57</v>
      </c>
      <c r="H555" s="52" t="s">
        <v>31</v>
      </c>
      <c r="I555" s="52">
        <v>2024</v>
      </c>
      <c r="J555" s="52" t="s">
        <v>45</v>
      </c>
      <c r="K555" s="52" t="s">
        <v>53</v>
      </c>
      <c r="L555" s="52" t="s">
        <v>26</v>
      </c>
      <c r="M555" s="55">
        <v>11.11</v>
      </c>
      <c r="N555" s="52">
        <v>160</v>
      </c>
      <c r="O555" s="52">
        <v>0.25</v>
      </c>
      <c r="P555" s="55">
        <v>742.88</v>
      </c>
      <c r="Q555" s="75" t="s">
        <v>40</v>
      </c>
    </row>
    <row r="556" spans="1:17">
      <c r="A556" s="65">
        <v>3700</v>
      </c>
      <c r="B556" s="52" t="s">
        <v>48</v>
      </c>
      <c r="C556" s="52" t="s">
        <v>35</v>
      </c>
      <c r="D556" s="52" t="s">
        <v>54</v>
      </c>
      <c r="E556" s="52" t="s">
        <v>70</v>
      </c>
      <c r="F556" s="52" t="s">
        <v>38</v>
      </c>
      <c r="G556" s="52" t="s">
        <v>57</v>
      </c>
      <c r="H556" s="52" t="s">
        <v>31</v>
      </c>
      <c r="I556" s="52">
        <v>2023</v>
      </c>
      <c r="J556" s="52" t="s">
        <v>32</v>
      </c>
      <c r="K556" s="52" t="s">
        <v>51</v>
      </c>
      <c r="L556" s="52" t="s">
        <v>26</v>
      </c>
      <c r="M556" s="55">
        <v>61.79</v>
      </c>
      <c r="N556" s="52">
        <v>472</v>
      </c>
      <c r="O556" s="52">
        <v>0.03</v>
      </c>
      <c r="P556" s="55">
        <v>1813.51</v>
      </c>
      <c r="Q556" s="75" t="s">
        <v>27</v>
      </c>
    </row>
    <row r="557" spans="1:17">
      <c r="A557" s="65">
        <v>3705</v>
      </c>
      <c r="B557" s="52" t="s">
        <v>48</v>
      </c>
      <c r="C557" s="52" t="s">
        <v>18</v>
      </c>
      <c r="D557" s="52" t="s">
        <v>52</v>
      </c>
      <c r="E557" s="52" t="s">
        <v>37</v>
      </c>
      <c r="F557" s="52" t="s">
        <v>55</v>
      </c>
      <c r="G557" s="52" t="s">
        <v>57</v>
      </c>
      <c r="H557" s="52" t="s">
        <v>23</v>
      </c>
      <c r="I557" s="52">
        <v>2023</v>
      </c>
      <c r="J557" s="52" t="s">
        <v>32</v>
      </c>
      <c r="K557" s="52" t="s">
        <v>53</v>
      </c>
      <c r="L557" s="52" t="s">
        <v>34</v>
      </c>
      <c r="M557" s="55">
        <v>15.15</v>
      </c>
      <c r="N557" s="52">
        <v>401</v>
      </c>
      <c r="O557" s="52">
        <v>0.1</v>
      </c>
      <c r="P557" s="55">
        <v>2507.04</v>
      </c>
      <c r="Q557" s="75" t="s">
        <v>40</v>
      </c>
    </row>
    <row r="558" spans="1:17">
      <c r="A558" s="65">
        <v>3707</v>
      </c>
      <c r="B558" s="52" t="s">
        <v>48</v>
      </c>
      <c r="C558" s="52" t="s">
        <v>18</v>
      </c>
      <c r="D558" s="52" t="s">
        <v>36</v>
      </c>
      <c r="E558" s="52" t="s">
        <v>59</v>
      </c>
      <c r="F558" s="52" t="s">
        <v>55</v>
      </c>
      <c r="G558" s="52" t="s">
        <v>57</v>
      </c>
      <c r="H558" s="52" t="s">
        <v>23</v>
      </c>
      <c r="I558" s="52">
        <v>2024</v>
      </c>
      <c r="J558" s="52" t="s">
        <v>24</v>
      </c>
      <c r="K558" s="52" t="s">
        <v>72</v>
      </c>
      <c r="L558" s="52" t="s">
        <v>34</v>
      </c>
      <c r="M558" s="55">
        <v>28.95</v>
      </c>
      <c r="N558" s="52">
        <v>200</v>
      </c>
      <c r="O558" s="52">
        <v>0.08</v>
      </c>
      <c r="P558" s="55">
        <v>4811.54</v>
      </c>
      <c r="Q558" s="75" t="s">
        <v>40</v>
      </c>
    </row>
    <row r="559" spans="1:17">
      <c r="A559" s="65">
        <v>3711</v>
      </c>
      <c r="B559" s="52" t="s">
        <v>48</v>
      </c>
      <c r="C559" s="52" t="s">
        <v>18</v>
      </c>
      <c r="D559" s="52" t="s">
        <v>50</v>
      </c>
      <c r="E559" s="52" t="s">
        <v>37</v>
      </c>
      <c r="F559" s="52" t="s">
        <v>43</v>
      </c>
      <c r="G559" s="52" t="s">
        <v>44</v>
      </c>
      <c r="H559" s="52" t="s">
        <v>23</v>
      </c>
      <c r="I559" s="52">
        <v>2024</v>
      </c>
      <c r="J559" s="52" t="s">
        <v>32</v>
      </c>
      <c r="K559" s="52" t="s">
        <v>46</v>
      </c>
      <c r="L559" s="52" t="s">
        <v>39</v>
      </c>
      <c r="M559" s="55">
        <v>65.48</v>
      </c>
      <c r="N559" s="52">
        <v>399</v>
      </c>
      <c r="O559" s="52">
        <v>0.02</v>
      </c>
      <c r="P559" s="55">
        <v>1910.04</v>
      </c>
      <c r="Q559" s="75" t="s">
        <v>27</v>
      </c>
    </row>
    <row r="560" spans="1:17">
      <c r="A560" s="65">
        <v>3717</v>
      </c>
      <c r="B560" s="52" t="s">
        <v>48</v>
      </c>
      <c r="C560" s="52" t="s">
        <v>35</v>
      </c>
      <c r="D560" s="52" t="s">
        <v>42</v>
      </c>
      <c r="E560" s="52" t="s">
        <v>62</v>
      </c>
      <c r="F560" s="52" t="s">
        <v>43</v>
      </c>
      <c r="G560" s="52" t="s">
        <v>57</v>
      </c>
      <c r="H560" s="52" t="s">
        <v>31</v>
      </c>
      <c r="I560" s="52">
        <v>2023</v>
      </c>
      <c r="J560" s="52" t="s">
        <v>32</v>
      </c>
      <c r="K560" s="52" t="s">
        <v>33</v>
      </c>
      <c r="L560" s="52" t="s">
        <v>66</v>
      </c>
      <c r="M560" s="55">
        <v>7.43</v>
      </c>
      <c r="N560" s="52">
        <v>79</v>
      </c>
      <c r="O560" s="52">
        <v>0.25</v>
      </c>
      <c r="P560" s="55">
        <v>987.48</v>
      </c>
      <c r="Q560" s="75" t="s">
        <v>61</v>
      </c>
    </row>
    <row r="561" spans="1:17">
      <c r="A561" s="65">
        <v>3719</v>
      </c>
      <c r="B561" s="52" t="s">
        <v>48</v>
      </c>
      <c r="C561" s="52" t="s">
        <v>35</v>
      </c>
      <c r="D561" s="52" t="s">
        <v>29</v>
      </c>
      <c r="E561" s="52" t="s">
        <v>59</v>
      </c>
      <c r="F561" s="52" t="s">
        <v>38</v>
      </c>
      <c r="G561" s="52" t="s">
        <v>57</v>
      </c>
      <c r="H561" s="52" t="s">
        <v>31</v>
      </c>
      <c r="I561" s="52">
        <v>2023</v>
      </c>
      <c r="J561" s="52" t="s">
        <v>24</v>
      </c>
      <c r="K561" s="52" t="s">
        <v>64</v>
      </c>
      <c r="L561" s="52" t="s">
        <v>39</v>
      </c>
      <c r="M561" s="55">
        <v>64.48</v>
      </c>
      <c r="N561" s="52">
        <v>99</v>
      </c>
      <c r="O561" s="52">
        <v>0.02</v>
      </c>
      <c r="P561" s="55">
        <v>4265.29</v>
      </c>
      <c r="Q561" s="75" t="s">
        <v>47</v>
      </c>
    </row>
    <row r="562" spans="1:17">
      <c r="A562" s="65">
        <v>3720</v>
      </c>
      <c r="B562" s="52" t="s">
        <v>48</v>
      </c>
      <c r="C562" s="52" t="s">
        <v>18</v>
      </c>
      <c r="D562" s="52" t="s">
        <v>36</v>
      </c>
      <c r="E562" s="52" t="s">
        <v>30</v>
      </c>
      <c r="F562" s="52" t="s">
        <v>38</v>
      </c>
      <c r="G562" s="52" t="s">
        <v>22</v>
      </c>
      <c r="H562" s="52" t="s">
        <v>23</v>
      </c>
      <c r="I562" s="52">
        <v>2024</v>
      </c>
      <c r="J562" s="52" t="s">
        <v>45</v>
      </c>
      <c r="K562" s="52" t="s">
        <v>51</v>
      </c>
      <c r="L562" s="52" t="s">
        <v>26</v>
      </c>
      <c r="M562" s="55">
        <v>16</v>
      </c>
      <c r="N562" s="52">
        <v>325</v>
      </c>
      <c r="O562" s="52">
        <v>0.11</v>
      </c>
      <c r="P562" s="55">
        <v>4400.18</v>
      </c>
      <c r="Q562" s="75" t="s">
        <v>47</v>
      </c>
    </row>
    <row r="563" spans="1:17">
      <c r="A563" s="65">
        <v>3721</v>
      </c>
      <c r="B563" s="52" t="s">
        <v>48</v>
      </c>
      <c r="C563" s="52" t="s">
        <v>18</v>
      </c>
      <c r="D563" s="52" t="s">
        <v>19</v>
      </c>
      <c r="E563" s="52" t="s">
        <v>37</v>
      </c>
      <c r="F563" s="52" t="s">
        <v>21</v>
      </c>
      <c r="G563" s="52" t="s">
        <v>44</v>
      </c>
      <c r="H563" s="52" t="s">
        <v>31</v>
      </c>
      <c r="I563" s="52">
        <v>2024</v>
      </c>
      <c r="J563" s="52" t="s">
        <v>45</v>
      </c>
      <c r="K563" s="52" t="s">
        <v>72</v>
      </c>
      <c r="L563" s="52" t="s">
        <v>26</v>
      </c>
      <c r="M563" s="55">
        <v>22.92</v>
      </c>
      <c r="N563" s="52">
        <v>143</v>
      </c>
      <c r="O563" s="52">
        <v>0.16</v>
      </c>
      <c r="P563" s="55">
        <v>385.63</v>
      </c>
      <c r="Q563" s="75" t="s">
        <v>61</v>
      </c>
    </row>
    <row r="564" spans="1:17">
      <c r="A564" s="65">
        <v>3723</v>
      </c>
      <c r="B564" s="52" t="s">
        <v>48</v>
      </c>
      <c r="C564" s="52" t="s">
        <v>28</v>
      </c>
      <c r="D564" s="52" t="s">
        <v>50</v>
      </c>
      <c r="E564" s="52" t="s">
        <v>30</v>
      </c>
      <c r="F564" s="52" t="s">
        <v>43</v>
      </c>
      <c r="G564" s="52" t="s">
        <v>44</v>
      </c>
      <c r="H564" s="52" t="s">
        <v>23</v>
      </c>
      <c r="I564" s="52">
        <v>2024</v>
      </c>
      <c r="J564" s="52" t="s">
        <v>24</v>
      </c>
      <c r="K564" s="52" t="s">
        <v>73</v>
      </c>
      <c r="L564" s="52" t="s">
        <v>69</v>
      </c>
      <c r="M564" s="55">
        <v>11.99</v>
      </c>
      <c r="N564" s="52">
        <v>155</v>
      </c>
      <c r="O564" s="52">
        <v>0.27</v>
      </c>
      <c r="P564" s="55">
        <v>4159.17</v>
      </c>
      <c r="Q564" s="75" t="s">
        <v>40</v>
      </c>
    </row>
    <row r="565" spans="1:17">
      <c r="A565" s="65">
        <v>3724</v>
      </c>
      <c r="B565" s="52" t="s">
        <v>48</v>
      </c>
      <c r="C565" s="52" t="s">
        <v>28</v>
      </c>
      <c r="D565" s="52" t="s">
        <v>29</v>
      </c>
      <c r="E565" s="52" t="s">
        <v>30</v>
      </c>
      <c r="F565" s="52" t="s">
        <v>38</v>
      </c>
      <c r="G565" s="52" t="s">
        <v>44</v>
      </c>
      <c r="H565" s="52" t="s">
        <v>31</v>
      </c>
      <c r="I565" s="52">
        <v>2023</v>
      </c>
      <c r="J565" s="52" t="s">
        <v>63</v>
      </c>
      <c r="K565" s="52" t="s">
        <v>53</v>
      </c>
      <c r="L565" s="52" t="s">
        <v>66</v>
      </c>
      <c r="M565" s="55">
        <v>26.11</v>
      </c>
      <c r="N565" s="52">
        <v>1</v>
      </c>
      <c r="O565" s="52">
        <v>0.19</v>
      </c>
      <c r="P565" s="55">
        <v>1638.88</v>
      </c>
      <c r="Q565" s="75" t="s">
        <v>40</v>
      </c>
    </row>
    <row r="566" spans="1:17">
      <c r="A566" s="65">
        <v>3736</v>
      </c>
      <c r="B566" s="52" t="s">
        <v>48</v>
      </c>
      <c r="C566" s="52" t="s">
        <v>28</v>
      </c>
      <c r="D566" s="52" t="s">
        <v>54</v>
      </c>
      <c r="E566" s="52" t="s">
        <v>30</v>
      </c>
      <c r="F566" s="52" t="s">
        <v>55</v>
      </c>
      <c r="G566" s="52" t="s">
        <v>44</v>
      </c>
      <c r="H566" s="52" t="s">
        <v>31</v>
      </c>
      <c r="I566" s="52">
        <v>2023</v>
      </c>
      <c r="J566" s="52" t="s">
        <v>63</v>
      </c>
      <c r="K566" s="52" t="s">
        <v>58</v>
      </c>
      <c r="L566" s="52" t="s">
        <v>39</v>
      </c>
      <c r="M566" s="55">
        <v>6.03</v>
      </c>
      <c r="N566" s="52">
        <v>369</v>
      </c>
      <c r="O566" s="52">
        <v>0.01</v>
      </c>
      <c r="P566" s="55">
        <v>2067.29</v>
      </c>
      <c r="Q566" s="75" t="s">
        <v>40</v>
      </c>
    </row>
    <row r="567" spans="1:17">
      <c r="A567" s="65">
        <v>3739</v>
      </c>
      <c r="B567" s="52" t="s">
        <v>48</v>
      </c>
      <c r="C567" s="52" t="s">
        <v>35</v>
      </c>
      <c r="D567" s="52" t="s">
        <v>54</v>
      </c>
      <c r="E567" s="52" t="s">
        <v>59</v>
      </c>
      <c r="F567" s="52" t="s">
        <v>21</v>
      </c>
      <c r="G567" s="52" t="s">
        <v>57</v>
      </c>
      <c r="H567" s="52" t="s">
        <v>31</v>
      </c>
      <c r="I567" s="52">
        <v>2023</v>
      </c>
      <c r="J567" s="52" t="s">
        <v>32</v>
      </c>
      <c r="K567" s="52" t="s">
        <v>46</v>
      </c>
      <c r="L567" s="52" t="s">
        <v>66</v>
      </c>
      <c r="M567" s="55">
        <v>79.78</v>
      </c>
      <c r="N567" s="52">
        <v>256</v>
      </c>
      <c r="O567" s="52">
        <v>0.2</v>
      </c>
      <c r="P567" s="55">
        <v>2216.6799999999998</v>
      </c>
      <c r="Q567" s="75" t="s">
        <v>47</v>
      </c>
    </row>
    <row r="568" spans="1:17">
      <c r="A568" s="65">
        <v>3741</v>
      </c>
      <c r="B568" s="52" t="s">
        <v>48</v>
      </c>
      <c r="C568" s="52" t="s">
        <v>49</v>
      </c>
      <c r="D568" s="52" t="s">
        <v>42</v>
      </c>
      <c r="E568" s="52" t="s">
        <v>37</v>
      </c>
      <c r="F568" s="52" t="s">
        <v>43</v>
      </c>
      <c r="G568" s="52" t="s">
        <v>44</v>
      </c>
      <c r="H568" s="52" t="s">
        <v>23</v>
      </c>
      <c r="I568" s="52">
        <v>2023</v>
      </c>
      <c r="J568" s="52" t="s">
        <v>32</v>
      </c>
      <c r="K568" s="52" t="s">
        <v>64</v>
      </c>
      <c r="L568" s="52" t="s">
        <v>26</v>
      </c>
      <c r="M568" s="55">
        <v>20.3</v>
      </c>
      <c r="N568" s="52">
        <v>38</v>
      </c>
      <c r="O568" s="52">
        <v>0.14000000000000001</v>
      </c>
      <c r="P568" s="55">
        <v>3963.12</v>
      </c>
      <c r="Q568" s="75" t="s">
        <v>56</v>
      </c>
    </row>
    <row r="569" spans="1:17">
      <c r="A569" s="65">
        <v>3742</v>
      </c>
      <c r="B569" s="52" t="s">
        <v>48</v>
      </c>
      <c r="C569" s="52" t="s">
        <v>28</v>
      </c>
      <c r="D569" s="52" t="s">
        <v>54</v>
      </c>
      <c r="E569" s="52" t="s">
        <v>20</v>
      </c>
      <c r="F569" s="52" t="s">
        <v>43</v>
      </c>
      <c r="G569" s="52" t="s">
        <v>57</v>
      </c>
      <c r="H569" s="52" t="s">
        <v>31</v>
      </c>
      <c r="I569" s="52">
        <v>2023</v>
      </c>
      <c r="J569" s="52" t="s">
        <v>24</v>
      </c>
      <c r="K569" s="52" t="s">
        <v>64</v>
      </c>
      <c r="L569" s="52" t="s">
        <v>34</v>
      </c>
      <c r="M569" s="55">
        <v>75.17</v>
      </c>
      <c r="N569" s="52">
        <v>262</v>
      </c>
      <c r="O569" s="52">
        <v>0.09</v>
      </c>
      <c r="P569" s="55">
        <v>4764.6499999999996</v>
      </c>
      <c r="Q569" s="75" t="s">
        <v>61</v>
      </c>
    </row>
    <row r="570" spans="1:17">
      <c r="A570" s="65">
        <v>3743</v>
      </c>
      <c r="B570" s="52" t="s">
        <v>48</v>
      </c>
      <c r="C570" s="52" t="s">
        <v>18</v>
      </c>
      <c r="D570" s="52" t="s">
        <v>29</v>
      </c>
      <c r="E570" s="52" t="s">
        <v>70</v>
      </c>
      <c r="F570" s="52" t="s">
        <v>38</v>
      </c>
      <c r="G570" s="52" t="s">
        <v>57</v>
      </c>
      <c r="H570" s="52" t="s">
        <v>23</v>
      </c>
      <c r="I570" s="52">
        <v>2023</v>
      </c>
      <c r="J570" s="52" t="s">
        <v>32</v>
      </c>
      <c r="K570" s="52" t="s">
        <v>71</v>
      </c>
      <c r="L570" s="52" t="s">
        <v>66</v>
      </c>
      <c r="M570" s="55">
        <v>19.829999999999998</v>
      </c>
      <c r="N570" s="52">
        <v>282</v>
      </c>
      <c r="O570" s="52">
        <v>0.25</v>
      </c>
      <c r="P570" s="55">
        <v>3967.42</v>
      </c>
      <c r="Q570" s="75" t="s">
        <v>47</v>
      </c>
    </row>
    <row r="571" spans="1:17">
      <c r="A571" s="65">
        <v>3745</v>
      </c>
      <c r="B571" s="52" t="s">
        <v>48</v>
      </c>
      <c r="C571" s="52" t="s">
        <v>28</v>
      </c>
      <c r="D571" s="52" t="s">
        <v>52</v>
      </c>
      <c r="E571" s="52" t="s">
        <v>20</v>
      </c>
      <c r="F571" s="52" t="s">
        <v>55</v>
      </c>
      <c r="G571" s="52" t="s">
        <v>44</v>
      </c>
      <c r="H571" s="52" t="s">
        <v>31</v>
      </c>
      <c r="I571" s="52">
        <v>2023</v>
      </c>
      <c r="J571" s="52" t="s">
        <v>45</v>
      </c>
      <c r="K571" s="52" t="s">
        <v>72</v>
      </c>
      <c r="L571" s="52" t="s">
        <v>26</v>
      </c>
      <c r="M571" s="55">
        <v>42.2</v>
      </c>
      <c r="N571" s="52">
        <v>105</v>
      </c>
      <c r="O571" s="52">
        <v>0.18</v>
      </c>
      <c r="P571" s="55">
        <v>1809.76</v>
      </c>
      <c r="Q571" s="75" t="s">
        <v>61</v>
      </c>
    </row>
    <row r="572" spans="1:17">
      <c r="A572" s="65">
        <v>3747</v>
      </c>
      <c r="B572" s="52" t="s">
        <v>48</v>
      </c>
      <c r="C572" s="52" t="s">
        <v>18</v>
      </c>
      <c r="D572" s="52" t="s">
        <v>36</v>
      </c>
      <c r="E572" s="52" t="s">
        <v>67</v>
      </c>
      <c r="F572" s="52" t="s">
        <v>60</v>
      </c>
      <c r="G572" s="52" t="s">
        <v>57</v>
      </c>
      <c r="H572" s="52" t="s">
        <v>31</v>
      </c>
      <c r="I572" s="52">
        <v>2023</v>
      </c>
      <c r="J572" s="52" t="s">
        <v>63</v>
      </c>
      <c r="K572" s="52" t="s">
        <v>53</v>
      </c>
      <c r="L572" s="52" t="s">
        <v>34</v>
      </c>
      <c r="M572" s="55">
        <v>31.71</v>
      </c>
      <c r="N572" s="52">
        <v>347</v>
      </c>
      <c r="O572" s="52">
        <v>0.15</v>
      </c>
      <c r="P572" s="55">
        <v>591.58000000000004</v>
      </c>
      <c r="Q572" s="75" t="s">
        <v>47</v>
      </c>
    </row>
    <row r="573" spans="1:17">
      <c r="A573" s="65">
        <v>3748</v>
      </c>
      <c r="B573" s="52" t="s">
        <v>48</v>
      </c>
      <c r="C573" s="52" t="s">
        <v>35</v>
      </c>
      <c r="D573" s="52" t="s">
        <v>36</v>
      </c>
      <c r="E573" s="52" t="s">
        <v>62</v>
      </c>
      <c r="F573" s="52" t="s">
        <v>21</v>
      </c>
      <c r="G573" s="52" t="s">
        <v>22</v>
      </c>
      <c r="H573" s="52" t="s">
        <v>31</v>
      </c>
      <c r="I573" s="52">
        <v>2023</v>
      </c>
      <c r="J573" s="52" t="s">
        <v>24</v>
      </c>
      <c r="K573" s="52" t="s">
        <v>65</v>
      </c>
      <c r="L573" s="52" t="s">
        <v>69</v>
      </c>
      <c r="M573" s="55">
        <v>82.56</v>
      </c>
      <c r="N573" s="52">
        <v>131</v>
      </c>
      <c r="O573" s="52">
        <v>0.02</v>
      </c>
      <c r="P573" s="55">
        <v>4562.1000000000004</v>
      </c>
      <c r="Q573" s="75" t="s">
        <v>61</v>
      </c>
    </row>
    <row r="574" spans="1:17">
      <c r="A574" s="65">
        <v>3753</v>
      </c>
      <c r="B574" s="52" t="s">
        <v>48</v>
      </c>
      <c r="C574" s="52" t="s">
        <v>49</v>
      </c>
      <c r="D574" s="52" t="s">
        <v>19</v>
      </c>
      <c r="E574" s="52" t="s">
        <v>62</v>
      </c>
      <c r="F574" s="52" t="s">
        <v>38</v>
      </c>
      <c r="G574" s="52" t="s">
        <v>57</v>
      </c>
      <c r="H574" s="52" t="s">
        <v>23</v>
      </c>
      <c r="I574" s="52">
        <v>2023</v>
      </c>
      <c r="J574" s="52" t="s">
        <v>45</v>
      </c>
      <c r="K574" s="52" t="s">
        <v>71</v>
      </c>
      <c r="L574" s="52" t="s">
        <v>34</v>
      </c>
      <c r="M574" s="55">
        <v>85.46</v>
      </c>
      <c r="N574" s="52">
        <v>194</v>
      </c>
      <c r="O574" s="52">
        <v>0.17</v>
      </c>
      <c r="P574" s="55">
        <v>4947.7299999999996</v>
      </c>
      <c r="Q574" s="75" t="s">
        <v>27</v>
      </c>
    </row>
    <row r="575" spans="1:17">
      <c r="A575" s="65">
        <v>3754</v>
      </c>
      <c r="B575" s="52" t="s">
        <v>48</v>
      </c>
      <c r="C575" s="52" t="s">
        <v>49</v>
      </c>
      <c r="D575" s="52" t="s">
        <v>50</v>
      </c>
      <c r="E575" s="52" t="s">
        <v>20</v>
      </c>
      <c r="F575" s="52" t="s">
        <v>38</v>
      </c>
      <c r="G575" s="52" t="s">
        <v>57</v>
      </c>
      <c r="H575" s="52" t="s">
        <v>31</v>
      </c>
      <c r="I575" s="52">
        <v>2024</v>
      </c>
      <c r="J575" s="52" t="s">
        <v>45</v>
      </c>
      <c r="K575" s="52" t="s">
        <v>53</v>
      </c>
      <c r="L575" s="52" t="s">
        <v>66</v>
      </c>
      <c r="M575" s="55">
        <v>23.32</v>
      </c>
      <c r="N575" s="52">
        <v>274</v>
      </c>
      <c r="O575" s="52">
        <v>0.25</v>
      </c>
      <c r="P575" s="55">
        <v>3641.1</v>
      </c>
      <c r="Q575" s="75" t="s">
        <v>47</v>
      </c>
    </row>
    <row r="576" spans="1:17">
      <c r="A576" s="65">
        <v>3759</v>
      </c>
      <c r="B576" s="52" t="s">
        <v>48</v>
      </c>
      <c r="C576" s="52" t="s">
        <v>49</v>
      </c>
      <c r="D576" s="52" t="s">
        <v>36</v>
      </c>
      <c r="E576" s="52" t="s">
        <v>70</v>
      </c>
      <c r="F576" s="52" t="s">
        <v>21</v>
      </c>
      <c r="G576" s="52" t="s">
        <v>44</v>
      </c>
      <c r="H576" s="52" t="s">
        <v>31</v>
      </c>
      <c r="I576" s="52">
        <v>2023</v>
      </c>
      <c r="J576" s="52" t="s">
        <v>24</v>
      </c>
      <c r="K576" s="52" t="s">
        <v>73</v>
      </c>
      <c r="L576" s="52" t="s">
        <v>69</v>
      </c>
      <c r="M576" s="55">
        <v>62.36</v>
      </c>
      <c r="N576" s="52">
        <v>141</v>
      </c>
      <c r="O576" s="52">
        <v>0.15</v>
      </c>
      <c r="P576" s="55">
        <v>2691.25</v>
      </c>
      <c r="Q576" s="75" t="s">
        <v>56</v>
      </c>
    </row>
    <row r="577" spans="1:17">
      <c r="A577" s="65">
        <v>3760</v>
      </c>
      <c r="B577" s="52" t="s">
        <v>48</v>
      </c>
      <c r="C577" s="52" t="s">
        <v>28</v>
      </c>
      <c r="D577" s="52" t="s">
        <v>52</v>
      </c>
      <c r="E577" s="52" t="s">
        <v>59</v>
      </c>
      <c r="F577" s="52" t="s">
        <v>21</v>
      </c>
      <c r="G577" s="52" t="s">
        <v>44</v>
      </c>
      <c r="H577" s="52" t="s">
        <v>31</v>
      </c>
      <c r="I577" s="52">
        <v>2023</v>
      </c>
      <c r="J577" s="52" t="s">
        <v>63</v>
      </c>
      <c r="K577" s="52" t="s">
        <v>51</v>
      </c>
      <c r="L577" s="52" t="s">
        <v>26</v>
      </c>
      <c r="M577" s="55">
        <v>20.29</v>
      </c>
      <c r="N577" s="52">
        <v>173</v>
      </c>
      <c r="O577" s="52">
        <v>0.04</v>
      </c>
      <c r="P577" s="55">
        <v>4583.29</v>
      </c>
      <c r="Q577" s="75" t="s">
        <v>61</v>
      </c>
    </row>
    <row r="578" spans="1:17">
      <c r="A578" s="65">
        <v>3761</v>
      </c>
      <c r="B578" s="52" t="s">
        <v>48</v>
      </c>
      <c r="C578" s="52" t="s">
        <v>35</v>
      </c>
      <c r="D578" s="52" t="s">
        <v>36</v>
      </c>
      <c r="E578" s="52" t="s">
        <v>30</v>
      </c>
      <c r="F578" s="52" t="s">
        <v>55</v>
      </c>
      <c r="G578" s="52" t="s">
        <v>44</v>
      </c>
      <c r="H578" s="52" t="s">
        <v>23</v>
      </c>
      <c r="I578" s="52">
        <v>2024</v>
      </c>
      <c r="J578" s="52" t="s">
        <v>24</v>
      </c>
      <c r="K578" s="52" t="s">
        <v>51</v>
      </c>
      <c r="L578" s="52" t="s">
        <v>39</v>
      </c>
      <c r="M578" s="55">
        <v>37.83</v>
      </c>
      <c r="N578" s="52">
        <v>89</v>
      </c>
      <c r="O578" s="52">
        <v>0.25</v>
      </c>
      <c r="P578" s="55">
        <v>2369.2600000000002</v>
      </c>
      <c r="Q578" s="75" t="s">
        <v>27</v>
      </c>
    </row>
    <row r="579" spans="1:17">
      <c r="A579" s="65">
        <v>3762</v>
      </c>
      <c r="B579" s="52" t="s">
        <v>48</v>
      </c>
      <c r="C579" s="52" t="s">
        <v>18</v>
      </c>
      <c r="D579" s="52" t="s">
        <v>50</v>
      </c>
      <c r="E579" s="52" t="s">
        <v>62</v>
      </c>
      <c r="F579" s="52" t="s">
        <v>55</v>
      </c>
      <c r="G579" s="52" t="s">
        <v>44</v>
      </c>
      <c r="H579" s="52" t="s">
        <v>23</v>
      </c>
      <c r="I579" s="52">
        <v>2023</v>
      </c>
      <c r="J579" s="52" t="s">
        <v>63</v>
      </c>
      <c r="K579" s="52" t="s">
        <v>71</v>
      </c>
      <c r="L579" s="52" t="s">
        <v>69</v>
      </c>
      <c r="M579" s="55">
        <v>41.73</v>
      </c>
      <c r="N579" s="52">
        <v>285</v>
      </c>
      <c r="O579" s="52">
        <v>0.01</v>
      </c>
      <c r="P579" s="55">
        <v>561.98</v>
      </c>
      <c r="Q579" s="75" t="s">
        <v>27</v>
      </c>
    </row>
    <row r="580" spans="1:17">
      <c r="A580" s="65">
        <v>3764</v>
      </c>
      <c r="B580" s="52" t="s">
        <v>48</v>
      </c>
      <c r="C580" s="52" t="s">
        <v>49</v>
      </c>
      <c r="D580" s="52" t="s">
        <v>52</v>
      </c>
      <c r="E580" s="52" t="s">
        <v>59</v>
      </c>
      <c r="F580" s="52" t="s">
        <v>60</v>
      </c>
      <c r="G580" s="52" t="s">
        <v>22</v>
      </c>
      <c r="H580" s="52" t="s">
        <v>23</v>
      </c>
      <c r="I580" s="52">
        <v>2023</v>
      </c>
      <c r="J580" s="52" t="s">
        <v>45</v>
      </c>
      <c r="K580" s="52" t="s">
        <v>58</v>
      </c>
      <c r="L580" s="52" t="s">
        <v>34</v>
      </c>
      <c r="M580" s="55">
        <v>60.21</v>
      </c>
      <c r="N580" s="52">
        <v>320</v>
      </c>
      <c r="O580" s="52">
        <v>0.19</v>
      </c>
      <c r="P580" s="55">
        <v>3185.36</v>
      </c>
      <c r="Q580" s="75" t="s">
        <v>56</v>
      </c>
    </row>
    <row r="581" spans="1:17">
      <c r="A581" s="65">
        <v>3767</v>
      </c>
      <c r="B581" s="52" t="s">
        <v>48</v>
      </c>
      <c r="C581" s="52" t="s">
        <v>18</v>
      </c>
      <c r="D581" s="52" t="s">
        <v>52</v>
      </c>
      <c r="E581" s="52" t="s">
        <v>30</v>
      </c>
      <c r="F581" s="52" t="s">
        <v>55</v>
      </c>
      <c r="G581" s="52" t="s">
        <v>57</v>
      </c>
      <c r="H581" s="52" t="s">
        <v>23</v>
      </c>
      <c r="I581" s="52">
        <v>2024</v>
      </c>
      <c r="J581" s="52" t="s">
        <v>63</v>
      </c>
      <c r="K581" s="52" t="s">
        <v>64</v>
      </c>
      <c r="L581" s="52" t="s">
        <v>26</v>
      </c>
      <c r="M581" s="55">
        <v>79.599999999999994</v>
      </c>
      <c r="N581" s="52">
        <v>76</v>
      </c>
      <c r="O581" s="52">
        <v>0.05</v>
      </c>
      <c r="P581" s="55">
        <v>724.61</v>
      </c>
      <c r="Q581" s="75" t="s">
        <v>56</v>
      </c>
    </row>
    <row r="582" spans="1:17">
      <c r="A582" s="65">
        <v>3769</v>
      </c>
      <c r="B582" s="52" t="s">
        <v>48</v>
      </c>
      <c r="C582" s="52" t="s">
        <v>49</v>
      </c>
      <c r="D582" s="52" t="s">
        <v>36</v>
      </c>
      <c r="E582" s="52" t="s">
        <v>67</v>
      </c>
      <c r="F582" s="52" t="s">
        <v>43</v>
      </c>
      <c r="G582" s="52" t="s">
        <v>22</v>
      </c>
      <c r="H582" s="52" t="s">
        <v>23</v>
      </c>
      <c r="I582" s="52">
        <v>2023</v>
      </c>
      <c r="J582" s="52" t="s">
        <v>32</v>
      </c>
      <c r="K582" s="52" t="s">
        <v>53</v>
      </c>
      <c r="L582" s="52" t="s">
        <v>69</v>
      </c>
      <c r="M582" s="55">
        <v>63.88</v>
      </c>
      <c r="N582" s="52">
        <v>29</v>
      </c>
      <c r="O582" s="52">
        <v>0.18</v>
      </c>
      <c r="P582" s="55">
        <v>2604.92</v>
      </c>
      <c r="Q582" s="75" t="s">
        <v>27</v>
      </c>
    </row>
    <row r="583" spans="1:17">
      <c r="A583" s="65">
        <v>3772</v>
      </c>
      <c r="B583" s="52" t="s">
        <v>48</v>
      </c>
      <c r="C583" s="52" t="s">
        <v>28</v>
      </c>
      <c r="D583" s="52" t="s">
        <v>29</v>
      </c>
      <c r="E583" s="52" t="s">
        <v>20</v>
      </c>
      <c r="F583" s="52" t="s">
        <v>38</v>
      </c>
      <c r="G583" s="52" t="s">
        <v>44</v>
      </c>
      <c r="H583" s="52" t="s">
        <v>31</v>
      </c>
      <c r="I583" s="52">
        <v>2023</v>
      </c>
      <c r="J583" s="52" t="s">
        <v>32</v>
      </c>
      <c r="K583" s="52" t="s">
        <v>25</v>
      </c>
      <c r="L583" s="52" t="s">
        <v>34</v>
      </c>
      <c r="M583" s="55">
        <v>53.43</v>
      </c>
      <c r="N583" s="52">
        <v>353</v>
      </c>
      <c r="O583" s="52">
        <v>0.03</v>
      </c>
      <c r="P583" s="55">
        <v>2936.04</v>
      </c>
      <c r="Q583" s="75" t="s">
        <v>61</v>
      </c>
    </row>
    <row r="584" spans="1:17">
      <c r="A584" s="65">
        <v>3774</v>
      </c>
      <c r="B584" s="52" t="s">
        <v>48</v>
      </c>
      <c r="C584" s="52" t="s">
        <v>35</v>
      </c>
      <c r="D584" s="52" t="s">
        <v>54</v>
      </c>
      <c r="E584" s="52" t="s">
        <v>20</v>
      </c>
      <c r="F584" s="52" t="s">
        <v>21</v>
      </c>
      <c r="G584" s="52" t="s">
        <v>44</v>
      </c>
      <c r="H584" s="52" t="s">
        <v>31</v>
      </c>
      <c r="I584" s="52">
        <v>2024</v>
      </c>
      <c r="J584" s="52" t="s">
        <v>32</v>
      </c>
      <c r="K584" s="52" t="s">
        <v>72</v>
      </c>
      <c r="L584" s="52" t="s">
        <v>39</v>
      </c>
      <c r="M584" s="55">
        <v>53.62</v>
      </c>
      <c r="N584" s="52">
        <v>60</v>
      </c>
      <c r="O584" s="52">
        <v>0.16</v>
      </c>
      <c r="P584" s="55">
        <v>2653.17</v>
      </c>
      <c r="Q584" s="75" t="s">
        <v>47</v>
      </c>
    </row>
    <row r="585" spans="1:17">
      <c r="A585" s="65">
        <v>3775</v>
      </c>
      <c r="B585" s="52" t="s">
        <v>48</v>
      </c>
      <c r="C585" s="52" t="s">
        <v>28</v>
      </c>
      <c r="D585" s="52" t="s">
        <v>50</v>
      </c>
      <c r="E585" s="52" t="s">
        <v>59</v>
      </c>
      <c r="F585" s="52" t="s">
        <v>38</v>
      </c>
      <c r="G585" s="52" t="s">
        <v>44</v>
      </c>
      <c r="H585" s="52" t="s">
        <v>31</v>
      </c>
      <c r="I585" s="52">
        <v>2024</v>
      </c>
      <c r="J585" s="52" t="s">
        <v>45</v>
      </c>
      <c r="K585" s="52" t="s">
        <v>72</v>
      </c>
      <c r="L585" s="52" t="s">
        <v>39</v>
      </c>
      <c r="M585" s="55">
        <v>53.43</v>
      </c>
      <c r="N585" s="52">
        <v>363</v>
      </c>
      <c r="O585" s="52">
        <v>0.09</v>
      </c>
      <c r="P585" s="55">
        <v>3922.59</v>
      </c>
      <c r="Q585" s="75" t="s">
        <v>56</v>
      </c>
    </row>
    <row r="586" spans="1:17">
      <c r="A586" s="65">
        <v>3778</v>
      </c>
      <c r="B586" s="52" t="s">
        <v>48</v>
      </c>
      <c r="C586" s="52" t="s">
        <v>28</v>
      </c>
      <c r="D586" s="52" t="s">
        <v>52</v>
      </c>
      <c r="E586" s="52" t="s">
        <v>59</v>
      </c>
      <c r="F586" s="52" t="s">
        <v>21</v>
      </c>
      <c r="G586" s="52" t="s">
        <v>57</v>
      </c>
      <c r="H586" s="52" t="s">
        <v>23</v>
      </c>
      <c r="I586" s="52">
        <v>2023</v>
      </c>
      <c r="J586" s="52" t="s">
        <v>45</v>
      </c>
      <c r="K586" s="52" t="s">
        <v>33</v>
      </c>
      <c r="L586" s="52" t="s">
        <v>39</v>
      </c>
      <c r="M586" s="55">
        <v>76.12</v>
      </c>
      <c r="N586" s="52">
        <v>241</v>
      </c>
      <c r="O586" s="52">
        <v>0.19</v>
      </c>
      <c r="P586" s="55">
        <v>2213.34</v>
      </c>
      <c r="Q586" s="75" t="s">
        <v>61</v>
      </c>
    </row>
    <row r="587" spans="1:17">
      <c r="A587" s="65">
        <v>3781</v>
      </c>
      <c r="B587" s="52" t="s">
        <v>48</v>
      </c>
      <c r="C587" s="52" t="s">
        <v>49</v>
      </c>
      <c r="D587" s="52" t="s">
        <v>29</v>
      </c>
      <c r="E587" s="52" t="s">
        <v>30</v>
      </c>
      <c r="F587" s="52" t="s">
        <v>38</v>
      </c>
      <c r="G587" s="52" t="s">
        <v>44</v>
      </c>
      <c r="H587" s="52" t="s">
        <v>31</v>
      </c>
      <c r="I587" s="52">
        <v>2024</v>
      </c>
      <c r="J587" s="52" t="s">
        <v>24</v>
      </c>
      <c r="K587" s="52" t="s">
        <v>25</v>
      </c>
      <c r="L587" s="52" t="s">
        <v>34</v>
      </c>
      <c r="M587" s="55">
        <v>54.61</v>
      </c>
      <c r="N587" s="52">
        <v>23</v>
      </c>
      <c r="O587" s="52">
        <v>0.04</v>
      </c>
      <c r="P587" s="55">
        <v>4396.82</v>
      </c>
      <c r="Q587" s="75" t="s">
        <v>40</v>
      </c>
    </row>
    <row r="588" spans="1:17">
      <c r="A588" s="65">
        <v>3784</v>
      </c>
      <c r="B588" s="52" t="s">
        <v>48</v>
      </c>
      <c r="C588" s="52" t="s">
        <v>35</v>
      </c>
      <c r="D588" s="52" t="s">
        <v>42</v>
      </c>
      <c r="E588" s="52" t="s">
        <v>70</v>
      </c>
      <c r="F588" s="52" t="s">
        <v>43</v>
      </c>
      <c r="G588" s="52" t="s">
        <v>22</v>
      </c>
      <c r="H588" s="52" t="s">
        <v>31</v>
      </c>
      <c r="I588" s="52">
        <v>2024</v>
      </c>
      <c r="J588" s="52" t="s">
        <v>45</v>
      </c>
      <c r="K588" s="52" t="s">
        <v>58</v>
      </c>
      <c r="L588" s="52" t="s">
        <v>66</v>
      </c>
      <c r="M588" s="55">
        <v>48.23</v>
      </c>
      <c r="N588" s="52">
        <v>191</v>
      </c>
      <c r="O588" s="52">
        <v>0.18</v>
      </c>
      <c r="P588" s="55">
        <v>1854.95</v>
      </c>
      <c r="Q588" s="75" t="s">
        <v>61</v>
      </c>
    </row>
    <row r="589" spans="1:17">
      <c r="A589" s="65">
        <v>3785</v>
      </c>
      <c r="B589" s="52" t="s">
        <v>48</v>
      </c>
      <c r="C589" s="52" t="s">
        <v>28</v>
      </c>
      <c r="D589" s="52" t="s">
        <v>19</v>
      </c>
      <c r="E589" s="52" t="s">
        <v>20</v>
      </c>
      <c r="F589" s="52" t="s">
        <v>21</v>
      </c>
      <c r="G589" s="52" t="s">
        <v>57</v>
      </c>
      <c r="H589" s="52" t="s">
        <v>31</v>
      </c>
      <c r="I589" s="52">
        <v>2023</v>
      </c>
      <c r="J589" s="52" t="s">
        <v>24</v>
      </c>
      <c r="K589" s="52" t="s">
        <v>71</v>
      </c>
      <c r="L589" s="52" t="s">
        <v>39</v>
      </c>
      <c r="M589" s="55">
        <v>25.55</v>
      </c>
      <c r="N589" s="52">
        <v>153</v>
      </c>
      <c r="O589" s="52">
        <v>0.12</v>
      </c>
      <c r="P589" s="55">
        <v>1034.8699999999999</v>
      </c>
      <c r="Q589" s="75" t="s">
        <v>56</v>
      </c>
    </row>
    <row r="590" spans="1:17">
      <c r="A590" s="65">
        <v>3786</v>
      </c>
      <c r="B590" s="52" t="s">
        <v>48</v>
      </c>
      <c r="C590" s="52" t="s">
        <v>49</v>
      </c>
      <c r="D590" s="52" t="s">
        <v>50</v>
      </c>
      <c r="E590" s="52" t="s">
        <v>67</v>
      </c>
      <c r="F590" s="52" t="s">
        <v>21</v>
      </c>
      <c r="G590" s="52" t="s">
        <v>57</v>
      </c>
      <c r="H590" s="52" t="s">
        <v>31</v>
      </c>
      <c r="I590" s="52">
        <v>2023</v>
      </c>
      <c r="J590" s="52" t="s">
        <v>32</v>
      </c>
      <c r="K590" s="52" t="s">
        <v>73</v>
      </c>
      <c r="L590" s="52" t="s">
        <v>34</v>
      </c>
      <c r="M590" s="55">
        <v>27.55</v>
      </c>
      <c r="N590" s="52">
        <v>420</v>
      </c>
      <c r="O590" s="52">
        <v>0.26</v>
      </c>
      <c r="P590" s="55">
        <v>1443.28</v>
      </c>
      <c r="Q590" s="75" t="s">
        <v>56</v>
      </c>
    </row>
    <row r="591" spans="1:17">
      <c r="A591" s="65">
        <v>3787</v>
      </c>
      <c r="B591" s="52" t="s">
        <v>48</v>
      </c>
      <c r="C591" s="52" t="s">
        <v>28</v>
      </c>
      <c r="D591" s="52" t="s">
        <v>36</v>
      </c>
      <c r="E591" s="52" t="s">
        <v>20</v>
      </c>
      <c r="F591" s="52" t="s">
        <v>21</v>
      </c>
      <c r="G591" s="52" t="s">
        <v>22</v>
      </c>
      <c r="H591" s="52" t="s">
        <v>23</v>
      </c>
      <c r="I591" s="52">
        <v>2023</v>
      </c>
      <c r="J591" s="52" t="s">
        <v>45</v>
      </c>
      <c r="K591" s="52" t="s">
        <v>33</v>
      </c>
      <c r="L591" s="52" t="s">
        <v>34</v>
      </c>
      <c r="M591" s="55">
        <v>60.25</v>
      </c>
      <c r="N591" s="52">
        <v>84</v>
      </c>
      <c r="O591" s="52">
        <v>0.14000000000000001</v>
      </c>
      <c r="P591" s="55">
        <v>3516.98</v>
      </c>
      <c r="Q591" s="75" t="s">
        <v>56</v>
      </c>
    </row>
    <row r="592" spans="1:17">
      <c r="A592" s="65">
        <v>3802</v>
      </c>
      <c r="B592" s="52" t="s">
        <v>48</v>
      </c>
      <c r="C592" s="52" t="s">
        <v>35</v>
      </c>
      <c r="D592" s="52" t="s">
        <v>50</v>
      </c>
      <c r="E592" s="52" t="s">
        <v>62</v>
      </c>
      <c r="F592" s="52" t="s">
        <v>21</v>
      </c>
      <c r="G592" s="52" t="s">
        <v>22</v>
      </c>
      <c r="H592" s="52" t="s">
        <v>31</v>
      </c>
      <c r="I592" s="52">
        <v>2024</v>
      </c>
      <c r="J592" s="52" t="s">
        <v>32</v>
      </c>
      <c r="K592" s="52" t="s">
        <v>64</v>
      </c>
      <c r="L592" s="52" t="s">
        <v>69</v>
      </c>
      <c r="M592" s="55">
        <v>51.83</v>
      </c>
      <c r="N592" s="52">
        <v>491</v>
      </c>
      <c r="O592" s="52">
        <v>0.24</v>
      </c>
      <c r="P592" s="55">
        <v>3219.87</v>
      </c>
      <c r="Q592" s="75" t="s">
        <v>40</v>
      </c>
    </row>
    <row r="593" spans="1:17">
      <c r="A593" s="65">
        <v>3806</v>
      </c>
      <c r="B593" s="52" t="s">
        <v>48</v>
      </c>
      <c r="C593" s="52" t="s">
        <v>49</v>
      </c>
      <c r="D593" s="52" t="s">
        <v>29</v>
      </c>
      <c r="E593" s="52" t="s">
        <v>37</v>
      </c>
      <c r="F593" s="52" t="s">
        <v>21</v>
      </c>
      <c r="G593" s="52" t="s">
        <v>22</v>
      </c>
      <c r="H593" s="52" t="s">
        <v>31</v>
      </c>
      <c r="I593" s="52">
        <v>2024</v>
      </c>
      <c r="J593" s="52" t="s">
        <v>63</v>
      </c>
      <c r="K593" s="52" t="s">
        <v>71</v>
      </c>
      <c r="L593" s="52" t="s">
        <v>69</v>
      </c>
      <c r="M593" s="55">
        <v>86.06</v>
      </c>
      <c r="N593" s="52">
        <v>238</v>
      </c>
      <c r="O593" s="52">
        <v>0.08</v>
      </c>
      <c r="P593" s="55">
        <v>3298.21</v>
      </c>
      <c r="Q593" s="75" t="s">
        <v>61</v>
      </c>
    </row>
    <row r="594" spans="1:17">
      <c r="A594" s="65">
        <v>3809</v>
      </c>
      <c r="B594" s="52" t="s">
        <v>48</v>
      </c>
      <c r="C594" s="52" t="s">
        <v>35</v>
      </c>
      <c r="D594" s="52" t="s">
        <v>19</v>
      </c>
      <c r="E594" s="52" t="s">
        <v>20</v>
      </c>
      <c r="F594" s="52" t="s">
        <v>21</v>
      </c>
      <c r="G594" s="52" t="s">
        <v>57</v>
      </c>
      <c r="H594" s="52" t="s">
        <v>31</v>
      </c>
      <c r="I594" s="52">
        <v>2023</v>
      </c>
      <c r="J594" s="52" t="s">
        <v>32</v>
      </c>
      <c r="K594" s="52" t="s">
        <v>72</v>
      </c>
      <c r="L594" s="52" t="s">
        <v>34</v>
      </c>
      <c r="M594" s="55">
        <v>49.98</v>
      </c>
      <c r="N594" s="52">
        <v>338</v>
      </c>
      <c r="O594" s="52">
        <v>0.23</v>
      </c>
      <c r="P594" s="55">
        <v>839.48</v>
      </c>
      <c r="Q594" s="75" t="s">
        <v>56</v>
      </c>
    </row>
    <row r="595" spans="1:17">
      <c r="A595" s="65">
        <v>3810</v>
      </c>
      <c r="B595" s="52" t="s">
        <v>48</v>
      </c>
      <c r="C595" s="52" t="s">
        <v>28</v>
      </c>
      <c r="D595" s="52" t="s">
        <v>50</v>
      </c>
      <c r="E595" s="52" t="s">
        <v>20</v>
      </c>
      <c r="F595" s="52" t="s">
        <v>60</v>
      </c>
      <c r="G595" s="52" t="s">
        <v>44</v>
      </c>
      <c r="H595" s="52" t="s">
        <v>23</v>
      </c>
      <c r="I595" s="52">
        <v>2024</v>
      </c>
      <c r="J595" s="52" t="s">
        <v>45</v>
      </c>
      <c r="K595" s="52" t="s">
        <v>33</v>
      </c>
      <c r="L595" s="52" t="s">
        <v>34</v>
      </c>
      <c r="M595" s="55">
        <v>68.78</v>
      </c>
      <c r="N595" s="52">
        <v>495</v>
      </c>
      <c r="O595" s="52">
        <v>0.28999999999999998</v>
      </c>
      <c r="P595" s="55">
        <v>1772.39</v>
      </c>
      <c r="Q595" s="75" t="s">
        <v>27</v>
      </c>
    </row>
    <row r="596" spans="1:17">
      <c r="A596" s="65">
        <v>3812</v>
      </c>
      <c r="B596" s="52" t="s">
        <v>48</v>
      </c>
      <c r="C596" s="52" t="s">
        <v>35</v>
      </c>
      <c r="D596" s="52" t="s">
        <v>29</v>
      </c>
      <c r="E596" s="52" t="s">
        <v>67</v>
      </c>
      <c r="F596" s="52" t="s">
        <v>43</v>
      </c>
      <c r="G596" s="52" t="s">
        <v>57</v>
      </c>
      <c r="H596" s="52" t="s">
        <v>31</v>
      </c>
      <c r="I596" s="52">
        <v>2023</v>
      </c>
      <c r="J596" s="52" t="s">
        <v>32</v>
      </c>
      <c r="K596" s="52" t="s">
        <v>25</v>
      </c>
      <c r="L596" s="52" t="s">
        <v>39</v>
      </c>
      <c r="M596" s="55">
        <v>50.07</v>
      </c>
      <c r="N596" s="52">
        <v>95</v>
      </c>
      <c r="O596" s="52">
        <v>0.06</v>
      </c>
      <c r="P596" s="55">
        <v>77.569999999999993</v>
      </c>
      <c r="Q596" s="75" t="s">
        <v>40</v>
      </c>
    </row>
    <row r="597" spans="1:17">
      <c r="A597" s="65">
        <v>3814</v>
      </c>
      <c r="B597" s="52" t="s">
        <v>48</v>
      </c>
      <c r="C597" s="52" t="s">
        <v>18</v>
      </c>
      <c r="D597" s="52" t="s">
        <v>52</v>
      </c>
      <c r="E597" s="52" t="s">
        <v>37</v>
      </c>
      <c r="F597" s="52" t="s">
        <v>21</v>
      </c>
      <c r="G597" s="52" t="s">
        <v>44</v>
      </c>
      <c r="H597" s="52" t="s">
        <v>23</v>
      </c>
      <c r="I597" s="52">
        <v>2023</v>
      </c>
      <c r="J597" s="52" t="s">
        <v>32</v>
      </c>
      <c r="K597" s="52" t="s">
        <v>73</v>
      </c>
      <c r="L597" s="52" t="s">
        <v>69</v>
      </c>
      <c r="M597" s="55">
        <v>76.260000000000005</v>
      </c>
      <c r="N597" s="52">
        <v>162</v>
      </c>
      <c r="O597" s="52">
        <v>0.27</v>
      </c>
      <c r="P597" s="55">
        <v>3576.92</v>
      </c>
      <c r="Q597" s="75" t="s">
        <v>40</v>
      </c>
    </row>
    <row r="598" spans="1:17">
      <c r="A598" s="65">
        <v>3823</v>
      </c>
      <c r="B598" s="52" t="s">
        <v>48</v>
      </c>
      <c r="C598" s="52" t="s">
        <v>18</v>
      </c>
      <c r="D598" s="52" t="s">
        <v>52</v>
      </c>
      <c r="E598" s="52" t="s">
        <v>59</v>
      </c>
      <c r="F598" s="52" t="s">
        <v>55</v>
      </c>
      <c r="G598" s="52" t="s">
        <v>57</v>
      </c>
      <c r="H598" s="52" t="s">
        <v>23</v>
      </c>
      <c r="I598" s="52">
        <v>2024</v>
      </c>
      <c r="J598" s="52" t="s">
        <v>24</v>
      </c>
      <c r="K598" s="52" t="s">
        <v>33</v>
      </c>
      <c r="L598" s="52" t="s">
        <v>26</v>
      </c>
      <c r="M598" s="55">
        <v>63.46</v>
      </c>
      <c r="N598" s="52">
        <v>34</v>
      </c>
      <c r="O598" s="52">
        <v>0.14000000000000001</v>
      </c>
      <c r="P598" s="55">
        <v>1820.36</v>
      </c>
      <c r="Q598" s="75" t="s">
        <v>61</v>
      </c>
    </row>
    <row r="599" spans="1:17">
      <c r="A599" s="65">
        <v>3828</v>
      </c>
      <c r="B599" s="52" t="s">
        <v>48</v>
      </c>
      <c r="C599" s="52" t="s">
        <v>49</v>
      </c>
      <c r="D599" s="52" t="s">
        <v>19</v>
      </c>
      <c r="E599" s="52" t="s">
        <v>37</v>
      </c>
      <c r="F599" s="52" t="s">
        <v>21</v>
      </c>
      <c r="G599" s="52" t="s">
        <v>44</v>
      </c>
      <c r="H599" s="52" t="s">
        <v>23</v>
      </c>
      <c r="I599" s="52">
        <v>2024</v>
      </c>
      <c r="J599" s="52" t="s">
        <v>45</v>
      </c>
      <c r="K599" s="52" t="s">
        <v>25</v>
      </c>
      <c r="L599" s="52" t="s">
        <v>26</v>
      </c>
      <c r="M599" s="55">
        <v>12.45</v>
      </c>
      <c r="N599" s="52">
        <v>130</v>
      </c>
      <c r="O599" s="52">
        <v>0.28999999999999998</v>
      </c>
      <c r="P599" s="55">
        <v>1351.13</v>
      </c>
      <c r="Q599" s="75" t="s">
        <v>27</v>
      </c>
    </row>
    <row r="600" spans="1:17">
      <c r="A600" s="65">
        <v>3829</v>
      </c>
      <c r="B600" s="52" t="s">
        <v>48</v>
      </c>
      <c r="C600" s="52" t="s">
        <v>35</v>
      </c>
      <c r="D600" s="52" t="s">
        <v>29</v>
      </c>
      <c r="E600" s="52" t="s">
        <v>62</v>
      </c>
      <c r="F600" s="52" t="s">
        <v>43</v>
      </c>
      <c r="G600" s="52" t="s">
        <v>22</v>
      </c>
      <c r="H600" s="52" t="s">
        <v>31</v>
      </c>
      <c r="I600" s="52">
        <v>2023</v>
      </c>
      <c r="J600" s="52" t="s">
        <v>45</v>
      </c>
      <c r="K600" s="52" t="s">
        <v>73</v>
      </c>
      <c r="L600" s="52" t="s">
        <v>39</v>
      </c>
      <c r="M600" s="55">
        <v>34.799999999999997</v>
      </c>
      <c r="N600" s="52">
        <v>270</v>
      </c>
      <c r="O600" s="52">
        <v>0.02</v>
      </c>
      <c r="P600" s="55">
        <v>3453.92</v>
      </c>
      <c r="Q600" s="75" t="s">
        <v>27</v>
      </c>
    </row>
    <row r="601" spans="1:17">
      <c r="A601" s="65">
        <v>3831</v>
      </c>
      <c r="B601" s="52" t="s">
        <v>48</v>
      </c>
      <c r="C601" s="52" t="s">
        <v>35</v>
      </c>
      <c r="D601" s="52" t="s">
        <v>42</v>
      </c>
      <c r="E601" s="52" t="s">
        <v>59</v>
      </c>
      <c r="F601" s="52" t="s">
        <v>60</v>
      </c>
      <c r="G601" s="52" t="s">
        <v>44</v>
      </c>
      <c r="H601" s="52" t="s">
        <v>31</v>
      </c>
      <c r="I601" s="52">
        <v>2024</v>
      </c>
      <c r="J601" s="52" t="s">
        <v>32</v>
      </c>
      <c r="K601" s="52" t="s">
        <v>71</v>
      </c>
      <c r="L601" s="52" t="s">
        <v>34</v>
      </c>
      <c r="M601" s="55">
        <v>23.99</v>
      </c>
      <c r="N601" s="52">
        <v>151</v>
      </c>
      <c r="O601" s="52">
        <v>0.11</v>
      </c>
      <c r="P601" s="55">
        <v>65.92</v>
      </c>
      <c r="Q601" s="75" t="s">
        <v>61</v>
      </c>
    </row>
    <row r="602" spans="1:17">
      <c r="A602" s="65">
        <v>3834</v>
      </c>
      <c r="B602" s="52" t="s">
        <v>48</v>
      </c>
      <c r="C602" s="52" t="s">
        <v>49</v>
      </c>
      <c r="D602" s="52" t="s">
        <v>52</v>
      </c>
      <c r="E602" s="52" t="s">
        <v>37</v>
      </c>
      <c r="F602" s="52" t="s">
        <v>38</v>
      </c>
      <c r="G602" s="52" t="s">
        <v>44</v>
      </c>
      <c r="H602" s="52" t="s">
        <v>23</v>
      </c>
      <c r="I602" s="52">
        <v>2024</v>
      </c>
      <c r="J602" s="52" t="s">
        <v>63</v>
      </c>
      <c r="K602" s="52" t="s">
        <v>64</v>
      </c>
      <c r="L602" s="52" t="s">
        <v>69</v>
      </c>
      <c r="M602" s="55">
        <v>40.130000000000003</v>
      </c>
      <c r="N602" s="52">
        <v>350</v>
      </c>
      <c r="O602" s="52">
        <v>0.01</v>
      </c>
      <c r="P602" s="55">
        <v>1865.74</v>
      </c>
      <c r="Q602" s="75" t="s">
        <v>47</v>
      </c>
    </row>
    <row r="603" spans="1:17">
      <c r="A603" s="65">
        <v>3836</v>
      </c>
      <c r="B603" s="52" t="s">
        <v>48</v>
      </c>
      <c r="C603" s="52" t="s">
        <v>18</v>
      </c>
      <c r="D603" s="52" t="s">
        <v>52</v>
      </c>
      <c r="E603" s="52" t="s">
        <v>37</v>
      </c>
      <c r="F603" s="52" t="s">
        <v>43</v>
      </c>
      <c r="G603" s="52" t="s">
        <v>22</v>
      </c>
      <c r="H603" s="52" t="s">
        <v>23</v>
      </c>
      <c r="I603" s="52">
        <v>2024</v>
      </c>
      <c r="J603" s="52" t="s">
        <v>45</v>
      </c>
      <c r="K603" s="52" t="s">
        <v>25</v>
      </c>
      <c r="L603" s="52" t="s">
        <v>26</v>
      </c>
      <c r="M603" s="55">
        <v>12.5</v>
      </c>
      <c r="N603" s="52">
        <v>232</v>
      </c>
      <c r="O603" s="52">
        <v>0.18</v>
      </c>
      <c r="P603" s="55">
        <v>282.7</v>
      </c>
      <c r="Q603" s="75" t="s">
        <v>27</v>
      </c>
    </row>
    <row r="604" spans="1:17">
      <c r="A604" s="65">
        <v>3842</v>
      </c>
      <c r="B604" s="52" t="s">
        <v>48</v>
      </c>
      <c r="C604" s="52" t="s">
        <v>35</v>
      </c>
      <c r="D604" s="52" t="s">
        <v>54</v>
      </c>
      <c r="E604" s="52" t="s">
        <v>59</v>
      </c>
      <c r="F604" s="52" t="s">
        <v>43</v>
      </c>
      <c r="G604" s="52" t="s">
        <v>57</v>
      </c>
      <c r="H604" s="52" t="s">
        <v>23</v>
      </c>
      <c r="I604" s="52">
        <v>2024</v>
      </c>
      <c r="J604" s="52" t="s">
        <v>32</v>
      </c>
      <c r="K604" s="52" t="s">
        <v>58</v>
      </c>
      <c r="L604" s="52" t="s">
        <v>66</v>
      </c>
      <c r="M604" s="55">
        <v>48.97</v>
      </c>
      <c r="N604" s="52">
        <v>337</v>
      </c>
      <c r="O604" s="52">
        <v>0.18</v>
      </c>
      <c r="P604" s="55">
        <v>3683.94</v>
      </c>
      <c r="Q604" s="75" t="s">
        <v>27</v>
      </c>
    </row>
    <row r="605" spans="1:17">
      <c r="A605" s="65">
        <v>3851</v>
      </c>
      <c r="B605" s="52" t="s">
        <v>48</v>
      </c>
      <c r="C605" s="52" t="s">
        <v>18</v>
      </c>
      <c r="D605" s="52" t="s">
        <v>42</v>
      </c>
      <c r="E605" s="52" t="s">
        <v>37</v>
      </c>
      <c r="F605" s="52" t="s">
        <v>60</v>
      </c>
      <c r="G605" s="52" t="s">
        <v>57</v>
      </c>
      <c r="H605" s="52" t="s">
        <v>31</v>
      </c>
      <c r="I605" s="52">
        <v>2023</v>
      </c>
      <c r="J605" s="52" t="s">
        <v>24</v>
      </c>
      <c r="K605" s="52" t="s">
        <v>25</v>
      </c>
      <c r="L605" s="52" t="s">
        <v>66</v>
      </c>
      <c r="M605" s="55">
        <v>80.44</v>
      </c>
      <c r="N605" s="52">
        <v>147</v>
      </c>
      <c r="O605" s="52">
        <v>0.22</v>
      </c>
      <c r="P605" s="55">
        <v>3671.5</v>
      </c>
      <c r="Q605" s="75" t="s">
        <v>61</v>
      </c>
    </row>
    <row r="606" spans="1:17">
      <c r="A606" s="65">
        <v>3854</v>
      </c>
      <c r="B606" s="52" t="s">
        <v>48</v>
      </c>
      <c r="C606" s="52" t="s">
        <v>18</v>
      </c>
      <c r="D606" s="52" t="s">
        <v>52</v>
      </c>
      <c r="E606" s="52" t="s">
        <v>67</v>
      </c>
      <c r="F606" s="52" t="s">
        <v>21</v>
      </c>
      <c r="G606" s="52" t="s">
        <v>44</v>
      </c>
      <c r="H606" s="52" t="s">
        <v>31</v>
      </c>
      <c r="I606" s="52">
        <v>2024</v>
      </c>
      <c r="J606" s="52" t="s">
        <v>24</v>
      </c>
      <c r="K606" s="52" t="s">
        <v>73</v>
      </c>
      <c r="L606" s="52" t="s">
        <v>26</v>
      </c>
      <c r="M606" s="55">
        <v>12.18</v>
      </c>
      <c r="N606" s="52">
        <v>485</v>
      </c>
      <c r="O606" s="52">
        <v>0.2</v>
      </c>
      <c r="P606" s="55">
        <v>253.26</v>
      </c>
      <c r="Q606" s="75" t="s">
        <v>61</v>
      </c>
    </row>
    <row r="607" spans="1:17">
      <c r="A607" s="65">
        <v>3857</v>
      </c>
      <c r="B607" s="52" t="s">
        <v>48</v>
      </c>
      <c r="C607" s="52" t="s">
        <v>35</v>
      </c>
      <c r="D607" s="52" t="s">
        <v>29</v>
      </c>
      <c r="E607" s="52" t="s">
        <v>37</v>
      </c>
      <c r="F607" s="52" t="s">
        <v>55</v>
      </c>
      <c r="G607" s="52" t="s">
        <v>57</v>
      </c>
      <c r="H607" s="52" t="s">
        <v>31</v>
      </c>
      <c r="I607" s="52">
        <v>2023</v>
      </c>
      <c r="J607" s="52" t="s">
        <v>63</v>
      </c>
      <c r="K607" s="52" t="s">
        <v>51</v>
      </c>
      <c r="L607" s="52" t="s">
        <v>26</v>
      </c>
      <c r="M607" s="55">
        <v>90.77</v>
      </c>
      <c r="N607" s="52">
        <v>76</v>
      </c>
      <c r="O607" s="52">
        <v>0.27</v>
      </c>
      <c r="P607" s="55">
        <v>4279.87</v>
      </c>
      <c r="Q607" s="75" t="s">
        <v>27</v>
      </c>
    </row>
    <row r="608" spans="1:17">
      <c r="A608" s="65">
        <v>3864</v>
      </c>
      <c r="B608" s="52" t="s">
        <v>48</v>
      </c>
      <c r="C608" s="52" t="s">
        <v>49</v>
      </c>
      <c r="D608" s="52" t="s">
        <v>42</v>
      </c>
      <c r="E608" s="52" t="s">
        <v>62</v>
      </c>
      <c r="F608" s="52" t="s">
        <v>43</v>
      </c>
      <c r="G608" s="52" t="s">
        <v>22</v>
      </c>
      <c r="H608" s="52" t="s">
        <v>31</v>
      </c>
      <c r="I608" s="52">
        <v>2023</v>
      </c>
      <c r="J608" s="52" t="s">
        <v>63</v>
      </c>
      <c r="K608" s="52" t="s">
        <v>53</v>
      </c>
      <c r="L608" s="52" t="s">
        <v>34</v>
      </c>
      <c r="M608" s="55">
        <v>35.08</v>
      </c>
      <c r="N608" s="52">
        <v>322</v>
      </c>
      <c r="O608" s="52">
        <v>0.08</v>
      </c>
      <c r="P608" s="55">
        <v>1881.62</v>
      </c>
      <c r="Q608" s="75" t="s">
        <v>47</v>
      </c>
    </row>
    <row r="609" spans="1:17">
      <c r="A609" s="65">
        <v>3866</v>
      </c>
      <c r="B609" s="52" t="s">
        <v>48</v>
      </c>
      <c r="C609" s="52" t="s">
        <v>18</v>
      </c>
      <c r="D609" s="52" t="s">
        <v>50</v>
      </c>
      <c r="E609" s="52" t="s">
        <v>37</v>
      </c>
      <c r="F609" s="52" t="s">
        <v>21</v>
      </c>
      <c r="G609" s="52" t="s">
        <v>57</v>
      </c>
      <c r="H609" s="52" t="s">
        <v>23</v>
      </c>
      <c r="I609" s="52">
        <v>2024</v>
      </c>
      <c r="J609" s="52" t="s">
        <v>24</v>
      </c>
      <c r="K609" s="52" t="s">
        <v>51</v>
      </c>
      <c r="L609" s="52" t="s">
        <v>39</v>
      </c>
      <c r="M609" s="55">
        <v>39.08</v>
      </c>
      <c r="N609" s="52">
        <v>258</v>
      </c>
      <c r="O609" s="52">
        <v>0.26</v>
      </c>
      <c r="P609" s="55">
        <v>487.63</v>
      </c>
      <c r="Q609" s="75" t="s">
        <v>47</v>
      </c>
    </row>
    <row r="610" spans="1:17">
      <c r="A610" s="65">
        <v>3867</v>
      </c>
      <c r="B610" s="52" t="s">
        <v>48</v>
      </c>
      <c r="C610" s="52" t="s">
        <v>49</v>
      </c>
      <c r="D610" s="52" t="s">
        <v>19</v>
      </c>
      <c r="E610" s="52" t="s">
        <v>37</v>
      </c>
      <c r="F610" s="52" t="s">
        <v>38</v>
      </c>
      <c r="G610" s="52" t="s">
        <v>44</v>
      </c>
      <c r="H610" s="52" t="s">
        <v>31</v>
      </c>
      <c r="I610" s="52">
        <v>2024</v>
      </c>
      <c r="J610" s="52" t="s">
        <v>63</v>
      </c>
      <c r="K610" s="52" t="s">
        <v>68</v>
      </c>
      <c r="L610" s="52" t="s">
        <v>69</v>
      </c>
      <c r="M610" s="55">
        <v>36.130000000000003</v>
      </c>
      <c r="N610" s="52">
        <v>123</v>
      </c>
      <c r="O610" s="52">
        <v>0.08</v>
      </c>
      <c r="P610" s="55">
        <v>1923.78</v>
      </c>
      <c r="Q610" s="75" t="s">
        <v>47</v>
      </c>
    </row>
    <row r="611" spans="1:17">
      <c r="A611" s="65">
        <v>3876</v>
      </c>
      <c r="B611" s="52" t="s">
        <v>48</v>
      </c>
      <c r="C611" s="52" t="s">
        <v>18</v>
      </c>
      <c r="D611" s="52" t="s">
        <v>50</v>
      </c>
      <c r="E611" s="52" t="s">
        <v>37</v>
      </c>
      <c r="F611" s="52" t="s">
        <v>21</v>
      </c>
      <c r="G611" s="52" t="s">
        <v>57</v>
      </c>
      <c r="H611" s="52" t="s">
        <v>23</v>
      </c>
      <c r="I611" s="52">
        <v>2024</v>
      </c>
      <c r="J611" s="52" t="s">
        <v>24</v>
      </c>
      <c r="K611" s="52" t="s">
        <v>64</v>
      </c>
      <c r="L611" s="52" t="s">
        <v>34</v>
      </c>
      <c r="M611" s="55">
        <v>61.45</v>
      </c>
      <c r="N611" s="52">
        <v>297</v>
      </c>
      <c r="O611" s="52">
        <v>0.28000000000000003</v>
      </c>
      <c r="P611" s="55">
        <v>2935.14</v>
      </c>
      <c r="Q611" s="75" t="s">
        <v>27</v>
      </c>
    </row>
    <row r="612" spans="1:17">
      <c r="A612" s="65">
        <v>3878</v>
      </c>
      <c r="B612" s="52" t="s">
        <v>48</v>
      </c>
      <c r="C612" s="52" t="s">
        <v>28</v>
      </c>
      <c r="D612" s="52" t="s">
        <v>52</v>
      </c>
      <c r="E612" s="52" t="s">
        <v>62</v>
      </c>
      <c r="F612" s="52" t="s">
        <v>43</v>
      </c>
      <c r="G612" s="52" t="s">
        <v>57</v>
      </c>
      <c r="H612" s="52" t="s">
        <v>23</v>
      </c>
      <c r="I612" s="52">
        <v>2023</v>
      </c>
      <c r="J612" s="52" t="s">
        <v>32</v>
      </c>
      <c r="K612" s="52" t="s">
        <v>33</v>
      </c>
      <c r="L612" s="52" t="s">
        <v>69</v>
      </c>
      <c r="M612" s="55">
        <v>10.3</v>
      </c>
      <c r="N612" s="52">
        <v>33</v>
      </c>
      <c r="O612" s="52">
        <v>0.19</v>
      </c>
      <c r="P612" s="55">
        <v>2084.2800000000002</v>
      </c>
      <c r="Q612" s="75" t="s">
        <v>47</v>
      </c>
    </row>
    <row r="613" spans="1:17">
      <c r="A613" s="65">
        <v>3880</v>
      </c>
      <c r="B613" s="52" t="s">
        <v>48</v>
      </c>
      <c r="C613" s="52" t="s">
        <v>49</v>
      </c>
      <c r="D613" s="52" t="s">
        <v>36</v>
      </c>
      <c r="E613" s="52" t="s">
        <v>70</v>
      </c>
      <c r="F613" s="52" t="s">
        <v>43</v>
      </c>
      <c r="G613" s="52" t="s">
        <v>22</v>
      </c>
      <c r="H613" s="52" t="s">
        <v>31</v>
      </c>
      <c r="I613" s="52">
        <v>2023</v>
      </c>
      <c r="J613" s="52" t="s">
        <v>45</v>
      </c>
      <c r="K613" s="52" t="s">
        <v>58</v>
      </c>
      <c r="L613" s="52" t="s">
        <v>69</v>
      </c>
      <c r="M613" s="55">
        <v>80.33</v>
      </c>
      <c r="N613" s="52">
        <v>12</v>
      </c>
      <c r="O613" s="52">
        <v>0.16</v>
      </c>
      <c r="P613" s="55">
        <v>817.5</v>
      </c>
      <c r="Q613" s="75" t="s">
        <v>56</v>
      </c>
    </row>
    <row r="614" spans="1:17">
      <c r="A614" s="65">
        <v>3884</v>
      </c>
      <c r="B614" s="52" t="s">
        <v>48</v>
      </c>
      <c r="C614" s="52" t="s">
        <v>35</v>
      </c>
      <c r="D614" s="52" t="s">
        <v>29</v>
      </c>
      <c r="E614" s="52" t="s">
        <v>67</v>
      </c>
      <c r="F614" s="52" t="s">
        <v>55</v>
      </c>
      <c r="G614" s="52" t="s">
        <v>44</v>
      </c>
      <c r="H614" s="52" t="s">
        <v>31</v>
      </c>
      <c r="I614" s="52">
        <v>2023</v>
      </c>
      <c r="J614" s="52" t="s">
        <v>45</v>
      </c>
      <c r="K614" s="52" t="s">
        <v>51</v>
      </c>
      <c r="L614" s="52" t="s">
        <v>26</v>
      </c>
      <c r="M614" s="55">
        <v>14.43</v>
      </c>
      <c r="N614" s="52">
        <v>466</v>
      </c>
      <c r="O614" s="52">
        <v>7.0000000000000007E-2</v>
      </c>
      <c r="P614" s="55">
        <v>89.71</v>
      </c>
      <c r="Q614" s="75" t="s">
        <v>27</v>
      </c>
    </row>
    <row r="615" spans="1:17">
      <c r="A615" s="65">
        <v>3888</v>
      </c>
      <c r="B615" s="52" t="s">
        <v>48</v>
      </c>
      <c r="C615" s="52" t="s">
        <v>18</v>
      </c>
      <c r="D615" s="52" t="s">
        <v>42</v>
      </c>
      <c r="E615" s="52" t="s">
        <v>20</v>
      </c>
      <c r="F615" s="52" t="s">
        <v>21</v>
      </c>
      <c r="G615" s="52" t="s">
        <v>44</v>
      </c>
      <c r="H615" s="52" t="s">
        <v>31</v>
      </c>
      <c r="I615" s="52">
        <v>2024</v>
      </c>
      <c r="J615" s="52" t="s">
        <v>63</v>
      </c>
      <c r="K615" s="52" t="s">
        <v>68</v>
      </c>
      <c r="L615" s="52" t="s">
        <v>69</v>
      </c>
      <c r="M615" s="55">
        <v>45.45</v>
      </c>
      <c r="N615" s="52">
        <v>309</v>
      </c>
      <c r="O615" s="52">
        <v>0.13</v>
      </c>
      <c r="P615" s="55">
        <v>4713</v>
      </c>
      <c r="Q615" s="75" t="s">
        <v>47</v>
      </c>
    </row>
    <row r="616" spans="1:17">
      <c r="A616" s="65">
        <v>3892</v>
      </c>
      <c r="B616" s="52" t="s">
        <v>48</v>
      </c>
      <c r="C616" s="52" t="s">
        <v>28</v>
      </c>
      <c r="D616" s="52" t="s">
        <v>36</v>
      </c>
      <c r="E616" s="52" t="s">
        <v>59</v>
      </c>
      <c r="F616" s="52" t="s">
        <v>38</v>
      </c>
      <c r="G616" s="52" t="s">
        <v>57</v>
      </c>
      <c r="H616" s="52" t="s">
        <v>23</v>
      </c>
      <c r="I616" s="52">
        <v>2023</v>
      </c>
      <c r="J616" s="52" t="s">
        <v>24</v>
      </c>
      <c r="K616" s="52" t="s">
        <v>64</v>
      </c>
      <c r="L616" s="52" t="s">
        <v>69</v>
      </c>
      <c r="M616" s="55">
        <v>95.15</v>
      </c>
      <c r="N616" s="52">
        <v>429</v>
      </c>
      <c r="O616" s="52">
        <v>0.11</v>
      </c>
      <c r="P616" s="55">
        <v>3419.2</v>
      </c>
      <c r="Q616" s="75" t="s">
        <v>40</v>
      </c>
    </row>
    <row r="617" spans="1:17">
      <c r="A617" s="65">
        <v>3893</v>
      </c>
      <c r="B617" s="52" t="s">
        <v>48</v>
      </c>
      <c r="C617" s="52" t="s">
        <v>35</v>
      </c>
      <c r="D617" s="52" t="s">
        <v>52</v>
      </c>
      <c r="E617" s="52" t="s">
        <v>62</v>
      </c>
      <c r="F617" s="52" t="s">
        <v>43</v>
      </c>
      <c r="G617" s="52" t="s">
        <v>57</v>
      </c>
      <c r="H617" s="52" t="s">
        <v>31</v>
      </c>
      <c r="I617" s="52">
        <v>2023</v>
      </c>
      <c r="J617" s="52" t="s">
        <v>45</v>
      </c>
      <c r="K617" s="52" t="s">
        <v>68</v>
      </c>
      <c r="L617" s="52" t="s">
        <v>69</v>
      </c>
      <c r="M617" s="55">
        <v>54.95</v>
      </c>
      <c r="N617" s="52">
        <v>50</v>
      </c>
      <c r="O617" s="52">
        <v>0.28999999999999998</v>
      </c>
      <c r="P617" s="55">
        <v>2194.37</v>
      </c>
      <c r="Q617" s="75" t="s">
        <v>47</v>
      </c>
    </row>
    <row r="618" spans="1:17">
      <c r="A618" s="65">
        <v>3902</v>
      </c>
      <c r="B618" s="52" t="s">
        <v>48</v>
      </c>
      <c r="C618" s="52" t="s">
        <v>49</v>
      </c>
      <c r="D618" s="52" t="s">
        <v>42</v>
      </c>
      <c r="E618" s="52" t="s">
        <v>37</v>
      </c>
      <c r="F618" s="52" t="s">
        <v>60</v>
      </c>
      <c r="G618" s="52" t="s">
        <v>44</v>
      </c>
      <c r="H618" s="52" t="s">
        <v>23</v>
      </c>
      <c r="I618" s="52">
        <v>2024</v>
      </c>
      <c r="J618" s="52" t="s">
        <v>32</v>
      </c>
      <c r="K618" s="52" t="s">
        <v>53</v>
      </c>
      <c r="L618" s="52" t="s">
        <v>39</v>
      </c>
      <c r="M618" s="55">
        <v>99.37</v>
      </c>
      <c r="N618" s="52">
        <v>375</v>
      </c>
      <c r="O618" s="52">
        <v>0.26</v>
      </c>
      <c r="P618" s="55">
        <v>3003.74</v>
      </c>
      <c r="Q618" s="75" t="s">
        <v>40</v>
      </c>
    </row>
    <row r="619" spans="1:17">
      <c r="A619" s="65">
        <v>3905</v>
      </c>
      <c r="B619" s="52" t="s">
        <v>48</v>
      </c>
      <c r="C619" s="52" t="s">
        <v>28</v>
      </c>
      <c r="D619" s="52" t="s">
        <v>52</v>
      </c>
      <c r="E619" s="52" t="s">
        <v>59</v>
      </c>
      <c r="F619" s="52" t="s">
        <v>38</v>
      </c>
      <c r="G619" s="52" t="s">
        <v>57</v>
      </c>
      <c r="H619" s="52" t="s">
        <v>23</v>
      </c>
      <c r="I619" s="52">
        <v>2023</v>
      </c>
      <c r="J619" s="52" t="s">
        <v>24</v>
      </c>
      <c r="K619" s="52" t="s">
        <v>72</v>
      </c>
      <c r="L619" s="52" t="s">
        <v>26</v>
      </c>
      <c r="M619" s="55">
        <v>54.42</v>
      </c>
      <c r="N619" s="52">
        <v>175</v>
      </c>
      <c r="O619" s="52">
        <v>0.23</v>
      </c>
      <c r="P619" s="55">
        <v>1606.19</v>
      </c>
      <c r="Q619" s="75" t="s">
        <v>56</v>
      </c>
    </row>
    <row r="620" spans="1:17">
      <c r="A620" s="65">
        <v>3906</v>
      </c>
      <c r="B620" s="52" t="s">
        <v>48</v>
      </c>
      <c r="C620" s="52" t="s">
        <v>49</v>
      </c>
      <c r="D620" s="52" t="s">
        <v>54</v>
      </c>
      <c r="E620" s="52" t="s">
        <v>70</v>
      </c>
      <c r="F620" s="52" t="s">
        <v>21</v>
      </c>
      <c r="G620" s="52" t="s">
        <v>22</v>
      </c>
      <c r="H620" s="52" t="s">
        <v>31</v>
      </c>
      <c r="I620" s="52">
        <v>2023</v>
      </c>
      <c r="J620" s="52" t="s">
        <v>45</v>
      </c>
      <c r="K620" s="52" t="s">
        <v>64</v>
      </c>
      <c r="L620" s="52" t="s">
        <v>69</v>
      </c>
      <c r="M620" s="55">
        <v>25.9</v>
      </c>
      <c r="N620" s="52">
        <v>456</v>
      </c>
      <c r="O620" s="52">
        <v>0.14000000000000001</v>
      </c>
      <c r="P620" s="55">
        <v>4408.59</v>
      </c>
      <c r="Q620" s="75" t="s">
        <v>61</v>
      </c>
    </row>
    <row r="621" spans="1:17">
      <c r="A621" s="65">
        <v>3907</v>
      </c>
      <c r="B621" s="52" t="s">
        <v>48</v>
      </c>
      <c r="C621" s="52" t="s">
        <v>35</v>
      </c>
      <c r="D621" s="52" t="s">
        <v>54</v>
      </c>
      <c r="E621" s="52" t="s">
        <v>62</v>
      </c>
      <c r="F621" s="52" t="s">
        <v>60</v>
      </c>
      <c r="G621" s="52" t="s">
        <v>57</v>
      </c>
      <c r="H621" s="52" t="s">
        <v>31</v>
      </c>
      <c r="I621" s="52">
        <v>2023</v>
      </c>
      <c r="J621" s="52" t="s">
        <v>32</v>
      </c>
      <c r="K621" s="52" t="s">
        <v>51</v>
      </c>
      <c r="L621" s="52" t="s">
        <v>69</v>
      </c>
      <c r="M621" s="55">
        <v>55.01</v>
      </c>
      <c r="N621" s="52">
        <v>391</v>
      </c>
      <c r="O621" s="52">
        <v>0.21</v>
      </c>
      <c r="P621" s="55">
        <v>3108.37</v>
      </c>
      <c r="Q621" s="75" t="s">
        <v>56</v>
      </c>
    </row>
    <row r="622" spans="1:17">
      <c r="A622" s="65">
        <v>3909</v>
      </c>
      <c r="B622" s="52" t="s">
        <v>48</v>
      </c>
      <c r="C622" s="52" t="s">
        <v>28</v>
      </c>
      <c r="D622" s="52" t="s">
        <v>29</v>
      </c>
      <c r="E622" s="52" t="s">
        <v>37</v>
      </c>
      <c r="F622" s="52" t="s">
        <v>43</v>
      </c>
      <c r="G622" s="52" t="s">
        <v>57</v>
      </c>
      <c r="H622" s="52" t="s">
        <v>31</v>
      </c>
      <c r="I622" s="52">
        <v>2023</v>
      </c>
      <c r="J622" s="52" t="s">
        <v>32</v>
      </c>
      <c r="K622" s="52" t="s">
        <v>71</v>
      </c>
      <c r="L622" s="52" t="s">
        <v>69</v>
      </c>
      <c r="M622" s="55">
        <v>63.95</v>
      </c>
      <c r="N622" s="52">
        <v>489</v>
      </c>
      <c r="O622" s="52">
        <v>0.11</v>
      </c>
      <c r="P622" s="55">
        <v>2022.35</v>
      </c>
      <c r="Q622" s="75" t="s">
        <v>56</v>
      </c>
    </row>
    <row r="623" spans="1:17">
      <c r="A623" s="65">
        <v>3912</v>
      </c>
      <c r="B623" s="52" t="s">
        <v>48</v>
      </c>
      <c r="C623" s="52" t="s">
        <v>35</v>
      </c>
      <c r="D623" s="52" t="s">
        <v>19</v>
      </c>
      <c r="E623" s="52" t="s">
        <v>37</v>
      </c>
      <c r="F623" s="52" t="s">
        <v>55</v>
      </c>
      <c r="G623" s="52" t="s">
        <v>44</v>
      </c>
      <c r="H623" s="52" t="s">
        <v>23</v>
      </c>
      <c r="I623" s="52">
        <v>2023</v>
      </c>
      <c r="J623" s="52" t="s">
        <v>63</v>
      </c>
      <c r="K623" s="52" t="s">
        <v>51</v>
      </c>
      <c r="L623" s="52" t="s">
        <v>34</v>
      </c>
      <c r="M623" s="55">
        <v>46.94</v>
      </c>
      <c r="N623" s="52">
        <v>322</v>
      </c>
      <c r="O623" s="52">
        <v>0.03</v>
      </c>
      <c r="P623" s="55">
        <v>3606.73</v>
      </c>
      <c r="Q623" s="75" t="s">
        <v>47</v>
      </c>
    </row>
    <row r="624" spans="1:17">
      <c r="A624" s="65">
        <v>3917</v>
      </c>
      <c r="B624" s="52" t="s">
        <v>48</v>
      </c>
      <c r="C624" s="52" t="s">
        <v>49</v>
      </c>
      <c r="D624" s="52" t="s">
        <v>36</v>
      </c>
      <c r="E624" s="52" t="s">
        <v>20</v>
      </c>
      <c r="F624" s="52" t="s">
        <v>38</v>
      </c>
      <c r="G624" s="52" t="s">
        <v>44</v>
      </c>
      <c r="H624" s="52" t="s">
        <v>23</v>
      </c>
      <c r="I624" s="52">
        <v>2023</v>
      </c>
      <c r="J624" s="52" t="s">
        <v>24</v>
      </c>
      <c r="K624" s="52" t="s">
        <v>73</v>
      </c>
      <c r="L624" s="52" t="s">
        <v>34</v>
      </c>
      <c r="M624" s="55">
        <v>9.57</v>
      </c>
      <c r="N624" s="52">
        <v>323</v>
      </c>
      <c r="O624" s="52">
        <v>0.14000000000000001</v>
      </c>
      <c r="P624" s="55">
        <v>2276.81</v>
      </c>
      <c r="Q624" s="75" t="s">
        <v>61</v>
      </c>
    </row>
    <row r="625" spans="1:17">
      <c r="A625" s="65">
        <v>3918</v>
      </c>
      <c r="B625" s="52" t="s">
        <v>48</v>
      </c>
      <c r="C625" s="52" t="s">
        <v>28</v>
      </c>
      <c r="D625" s="52" t="s">
        <v>52</v>
      </c>
      <c r="E625" s="52" t="s">
        <v>70</v>
      </c>
      <c r="F625" s="52" t="s">
        <v>43</v>
      </c>
      <c r="G625" s="52" t="s">
        <v>44</v>
      </c>
      <c r="H625" s="52" t="s">
        <v>31</v>
      </c>
      <c r="I625" s="52">
        <v>2023</v>
      </c>
      <c r="J625" s="52" t="s">
        <v>63</v>
      </c>
      <c r="K625" s="52" t="s">
        <v>46</v>
      </c>
      <c r="L625" s="52" t="s">
        <v>69</v>
      </c>
      <c r="M625" s="55">
        <v>65.58</v>
      </c>
      <c r="N625" s="52">
        <v>470</v>
      </c>
      <c r="O625" s="52">
        <v>0.13</v>
      </c>
      <c r="P625" s="55">
        <v>2887.9</v>
      </c>
      <c r="Q625" s="75" t="s">
        <v>47</v>
      </c>
    </row>
    <row r="626" spans="1:17">
      <c r="A626" s="65">
        <v>3926</v>
      </c>
      <c r="B626" s="52" t="s">
        <v>48</v>
      </c>
      <c r="C626" s="52" t="s">
        <v>35</v>
      </c>
      <c r="D626" s="52" t="s">
        <v>36</v>
      </c>
      <c r="E626" s="52" t="s">
        <v>20</v>
      </c>
      <c r="F626" s="52" t="s">
        <v>60</v>
      </c>
      <c r="G626" s="52" t="s">
        <v>57</v>
      </c>
      <c r="H626" s="52" t="s">
        <v>31</v>
      </c>
      <c r="I626" s="52">
        <v>2023</v>
      </c>
      <c r="J626" s="52" t="s">
        <v>63</v>
      </c>
      <c r="K626" s="52" t="s">
        <v>68</v>
      </c>
      <c r="L626" s="52" t="s">
        <v>69</v>
      </c>
      <c r="M626" s="55">
        <v>56.82</v>
      </c>
      <c r="N626" s="52">
        <v>116</v>
      </c>
      <c r="O626" s="52">
        <v>0.2</v>
      </c>
      <c r="P626" s="55">
        <v>1374.8</v>
      </c>
      <c r="Q626" s="75" t="s">
        <v>61</v>
      </c>
    </row>
    <row r="627" spans="1:17">
      <c r="A627" s="65">
        <v>3939</v>
      </c>
      <c r="B627" s="52" t="s">
        <v>48</v>
      </c>
      <c r="C627" s="52" t="s">
        <v>49</v>
      </c>
      <c r="D627" s="52" t="s">
        <v>50</v>
      </c>
      <c r="E627" s="52" t="s">
        <v>37</v>
      </c>
      <c r="F627" s="52" t="s">
        <v>38</v>
      </c>
      <c r="G627" s="52" t="s">
        <v>22</v>
      </c>
      <c r="H627" s="52" t="s">
        <v>23</v>
      </c>
      <c r="I627" s="52">
        <v>2024</v>
      </c>
      <c r="J627" s="52" t="s">
        <v>45</v>
      </c>
      <c r="K627" s="52" t="s">
        <v>25</v>
      </c>
      <c r="L627" s="52" t="s">
        <v>39</v>
      </c>
      <c r="M627" s="55">
        <v>83.23</v>
      </c>
      <c r="N627" s="52">
        <v>201</v>
      </c>
      <c r="O627" s="52">
        <v>0.06</v>
      </c>
      <c r="P627" s="55">
        <v>2139.7600000000002</v>
      </c>
      <c r="Q627" s="75" t="s">
        <v>27</v>
      </c>
    </row>
    <row r="628" spans="1:17">
      <c r="A628" s="65">
        <v>3942</v>
      </c>
      <c r="B628" s="52" t="s">
        <v>48</v>
      </c>
      <c r="C628" s="52" t="s">
        <v>35</v>
      </c>
      <c r="D628" s="52" t="s">
        <v>42</v>
      </c>
      <c r="E628" s="52" t="s">
        <v>67</v>
      </c>
      <c r="F628" s="52" t="s">
        <v>55</v>
      </c>
      <c r="G628" s="52" t="s">
        <v>44</v>
      </c>
      <c r="H628" s="52" t="s">
        <v>23</v>
      </c>
      <c r="I628" s="52">
        <v>2024</v>
      </c>
      <c r="J628" s="52" t="s">
        <v>45</v>
      </c>
      <c r="K628" s="52" t="s">
        <v>68</v>
      </c>
      <c r="L628" s="52" t="s">
        <v>69</v>
      </c>
      <c r="M628" s="55">
        <v>14.42</v>
      </c>
      <c r="N628" s="52">
        <v>285</v>
      </c>
      <c r="O628" s="52">
        <v>0.26</v>
      </c>
      <c r="P628" s="55">
        <v>4770.22</v>
      </c>
      <c r="Q628" s="75" t="s">
        <v>27</v>
      </c>
    </row>
    <row r="629" spans="1:17">
      <c r="A629" s="65">
        <v>3944</v>
      </c>
      <c r="B629" s="52" t="s">
        <v>48</v>
      </c>
      <c r="C629" s="52" t="s">
        <v>28</v>
      </c>
      <c r="D629" s="52" t="s">
        <v>36</v>
      </c>
      <c r="E629" s="52" t="s">
        <v>59</v>
      </c>
      <c r="F629" s="52" t="s">
        <v>38</v>
      </c>
      <c r="G629" s="52" t="s">
        <v>44</v>
      </c>
      <c r="H629" s="52" t="s">
        <v>23</v>
      </c>
      <c r="I629" s="52">
        <v>2024</v>
      </c>
      <c r="J629" s="52" t="s">
        <v>32</v>
      </c>
      <c r="K629" s="52" t="s">
        <v>72</v>
      </c>
      <c r="L629" s="52" t="s">
        <v>69</v>
      </c>
      <c r="M629" s="55">
        <v>76.25</v>
      </c>
      <c r="N629" s="52">
        <v>167</v>
      </c>
      <c r="O629" s="52">
        <v>0.03</v>
      </c>
      <c r="P629" s="55">
        <v>4334.3</v>
      </c>
      <c r="Q629" s="75" t="s">
        <v>56</v>
      </c>
    </row>
    <row r="630" spans="1:17">
      <c r="A630" s="65">
        <v>3945</v>
      </c>
      <c r="B630" s="52" t="s">
        <v>48</v>
      </c>
      <c r="C630" s="52" t="s">
        <v>35</v>
      </c>
      <c r="D630" s="52" t="s">
        <v>29</v>
      </c>
      <c r="E630" s="52" t="s">
        <v>67</v>
      </c>
      <c r="F630" s="52" t="s">
        <v>43</v>
      </c>
      <c r="G630" s="52" t="s">
        <v>57</v>
      </c>
      <c r="H630" s="52" t="s">
        <v>31</v>
      </c>
      <c r="I630" s="52">
        <v>2024</v>
      </c>
      <c r="J630" s="52" t="s">
        <v>32</v>
      </c>
      <c r="K630" s="52" t="s">
        <v>73</v>
      </c>
      <c r="L630" s="52" t="s">
        <v>39</v>
      </c>
      <c r="M630" s="55">
        <v>78.510000000000005</v>
      </c>
      <c r="N630" s="52">
        <v>481</v>
      </c>
      <c r="O630" s="52">
        <v>0.27</v>
      </c>
      <c r="P630" s="55">
        <v>3224.49</v>
      </c>
      <c r="Q630" s="75" t="s">
        <v>40</v>
      </c>
    </row>
    <row r="631" spans="1:17">
      <c r="A631" s="65">
        <v>3952</v>
      </c>
      <c r="B631" s="52" t="s">
        <v>48</v>
      </c>
      <c r="C631" s="52" t="s">
        <v>49</v>
      </c>
      <c r="D631" s="52" t="s">
        <v>54</v>
      </c>
      <c r="E631" s="52" t="s">
        <v>37</v>
      </c>
      <c r="F631" s="52" t="s">
        <v>43</v>
      </c>
      <c r="G631" s="52" t="s">
        <v>22</v>
      </c>
      <c r="H631" s="52" t="s">
        <v>31</v>
      </c>
      <c r="I631" s="52">
        <v>2023</v>
      </c>
      <c r="J631" s="52" t="s">
        <v>45</v>
      </c>
      <c r="K631" s="52" t="s">
        <v>53</v>
      </c>
      <c r="L631" s="52" t="s">
        <v>39</v>
      </c>
      <c r="M631" s="55">
        <v>54.51</v>
      </c>
      <c r="N631" s="52">
        <v>135</v>
      </c>
      <c r="O631" s="52">
        <v>0.17</v>
      </c>
      <c r="P631" s="55">
        <v>2386.9899999999998</v>
      </c>
      <c r="Q631" s="75" t="s">
        <v>47</v>
      </c>
    </row>
    <row r="632" spans="1:17">
      <c r="A632" s="65">
        <v>3954</v>
      </c>
      <c r="B632" s="52" t="s">
        <v>48</v>
      </c>
      <c r="C632" s="52" t="s">
        <v>49</v>
      </c>
      <c r="D632" s="52" t="s">
        <v>52</v>
      </c>
      <c r="E632" s="52" t="s">
        <v>62</v>
      </c>
      <c r="F632" s="52" t="s">
        <v>60</v>
      </c>
      <c r="G632" s="52" t="s">
        <v>44</v>
      </c>
      <c r="H632" s="52" t="s">
        <v>31</v>
      </c>
      <c r="I632" s="52">
        <v>2024</v>
      </c>
      <c r="J632" s="52" t="s">
        <v>32</v>
      </c>
      <c r="K632" s="52" t="s">
        <v>68</v>
      </c>
      <c r="L632" s="52" t="s">
        <v>26</v>
      </c>
      <c r="M632" s="55">
        <v>56.19</v>
      </c>
      <c r="N632" s="52">
        <v>53</v>
      </c>
      <c r="O632" s="52">
        <v>0.27</v>
      </c>
      <c r="P632" s="55">
        <v>4531.71</v>
      </c>
      <c r="Q632" s="75" t="s">
        <v>47</v>
      </c>
    </row>
    <row r="633" spans="1:17">
      <c r="A633" s="65">
        <v>3960</v>
      </c>
      <c r="B633" s="52" t="s">
        <v>48</v>
      </c>
      <c r="C633" s="52" t="s">
        <v>35</v>
      </c>
      <c r="D633" s="52" t="s">
        <v>52</v>
      </c>
      <c r="E633" s="52" t="s">
        <v>30</v>
      </c>
      <c r="F633" s="52" t="s">
        <v>60</v>
      </c>
      <c r="G633" s="52" t="s">
        <v>22</v>
      </c>
      <c r="H633" s="52" t="s">
        <v>23</v>
      </c>
      <c r="I633" s="52">
        <v>2024</v>
      </c>
      <c r="J633" s="52" t="s">
        <v>63</v>
      </c>
      <c r="K633" s="52" t="s">
        <v>73</v>
      </c>
      <c r="L633" s="52" t="s">
        <v>69</v>
      </c>
      <c r="M633" s="55">
        <v>92.87</v>
      </c>
      <c r="N633" s="52">
        <v>182</v>
      </c>
      <c r="O633" s="52">
        <v>0.11</v>
      </c>
      <c r="P633" s="55">
        <v>2857.08</v>
      </c>
      <c r="Q633" s="75" t="s">
        <v>40</v>
      </c>
    </row>
    <row r="634" spans="1:17">
      <c r="A634" s="65">
        <v>3967</v>
      </c>
      <c r="B634" s="52" t="s">
        <v>48</v>
      </c>
      <c r="C634" s="52" t="s">
        <v>18</v>
      </c>
      <c r="D634" s="52" t="s">
        <v>54</v>
      </c>
      <c r="E634" s="52" t="s">
        <v>67</v>
      </c>
      <c r="F634" s="52" t="s">
        <v>21</v>
      </c>
      <c r="G634" s="52" t="s">
        <v>57</v>
      </c>
      <c r="H634" s="52" t="s">
        <v>23</v>
      </c>
      <c r="I634" s="52">
        <v>2024</v>
      </c>
      <c r="J634" s="52" t="s">
        <v>32</v>
      </c>
      <c r="K634" s="52" t="s">
        <v>58</v>
      </c>
      <c r="L634" s="52" t="s">
        <v>34</v>
      </c>
      <c r="M634" s="55">
        <v>99.39</v>
      </c>
      <c r="N634" s="52">
        <v>283</v>
      </c>
      <c r="O634" s="52">
        <v>0.04</v>
      </c>
      <c r="P634" s="55">
        <v>691.64</v>
      </c>
      <c r="Q634" s="75" t="s">
        <v>40</v>
      </c>
    </row>
    <row r="635" spans="1:17">
      <c r="A635" s="65">
        <v>3970</v>
      </c>
      <c r="B635" s="52" t="s">
        <v>48</v>
      </c>
      <c r="C635" s="52" t="s">
        <v>49</v>
      </c>
      <c r="D635" s="52" t="s">
        <v>52</v>
      </c>
      <c r="E635" s="52" t="s">
        <v>59</v>
      </c>
      <c r="F635" s="52" t="s">
        <v>55</v>
      </c>
      <c r="G635" s="52" t="s">
        <v>44</v>
      </c>
      <c r="H635" s="52" t="s">
        <v>23</v>
      </c>
      <c r="I635" s="52">
        <v>2023</v>
      </c>
      <c r="J635" s="52" t="s">
        <v>45</v>
      </c>
      <c r="K635" s="52" t="s">
        <v>46</v>
      </c>
      <c r="L635" s="52" t="s">
        <v>66</v>
      </c>
      <c r="M635" s="55">
        <v>58.52</v>
      </c>
      <c r="N635" s="52">
        <v>117</v>
      </c>
      <c r="O635" s="52">
        <v>0.24</v>
      </c>
      <c r="P635" s="55">
        <v>3330.73</v>
      </c>
      <c r="Q635" s="75" t="s">
        <v>47</v>
      </c>
    </row>
    <row r="636" spans="1:17">
      <c r="A636" s="65">
        <v>3971</v>
      </c>
      <c r="B636" s="52" t="s">
        <v>48</v>
      </c>
      <c r="C636" s="52" t="s">
        <v>18</v>
      </c>
      <c r="D636" s="52" t="s">
        <v>36</v>
      </c>
      <c r="E636" s="52" t="s">
        <v>62</v>
      </c>
      <c r="F636" s="52" t="s">
        <v>43</v>
      </c>
      <c r="G636" s="52" t="s">
        <v>22</v>
      </c>
      <c r="H636" s="52" t="s">
        <v>31</v>
      </c>
      <c r="I636" s="52">
        <v>2024</v>
      </c>
      <c r="J636" s="52" t="s">
        <v>24</v>
      </c>
      <c r="K636" s="52" t="s">
        <v>71</v>
      </c>
      <c r="L636" s="52" t="s">
        <v>34</v>
      </c>
      <c r="M636" s="55">
        <v>37.47</v>
      </c>
      <c r="N636" s="52">
        <v>212</v>
      </c>
      <c r="O636" s="52">
        <v>0.08</v>
      </c>
      <c r="P636" s="55">
        <v>245.03</v>
      </c>
      <c r="Q636" s="75" t="s">
        <v>40</v>
      </c>
    </row>
    <row r="637" spans="1:17">
      <c r="A637" s="65">
        <v>3973</v>
      </c>
      <c r="B637" s="52" t="s">
        <v>48</v>
      </c>
      <c r="C637" s="52" t="s">
        <v>28</v>
      </c>
      <c r="D637" s="52" t="s">
        <v>42</v>
      </c>
      <c r="E637" s="52" t="s">
        <v>37</v>
      </c>
      <c r="F637" s="52" t="s">
        <v>21</v>
      </c>
      <c r="G637" s="52" t="s">
        <v>44</v>
      </c>
      <c r="H637" s="52" t="s">
        <v>31</v>
      </c>
      <c r="I637" s="52">
        <v>2023</v>
      </c>
      <c r="J637" s="52" t="s">
        <v>45</v>
      </c>
      <c r="K637" s="52" t="s">
        <v>72</v>
      </c>
      <c r="L637" s="52" t="s">
        <v>66</v>
      </c>
      <c r="M637" s="55">
        <v>39.81</v>
      </c>
      <c r="N637" s="52">
        <v>434</v>
      </c>
      <c r="O637" s="52">
        <v>0.05</v>
      </c>
      <c r="P637" s="55">
        <v>1671.44</v>
      </c>
      <c r="Q637" s="75" t="s">
        <v>40</v>
      </c>
    </row>
    <row r="638" spans="1:17">
      <c r="A638" s="65">
        <v>3974</v>
      </c>
      <c r="B638" s="52" t="s">
        <v>48</v>
      </c>
      <c r="C638" s="52" t="s">
        <v>18</v>
      </c>
      <c r="D638" s="52" t="s">
        <v>19</v>
      </c>
      <c r="E638" s="52" t="s">
        <v>70</v>
      </c>
      <c r="F638" s="52" t="s">
        <v>55</v>
      </c>
      <c r="G638" s="52" t="s">
        <v>22</v>
      </c>
      <c r="H638" s="52" t="s">
        <v>31</v>
      </c>
      <c r="I638" s="52">
        <v>2023</v>
      </c>
      <c r="J638" s="52" t="s">
        <v>24</v>
      </c>
      <c r="K638" s="52" t="s">
        <v>33</v>
      </c>
      <c r="L638" s="52" t="s">
        <v>34</v>
      </c>
      <c r="M638" s="55">
        <v>24.76</v>
      </c>
      <c r="N638" s="52">
        <v>17</v>
      </c>
      <c r="O638" s="52">
        <v>0.16</v>
      </c>
      <c r="P638" s="55">
        <v>2965.66</v>
      </c>
      <c r="Q638" s="75" t="s">
        <v>61</v>
      </c>
    </row>
    <row r="639" spans="1:17">
      <c r="A639" s="65">
        <v>3975</v>
      </c>
      <c r="B639" s="52" t="s">
        <v>48</v>
      </c>
      <c r="C639" s="52" t="s">
        <v>35</v>
      </c>
      <c r="D639" s="52" t="s">
        <v>50</v>
      </c>
      <c r="E639" s="52" t="s">
        <v>37</v>
      </c>
      <c r="F639" s="52" t="s">
        <v>55</v>
      </c>
      <c r="G639" s="52" t="s">
        <v>57</v>
      </c>
      <c r="H639" s="52" t="s">
        <v>23</v>
      </c>
      <c r="I639" s="52">
        <v>2024</v>
      </c>
      <c r="J639" s="52" t="s">
        <v>32</v>
      </c>
      <c r="K639" s="52" t="s">
        <v>65</v>
      </c>
      <c r="L639" s="52" t="s">
        <v>26</v>
      </c>
      <c r="M639" s="55">
        <v>76.209999999999994</v>
      </c>
      <c r="N639" s="52">
        <v>168</v>
      </c>
      <c r="O639" s="52">
        <v>0.17</v>
      </c>
      <c r="P639" s="55">
        <v>4001.81</v>
      </c>
      <c r="Q639" s="75" t="s">
        <v>47</v>
      </c>
    </row>
    <row r="640" spans="1:17">
      <c r="A640" s="65">
        <v>3979</v>
      </c>
      <c r="B640" s="52" t="s">
        <v>48</v>
      </c>
      <c r="C640" s="52" t="s">
        <v>18</v>
      </c>
      <c r="D640" s="52" t="s">
        <v>54</v>
      </c>
      <c r="E640" s="52" t="s">
        <v>62</v>
      </c>
      <c r="F640" s="52" t="s">
        <v>38</v>
      </c>
      <c r="G640" s="52" t="s">
        <v>44</v>
      </c>
      <c r="H640" s="52" t="s">
        <v>23</v>
      </c>
      <c r="I640" s="52">
        <v>2024</v>
      </c>
      <c r="J640" s="52" t="s">
        <v>32</v>
      </c>
      <c r="K640" s="52" t="s">
        <v>65</v>
      </c>
      <c r="L640" s="52" t="s">
        <v>69</v>
      </c>
      <c r="M640" s="55">
        <v>82.01</v>
      </c>
      <c r="N640" s="52">
        <v>104</v>
      </c>
      <c r="O640" s="52">
        <v>0.27</v>
      </c>
      <c r="P640" s="55">
        <v>210.77</v>
      </c>
      <c r="Q640" s="75" t="s">
        <v>47</v>
      </c>
    </row>
    <row r="641" spans="1:17">
      <c r="A641" s="65">
        <v>3982</v>
      </c>
      <c r="B641" s="52" t="s">
        <v>48</v>
      </c>
      <c r="C641" s="52" t="s">
        <v>35</v>
      </c>
      <c r="D641" s="52" t="s">
        <v>36</v>
      </c>
      <c r="E641" s="52" t="s">
        <v>59</v>
      </c>
      <c r="F641" s="52" t="s">
        <v>60</v>
      </c>
      <c r="G641" s="52" t="s">
        <v>44</v>
      </c>
      <c r="H641" s="52" t="s">
        <v>31</v>
      </c>
      <c r="I641" s="52">
        <v>2024</v>
      </c>
      <c r="J641" s="52" t="s">
        <v>45</v>
      </c>
      <c r="K641" s="52" t="s">
        <v>71</v>
      </c>
      <c r="L641" s="52" t="s">
        <v>39</v>
      </c>
      <c r="M641" s="55">
        <v>36.369999999999997</v>
      </c>
      <c r="N641" s="52">
        <v>97</v>
      </c>
      <c r="O641" s="52">
        <v>0.06</v>
      </c>
      <c r="P641" s="55">
        <v>1107.1400000000001</v>
      </c>
      <c r="Q641" s="75" t="s">
        <v>61</v>
      </c>
    </row>
    <row r="642" spans="1:17">
      <c r="A642" s="65">
        <v>3983</v>
      </c>
      <c r="B642" s="52" t="s">
        <v>48</v>
      </c>
      <c r="C642" s="52" t="s">
        <v>49</v>
      </c>
      <c r="D642" s="52" t="s">
        <v>19</v>
      </c>
      <c r="E642" s="52" t="s">
        <v>37</v>
      </c>
      <c r="F642" s="52" t="s">
        <v>21</v>
      </c>
      <c r="G642" s="52" t="s">
        <v>22</v>
      </c>
      <c r="H642" s="52" t="s">
        <v>31</v>
      </c>
      <c r="I642" s="52">
        <v>2024</v>
      </c>
      <c r="J642" s="52" t="s">
        <v>45</v>
      </c>
      <c r="K642" s="52" t="s">
        <v>46</v>
      </c>
      <c r="L642" s="52" t="s">
        <v>34</v>
      </c>
      <c r="M642" s="55">
        <v>74.569999999999993</v>
      </c>
      <c r="N642" s="52">
        <v>166</v>
      </c>
      <c r="O642" s="52">
        <v>0.03</v>
      </c>
      <c r="P642" s="55">
        <v>4870.22</v>
      </c>
      <c r="Q642" s="75" t="s">
        <v>61</v>
      </c>
    </row>
    <row r="643" spans="1:17">
      <c r="A643" s="65">
        <v>3985</v>
      </c>
      <c r="B643" s="52" t="s">
        <v>48</v>
      </c>
      <c r="C643" s="52" t="s">
        <v>49</v>
      </c>
      <c r="D643" s="52" t="s">
        <v>54</v>
      </c>
      <c r="E643" s="52" t="s">
        <v>20</v>
      </c>
      <c r="F643" s="52" t="s">
        <v>43</v>
      </c>
      <c r="G643" s="52" t="s">
        <v>22</v>
      </c>
      <c r="H643" s="52" t="s">
        <v>31</v>
      </c>
      <c r="I643" s="52">
        <v>2023</v>
      </c>
      <c r="J643" s="52" t="s">
        <v>24</v>
      </c>
      <c r="K643" s="52" t="s">
        <v>72</v>
      </c>
      <c r="L643" s="52" t="s">
        <v>66</v>
      </c>
      <c r="M643" s="55">
        <v>11.1</v>
      </c>
      <c r="N643" s="52">
        <v>171</v>
      </c>
      <c r="O643" s="52">
        <v>0.26</v>
      </c>
      <c r="P643" s="55">
        <v>1681.85</v>
      </c>
      <c r="Q643" s="75" t="s">
        <v>40</v>
      </c>
    </row>
    <row r="644" spans="1:17">
      <c r="A644" s="65">
        <v>3991</v>
      </c>
      <c r="B644" s="52" t="s">
        <v>48</v>
      </c>
      <c r="C644" s="52" t="s">
        <v>18</v>
      </c>
      <c r="D644" s="52" t="s">
        <v>36</v>
      </c>
      <c r="E644" s="52" t="s">
        <v>67</v>
      </c>
      <c r="F644" s="52" t="s">
        <v>38</v>
      </c>
      <c r="G644" s="52" t="s">
        <v>57</v>
      </c>
      <c r="H644" s="52" t="s">
        <v>23</v>
      </c>
      <c r="I644" s="52">
        <v>2024</v>
      </c>
      <c r="J644" s="52" t="s">
        <v>63</v>
      </c>
      <c r="K644" s="52" t="s">
        <v>73</v>
      </c>
      <c r="L644" s="52" t="s">
        <v>39</v>
      </c>
      <c r="M644" s="55">
        <v>38.01</v>
      </c>
      <c r="N644" s="52">
        <v>210</v>
      </c>
      <c r="O644" s="52">
        <v>0.25</v>
      </c>
      <c r="P644" s="55">
        <v>4903.75</v>
      </c>
      <c r="Q644" s="75" t="s">
        <v>40</v>
      </c>
    </row>
    <row r="645" spans="1:17">
      <c r="A645" s="65">
        <v>3992</v>
      </c>
      <c r="B645" s="52" t="s">
        <v>48</v>
      </c>
      <c r="C645" s="52" t="s">
        <v>28</v>
      </c>
      <c r="D645" s="52" t="s">
        <v>36</v>
      </c>
      <c r="E645" s="52" t="s">
        <v>62</v>
      </c>
      <c r="F645" s="52" t="s">
        <v>60</v>
      </c>
      <c r="G645" s="52" t="s">
        <v>57</v>
      </c>
      <c r="H645" s="52" t="s">
        <v>23</v>
      </c>
      <c r="I645" s="52">
        <v>2024</v>
      </c>
      <c r="J645" s="52" t="s">
        <v>45</v>
      </c>
      <c r="K645" s="52" t="s">
        <v>64</v>
      </c>
      <c r="L645" s="52" t="s">
        <v>39</v>
      </c>
      <c r="M645" s="55">
        <v>36.85</v>
      </c>
      <c r="N645" s="52">
        <v>7</v>
      </c>
      <c r="O645" s="52">
        <v>0.18</v>
      </c>
      <c r="P645" s="55">
        <v>3477.16</v>
      </c>
      <c r="Q645" s="75" t="s">
        <v>47</v>
      </c>
    </row>
    <row r="646" spans="1:17">
      <c r="A646" s="65">
        <v>3997</v>
      </c>
      <c r="B646" s="52" t="s">
        <v>48</v>
      </c>
      <c r="C646" s="52" t="s">
        <v>35</v>
      </c>
      <c r="D646" s="52" t="s">
        <v>54</v>
      </c>
      <c r="E646" s="52" t="s">
        <v>59</v>
      </c>
      <c r="F646" s="52" t="s">
        <v>38</v>
      </c>
      <c r="G646" s="52" t="s">
        <v>22</v>
      </c>
      <c r="H646" s="52" t="s">
        <v>23</v>
      </c>
      <c r="I646" s="52">
        <v>2023</v>
      </c>
      <c r="J646" s="52" t="s">
        <v>24</v>
      </c>
      <c r="K646" s="52" t="s">
        <v>51</v>
      </c>
      <c r="L646" s="52" t="s">
        <v>26</v>
      </c>
      <c r="M646" s="55">
        <v>31.74</v>
      </c>
      <c r="N646" s="52">
        <v>180</v>
      </c>
      <c r="O646" s="52">
        <v>0.01</v>
      </c>
      <c r="P646" s="55">
        <v>704.93</v>
      </c>
      <c r="Q646" s="75" t="s">
        <v>47</v>
      </c>
    </row>
    <row r="647" spans="1:17">
      <c r="A647" s="65">
        <v>3999</v>
      </c>
      <c r="B647" s="52" t="s">
        <v>48</v>
      </c>
      <c r="C647" s="52" t="s">
        <v>49</v>
      </c>
      <c r="D647" s="52" t="s">
        <v>29</v>
      </c>
      <c r="E647" s="52" t="s">
        <v>37</v>
      </c>
      <c r="F647" s="52" t="s">
        <v>21</v>
      </c>
      <c r="G647" s="52" t="s">
        <v>22</v>
      </c>
      <c r="H647" s="52" t="s">
        <v>23</v>
      </c>
      <c r="I647" s="52">
        <v>2024</v>
      </c>
      <c r="J647" s="52" t="s">
        <v>32</v>
      </c>
      <c r="K647" s="52" t="s">
        <v>68</v>
      </c>
      <c r="L647" s="52" t="s">
        <v>69</v>
      </c>
      <c r="M647" s="55">
        <v>94.9</v>
      </c>
      <c r="N647" s="52">
        <v>196</v>
      </c>
      <c r="O647" s="52">
        <v>0.21</v>
      </c>
      <c r="P647" s="55">
        <v>3299.94</v>
      </c>
      <c r="Q647" s="75" t="s">
        <v>61</v>
      </c>
    </row>
    <row r="648" spans="1:17">
      <c r="A648" s="65">
        <v>2001</v>
      </c>
      <c r="B648" s="52" t="s">
        <v>17</v>
      </c>
      <c r="C648" s="52" t="s">
        <v>18</v>
      </c>
      <c r="D648" s="52" t="s">
        <v>19</v>
      </c>
      <c r="E648" s="52" t="s">
        <v>20</v>
      </c>
      <c r="F648" s="52" t="s">
        <v>21</v>
      </c>
      <c r="G648" s="52" t="s">
        <v>22</v>
      </c>
      <c r="H648" s="52" t="s">
        <v>23</v>
      </c>
      <c r="I648" s="52">
        <v>2024</v>
      </c>
      <c r="J648" s="52" t="s">
        <v>24</v>
      </c>
      <c r="K648" s="52" t="s">
        <v>25</v>
      </c>
      <c r="L648" s="52" t="s">
        <v>26</v>
      </c>
      <c r="M648" s="55">
        <v>59.07</v>
      </c>
      <c r="N648" s="52">
        <v>249</v>
      </c>
      <c r="O648" s="52">
        <v>0.18</v>
      </c>
      <c r="P648" s="55">
        <v>799.49</v>
      </c>
      <c r="Q648" s="75" t="s">
        <v>27</v>
      </c>
    </row>
    <row r="649" spans="1:17">
      <c r="A649" s="65">
        <v>2002</v>
      </c>
      <c r="B649" s="52" t="s">
        <v>17</v>
      </c>
      <c r="C649" s="52" t="s">
        <v>28</v>
      </c>
      <c r="D649" s="52" t="s">
        <v>29</v>
      </c>
      <c r="E649" s="52" t="s">
        <v>30</v>
      </c>
      <c r="F649" s="52" t="s">
        <v>21</v>
      </c>
      <c r="G649" s="52" t="s">
        <v>22</v>
      </c>
      <c r="H649" s="52" t="s">
        <v>31</v>
      </c>
      <c r="I649" s="52">
        <v>2023</v>
      </c>
      <c r="J649" s="52" t="s">
        <v>32</v>
      </c>
      <c r="K649" s="52" t="s">
        <v>33</v>
      </c>
      <c r="L649" s="52" t="s">
        <v>34</v>
      </c>
      <c r="M649" s="55">
        <v>71.760000000000005</v>
      </c>
      <c r="N649" s="52">
        <v>237</v>
      </c>
      <c r="O649" s="52">
        <v>0.24</v>
      </c>
      <c r="P649" s="55">
        <v>4713.0200000000004</v>
      </c>
      <c r="Q649" s="75" t="s">
        <v>27</v>
      </c>
    </row>
    <row r="650" spans="1:17">
      <c r="A650" s="65">
        <v>2003</v>
      </c>
      <c r="B650" s="52" t="s">
        <v>17</v>
      </c>
      <c r="C650" s="52" t="s">
        <v>35</v>
      </c>
      <c r="D650" s="52" t="s">
        <v>36</v>
      </c>
      <c r="E650" s="52" t="s">
        <v>37</v>
      </c>
      <c r="F650" s="52" t="s">
        <v>38</v>
      </c>
      <c r="G650" s="52" t="s">
        <v>22</v>
      </c>
      <c r="H650" s="52" t="s">
        <v>31</v>
      </c>
      <c r="I650" s="52">
        <v>2024</v>
      </c>
      <c r="J650" s="52" t="s">
        <v>32</v>
      </c>
      <c r="K650" s="52" t="s">
        <v>33</v>
      </c>
      <c r="L650" s="52" t="s">
        <v>39</v>
      </c>
      <c r="M650" s="55">
        <v>88.86</v>
      </c>
      <c r="N650" s="52">
        <v>371</v>
      </c>
      <c r="O650" s="52">
        <v>0.2</v>
      </c>
      <c r="P650" s="55">
        <v>688.92</v>
      </c>
      <c r="Q650" s="75" t="s">
        <v>40</v>
      </c>
    </row>
    <row r="651" spans="1:17">
      <c r="A651" s="65">
        <v>2010</v>
      </c>
      <c r="B651" s="52" t="s">
        <v>17</v>
      </c>
      <c r="C651" s="52" t="s">
        <v>35</v>
      </c>
      <c r="D651" s="52" t="s">
        <v>52</v>
      </c>
      <c r="E651" s="52" t="s">
        <v>62</v>
      </c>
      <c r="F651" s="52" t="s">
        <v>21</v>
      </c>
      <c r="G651" s="52" t="s">
        <v>22</v>
      </c>
      <c r="H651" s="52" t="s">
        <v>23</v>
      </c>
      <c r="I651" s="52">
        <v>2023</v>
      </c>
      <c r="J651" s="52" t="s">
        <v>63</v>
      </c>
      <c r="K651" s="52" t="s">
        <v>64</v>
      </c>
      <c r="L651" s="52" t="s">
        <v>26</v>
      </c>
      <c r="M651" s="55">
        <v>17.71</v>
      </c>
      <c r="N651" s="52">
        <v>128</v>
      </c>
      <c r="O651" s="52">
        <v>0.12</v>
      </c>
      <c r="P651" s="55">
        <v>2475.09</v>
      </c>
      <c r="Q651" s="75" t="s">
        <v>61</v>
      </c>
    </row>
    <row r="652" spans="1:17">
      <c r="A652" s="65">
        <v>2011</v>
      </c>
      <c r="B652" s="52" t="s">
        <v>17</v>
      </c>
      <c r="C652" s="52" t="s">
        <v>18</v>
      </c>
      <c r="D652" s="52" t="s">
        <v>42</v>
      </c>
      <c r="E652" s="52" t="s">
        <v>59</v>
      </c>
      <c r="F652" s="52" t="s">
        <v>55</v>
      </c>
      <c r="G652" s="52" t="s">
        <v>57</v>
      </c>
      <c r="H652" s="52" t="s">
        <v>31</v>
      </c>
      <c r="I652" s="52">
        <v>2024</v>
      </c>
      <c r="J652" s="52" t="s">
        <v>63</v>
      </c>
      <c r="K652" s="52" t="s">
        <v>65</v>
      </c>
      <c r="L652" s="52" t="s">
        <v>66</v>
      </c>
      <c r="M652" s="55">
        <v>38.19</v>
      </c>
      <c r="N652" s="52">
        <v>153</v>
      </c>
      <c r="O652" s="52">
        <v>0.21</v>
      </c>
      <c r="P652" s="55">
        <v>1134.32</v>
      </c>
      <c r="Q652" s="75" t="s">
        <v>47</v>
      </c>
    </row>
    <row r="653" spans="1:17">
      <c r="A653" s="65">
        <v>2012</v>
      </c>
      <c r="B653" s="52" t="s">
        <v>17</v>
      </c>
      <c r="C653" s="52" t="s">
        <v>35</v>
      </c>
      <c r="D653" s="52" t="s">
        <v>54</v>
      </c>
      <c r="E653" s="52" t="s">
        <v>67</v>
      </c>
      <c r="F653" s="52" t="s">
        <v>43</v>
      </c>
      <c r="G653" s="52" t="s">
        <v>22</v>
      </c>
      <c r="H653" s="52" t="s">
        <v>23</v>
      </c>
      <c r="I653" s="52">
        <v>2024</v>
      </c>
      <c r="J653" s="52" t="s">
        <v>24</v>
      </c>
      <c r="K653" s="52" t="s">
        <v>68</v>
      </c>
      <c r="L653" s="52" t="s">
        <v>69</v>
      </c>
      <c r="M653" s="55">
        <v>61.49</v>
      </c>
      <c r="N653" s="52">
        <v>47</v>
      </c>
      <c r="O653" s="52">
        <v>0.01</v>
      </c>
      <c r="P653" s="55">
        <v>3511.5</v>
      </c>
      <c r="Q653" s="75" t="s">
        <v>56</v>
      </c>
    </row>
    <row r="654" spans="1:17">
      <c r="A654" s="65">
        <v>2013</v>
      </c>
      <c r="B654" s="52" t="s">
        <v>17</v>
      </c>
      <c r="C654" s="52" t="s">
        <v>18</v>
      </c>
      <c r="D654" s="52" t="s">
        <v>52</v>
      </c>
      <c r="E654" s="52" t="s">
        <v>67</v>
      </c>
      <c r="F654" s="52" t="s">
        <v>60</v>
      </c>
      <c r="G654" s="52" t="s">
        <v>22</v>
      </c>
      <c r="H654" s="52" t="s">
        <v>31</v>
      </c>
      <c r="I654" s="52">
        <v>2023</v>
      </c>
      <c r="J654" s="52" t="s">
        <v>24</v>
      </c>
      <c r="K654" s="52" t="s">
        <v>46</v>
      </c>
      <c r="L654" s="52" t="s">
        <v>39</v>
      </c>
      <c r="M654" s="55">
        <v>98.86</v>
      </c>
      <c r="N654" s="52">
        <v>314</v>
      </c>
      <c r="O654" s="52">
        <v>0.2</v>
      </c>
      <c r="P654" s="55">
        <v>4699.4399999999996</v>
      </c>
      <c r="Q654" s="75" t="s">
        <v>40</v>
      </c>
    </row>
    <row r="655" spans="1:17">
      <c r="A655" s="65">
        <v>2016</v>
      </c>
      <c r="B655" s="52" t="s">
        <v>17</v>
      </c>
      <c r="C655" s="52" t="s">
        <v>49</v>
      </c>
      <c r="D655" s="52" t="s">
        <v>29</v>
      </c>
      <c r="E655" s="52" t="s">
        <v>59</v>
      </c>
      <c r="F655" s="52" t="s">
        <v>21</v>
      </c>
      <c r="G655" s="52" t="s">
        <v>57</v>
      </c>
      <c r="H655" s="52" t="s">
        <v>23</v>
      </c>
      <c r="I655" s="52">
        <v>2023</v>
      </c>
      <c r="J655" s="52" t="s">
        <v>24</v>
      </c>
      <c r="K655" s="52" t="s">
        <v>64</v>
      </c>
      <c r="L655" s="52" t="s">
        <v>66</v>
      </c>
      <c r="M655" s="55">
        <v>31.01</v>
      </c>
      <c r="N655" s="52">
        <v>20</v>
      </c>
      <c r="O655" s="52">
        <v>0.18</v>
      </c>
      <c r="P655" s="55">
        <v>1147.3699999999999</v>
      </c>
      <c r="Q655" s="75" t="s">
        <v>27</v>
      </c>
    </row>
    <row r="656" spans="1:17">
      <c r="A656" s="65">
        <v>2017</v>
      </c>
      <c r="B656" s="52" t="s">
        <v>17</v>
      </c>
      <c r="C656" s="52" t="s">
        <v>49</v>
      </c>
      <c r="D656" s="52" t="s">
        <v>42</v>
      </c>
      <c r="E656" s="52" t="s">
        <v>30</v>
      </c>
      <c r="F656" s="52" t="s">
        <v>43</v>
      </c>
      <c r="G656" s="52" t="s">
        <v>44</v>
      </c>
      <c r="H656" s="52" t="s">
        <v>23</v>
      </c>
      <c r="I656" s="52">
        <v>2024</v>
      </c>
      <c r="J656" s="52" t="s">
        <v>63</v>
      </c>
      <c r="K656" s="52" t="s">
        <v>68</v>
      </c>
      <c r="L656" s="52" t="s">
        <v>69</v>
      </c>
      <c r="M656" s="55">
        <v>52.31</v>
      </c>
      <c r="N656" s="52">
        <v>21</v>
      </c>
      <c r="O656" s="52">
        <v>0</v>
      </c>
      <c r="P656" s="55">
        <v>4592.79</v>
      </c>
      <c r="Q656" s="75" t="s">
        <v>27</v>
      </c>
    </row>
    <row r="657" spans="1:17">
      <c r="A657" s="65">
        <v>2018</v>
      </c>
      <c r="B657" s="52" t="s">
        <v>17</v>
      </c>
      <c r="C657" s="52" t="s">
        <v>35</v>
      </c>
      <c r="D657" s="52" t="s">
        <v>42</v>
      </c>
      <c r="E657" s="52" t="s">
        <v>59</v>
      </c>
      <c r="F657" s="52" t="s">
        <v>55</v>
      </c>
      <c r="G657" s="52" t="s">
        <v>22</v>
      </c>
      <c r="H657" s="52" t="s">
        <v>23</v>
      </c>
      <c r="I657" s="52">
        <v>2024</v>
      </c>
      <c r="J657" s="52" t="s">
        <v>24</v>
      </c>
      <c r="K657" s="52" t="s">
        <v>71</v>
      </c>
      <c r="L657" s="52" t="s">
        <v>69</v>
      </c>
      <c r="M657" s="55">
        <v>83.39</v>
      </c>
      <c r="N657" s="52">
        <v>33</v>
      </c>
      <c r="O657" s="52">
        <v>0.12</v>
      </c>
      <c r="P657" s="55">
        <v>900.88</v>
      </c>
      <c r="Q657" s="75" t="s">
        <v>56</v>
      </c>
    </row>
    <row r="658" spans="1:17">
      <c r="A658" s="65">
        <v>2025</v>
      </c>
      <c r="B658" s="52" t="s">
        <v>17</v>
      </c>
      <c r="C658" s="52" t="s">
        <v>28</v>
      </c>
      <c r="D658" s="52" t="s">
        <v>29</v>
      </c>
      <c r="E658" s="52" t="s">
        <v>59</v>
      </c>
      <c r="F658" s="52" t="s">
        <v>38</v>
      </c>
      <c r="G658" s="52" t="s">
        <v>44</v>
      </c>
      <c r="H658" s="52" t="s">
        <v>23</v>
      </c>
      <c r="I658" s="52">
        <v>2023</v>
      </c>
      <c r="J658" s="52" t="s">
        <v>24</v>
      </c>
      <c r="K658" s="52" t="s">
        <v>64</v>
      </c>
      <c r="L658" s="52" t="s">
        <v>26</v>
      </c>
      <c r="M658" s="55">
        <v>57.07</v>
      </c>
      <c r="N658" s="52">
        <v>256</v>
      </c>
      <c r="O658" s="52">
        <v>0.2</v>
      </c>
      <c r="P658" s="55">
        <v>2864.66</v>
      </c>
      <c r="Q658" s="75" t="s">
        <v>61</v>
      </c>
    </row>
    <row r="659" spans="1:17">
      <c r="A659" s="65">
        <v>2028</v>
      </c>
      <c r="B659" s="52" t="s">
        <v>17</v>
      </c>
      <c r="C659" s="52" t="s">
        <v>49</v>
      </c>
      <c r="D659" s="52" t="s">
        <v>50</v>
      </c>
      <c r="E659" s="52" t="s">
        <v>59</v>
      </c>
      <c r="F659" s="52" t="s">
        <v>60</v>
      </c>
      <c r="G659" s="52" t="s">
        <v>44</v>
      </c>
      <c r="H659" s="52" t="s">
        <v>23</v>
      </c>
      <c r="I659" s="52">
        <v>2023</v>
      </c>
      <c r="J659" s="52" t="s">
        <v>32</v>
      </c>
      <c r="K659" s="52" t="s">
        <v>51</v>
      </c>
      <c r="L659" s="52" t="s">
        <v>39</v>
      </c>
      <c r="M659" s="55">
        <v>13.38</v>
      </c>
      <c r="N659" s="52">
        <v>499</v>
      </c>
      <c r="O659" s="52">
        <v>0.26</v>
      </c>
      <c r="P659" s="55">
        <v>3956.69</v>
      </c>
      <c r="Q659" s="75" t="s">
        <v>47</v>
      </c>
    </row>
    <row r="660" spans="1:17">
      <c r="A660" s="65">
        <v>2030</v>
      </c>
      <c r="B660" s="52" t="s">
        <v>17</v>
      </c>
      <c r="C660" s="52" t="s">
        <v>28</v>
      </c>
      <c r="D660" s="52" t="s">
        <v>54</v>
      </c>
      <c r="E660" s="52" t="s">
        <v>59</v>
      </c>
      <c r="F660" s="52" t="s">
        <v>38</v>
      </c>
      <c r="G660" s="52" t="s">
        <v>22</v>
      </c>
      <c r="H660" s="52" t="s">
        <v>23</v>
      </c>
      <c r="I660" s="52">
        <v>2024</v>
      </c>
      <c r="J660" s="52" t="s">
        <v>45</v>
      </c>
      <c r="K660" s="52" t="s">
        <v>58</v>
      </c>
      <c r="L660" s="52" t="s">
        <v>26</v>
      </c>
      <c r="M660" s="55">
        <v>10.64</v>
      </c>
      <c r="N660" s="52">
        <v>65</v>
      </c>
      <c r="O660" s="52">
        <v>0.25</v>
      </c>
      <c r="P660" s="55">
        <v>148.69999999999999</v>
      </c>
      <c r="Q660" s="75" t="s">
        <v>61</v>
      </c>
    </row>
    <row r="661" spans="1:17">
      <c r="A661" s="65">
        <v>2033</v>
      </c>
      <c r="B661" s="52" t="s">
        <v>17</v>
      </c>
      <c r="C661" s="52" t="s">
        <v>49</v>
      </c>
      <c r="D661" s="52" t="s">
        <v>52</v>
      </c>
      <c r="E661" s="52" t="s">
        <v>62</v>
      </c>
      <c r="F661" s="52" t="s">
        <v>21</v>
      </c>
      <c r="G661" s="52" t="s">
        <v>22</v>
      </c>
      <c r="H661" s="52" t="s">
        <v>31</v>
      </c>
      <c r="I661" s="52">
        <v>2023</v>
      </c>
      <c r="J661" s="52" t="s">
        <v>32</v>
      </c>
      <c r="K661" s="52" t="s">
        <v>46</v>
      </c>
      <c r="L661" s="52" t="s">
        <v>39</v>
      </c>
      <c r="M661" s="55">
        <v>22.88</v>
      </c>
      <c r="N661" s="52">
        <v>488</v>
      </c>
      <c r="O661" s="52">
        <v>0.02</v>
      </c>
      <c r="P661" s="55">
        <v>3690.3</v>
      </c>
      <c r="Q661" s="75" t="s">
        <v>40</v>
      </c>
    </row>
    <row r="662" spans="1:17">
      <c r="A662" s="65">
        <v>2036</v>
      </c>
      <c r="B662" s="52" t="s">
        <v>17</v>
      </c>
      <c r="C662" s="52" t="s">
        <v>49</v>
      </c>
      <c r="D662" s="52" t="s">
        <v>19</v>
      </c>
      <c r="E662" s="52" t="s">
        <v>20</v>
      </c>
      <c r="F662" s="52" t="s">
        <v>60</v>
      </c>
      <c r="G662" s="52" t="s">
        <v>22</v>
      </c>
      <c r="H662" s="52" t="s">
        <v>23</v>
      </c>
      <c r="I662" s="52">
        <v>2023</v>
      </c>
      <c r="J662" s="52" t="s">
        <v>45</v>
      </c>
      <c r="K662" s="52" t="s">
        <v>33</v>
      </c>
      <c r="L662" s="52" t="s">
        <v>39</v>
      </c>
      <c r="M662" s="55">
        <v>15.71</v>
      </c>
      <c r="N662" s="52">
        <v>455</v>
      </c>
      <c r="O662" s="52">
        <v>0.19</v>
      </c>
      <c r="P662" s="55">
        <v>3717.03</v>
      </c>
      <c r="Q662" s="75" t="s">
        <v>27</v>
      </c>
    </row>
    <row r="663" spans="1:17">
      <c r="A663" s="65">
        <v>2037</v>
      </c>
      <c r="B663" s="52" t="s">
        <v>17</v>
      </c>
      <c r="C663" s="52" t="s">
        <v>49</v>
      </c>
      <c r="D663" s="52" t="s">
        <v>19</v>
      </c>
      <c r="E663" s="52" t="s">
        <v>37</v>
      </c>
      <c r="F663" s="52" t="s">
        <v>55</v>
      </c>
      <c r="G663" s="52" t="s">
        <v>57</v>
      </c>
      <c r="H663" s="52" t="s">
        <v>23</v>
      </c>
      <c r="I663" s="52">
        <v>2024</v>
      </c>
      <c r="J663" s="52" t="s">
        <v>24</v>
      </c>
      <c r="K663" s="52" t="s">
        <v>72</v>
      </c>
      <c r="L663" s="52" t="s">
        <v>39</v>
      </c>
      <c r="M663" s="55">
        <v>45.58</v>
      </c>
      <c r="N663" s="52">
        <v>116</v>
      </c>
      <c r="O663" s="52">
        <v>0.16</v>
      </c>
      <c r="P663" s="55">
        <v>4360.68</v>
      </c>
      <c r="Q663" s="75" t="s">
        <v>56</v>
      </c>
    </row>
    <row r="664" spans="1:17">
      <c r="A664" s="65">
        <v>2038</v>
      </c>
      <c r="B664" s="52" t="s">
        <v>17</v>
      </c>
      <c r="C664" s="52" t="s">
        <v>49</v>
      </c>
      <c r="D664" s="52" t="s">
        <v>19</v>
      </c>
      <c r="E664" s="52" t="s">
        <v>37</v>
      </c>
      <c r="F664" s="52" t="s">
        <v>38</v>
      </c>
      <c r="G664" s="52" t="s">
        <v>44</v>
      </c>
      <c r="H664" s="52" t="s">
        <v>23</v>
      </c>
      <c r="I664" s="52">
        <v>2024</v>
      </c>
      <c r="J664" s="52" t="s">
        <v>63</v>
      </c>
      <c r="K664" s="52" t="s">
        <v>72</v>
      </c>
      <c r="L664" s="52" t="s">
        <v>34</v>
      </c>
      <c r="M664" s="55">
        <v>56.33</v>
      </c>
      <c r="N664" s="52">
        <v>97</v>
      </c>
      <c r="O664" s="52">
        <v>0.21</v>
      </c>
      <c r="P664" s="55">
        <v>2108.15</v>
      </c>
      <c r="Q664" s="75" t="s">
        <v>47</v>
      </c>
    </row>
    <row r="665" spans="1:17">
      <c r="A665" s="65">
        <v>2040</v>
      </c>
      <c r="B665" s="52" t="s">
        <v>17</v>
      </c>
      <c r="C665" s="52" t="s">
        <v>18</v>
      </c>
      <c r="D665" s="52" t="s">
        <v>52</v>
      </c>
      <c r="E665" s="52" t="s">
        <v>70</v>
      </c>
      <c r="F665" s="52" t="s">
        <v>60</v>
      </c>
      <c r="G665" s="52" t="s">
        <v>57</v>
      </c>
      <c r="H665" s="52" t="s">
        <v>23</v>
      </c>
      <c r="I665" s="52">
        <v>2024</v>
      </c>
      <c r="J665" s="52" t="s">
        <v>63</v>
      </c>
      <c r="K665" s="52" t="s">
        <v>53</v>
      </c>
      <c r="L665" s="52" t="s">
        <v>34</v>
      </c>
      <c r="M665" s="55">
        <v>39.69</v>
      </c>
      <c r="N665" s="52">
        <v>155</v>
      </c>
      <c r="O665" s="52">
        <v>0.04</v>
      </c>
      <c r="P665" s="55">
        <v>2863.86</v>
      </c>
      <c r="Q665" s="75" t="s">
        <v>40</v>
      </c>
    </row>
    <row r="666" spans="1:17">
      <c r="A666" s="65">
        <v>2042</v>
      </c>
      <c r="B666" s="52" t="s">
        <v>17</v>
      </c>
      <c r="C666" s="52" t="s">
        <v>28</v>
      </c>
      <c r="D666" s="52" t="s">
        <v>50</v>
      </c>
      <c r="E666" s="52" t="s">
        <v>59</v>
      </c>
      <c r="F666" s="52" t="s">
        <v>60</v>
      </c>
      <c r="G666" s="52" t="s">
        <v>44</v>
      </c>
      <c r="H666" s="52" t="s">
        <v>31</v>
      </c>
      <c r="I666" s="52">
        <v>2024</v>
      </c>
      <c r="J666" s="52" t="s">
        <v>24</v>
      </c>
      <c r="K666" s="52" t="s">
        <v>51</v>
      </c>
      <c r="L666" s="52" t="s">
        <v>66</v>
      </c>
      <c r="M666" s="55">
        <v>13.75</v>
      </c>
      <c r="N666" s="52">
        <v>41</v>
      </c>
      <c r="O666" s="52">
        <v>0.11</v>
      </c>
      <c r="P666" s="55">
        <v>704.66</v>
      </c>
      <c r="Q666" s="75" t="s">
        <v>56</v>
      </c>
    </row>
    <row r="667" spans="1:17">
      <c r="A667" s="65">
        <v>2047</v>
      </c>
      <c r="B667" s="52" t="s">
        <v>17</v>
      </c>
      <c r="C667" s="52" t="s">
        <v>35</v>
      </c>
      <c r="D667" s="52" t="s">
        <v>54</v>
      </c>
      <c r="E667" s="52" t="s">
        <v>62</v>
      </c>
      <c r="F667" s="52" t="s">
        <v>43</v>
      </c>
      <c r="G667" s="52" t="s">
        <v>44</v>
      </c>
      <c r="H667" s="52" t="s">
        <v>23</v>
      </c>
      <c r="I667" s="52">
        <v>2023</v>
      </c>
      <c r="J667" s="52" t="s">
        <v>63</v>
      </c>
      <c r="K667" s="52" t="s">
        <v>33</v>
      </c>
      <c r="L667" s="52" t="s">
        <v>69</v>
      </c>
      <c r="M667" s="55">
        <v>37.97</v>
      </c>
      <c r="N667" s="52">
        <v>179</v>
      </c>
      <c r="O667" s="52">
        <v>0.03</v>
      </c>
      <c r="P667" s="55">
        <v>3071.18</v>
      </c>
      <c r="Q667" s="75" t="s">
        <v>56</v>
      </c>
    </row>
    <row r="668" spans="1:17">
      <c r="A668" s="65">
        <v>2049</v>
      </c>
      <c r="B668" s="52" t="s">
        <v>17</v>
      </c>
      <c r="C668" s="52" t="s">
        <v>35</v>
      </c>
      <c r="D668" s="52" t="s">
        <v>52</v>
      </c>
      <c r="E668" s="52" t="s">
        <v>70</v>
      </c>
      <c r="F668" s="52" t="s">
        <v>43</v>
      </c>
      <c r="G668" s="52" t="s">
        <v>22</v>
      </c>
      <c r="H668" s="52" t="s">
        <v>23</v>
      </c>
      <c r="I668" s="52">
        <v>2023</v>
      </c>
      <c r="J668" s="52" t="s">
        <v>45</v>
      </c>
      <c r="K668" s="52" t="s">
        <v>53</v>
      </c>
      <c r="L668" s="52" t="s">
        <v>34</v>
      </c>
      <c r="M668" s="55">
        <v>29.15</v>
      </c>
      <c r="N668" s="52">
        <v>338</v>
      </c>
      <c r="O668" s="52">
        <v>0.14000000000000001</v>
      </c>
      <c r="P668" s="55">
        <v>4091.45</v>
      </c>
      <c r="Q668" s="75" t="s">
        <v>27</v>
      </c>
    </row>
    <row r="669" spans="1:17">
      <c r="A669" s="65">
        <v>2050</v>
      </c>
      <c r="B669" s="52" t="s">
        <v>17</v>
      </c>
      <c r="C669" s="52" t="s">
        <v>35</v>
      </c>
      <c r="D669" s="52" t="s">
        <v>29</v>
      </c>
      <c r="E669" s="52" t="s">
        <v>62</v>
      </c>
      <c r="F669" s="52" t="s">
        <v>43</v>
      </c>
      <c r="G669" s="52" t="s">
        <v>57</v>
      </c>
      <c r="H669" s="52" t="s">
        <v>31</v>
      </c>
      <c r="I669" s="52">
        <v>2024</v>
      </c>
      <c r="J669" s="52" t="s">
        <v>32</v>
      </c>
      <c r="K669" s="52" t="s">
        <v>58</v>
      </c>
      <c r="L669" s="52" t="s">
        <v>69</v>
      </c>
      <c r="M669" s="55">
        <v>28.03</v>
      </c>
      <c r="N669" s="52">
        <v>241</v>
      </c>
      <c r="O669" s="52">
        <v>0.18</v>
      </c>
      <c r="P669" s="55">
        <v>2233.64</v>
      </c>
      <c r="Q669" s="75" t="s">
        <v>47</v>
      </c>
    </row>
    <row r="670" spans="1:17">
      <c r="A670" s="65">
        <v>2053</v>
      </c>
      <c r="B670" s="52" t="s">
        <v>17</v>
      </c>
      <c r="C670" s="52" t="s">
        <v>18</v>
      </c>
      <c r="D670" s="52" t="s">
        <v>52</v>
      </c>
      <c r="E670" s="52" t="s">
        <v>67</v>
      </c>
      <c r="F670" s="52" t="s">
        <v>38</v>
      </c>
      <c r="G670" s="52" t="s">
        <v>22</v>
      </c>
      <c r="H670" s="52" t="s">
        <v>23</v>
      </c>
      <c r="I670" s="52">
        <v>2024</v>
      </c>
      <c r="J670" s="52" t="s">
        <v>63</v>
      </c>
      <c r="K670" s="52" t="s">
        <v>73</v>
      </c>
      <c r="L670" s="52" t="s">
        <v>66</v>
      </c>
      <c r="M670" s="55">
        <v>37.86</v>
      </c>
      <c r="N670" s="52">
        <v>178</v>
      </c>
      <c r="O670" s="52">
        <v>0.11</v>
      </c>
      <c r="P670" s="55">
        <v>4344.01</v>
      </c>
      <c r="Q670" s="75" t="s">
        <v>56</v>
      </c>
    </row>
    <row r="671" spans="1:17">
      <c r="A671" s="65">
        <v>2055</v>
      </c>
      <c r="B671" s="52" t="s">
        <v>17</v>
      </c>
      <c r="C671" s="52" t="s">
        <v>49</v>
      </c>
      <c r="D671" s="52" t="s">
        <v>50</v>
      </c>
      <c r="E671" s="52" t="s">
        <v>62</v>
      </c>
      <c r="F671" s="52" t="s">
        <v>38</v>
      </c>
      <c r="G671" s="52" t="s">
        <v>57</v>
      </c>
      <c r="H671" s="52" t="s">
        <v>23</v>
      </c>
      <c r="I671" s="52">
        <v>2023</v>
      </c>
      <c r="J671" s="52" t="s">
        <v>32</v>
      </c>
      <c r="K671" s="52" t="s">
        <v>46</v>
      </c>
      <c r="L671" s="52" t="s">
        <v>34</v>
      </c>
      <c r="M671" s="55">
        <v>37.21</v>
      </c>
      <c r="N671" s="52">
        <v>52</v>
      </c>
      <c r="O671" s="52">
        <v>0.02</v>
      </c>
      <c r="P671" s="55">
        <v>4292.96</v>
      </c>
      <c r="Q671" s="75" t="s">
        <v>56</v>
      </c>
    </row>
    <row r="672" spans="1:17">
      <c r="A672" s="65">
        <v>2060</v>
      </c>
      <c r="B672" s="52" t="s">
        <v>17</v>
      </c>
      <c r="C672" s="52" t="s">
        <v>49</v>
      </c>
      <c r="D672" s="52" t="s">
        <v>54</v>
      </c>
      <c r="E672" s="52" t="s">
        <v>59</v>
      </c>
      <c r="F672" s="52" t="s">
        <v>55</v>
      </c>
      <c r="G672" s="52" t="s">
        <v>57</v>
      </c>
      <c r="H672" s="52" t="s">
        <v>23</v>
      </c>
      <c r="I672" s="52">
        <v>2023</v>
      </c>
      <c r="J672" s="52" t="s">
        <v>63</v>
      </c>
      <c r="K672" s="52" t="s">
        <v>71</v>
      </c>
      <c r="L672" s="52" t="s">
        <v>34</v>
      </c>
      <c r="M672" s="55">
        <v>83.5</v>
      </c>
      <c r="N672" s="52">
        <v>492</v>
      </c>
      <c r="O672" s="52">
        <v>0.04</v>
      </c>
      <c r="P672" s="55">
        <v>3993.36</v>
      </c>
      <c r="Q672" s="75" t="s">
        <v>40</v>
      </c>
    </row>
    <row r="673" spans="1:17">
      <c r="A673" s="65">
        <v>2067</v>
      </c>
      <c r="B673" s="52" t="s">
        <v>17</v>
      </c>
      <c r="C673" s="52" t="s">
        <v>35</v>
      </c>
      <c r="D673" s="52" t="s">
        <v>52</v>
      </c>
      <c r="E673" s="52" t="s">
        <v>70</v>
      </c>
      <c r="F673" s="52" t="s">
        <v>38</v>
      </c>
      <c r="G673" s="52" t="s">
        <v>57</v>
      </c>
      <c r="H673" s="52" t="s">
        <v>23</v>
      </c>
      <c r="I673" s="52">
        <v>2023</v>
      </c>
      <c r="J673" s="52" t="s">
        <v>24</v>
      </c>
      <c r="K673" s="52" t="s">
        <v>33</v>
      </c>
      <c r="L673" s="52" t="s">
        <v>69</v>
      </c>
      <c r="M673" s="55">
        <v>88.25</v>
      </c>
      <c r="N673" s="52">
        <v>29</v>
      </c>
      <c r="O673" s="52">
        <v>0.04</v>
      </c>
      <c r="P673" s="55">
        <v>4256.8100000000004</v>
      </c>
      <c r="Q673" s="75" t="s">
        <v>40</v>
      </c>
    </row>
    <row r="674" spans="1:17">
      <c r="A674" s="65">
        <v>2072</v>
      </c>
      <c r="B674" s="52" t="s">
        <v>17</v>
      </c>
      <c r="C674" s="52" t="s">
        <v>28</v>
      </c>
      <c r="D674" s="52" t="s">
        <v>54</v>
      </c>
      <c r="E674" s="52" t="s">
        <v>37</v>
      </c>
      <c r="F674" s="52" t="s">
        <v>55</v>
      </c>
      <c r="G674" s="52" t="s">
        <v>44</v>
      </c>
      <c r="H674" s="52" t="s">
        <v>23</v>
      </c>
      <c r="I674" s="52">
        <v>2024</v>
      </c>
      <c r="J674" s="52" t="s">
        <v>63</v>
      </c>
      <c r="K674" s="52" t="s">
        <v>64</v>
      </c>
      <c r="L674" s="52" t="s">
        <v>26</v>
      </c>
      <c r="M674" s="55">
        <v>31.74</v>
      </c>
      <c r="N674" s="52">
        <v>447</v>
      </c>
      <c r="O674" s="52">
        <v>0.13</v>
      </c>
      <c r="P674" s="55">
        <v>2069.17</v>
      </c>
      <c r="Q674" s="75" t="s">
        <v>27</v>
      </c>
    </row>
    <row r="675" spans="1:17">
      <c r="A675" s="65">
        <v>2075</v>
      </c>
      <c r="B675" s="52" t="s">
        <v>17</v>
      </c>
      <c r="C675" s="52" t="s">
        <v>35</v>
      </c>
      <c r="D675" s="52" t="s">
        <v>19</v>
      </c>
      <c r="E675" s="52" t="s">
        <v>59</v>
      </c>
      <c r="F675" s="52" t="s">
        <v>38</v>
      </c>
      <c r="G675" s="52" t="s">
        <v>44</v>
      </c>
      <c r="H675" s="52" t="s">
        <v>31</v>
      </c>
      <c r="I675" s="52">
        <v>2023</v>
      </c>
      <c r="J675" s="52" t="s">
        <v>24</v>
      </c>
      <c r="K675" s="52" t="s">
        <v>72</v>
      </c>
      <c r="L675" s="52" t="s">
        <v>26</v>
      </c>
      <c r="M675" s="55">
        <v>87.57</v>
      </c>
      <c r="N675" s="52">
        <v>124</v>
      </c>
      <c r="O675" s="52">
        <v>0.28000000000000003</v>
      </c>
      <c r="P675" s="55">
        <v>2359.29</v>
      </c>
      <c r="Q675" s="75" t="s">
        <v>27</v>
      </c>
    </row>
    <row r="676" spans="1:17">
      <c r="A676" s="65">
        <v>2076</v>
      </c>
      <c r="B676" s="52" t="s">
        <v>17</v>
      </c>
      <c r="C676" s="52" t="s">
        <v>18</v>
      </c>
      <c r="D676" s="52" t="s">
        <v>36</v>
      </c>
      <c r="E676" s="52" t="s">
        <v>70</v>
      </c>
      <c r="F676" s="52" t="s">
        <v>55</v>
      </c>
      <c r="G676" s="52" t="s">
        <v>57</v>
      </c>
      <c r="H676" s="52" t="s">
        <v>23</v>
      </c>
      <c r="I676" s="52">
        <v>2023</v>
      </c>
      <c r="J676" s="52" t="s">
        <v>45</v>
      </c>
      <c r="K676" s="52" t="s">
        <v>25</v>
      </c>
      <c r="L676" s="52" t="s">
        <v>26</v>
      </c>
      <c r="M676" s="55">
        <v>67.48</v>
      </c>
      <c r="N676" s="52">
        <v>83</v>
      </c>
      <c r="O676" s="52">
        <v>0.22</v>
      </c>
      <c r="P676" s="55">
        <v>2042.1</v>
      </c>
      <c r="Q676" s="75" t="s">
        <v>56</v>
      </c>
    </row>
    <row r="677" spans="1:17">
      <c r="A677" s="65">
        <v>2078</v>
      </c>
      <c r="B677" s="52" t="s">
        <v>17</v>
      </c>
      <c r="C677" s="52" t="s">
        <v>18</v>
      </c>
      <c r="D677" s="52" t="s">
        <v>52</v>
      </c>
      <c r="E677" s="52" t="s">
        <v>59</v>
      </c>
      <c r="F677" s="52" t="s">
        <v>21</v>
      </c>
      <c r="G677" s="52" t="s">
        <v>22</v>
      </c>
      <c r="H677" s="52" t="s">
        <v>23</v>
      </c>
      <c r="I677" s="52">
        <v>2023</v>
      </c>
      <c r="J677" s="52" t="s">
        <v>63</v>
      </c>
      <c r="K677" s="52" t="s">
        <v>46</v>
      </c>
      <c r="L677" s="52" t="s">
        <v>66</v>
      </c>
      <c r="M677" s="55">
        <v>92.47</v>
      </c>
      <c r="N677" s="52">
        <v>190</v>
      </c>
      <c r="O677" s="52">
        <v>0.27</v>
      </c>
      <c r="P677" s="55">
        <v>4682.66</v>
      </c>
      <c r="Q677" s="75" t="s">
        <v>47</v>
      </c>
    </row>
    <row r="678" spans="1:17">
      <c r="A678" s="65">
        <v>2080</v>
      </c>
      <c r="B678" s="52" t="s">
        <v>17</v>
      </c>
      <c r="C678" s="52" t="s">
        <v>28</v>
      </c>
      <c r="D678" s="52" t="s">
        <v>50</v>
      </c>
      <c r="E678" s="52" t="s">
        <v>67</v>
      </c>
      <c r="F678" s="52" t="s">
        <v>55</v>
      </c>
      <c r="G678" s="52" t="s">
        <v>44</v>
      </c>
      <c r="H678" s="52" t="s">
        <v>23</v>
      </c>
      <c r="I678" s="52">
        <v>2024</v>
      </c>
      <c r="J678" s="52" t="s">
        <v>63</v>
      </c>
      <c r="K678" s="52" t="s">
        <v>72</v>
      </c>
      <c r="L678" s="52" t="s">
        <v>26</v>
      </c>
      <c r="M678" s="55">
        <v>81.39</v>
      </c>
      <c r="N678" s="52">
        <v>268</v>
      </c>
      <c r="O678" s="52">
        <v>0.2</v>
      </c>
      <c r="P678" s="55">
        <v>4652.17</v>
      </c>
      <c r="Q678" s="75" t="s">
        <v>47</v>
      </c>
    </row>
    <row r="679" spans="1:17">
      <c r="A679" s="65">
        <v>2082</v>
      </c>
      <c r="B679" s="52" t="s">
        <v>17</v>
      </c>
      <c r="C679" s="52" t="s">
        <v>49</v>
      </c>
      <c r="D679" s="52" t="s">
        <v>36</v>
      </c>
      <c r="E679" s="52" t="s">
        <v>59</v>
      </c>
      <c r="F679" s="52" t="s">
        <v>60</v>
      </c>
      <c r="G679" s="52" t="s">
        <v>22</v>
      </c>
      <c r="H679" s="52" t="s">
        <v>23</v>
      </c>
      <c r="I679" s="52">
        <v>2023</v>
      </c>
      <c r="J679" s="52" t="s">
        <v>45</v>
      </c>
      <c r="K679" s="52" t="s">
        <v>46</v>
      </c>
      <c r="L679" s="52" t="s">
        <v>66</v>
      </c>
      <c r="M679" s="55">
        <v>73.400000000000006</v>
      </c>
      <c r="N679" s="52">
        <v>486</v>
      </c>
      <c r="O679" s="52">
        <v>0.1</v>
      </c>
      <c r="P679" s="55">
        <v>708.92</v>
      </c>
      <c r="Q679" s="75" t="s">
        <v>40</v>
      </c>
    </row>
    <row r="680" spans="1:17">
      <c r="A680" s="65">
        <v>2083</v>
      </c>
      <c r="B680" s="52" t="s">
        <v>17</v>
      </c>
      <c r="C680" s="52" t="s">
        <v>18</v>
      </c>
      <c r="D680" s="52" t="s">
        <v>36</v>
      </c>
      <c r="E680" s="52" t="s">
        <v>67</v>
      </c>
      <c r="F680" s="52" t="s">
        <v>55</v>
      </c>
      <c r="G680" s="52" t="s">
        <v>22</v>
      </c>
      <c r="H680" s="52" t="s">
        <v>31</v>
      </c>
      <c r="I680" s="52">
        <v>2024</v>
      </c>
      <c r="J680" s="52" t="s">
        <v>24</v>
      </c>
      <c r="K680" s="52" t="s">
        <v>58</v>
      </c>
      <c r="L680" s="52" t="s">
        <v>66</v>
      </c>
      <c r="M680" s="55">
        <v>37.97</v>
      </c>
      <c r="N680" s="52">
        <v>419</v>
      </c>
      <c r="O680" s="52">
        <v>0.08</v>
      </c>
      <c r="P680" s="55">
        <v>3984.87</v>
      </c>
      <c r="Q680" s="75" t="s">
        <v>27</v>
      </c>
    </row>
    <row r="681" spans="1:17">
      <c r="A681" s="65">
        <v>2092</v>
      </c>
      <c r="B681" s="52" t="s">
        <v>17</v>
      </c>
      <c r="C681" s="52" t="s">
        <v>35</v>
      </c>
      <c r="D681" s="52" t="s">
        <v>36</v>
      </c>
      <c r="E681" s="52" t="s">
        <v>62</v>
      </c>
      <c r="F681" s="52" t="s">
        <v>55</v>
      </c>
      <c r="G681" s="52" t="s">
        <v>22</v>
      </c>
      <c r="H681" s="52" t="s">
        <v>31</v>
      </c>
      <c r="I681" s="52">
        <v>2023</v>
      </c>
      <c r="J681" s="52" t="s">
        <v>45</v>
      </c>
      <c r="K681" s="52" t="s">
        <v>71</v>
      </c>
      <c r="L681" s="52" t="s">
        <v>39</v>
      </c>
      <c r="M681" s="55">
        <v>37.479999999999997</v>
      </c>
      <c r="N681" s="52">
        <v>93</v>
      </c>
      <c r="O681" s="52">
        <v>0.15</v>
      </c>
      <c r="P681" s="55">
        <v>3672.11</v>
      </c>
      <c r="Q681" s="75" t="s">
        <v>47</v>
      </c>
    </row>
    <row r="682" spans="1:17">
      <c r="A682" s="65">
        <v>2094</v>
      </c>
      <c r="B682" s="52" t="s">
        <v>17</v>
      </c>
      <c r="C682" s="52" t="s">
        <v>49</v>
      </c>
      <c r="D682" s="52" t="s">
        <v>36</v>
      </c>
      <c r="E682" s="52" t="s">
        <v>70</v>
      </c>
      <c r="F682" s="52" t="s">
        <v>43</v>
      </c>
      <c r="G682" s="52" t="s">
        <v>44</v>
      </c>
      <c r="H682" s="52" t="s">
        <v>23</v>
      </c>
      <c r="I682" s="52">
        <v>2023</v>
      </c>
      <c r="J682" s="52" t="s">
        <v>45</v>
      </c>
      <c r="K682" s="52" t="s">
        <v>46</v>
      </c>
      <c r="L682" s="52" t="s">
        <v>69</v>
      </c>
      <c r="M682" s="55">
        <v>22.11</v>
      </c>
      <c r="N682" s="52">
        <v>158</v>
      </c>
      <c r="O682" s="52">
        <v>0.24</v>
      </c>
      <c r="P682" s="55">
        <v>1130.4000000000001</v>
      </c>
      <c r="Q682" s="75" t="s">
        <v>27</v>
      </c>
    </row>
    <row r="683" spans="1:17">
      <c r="A683" s="65">
        <v>2095</v>
      </c>
      <c r="B683" s="52" t="s">
        <v>17</v>
      </c>
      <c r="C683" s="52" t="s">
        <v>18</v>
      </c>
      <c r="D683" s="52" t="s">
        <v>42</v>
      </c>
      <c r="E683" s="52" t="s">
        <v>37</v>
      </c>
      <c r="F683" s="52" t="s">
        <v>43</v>
      </c>
      <c r="G683" s="52" t="s">
        <v>44</v>
      </c>
      <c r="H683" s="52" t="s">
        <v>31</v>
      </c>
      <c r="I683" s="52">
        <v>2024</v>
      </c>
      <c r="J683" s="52" t="s">
        <v>63</v>
      </c>
      <c r="K683" s="52" t="s">
        <v>53</v>
      </c>
      <c r="L683" s="52" t="s">
        <v>66</v>
      </c>
      <c r="M683" s="55">
        <v>96.72</v>
      </c>
      <c r="N683" s="52">
        <v>303</v>
      </c>
      <c r="O683" s="52">
        <v>0.2</v>
      </c>
      <c r="P683" s="55">
        <v>4776.0600000000004</v>
      </c>
      <c r="Q683" s="75" t="s">
        <v>47</v>
      </c>
    </row>
    <row r="684" spans="1:17">
      <c r="A684" s="65">
        <v>2100</v>
      </c>
      <c r="B684" s="52" t="s">
        <v>17</v>
      </c>
      <c r="C684" s="52" t="s">
        <v>35</v>
      </c>
      <c r="D684" s="52" t="s">
        <v>52</v>
      </c>
      <c r="E684" s="52" t="s">
        <v>30</v>
      </c>
      <c r="F684" s="52" t="s">
        <v>43</v>
      </c>
      <c r="G684" s="52" t="s">
        <v>57</v>
      </c>
      <c r="H684" s="52" t="s">
        <v>23</v>
      </c>
      <c r="I684" s="52">
        <v>2024</v>
      </c>
      <c r="J684" s="52" t="s">
        <v>45</v>
      </c>
      <c r="K684" s="52" t="s">
        <v>25</v>
      </c>
      <c r="L684" s="52" t="s">
        <v>69</v>
      </c>
      <c r="M684" s="55">
        <v>86.99</v>
      </c>
      <c r="N684" s="52">
        <v>313</v>
      </c>
      <c r="O684" s="52">
        <v>0.12</v>
      </c>
      <c r="P684" s="55">
        <v>3304.63</v>
      </c>
      <c r="Q684" s="75" t="s">
        <v>56</v>
      </c>
    </row>
    <row r="685" spans="1:17">
      <c r="A685" s="65">
        <v>2101</v>
      </c>
      <c r="B685" s="52" t="s">
        <v>17</v>
      </c>
      <c r="C685" s="52" t="s">
        <v>35</v>
      </c>
      <c r="D685" s="52" t="s">
        <v>19</v>
      </c>
      <c r="E685" s="52" t="s">
        <v>20</v>
      </c>
      <c r="F685" s="52" t="s">
        <v>60</v>
      </c>
      <c r="G685" s="52" t="s">
        <v>44</v>
      </c>
      <c r="H685" s="52" t="s">
        <v>23</v>
      </c>
      <c r="I685" s="52">
        <v>2024</v>
      </c>
      <c r="J685" s="52" t="s">
        <v>45</v>
      </c>
      <c r="K685" s="52" t="s">
        <v>58</v>
      </c>
      <c r="L685" s="52" t="s">
        <v>34</v>
      </c>
      <c r="M685" s="55">
        <v>16.88</v>
      </c>
      <c r="N685" s="52">
        <v>299</v>
      </c>
      <c r="O685" s="52">
        <v>0.08</v>
      </c>
      <c r="P685" s="55">
        <v>3459.35</v>
      </c>
      <c r="Q685" s="75" t="s">
        <v>61</v>
      </c>
    </row>
    <row r="686" spans="1:17">
      <c r="A686" s="65">
        <v>2102</v>
      </c>
      <c r="B686" s="52" t="s">
        <v>17</v>
      </c>
      <c r="C686" s="52" t="s">
        <v>18</v>
      </c>
      <c r="D686" s="52" t="s">
        <v>19</v>
      </c>
      <c r="E686" s="52" t="s">
        <v>67</v>
      </c>
      <c r="F686" s="52" t="s">
        <v>38</v>
      </c>
      <c r="G686" s="52" t="s">
        <v>57</v>
      </c>
      <c r="H686" s="52" t="s">
        <v>31</v>
      </c>
      <c r="I686" s="52">
        <v>2023</v>
      </c>
      <c r="J686" s="52" t="s">
        <v>32</v>
      </c>
      <c r="K686" s="52" t="s">
        <v>51</v>
      </c>
      <c r="L686" s="52" t="s">
        <v>26</v>
      </c>
      <c r="M686" s="55">
        <v>36.549999999999997</v>
      </c>
      <c r="N686" s="52">
        <v>277</v>
      </c>
      <c r="O686" s="52">
        <v>0.24</v>
      </c>
      <c r="P686" s="55">
        <v>2380.13</v>
      </c>
      <c r="Q686" s="75" t="s">
        <v>27</v>
      </c>
    </row>
    <row r="687" spans="1:17">
      <c r="A687" s="65">
        <v>2104</v>
      </c>
      <c r="B687" s="52" t="s">
        <v>17</v>
      </c>
      <c r="C687" s="52" t="s">
        <v>35</v>
      </c>
      <c r="D687" s="52" t="s">
        <v>29</v>
      </c>
      <c r="E687" s="52" t="s">
        <v>70</v>
      </c>
      <c r="F687" s="52" t="s">
        <v>55</v>
      </c>
      <c r="G687" s="52" t="s">
        <v>57</v>
      </c>
      <c r="H687" s="52" t="s">
        <v>23</v>
      </c>
      <c r="I687" s="52">
        <v>2024</v>
      </c>
      <c r="J687" s="52" t="s">
        <v>24</v>
      </c>
      <c r="K687" s="52" t="s">
        <v>68</v>
      </c>
      <c r="L687" s="52" t="s">
        <v>26</v>
      </c>
      <c r="M687" s="55">
        <v>57.04</v>
      </c>
      <c r="N687" s="52">
        <v>226</v>
      </c>
      <c r="O687" s="52">
        <v>0.28999999999999998</v>
      </c>
      <c r="P687" s="55">
        <v>2886</v>
      </c>
      <c r="Q687" s="75" t="s">
        <v>56</v>
      </c>
    </row>
    <row r="688" spans="1:17">
      <c r="A688" s="65">
        <v>2105</v>
      </c>
      <c r="B688" s="52" t="s">
        <v>17</v>
      </c>
      <c r="C688" s="52" t="s">
        <v>35</v>
      </c>
      <c r="D688" s="52" t="s">
        <v>29</v>
      </c>
      <c r="E688" s="52" t="s">
        <v>70</v>
      </c>
      <c r="F688" s="52" t="s">
        <v>38</v>
      </c>
      <c r="G688" s="52" t="s">
        <v>44</v>
      </c>
      <c r="H688" s="52" t="s">
        <v>23</v>
      </c>
      <c r="I688" s="52">
        <v>2023</v>
      </c>
      <c r="J688" s="52" t="s">
        <v>32</v>
      </c>
      <c r="K688" s="52" t="s">
        <v>64</v>
      </c>
      <c r="L688" s="52" t="s">
        <v>26</v>
      </c>
      <c r="M688" s="55">
        <v>83.49</v>
      </c>
      <c r="N688" s="52">
        <v>305</v>
      </c>
      <c r="O688" s="52">
        <v>0.28999999999999998</v>
      </c>
      <c r="P688" s="55">
        <v>1032.74</v>
      </c>
      <c r="Q688" s="75" t="s">
        <v>47</v>
      </c>
    </row>
    <row r="689" spans="1:17">
      <c r="A689" s="65">
        <v>2106</v>
      </c>
      <c r="B689" s="52" t="s">
        <v>17</v>
      </c>
      <c r="C689" s="52" t="s">
        <v>28</v>
      </c>
      <c r="D689" s="52" t="s">
        <v>42</v>
      </c>
      <c r="E689" s="52" t="s">
        <v>62</v>
      </c>
      <c r="F689" s="52" t="s">
        <v>43</v>
      </c>
      <c r="G689" s="52" t="s">
        <v>22</v>
      </c>
      <c r="H689" s="52" t="s">
        <v>23</v>
      </c>
      <c r="I689" s="52">
        <v>2024</v>
      </c>
      <c r="J689" s="52" t="s">
        <v>32</v>
      </c>
      <c r="K689" s="52" t="s">
        <v>65</v>
      </c>
      <c r="L689" s="52" t="s">
        <v>69</v>
      </c>
      <c r="M689" s="55">
        <v>79.400000000000006</v>
      </c>
      <c r="N689" s="52">
        <v>268</v>
      </c>
      <c r="O689" s="52">
        <v>0.01</v>
      </c>
      <c r="P689" s="55">
        <v>1258.1600000000001</v>
      </c>
      <c r="Q689" s="75" t="s">
        <v>27</v>
      </c>
    </row>
    <row r="690" spans="1:17">
      <c r="A690" s="65">
        <v>2115</v>
      </c>
      <c r="B690" s="52" t="s">
        <v>17</v>
      </c>
      <c r="C690" s="52" t="s">
        <v>18</v>
      </c>
      <c r="D690" s="52" t="s">
        <v>52</v>
      </c>
      <c r="E690" s="52" t="s">
        <v>67</v>
      </c>
      <c r="F690" s="52" t="s">
        <v>38</v>
      </c>
      <c r="G690" s="52" t="s">
        <v>57</v>
      </c>
      <c r="H690" s="52" t="s">
        <v>23</v>
      </c>
      <c r="I690" s="52">
        <v>2023</v>
      </c>
      <c r="J690" s="52" t="s">
        <v>63</v>
      </c>
      <c r="K690" s="52" t="s">
        <v>53</v>
      </c>
      <c r="L690" s="52" t="s">
        <v>69</v>
      </c>
      <c r="M690" s="55">
        <v>50.43</v>
      </c>
      <c r="N690" s="52">
        <v>472</v>
      </c>
      <c r="O690" s="52">
        <v>0.01</v>
      </c>
      <c r="P690" s="55">
        <v>4104.07</v>
      </c>
      <c r="Q690" s="75" t="s">
        <v>61</v>
      </c>
    </row>
    <row r="691" spans="1:17">
      <c r="A691" s="65">
        <v>2116</v>
      </c>
      <c r="B691" s="52" t="s">
        <v>17</v>
      </c>
      <c r="C691" s="52" t="s">
        <v>49</v>
      </c>
      <c r="D691" s="52" t="s">
        <v>50</v>
      </c>
      <c r="E691" s="52" t="s">
        <v>37</v>
      </c>
      <c r="F691" s="52" t="s">
        <v>55</v>
      </c>
      <c r="G691" s="52" t="s">
        <v>57</v>
      </c>
      <c r="H691" s="52" t="s">
        <v>31</v>
      </c>
      <c r="I691" s="52">
        <v>2024</v>
      </c>
      <c r="J691" s="52" t="s">
        <v>45</v>
      </c>
      <c r="K691" s="52" t="s">
        <v>25</v>
      </c>
      <c r="L691" s="52" t="s">
        <v>34</v>
      </c>
      <c r="M691" s="55">
        <v>14.71</v>
      </c>
      <c r="N691" s="52">
        <v>278</v>
      </c>
      <c r="O691" s="52">
        <v>0.19</v>
      </c>
      <c r="P691" s="55">
        <v>1629.48</v>
      </c>
      <c r="Q691" s="75" t="s">
        <v>40</v>
      </c>
    </row>
    <row r="692" spans="1:17">
      <c r="A692" s="65">
        <v>2118</v>
      </c>
      <c r="B692" s="52" t="s">
        <v>17</v>
      </c>
      <c r="C692" s="52" t="s">
        <v>49</v>
      </c>
      <c r="D692" s="52" t="s">
        <v>36</v>
      </c>
      <c r="E692" s="52" t="s">
        <v>59</v>
      </c>
      <c r="F692" s="52" t="s">
        <v>21</v>
      </c>
      <c r="G692" s="52" t="s">
        <v>44</v>
      </c>
      <c r="H692" s="52" t="s">
        <v>31</v>
      </c>
      <c r="I692" s="52">
        <v>2024</v>
      </c>
      <c r="J692" s="52" t="s">
        <v>32</v>
      </c>
      <c r="K692" s="52" t="s">
        <v>68</v>
      </c>
      <c r="L692" s="52" t="s">
        <v>69</v>
      </c>
      <c r="M692" s="55">
        <v>62.54</v>
      </c>
      <c r="N692" s="52">
        <v>249</v>
      </c>
      <c r="O692" s="52">
        <v>0.16</v>
      </c>
      <c r="P692" s="55">
        <v>3856.24</v>
      </c>
      <c r="Q692" s="75" t="s">
        <v>61</v>
      </c>
    </row>
    <row r="693" spans="1:17">
      <c r="A693" s="65">
        <v>2120</v>
      </c>
      <c r="B693" s="52" t="s">
        <v>17</v>
      </c>
      <c r="C693" s="52" t="s">
        <v>35</v>
      </c>
      <c r="D693" s="52" t="s">
        <v>42</v>
      </c>
      <c r="E693" s="52" t="s">
        <v>62</v>
      </c>
      <c r="F693" s="52" t="s">
        <v>38</v>
      </c>
      <c r="G693" s="52" t="s">
        <v>22</v>
      </c>
      <c r="H693" s="52" t="s">
        <v>31</v>
      </c>
      <c r="I693" s="52">
        <v>2023</v>
      </c>
      <c r="J693" s="52" t="s">
        <v>63</v>
      </c>
      <c r="K693" s="52" t="s">
        <v>25</v>
      </c>
      <c r="L693" s="52" t="s">
        <v>69</v>
      </c>
      <c r="M693" s="55">
        <v>67.900000000000006</v>
      </c>
      <c r="N693" s="52">
        <v>393</v>
      </c>
      <c r="O693" s="52">
        <v>0.08</v>
      </c>
      <c r="P693" s="55">
        <v>1034.8499999999999</v>
      </c>
      <c r="Q693" s="75" t="s">
        <v>47</v>
      </c>
    </row>
    <row r="694" spans="1:17">
      <c r="A694" s="65">
        <v>2121</v>
      </c>
      <c r="B694" s="52" t="s">
        <v>17</v>
      </c>
      <c r="C694" s="52" t="s">
        <v>28</v>
      </c>
      <c r="D694" s="52" t="s">
        <v>36</v>
      </c>
      <c r="E694" s="52" t="s">
        <v>20</v>
      </c>
      <c r="F694" s="52" t="s">
        <v>43</v>
      </c>
      <c r="G694" s="52" t="s">
        <v>44</v>
      </c>
      <c r="H694" s="52" t="s">
        <v>23</v>
      </c>
      <c r="I694" s="52">
        <v>2024</v>
      </c>
      <c r="J694" s="52" t="s">
        <v>32</v>
      </c>
      <c r="K694" s="52" t="s">
        <v>58</v>
      </c>
      <c r="L694" s="52" t="s">
        <v>39</v>
      </c>
      <c r="M694" s="55">
        <v>34.5</v>
      </c>
      <c r="N694" s="52">
        <v>368</v>
      </c>
      <c r="O694" s="52">
        <v>0.03</v>
      </c>
      <c r="P694" s="55">
        <v>3566.11</v>
      </c>
      <c r="Q694" s="75" t="s">
        <v>47</v>
      </c>
    </row>
    <row r="695" spans="1:17">
      <c r="A695" s="65">
        <v>2122</v>
      </c>
      <c r="B695" s="52" t="s">
        <v>17</v>
      </c>
      <c r="C695" s="52" t="s">
        <v>49</v>
      </c>
      <c r="D695" s="52" t="s">
        <v>19</v>
      </c>
      <c r="E695" s="52" t="s">
        <v>62</v>
      </c>
      <c r="F695" s="52" t="s">
        <v>21</v>
      </c>
      <c r="G695" s="52" t="s">
        <v>57</v>
      </c>
      <c r="H695" s="52" t="s">
        <v>31</v>
      </c>
      <c r="I695" s="52">
        <v>2024</v>
      </c>
      <c r="J695" s="52" t="s">
        <v>45</v>
      </c>
      <c r="K695" s="52" t="s">
        <v>51</v>
      </c>
      <c r="L695" s="52" t="s">
        <v>39</v>
      </c>
      <c r="M695" s="55">
        <v>46.99</v>
      </c>
      <c r="N695" s="52">
        <v>152</v>
      </c>
      <c r="O695" s="52">
        <v>0.1</v>
      </c>
      <c r="P695" s="55">
        <v>2776.86</v>
      </c>
      <c r="Q695" s="75" t="s">
        <v>27</v>
      </c>
    </row>
    <row r="696" spans="1:17">
      <c r="A696" s="65">
        <v>2123</v>
      </c>
      <c r="B696" s="52" t="s">
        <v>17</v>
      </c>
      <c r="C696" s="52" t="s">
        <v>49</v>
      </c>
      <c r="D696" s="52" t="s">
        <v>42</v>
      </c>
      <c r="E696" s="52" t="s">
        <v>67</v>
      </c>
      <c r="F696" s="52" t="s">
        <v>38</v>
      </c>
      <c r="G696" s="52" t="s">
        <v>57</v>
      </c>
      <c r="H696" s="52" t="s">
        <v>31</v>
      </c>
      <c r="I696" s="52">
        <v>2023</v>
      </c>
      <c r="J696" s="52" t="s">
        <v>24</v>
      </c>
      <c r="K696" s="52" t="s">
        <v>58</v>
      </c>
      <c r="L696" s="52" t="s">
        <v>39</v>
      </c>
      <c r="M696" s="55">
        <v>83.78</v>
      </c>
      <c r="N696" s="52">
        <v>229</v>
      </c>
      <c r="O696" s="52">
        <v>0.06</v>
      </c>
      <c r="P696" s="55">
        <v>3274.23</v>
      </c>
      <c r="Q696" s="75" t="s">
        <v>27</v>
      </c>
    </row>
    <row r="697" spans="1:17">
      <c r="A697" s="65">
        <v>2126</v>
      </c>
      <c r="B697" s="52" t="s">
        <v>17</v>
      </c>
      <c r="C697" s="52" t="s">
        <v>35</v>
      </c>
      <c r="D697" s="52" t="s">
        <v>54</v>
      </c>
      <c r="E697" s="52" t="s">
        <v>67</v>
      </c>
      <c r="F697" s="52" t="s">
        <v>55</v>
      </c>
      <c r="G697" s="52" t="s">
        <v>57</v>
      </c>
      <c r="H697" s="52" t="s">
        <v>31</v>
      </c>
      <c r="I697" s="52">
        <v>2023</v>
      </c>
      <c r="J697" s="52" t="s">
        <v>63</v>
      </c>
      <c r="K697" s="52" t="s">
        <v>68</v>
      </c>
      <c r="L697" s="52" t="s">
        <v>34</v>
      </c>
      <c r="M697" s="55">
        <v>71.040000000000006</v>
      </c>
      <c r="N697" s="52">
        <v>64</v>
      </c>
      <c r="O697" s="52">
        <v>0.05</v>
      </c>
      <c r="P697" s="55">
        <v>455.56</v>
      </c>
      <c r="Q697" s="75" t="s">
        <v>56</v>
      </c>
    </row>
    <row r="698" spans="1:17">
      <c r="A698" s="65">
        <v>2127</v>
      </c>
      <c r="B698" s="52" t="s">
        <v>17</v>
      </c>
      <c r="C698" s="52" t="s">
        <v>49</v>
      </c>
      <c r="D698" s="52" t="s">
        <v>19</v>
      </c>
      <c r="E698" s="52" t="s">
        <v>20</v>
      </c>
      <c r="F698" s="52" t="s">
        <v>38</v>
      </c>
      <c r="G698" s="52" t="s">
        <v>57</v>
      </c>
      <c r="H698" s="52" t="s">
        <v>31</v>
      </c>
      <c r="I698" s="52">
        <v>2024</v>
      </c>
      <c r="J698" s="52" t="s">
        <v>32</v>
      </c>
      <c r="K698" s="52" t="s">
        <v>25</v>
      </c>
      <c r="L698" s="52" t="s">
        <v>66</v>
      </c>
      <c r="M698" s="55">
        <v>53.52</v>
      </c>
      <c r="N698" s="52">
        <v>57</v>
      </c>
      <c r="O698" s="52">
        <v>0.11</v>
      </c>
      <c r="P698" s="55">
        <v>1744.74</v>
      </c>
      <c r="Q698" s="75" t="s">
        <v>27</v>
      </c>
    </row>
    <row r="699" spans="1:17">
      <c r="A699" s="65">
        <v>2129</v>
      </c>
      <c r="B699" s="52" t="s">
        <v>17</v>
      </c>
      <c r="C699" s="52" t="s">
        <v>35</v>
      </c>
      <c r="D699" s="52" t="s">
        <v>36</v>
      </c>
      <c r="E699" s="52" t="s">
        <v>70</v>
      </c>
      <c r="F699" s="52" t="s">
        <v>60</v>
      </c>
      <c r="G699" s="52" t="s">
        <v>57</v>
      </c>
      <c r="H699" s="52" t="s">
        <v>31</v>
      </c>
      <c r="I699" s="52">
        <v>2024</v>
      </c>
      <c r="J699" s="52" t="s">
        <v>45</v>
      </c>
      <c r="K699" s="52" t="s">
        <v>73</v>
      </c>
      <c r="L699" s="52" t="s">
        <v>26</v>
      </c>
      <c r="M699" s="55">
        <v>7.92</v>
      </c>
      <c r="N699" s="52">
        <v>400</v>
      </c>
      <c r="O699" s="52">
        <v>0.08</v>
      </c>
      <c r="P699" s="55">
        <v>4277.91</v>
      </c>
      <c r="Q699" s="75" t="s">
        <v>40</v>
      </c>
    </row>
    <row r="700" spans="1:17">
      <c r="A700" s="65">
        <v>2130</v>
      </c>
      <c r="B700" s="52" t="s">
        <v>17</v>
      </c>
      <c r="C700" s="52" t="s">
        <v>18</v>
      </c>
      <c r="D700" s="52" t="s">
        <v>50</v>
      </c>
      <c r="E700" s="52" t="s">
        <v>70</v>
      </c>
      <c r="F700" s="52" t="s">
        <v>60</v>
      </c>
      <c r="G700" s="52" t="s">
        <v>57</v>
      </c>
      <c r="H700" s="52" t="s">
        <v>31</v>
      </c>
      <c r="I700" s="52">
        <v>2024</v>
      </c>
      <c r="J700" s="52" t="s">
        <v>24</v>
      </c>
      <c r="K700" s="52" t="s">
        <v>72</v>
      </c>
      <c r="L700" s="52" t="s">
        <v>69</v>
      </c>
      <c r="M700" s="55">
        <v>76.599999999999994</v>
      </c>
      <c r="N700" s="52">
        <v>428</v>
      </c>
      <c r="O700" s="52">
        <v>0.12</v>
      </c>
      <c r="P700" s="55">
        <v>3290.98</v>
      </c>
      <c r="Q700" s="75" t="s">
        <v>27</v>
      </c>
    </row>
    <row r="701" spans="1:17">
      <c r="A701" s="65">
        <v>2134</v>
      </c>
      <c r="B701" s="52" t="s">
        <v>17</v>
      </c>
      <c r="C701" s="52" t="s">
        <v>18</v>
      </c>
      <c r="D701" s="52" t="s">
        <v>36</v>
      </c>
      <c r="E701" s="52" t="s">
        <v>59</v>
      </c>
      <c r="F701" s="52" t="s">
        <v>43</v>
      </c>
      <c r="G701" s="52" t="s">
        <v>44</v>
      </c>
      <c r="H701" s="52" t="s">
        <v>31</v>
      </c>
      <c r="I701" s="52">
        <v>2024</v>
      </c>
      <c r="J701" s="52" t="s">
        <v>63</v>
      </c>
      <c r="K701" s="52" t="s">
        <v>25</v>
      </c>
      <c r="L701" s="52" t="s">
        <v>69</v>
      </c>
      <c r="M701" s="55">
        <v>96.77</v>
      </c>
      <c r="N701" s="52">
        <v>284</v>
      </c>
      <c r="O701" s="52">
        <v>0</v>
      </c>
      <c r="P701" s="55">
        <v>3774.03</v>
      </c>
      <c r="Q701" s="75" t="s">
        <v>27</v>
      </c>
    </row>
    <row r="702" spans="1:17">
      <c r="A702" s="65">
        <v>2139</v>
      </c>
      <c r="B702" s="52" t="s">
        <v>17</v>
      </c>
      <c r="C702" s="52" t="s">
        <v>18</v>
      </c>
      <c r="D702" s="52" t="s">
        <v>50</v>
      </c>
      <c r="E702" s="52" t="s">
        <v>20</v>
      </c>
      <c r="F702" s="52" t="s">
        <v>55</v>
      </c>
      <c r="G702" s="52" t="s">
        <v>44</v>
      </c>
      <c r="H702" s="52" t="s">
        <v>23</v>
      </c>
      <c r="I702" s="52">
        <v>2024</v>
      </c>
      <c r="J702" s="52" t="s">
        <v>24</v>
      </c>
      <c r="K702" s="52" t="s">
        <v>46</v>
      </c>
      <c r="L702" s="52" t="s">
        <v>69</v>
      </c>
      <c r="M702" s="55">
        <v>91.08</v>
      </c>
      <c r="N702" s="52">
        <v>262</v>
      </c>
      <c r="O702" s="52">
        <v>0.28000000000000003</v>
      </c>
      <c r="P702" s="55">
        <v>4487.3999999999996</v>
      </c>
      <c r="Q702" s="75" t="s">
        <v>47</v>
      </c>
    </row>
    <row r="703" spans="1:17">
      <c r="A703" s="65">
        <v>2140</v>
      </c>
      <c r="B703" s="52" t="s">
        <v>17</v>
      </c>
      <c r="C703" s="52" t="s">
        <v>18</v>
      </c>
      <c r="D703" s="52" t="s">
        <v>54</v>
      </c>
      <c r="E703" s="52" t="s">
        <v>30</v>
      </c>
      <c r="F703" s="52" t="s">
        <v>38</v>
      </c>
      <c r="G703" s="52" t="s">
        <v>57</v>
      </c>
      <c r="H703" s="52" t="s">
        <v>31</v>
      </c>
      <c r="I703" s="52">
        <v>2023</v>
      </c>
      <c r="J703" s="52" t="s">
        <v>63</v>
      </c>
      <c r="K703" s="52" t="s">
        <v>58</v>
      </c>
      <c r="L703" s="52" t="s">
        <v>66</v>
      </c>
      <c r="M703" s="55">
        <v>91.32</v>
      </c>
      <c r="N703" s="52">
        <v>384</v>
      </c>
      <c r="O703" s="52">
        <v>0.19</v>
      </c>
      <c r="P703" s="55">
        <v>2367.5100000000002</v>
      </c>
      <c r="Q703" s="75" t="s">
        <v>40</v>
      </c>
    </row>
    <row r="704" spans="1:17">
      <c r="A704" s="65">
        <v>2141</v>
      </c>
      <c r="B704" s="52" t="s">
        <v>17</v>
      </c>
      <c r="C704" s="52" t="s">
        <v>35</v>
      </c>
      <c r="D704" s="52" t="s">
        <v>29</v>
      </c>
      <c r="E704" s="52" t="s">
        <v>37</v>
      </c>
      <c r="F704" s="52" t="s">
        <v>38</v>
      </c>
      <c r="G704" s="52" t="s">
        <v>22</v>
      </c>
      <c r="H704" s="52" t="s">
        <v>31</v>
      </c>
      <c r="I704" s="52">
        <v>2023</v>
      </c>
      <c r="J704" s="52" t="s">
        <v>24</v>
      </c>
      <c r="K704" s="52" t="s">
        <v>71</v>
      </c>
      <c r="L704" s="52" t="s">
        <v>39</v>
      </c>
      <c r="M704" s="55">
        <v>15.36</v>
      </c>
      <c r="N704" s="52">
        <v>97</v>
      </c>
      <c r="O704" s="52">
        <v>0.1</v>
      </c>
      <c r="P704" s="55">
        <v>3104.52</v>
      </c>
      <c r="Q704" s="75" t="s">
        <v>40</v>
      </c>
    </row>
    <row r="705" spans="1:17">
      <c r="A705" s="65">
        <v>2143</v>
      </c>
      <c r="B705" s="52" t="s">
        <v>17</v>
      </c>
      <c r="C705" s="52" t="s">
        <v>18</v>
      </c>
      <c r="D705" s="52" t="s">
        <v>19</v>
      </c>
      <c r="E705" s="52" t="s">
        <v>59</v>
      </c>
      <c r="F705" s="52" t="s">
        <v>38</v>
      </c>
      <c r="G705" s="52" t="s">
        <v>44</v>
      </c>
      <c r="H705" s="52" t="s">
        <v>31</v>
      </c>
      <c r="I705" s="52">
        <v>2023</v>
      </c>
      <c r="J705" s="52" t="s">
        <v>24</v>
      </c>
      <c r="K705" s="52" t="s">
        <v>33</v>
      </c>
      <c r="L705" s="52" t="s">
        <v>26</v>
      </c>
      <c r="M705" s="55">
        <v>24.54</v>
      </c>
      <c r="N705" s="52">
        <v>145</v>
      </c>
      <c r="O705" s="52">
        <v>0</v>
      </c>
      <c r="P705" s="55">
        <v>2070.86</v>
      </c>
      <c r="Q705" s="75" t="s">
        <v>27</v>
      </c>
    </row>
    <row r="706" spans="1:17">
      <c r="A706" s="65">
        <v>2144</v>
      </c>
      <c r="B706" s="52" t="s">
        <v>17</v>
      </c>
      <c r="C706" s="52" t="s">
        <v>35</v>
      </c>
      <c r="D706" s="52" t="s">
        <v>54</v>
      </c>
      <c r="E706" s="52" t="s">
        <v>59</v>
      </c>
      <c r="F706" s="52" t="s">
        <v>21</v>
      </c>
      <c r="G706" s="52" t="s">
        <v>57</v>
      </c>
      <c r="H706" s="52" t="s">
        <v>31</v>
      </c>
      <c r="I706" s="52">
        <v>2023</v>
      </c>
      <c r="J706" s="52" t="s">
        <v>32</v>
      </c>
      <c r="K706" s="52" t="s">
        <v>68</v>
      </c>
      <c r="L706" s="52" t="s">
        <v>69</v>
      </c>
      <c r="M706" s="55">
        <v>10.199999999999999</v>
      </c>
      <c r="N706" s="52">
        <v>410</v>
      </c>
      <c r="O706" s="52">
        <v>0.14000000000000001</v>
      </c>
      <c r="P706" s="55">
        <v>871.03</v>
      </c>
      <c r="Q706" s="75" t="s">
        <v>27</v>
      </c>
    </row>
    <row r="707" spans="1:17">
      <c r="A707" s="65">
        <v>2148</v>
      </c>
      <c r="B707" s="52" t="s">
        <v>17</v>
      </c>
      <c r="C707" s="52" t="s">
        <v>35</v>
      </c>
      <c r="D707" s="52" t="s">
        <v>50</v>
      </c>
      <c r="E707" s="52" t="s">
        <v>70</v>
      </c>
      <c r="F707" s="52" t="s">
        <v>38</v>
      </c>
      <c r="G707" s="52" t="s">
        <v>22</v>
      </c>
      <c r="H707" s="52" t="s">
        <v>31</v>
      </c>
      <c r="I707" s="52">
        <v>2024</v>
      </c>
      <c r="J707" s="52" t="s">
        <v>32</v>
      </c>
      <c r="K707" s="52" t="s">
        <v>73</v>
      </c>
      <c r="L707" s="52" t="s">
        <v>34</v>
      </c>
      <c r="M707" s="55">
        <v>85.38</v>
      </c>
      <c r="N707" s="52">
        <v>156</v>
      </c>
      <c r="O707" s="52">
        <v>0.03</v>
      </c>
      <c r="P707" s="55">
        <v>343.91</v>
      </c>
      <c r="Q707" s="75" t="s">
        <v>56</v>
      </c>
    </row>
    <row r="708" spans="1:17">
      <c r="A708" s="65">
        <v>2150</v>
      </c>
      <c r="B708" s="52" t="s">
        <v>17</v>
      </c>
      <c r="C708" s="52" t="s">
        <v>28</v>
      </c>
      <c r="D708" s="52" t="s">
        <v>52</v>
      </c>
      <c r="E708" s="52" t="s">
        <v>62</v>
      </c>
      <c r="F708" s="52" t="s">
        <v>60</v>
      </c>
      <c r="G708" s="52" t="s">
        <v>22</v>
      </c>
      <c r="H708" s="52" t="s">
        <v>31</v>
      </c>
      <c r="I708" s="52">
        <v>2024</v>
      </c>
      <c r="J708" s="52" t="s">
        <v>24</v>
      </c>
      <c r="K708" s="52" t="s">
        <v>72</v>
      </c>
      <c r="L708" s="52" t="s">
        <v>69</v>
      </c>
      <c r="M708" s="55">
        <v>20.72</v>
      </c>
      <c r="N708" s="52">
        <v>413</v>
      </c>
      <c r="O708" s="52">
        <v>0.23</v>
      </c>
      <c r="P708" s="55">
        <v>3098.09</v>
      </c>
      <c r="Q708" s="75" t="s">
        <v>56</v>
      </c>
    </row>
    <row r="709" spans="1:17">
      <c r="A709" s="65">
        <v>2153</v>
      </c>
      <c r="B709" s="52" t="s">
        <v>17</v>
      </c>
      <c r="C709" s="52" t="s">
        <v>28</v>
      </c>
      <c r="D709" s="52" t="s">
        <v>19</v>
      </c>
      <c r="E709" s="52" t="s">
        <v>30</v>
      </c>
      <c r="F709" s="52" t="s">
        <v>38</v>
      </c>
      <c r="G709" s="52" t="s">
        <v>44</v>
      </c>
      <c r="H709" s="52" t="s">
        <v>23</v>
      </c>
      <c r="I709" s="52">
        <v>2023</v>
      </c>
      <c r="J709" s="52" t="s">
        <v>32</v>
      </c>
      <c r="K709" s="52" t="s">
        <v>53</v>
      </c>
      <c r="L709" s="52" t="s">
        <v>34</v>
      </c>
      <c r="M709" s="55">
        <v>31.64</v>
      </c>
      <c r="N709" s="52">
        <v>133</v>
      </c>
      <c r="O709" s="52">
        <v>0.17</v>
      </c>
      <c r="P709" s="55">
        <v>3992.05</v>
      </c>
      <c r="Q709" s="75" t="s">
        <v>47</v>
      </c>
    </row>
    <row r="710" spans="1:17">
      <c r="A710" s="65">
        <v>2156</v>
      </c>
      <c r="B710" s="52" t="s">
        <v>17</v>
      </c>
      <c r="C710" s="52" t="s">
        <v>35</v>
      </c>
      <c r="D710" s="52" t="s">
        <v>42</v>
      </c>
      <c r="E710" s="52" t="s">
        <v>59</v>
      </c>
      <c r="F710" s="52" t="s">
        <v>55</v>
      </c>
      <c r="G710" s="52" t="s">
        <v>57</v>
      </c>
      <c r="H710" s="52" t="s">
        <v>23</v>
      </c>
      <c r="I710" s="52">
        <v>2023</v>
      </c>
      <c r="J710" s="52" t="s">
        <v>45</v>
      </c>
      <c r="K710" s="52" t="s">
        <v>64</v>
      </c>
      <c r="L710" s="52" t="s">
        <v>26</v>
      </c>
      <c r="M710" s="55">
        <v>19.18</v>
      </c>
      <c r="N710" s="52">
        <v>252</v>
      </c>
      <c r="O710" s="52">
        <v>0.03</v>
      </c>
      <c r="P710" s="55">
        <v>725.72</v>
      </c>
      <c r="Q710" s="75" t="s">
        <v>27</v>
      </c>
    </row>
    <row r="711" spans="1:17">
      <c r="A711" s="65">
        <v>2157</v>
      </c>
      <c r="B711" s="52" t="s">
        <v>17</v>
      </c>
      <c r="C711" s="52" t="s">
        <v>35</v>
      </c>
      <c r="D711" s="52" t="s">
        <v>36</v>
      </c>
      <c r="E711" s="52" t="s">
        <v>70</v>
      </c>
      <c r="F711" s="52" t="s">
        <v>43</v>
      </c>
      <c r="G711" s="52" t="s">
        <v>57</v>
      </c>
      <c r="H711" s="52" t="s">
        <v>31</v>
      </c>
      <c r="I711" s="52">
        <v>2024</v>
      </c>
      <c r="J711" s="52" t="s">
        <v>63</v>
      </c>
      <c r="K711" s="52" t="s">
        <v>64</v>
      </c>
      <c r="L711" s="52" t="s">
        <v>26</v>
      </c>
      <c r="M711" s="55">
        <v>17.670000000000002</v>
      </c>
      <c r="N711" s="52">
        <v>366</v>
      </c>
      <c r="O711" s="52">
        <v>0.2</v>
      </c>
      <c r="P711" s="55">
        <v>2273.98</v>
      </c>
      <c r="Q711" s="75" t="s">
        <v>27</v>
      </c>
    </row>
    <row r="712" spans="1:17">
      <c r="A712" s="65">
        <v>2158</v>
      </c>
      <c r="B712" s="52" t="s">
        <v>17</v>
      </c>
      <c r="C712" s="52" t="s">
        <v>35</v>
      </c>
      <c r="D712" s="52" t="s">
        <v>29</v>
      </c>
      <c r="E712" s="52" t="s">
        <v>30</v>
      </c>
      <c r="F712" s="52" t="s">
        <v>55</v>
      </c>
      <c r="G712" s="52" t="s">
        <v>57</v>
      </c>
      <c r="H712" s="52" t="s">
        <v>23</v>
      </c>
      <c r="I712" s="52">
        <v>2023</v>
      </c>
      <c r="J712" s="52" t="s">
        <v>45</v>
      </c>
      <c r="K712" s="52" t="s">
        <v>51</v>
      </c>
      <c r="L712" s="52" t="s">
        <v>26</v>
      </c>
      <c r="M712" s="55">
        <v>16.14</v>
      </c>
      <c r="N712" s="52">
        <v>105</v>
      </c>
      <c r="O712" s="52">
        <v>0.06</v>
      </c>
      <c r="P712" s="55">
        <v>3390.18</v>
      </c>
      <c r="Q712" s="75" t="s">
        <v>47</v>
      </c>
    </row>
    <row r="713" spans="1:17">
      <c r="A713" s="65">
        <v>2160</v>
      </c>
      <c r="B713" s="52" t="s">
        <v>17</v>
      </c>
      <c r="C713" s="52" t="s">
        <v>49</v>
      </c>
      <c r="D713" s="52" t="s">
        <v>36</v>
      </c>
      <c r="E713" s="52" t="s">
        <v>59</v>
      </c>
      <c r="F713" s="52" t="s">
        <v>21</v>
      </c>
      <c r="G713" s="52" t="s">
        <v>57</v>
      </c>
      <c r="H713" s="52" t="s">
        <v>31</v>
      </c>
      <c r="I713" s="52">
        <v>2023</v>
      </c>
      <c r="J713" s="52" t="s">
        <v>63</v>
      </c>
      <c r="K713" s="52" t="s">
        <v>58</v>
      </c>
      <c r="L713" s="52" t="s">
        <v>69</v>
      </c>
      <c r="M713" s="55">
        <v>39.770000000000003</v>
      </c>
      <c r="N713" s="52">
        <v>110</v>
      </c>
      <c r="O713" s="52">
        <v>0.28000000000000003</v>
      </c>
      <c r="P713" s="55">
        <v>151.59</v>
      </c>
      <c r="Q713" s="75" t="s">
        <v>27</v>
      </c>
    </row>
    <row r="714" spans="1:17">
      <c r="A714" s="65">
        <v>2162</v>
      </c>
      <c r="B714" s="52" t="s">
        <v>17</v>
      </c>
      <c r="C714" s="52" t="s">
        <v>49</v>
      </c>
      <c r="D714" s="52" t="s">
        <v>52</v>
      </c>
      <c r="E714" s="52" t="s">
        <v>62</v>
      </c>
      <c r="F714" s="52" t="s">
        <v>55</v>
      </c>
      <c r="G714" s="52" t="s">
        <v>22</v>
      </c>
      <c r="H714" s="52" t="s">
        <v>23</v>
      </c>
      <c r="I714" s="52">
        <v>2024</v>
      </c>
      <c r="J714" s="52" t="s">
        <v>45</v>
      </c>
      <c r="K714" s="52" t="s">
        <v>73</v>
      </c>
      <c r="L714" s="52" t="s">
        <v>39</v>
      </c>
      <c r="M714" s="55">
        <v>30.29</v>
      </c>
      <c r="N714" s="52">
        <v>188</v>
      </c>
      <c r="O714" s="52">
        <v>0.25</v>
      </c>
      <c r="P714" s="55">
        <v>1199.81</v>
      </c>
      <c r="Q714" s="75" t="s">
        <v>47</v>
      </c>
    </row>
    <row r="715" spans="1:17">
      <c r="A715" s="65">
        <v>2171</v>
      </c>
      <c r="B715" s="52" t="s">
        <v>17</v>
      </c>
      <c r="C715" s="52" t="s">
        <v>49</v>
      </c>
      <c r="D715" s="52" t="s">
        <v>36</v>
      </c>
      <c r="E715" s="52" t="s">
        <v>67</v>
      </c>
      <c r="F715" s="52" t="s">
        <v>60</v>
      </c>
      <c r="G715" s="52" t="s">
        <v>22</v>
      </c>
      <c r="H715" s="52" t="s">
        <v>23</v>
      </c>
      <c r="I715" s="52">
        <v>2024</v>
      </c>
      <c r="J715" s="52" t="s">
        <v>32</v>
      </c>
      <c r="K715" s="52" t="s">
        <v>71</v>
      </c>
      <c r="L715" s="52" t="s">
        <v>69</v>
      </c>
      <c r="M715" s="55">
        <v>32.619999999999997</v>
      </c>
      <c r="N715" s="52">
        <v>158</v>
      </c>
      <c r="O715" s="52">
        <v>0.25</v>
      </c>
      <c r="P715" s="55">
        <v>2413.08</v>
      </c>
      <c r="Q715" s="75" t="s">
        <v>27</v>
      </c>
    </row>
    <row r="716" spans="1:17">
      <c r="A716" s="65">
        <v>2173</v>
      </c>
      <c r="B716" s="52" t="s">
        <v>17</v>
      </c>
      <c r="C716" s="52" t="s">
        <v>28</v>
      </c>
      <c r="D716" s="52" t="s">
        <v>19</v>
      </c>
      <c r="E716" s="52" t="s">
        <v>59</v>
      </c>
      <c r="F716" s="52" t="s">
        <v>21</v>
      </c>
      <c r="G716" s="52" t="s">
        <v>57</v>
      </c>
      <c r="H716" s="52" t="s">
        <v>31</v>
      </c>
      <c r="I716" s="52">
        <v>2024</v>
      </c>
      <c r="J716" s="52" t="s">
        <v>63</v>
      </c>
      <c r="K716" s="52" t="s">
        <v>65</v>
      </c>
      <c r="L716" s="52" t="s">
        <v>34</v>
      </c>
      <c r="M716" s="55">
        <v>15.95</v>
      </c>
      <c r="N716" s="52">
        <v>182</v>
      </c>
      <c r="O716" s="52">
        <v>0.16</v>
      </c>
      <c r="P716" s="55">
        <v>2968.11</v>
      </c>
      <c r="Q716" s="75" t="s">
        <v>27</v>
      </c>
    </row>
    <row r="717" spans="1:17">
      <c r="A717" s="65">
        <v>2177</v>
      </c>
      <c r="B717" s="52" t="s">
        <v>17</v>
      </c>
      <c r="C717" s="52" t="s">
        <v>28</v>
      </c>
      <c r="D717" s="52" t="s">
        <v>50</v>
      </c>
      <c r="E717" s="52" t="s">
        <v>70</v>
      </c>
      <c r="F717" s="52" t="s">
        <v>60</v>
      </c>
      <c r="G717" s="52" t="s">
        <v>57</v>
      </c>
      <c r="H717" s="52" t="s">
        <v>23</v>
      </c>
      <c r="I717" s="52">
        <v>2024</v>
      </c>
      <c r="J717" s="52" t="s">
        <v>63</v>
      </c>
      <c r="K717" s="52" t="s">
        <v>71</v>
      </c>
      <c r="L717" s="52" t="s">
        <v>26</v>
      </c>
      <c r="M717" s="55">
        <v>95.63</v>
      </c>
      <c r="N717" s="52">
        <v>441</v>
      </c>
      <c r="O717" s="52">
        <v>0.1</v>
      </c>
      <c r="P717" s="55">
        <v>1425.43</v>
      </c>
      <c r="Q717" s="75" t="s">
        <v>56</v>
      </c>
    </row>
    <row r="718" spans="1:17">
      <c r="A718" s="65">
        <v>2179</v>
      </c>
      <c r="B718" s="52" t="s">
        <v>17</v>
      </c>
      <c r="C718" s="52" t="s">
        <v>49</v>
      </c>
      <c r="D718" s="52" t="s">
        <v>19</v>
      </c>
      <c r="E718" s="52" t="s">
        <v>59</v>
      </c>
      <c r="F718" s="52" t="s">
        <v>38</v>
      </c>
      <c r="G718" s="52" t="s">
        <v>22</v>
      </c>
      <c r="H718" s="52" t="s">
        <v>31</v>
      </c>
      <c r="I718" s="52">
        <v>2024</v>
      </c>
      <c r="J718" s="52" t="s">
        <v>45</v>
      </c>
      <c r="K718" s="52" t="s">
        <v>25</v>
      </c>
      <c r="L718" s="52" t="s">
        <v>66</v>
      </c>
      <c r="M718" s="55">
        <v>76.040000000000006</v>
      </c>
      <c r="N718" s="52">
        <v>288</v>
      </c>
      <c r="O718" s="52">
        <v>0.12</v>
      </c>
      <c r="P718" s="55">
        <v>3302.01</v>
      </c>
      <c r="Q718" s="75" t="s">
        <v>40</v>
      </c>
    </row>
    <row r="719" spans="1:17">
      <c r="A719" s="65">
        <v>2181</v>
      </c>
      <c r="B719" s="52" t="s">
        <v>17</v>
      </c>
      <c r="C719" s="52" t="s">
        <v>18</v>
      </c>
      <c r="D719" s="52" t="s">
        <v>42</v>
      </c>
      <c r="E719" s="52" t="s">
        <v>62</v>
      </c>
      <c r="F719" s="52" t="s">
        <v>55</v>
      </c>
      <c r="G719" s="52" t="s">
        <v>57</v>
      </c>
      <c r="H719" s="52" t="s">
        <v>31</v>
      </c>
      <c r="I719" s="52">
        <v>2023</v>
      </c>
      <c r="J719" s="52" t="s">
        <v>24</v>
      </c>
      <c r="K719" s="52" t="s">
        <v>64</v>
      </c>
      <c r="L719" s="52" t="s">
        <v>69</v>
      </c>
      <c r="M719" s="55">
        <v>36.950000000000003</v>
      </c>
      <c r="N719" s="52">
        <v>159</v>
      </c>
      <c r="O719" s="52">
        <v>0.01</v>
      </c>
      <c r="P719" s="55">
        <v>608.67999999999995</v>
      </c>
      <c r="Q719" s="75" t="s">
        <v>47</v>
      </c>
    </row>
    <row r="720" spans="1:17">
      <c r="A720" s="65">
        <v>2184</v>
      </c>
      <c r="B720" s="52" t="s">
        <v>17</v>
      </c>
      <c r="C720" s="52" t="s">
        <v>28</v>
      </c>
      <c r="D720" s="52" t="s">
        <v>42</v>
      </c>
      <c r="E720" s="52" t="s">
        <v>62</v>
      </c>
      <c r="F720" s="52" t="s">
        <v>55</v>
      </c>
      <c r="G720" s="52" t="s">
        <v>22</v>
      </c>
      <c r="H720" s="52" t="s">
        <v>23</v>
      </c>
      <c r="I720" s="52">
        <v>2024</v>
      </c>
      <c r="J720" s="52" t="s">
        <v>45</v>
      </c>
      <c r="K720" s="52" t="s">
        <v>51</v>
      </c>
      <c r="L720" s="52" t="s">
        <v>34</v>
      </c>
      <c r="M720" s="55">
        <v>97.86</v>
      </c>
      <c r="N720" s="52">
        <v>443</v>
      </c>
      <c r="O720" s="52">
        <v>7.0000000000000007E-2</v>
      </c>
      <c r="P720" s="55">
        <v>2637.3</v>
      </c>
      <c r="Q720" s="75" t="s">
        <v>40</v>
      </c>
    </row>
    <row r="721" spans="1:17">
      <c r="A721" s="65">
        <v>2187</v>
      </c>
      <c r="B721" s="52" t="s">
        <v>17</v>
      </c>
      <c r="C721" s="52" t="s">
        <v>49</v>
      </c>
      <c r="D721" s="52" t="s">
        <v>42</v>
      </c>
      <c r="E721" s="52" t="s">
        <v>70</v>
      </c>
      <c r="F721" s="52" t="s">
        <v>21</v>
      </c>
      <c r="G721" s="52" t="s">
        <v>22</v>
      </c>
      <c r="H721" s="52" t="s">
        <v>31</v>
      </c>
      <c r="I721" s="52">
        <v>2024</v>
      </c>
      <c r="J721" s="52" t="s">
        <v>24</v>
      </c>
      <c r="K721" s="52" t="s">
        <v>33</v>
      </c>
      <c r="L721" s="52" t="s">
        <v>66</v>
      </c>
      <c r="M721" s="55">
        <v>42.6</v>
      </c>
      <c r="N721" s="52">
        <v>235</v>
      </c>
      <c r="O721" s="52">
        <v>0.11</v>
      </c>
      <c r="P721" s="55">
        <v>1153.18</v>
      </c>
      <c r="Q721" s="75" t="s">
        <v>27</v>
      </c>
    </row>
    <row r="722" spans="1:17">
      <c r="A722" s="65">
        <v>2195</v>
      </c>
      <c r="B722" s="52" t="s">
        <v>17</v>
      </c>
      <c r="C722" s="52" t="s">
        <v>18</v>
      </c>
      <c r="D722" s="52" t="s">
        <v>42</v>
      </c>
      <c r="E722" s="52" t="s">
        <v>67</v>
      </c>
      <c r="F722" s="52" t="s">
        <v>60</v>
      </c>
      <c r="G722" s="52" t="s">
        <v>44</v>
      </c>
      <c r="H722" s="52" t="s">
        <v>23</v>
      </c>
      <c r="I722" s="52">
        <v>2023</v>
      </c>
      <c r="J722" s="52" t="s">
        <v>63</v>
      </c>
      <c r="K722" s="52" t="s">
        <v>25</v>
      </c>
      <c r="L722" s="52" t="s">
        <v>26</v>
      </c>
      <c r="M722" s="55">
        <v>45.24</v>
      </c>
      <c r="N722" s="52">
        <v>218</v>
      </c>
      <c r="O722" s="52">
        <v>0.01</v>
      </c>
      <c r="P722" s="55">
        <v>363.46</v>
      </c>
      <c r="Q722" s="75" t="s">
        <v>27</v>
      </c>
    </row>
    <row r="723" spans="1:17">
      <c r="A723" s="65">
        <v>2197</v>
      </c>
      <c r="B723" s="52" t="s">
        <v>17</v>
      </c>
      <c r="C723" s="52" t="s">
        <v>28</v>
      </c>
      <c r="D723" s="52" t="s">
        <v>54</v>
      </c>
      <c r="E723" s="52" t="s">
        <v>30</v>
      </c>
      <c r="F723" s="52" t="s">
        <v>38</v>
      </c>
      <c r="G723" s="52" t="s">
        <v>44</v>
      </c>
      <c r="H723" s="52" t="s">
        <v>23</v>
      </c>
      <c r="I723" s="52">
        <v>2023</v>
      </c>
      <c r="J723" s="52" t="s">
        <v>32</v>
      </c>
      <c r="K723" s="52" t="s">
        <v>71</v>
      </c>
      <c r="L723" s="52" t="s">
        <v>66</v>
      </c>
      <c r="M723" s="55">
        <v>19.100000000000001</v>
      </c>
      <c r="N723" s="52">
        <v>122</v>
      </c>
      <c r="O723" s="52">
        <v>0.06</v>
      </c>
      <c r="P723" s="55">
        <v>4144.83</v>
      </c>
      <c r="Q723" s="75" t="s">
        <v>47</v>
      </c>
    </row>
    <row r="724" spans="1:17">
      <c r="A724" s="65">
        <v>2202</v>
      </c>
      <c r="B724" s="52" t="s">
        <v>17</v>
      </c>
      <c r="C724" s="52" t="s">
        <v>18</v>
      </c>
      <c r="D724" s="52" t="s">
        <v>42</v>
      </c>
      <c r="E724" s="52" t="s">
        <v>62</v>
      </c>
      <c r="F724" s="52" t="s">
        <v>43</v>
      </c>
      <c r="G724" s="52" t="s">
        <v>44</v>
      </c>
      <c r="H724" s="52" t="s">
        <v>23</v>
      </c>
      <c r="I724" s="52">
        <v>2024</v>
      </c>
      <c r="J724" s="52" t="s">
        <v>32</v>
      </c>
      <c r="K724" s="52" t="s">
        <v>53</v>
      </c>
      <c r="L724" s="52" t="s">
        <v>26</v>
      </c>
      <c r="M724" s="55">
        <v>22.26</v>
      </c>
      <c r="N724" s="52">
        <v>150</v>
      </c>
      <c r="O724" s="52">
        <v>0.14000000000000001</v>
      </c>
      <c r="P724" s="55">
        <v>2299.1</v>
      </c>
      <c r="Q724" s="75" t="s">
        <v>61</v>
      </c>
    </row>
    <row r="725" spans="1:17">
      <c r="A725" s="65">
        <v>2209</v>
      </c>
      <c r="B725" s="52" t="s">
        <v>17</v>
      </c>
      <c r="C725" s="52" t="s">
        <v>49</v>
      </c>
      <c r="D725" s="52" t="s">
        <v>36</v>
      </c>
      <c r="E725" s="52" t="s">
        <v>70</v>
      </c>
      <c r="F725" s="52" t="s">
        <v>55</v>
      </c>
      <c r="G725" s="52" t="s">
        <v>22</v>
      </c>
      <c r="H725" s="52" t="s">
        <v>31</v>
      </c>
      <c r="I725" s="52">
        <v>2023</v>
      </c>
      <c r="J725" s="52" t="s">
        <v>45</v>
      </c>
      <c r="K725" s="52" t="s">
        <v>68</v>
      </c>
      <c r="L725" s="52" t="s">
        <v>39</v>
      </c>
      <c r="M725" s="55">
        <v>30.12</v>
      </c>
      <c r="N725" s="52">
        <v>359</v>
      </c>
      <c r="O725" s="52">
        <v>0.21</v>
      </c>
      <c r="P725" s="55">
        <v>2623.45</v>
      </c>
      <c r="Q725" s="75" t="s">
        <v>61</v>
      </c>
    </row>
    <row r="726" spans="1:17">
      <c r="A726" s="65">
        <v>2211</v>
      </c>
      <c r="B726" s="52" t="s">
        <v>17</v>
      </c>
      <c r="C726" s="52" t="s">
        <v>18</v>
      </c>
      <c r="D726" s="52" t="s">
        <v>42</v>
      </c>
      <c r="E726" s="52" t="s">
        <v>67</v>
      </c>
      <c r="F726" s="52" t="s">
        <v>55</v>
      </c>
      <c r="G726" s="52" t="s">
        <v>44</v>
      </c>
      <c r="H726" s="52" t="s">
        <v>23</v>
      </c>
      <c r="I726" s="52">
        <v>2023</v>
      </c>
      <c r="J726" s="52" t="s">
        <v>45</v>
      </c>
      <c r="K726" s="52" t="s">
        <v>46</v>
      </c>
      <c r="L726" s="52" t="s">
        <v>39</v>
      </c>
      <c r="M726" s="55">
        <v>64</v>
      </c>
      <c r="N726" s="52">
        <v>476</v>
      </c>
      <c r="O726" s="52">
        <v>0.21</v>
      </c>
      <c r="P726" s="55">
        <v>2912.42</v>
      </c>
      <c r="Q726" s="75" t="s">
        <v>56</v>
      </c>
    </row>
    <row r="727" spans="1:17">
      <c r="A727" s="65">
        <v>2212</v>
      </c>
      <c r="B727" s="52" t="s">
        <v>17</v>
      </c>
      <c r="C727" s="52" t="s">
        <v>49</v>
      </c>
      <c r="D727" s="52" t="s">
        <v>29</v>
      </c>
      <c r="E727" s="52" t="s">
        <v>59</v>
      </c>
      <c r="F727" s="52" t="s">
        <v>55</v>
      </c>
      <c r="G727" s="52" t="s">
        <v>22</v>
      </c>
      <c r="H727" s="52" t="s">
        <v>31</v>
      </c>
      <c r="I727" s="52">
        <v>2024</v>
      </c>
      <c r="J727" s="52" t="s">
        <v>63</v>
      </c>
      <c r="K727" s="52" t="s">
        <v>53</v>
      </c>
      <c r="L727" s="52" t="s">
        <v>66</v>
      </c>
      <c r="M727" s="55">
        <v>63.16</v>
      </c>
      <c r="N727" s="52">
        <v>375</v>
      </c>
      <c r="O727" s="52">
        <v>0.23</v>
      </c>
      <c r="P727" s="55">
        <v>1407.19</v>
      </c>
      <c r="Q727" s="75" t="s">
        <v>27</v>
      </c>
    </row>
    <row r="728" spans="1:17">
      <c r="A728" s="65">
        <v>2215</v>
      </c>
      <c r="B728" s="52" t="s">
        <v>17</v>
      </c>
      <c r="C728" s="52" t="s">
        <v>35</v>
      </c>
      <c r="D728" s="52" t="s">
        <v>19</v>
      </c>
      <c r="E728" s="52" t="s">
        <v>67</v>
      </c>
      <c r="F728" s="52" t="s">
        <v>43</v>
      </c>
      <c r="G728" s="52" t="s">
        <v>57</v>
      </c>
      <c r="H728" s="52" t="s">
        <v>31</v>
      </c>
      <c r="I728" s="52">
        <v>2024</v>
      </c>
      <c r="J728" s="52" t="s">
        <v>24</v>
      </c>
      <c r="K728" s="52" t="s">
        <v>53</v>
      </c>
      <c r="L728" s="52" t="s">
        <v>34</v>
      </c>
      <c r="M728" s="55">
        <v>86.91</v>
      </c>
      <c r="N728" s="52">
        <v>8</v>
      </c>
      <c r="O728" s="52">
        <v>0.23</v>
      </c>
      <c r="P728" s="55">
        <v>2048.14</v>
      </c>
      <c r="Q728" s="75" t="s">
        <v>61</v>
      </c>
    </row>
    <row r="729" spans="1:17">
      <c r="A729" s="65">
        <v>2217</v>
      </c>
      <c r="B729" s="52" t="s">
        <v>17</v>
      </c>
      <c r="C729" s="52" t="s">
        <v>18</v>
      </c>
      <c r="D729" s="52" t="s">
        <v>52</v>
      </c>
      <c r="E729" s="52" t="s">
        <v>30</v>
      </c>
      <c r="F729" s="52" t="s">
        <v>60</v>
      </c>
      <c r="G729" s="52" t="s">
        <v>44</v>
      </c>
      <c r="H729" s="52" t="s">
        <v>23</v>
      </c>
      <c r="I729" s="52">
        <v>2023</v>
      </c>
      <c r="J729" s="52" t="s">
        <v>24</v>
      </c>
      <c r="K729" s="52" t="s">
        <v>72</v>
      </c>
      <c r="L729" s="52" t="s">
        <v>39</v>
      </c>
      <c r="M729" s="55">
        <v>98.73</v>
      </c>
      <c r="N729" s="52">
        <v>50</v>
      </c>
      <c r="O729" s="52">
        <v>0.13</v>
      </c>
      <c r="P729" s="55">
        <v>690.49</v>
      </c>
      <c r="Q729" s="75" t="s">
        <v>61</v>
      </c>
    </row>
    <row r="730" spans="1:17">
      <c r="A730" s="65">
        <v>2221</v>
      </c>
      <c r="B730" s="52" t="s">
        <v>17</v>
      </c>
      <c r="C730" s="52" t="s">
        <v>49</v>
      </c>
      <c r="D730" s="52" t="s">
        <v>50</v>
      </c>
      <c r="E730" s="52" t="s">
        <v>59</v>
      </c>
      <c r="F730" s="52" t="s">
        <v>21</v>
      </c>
      <c r="G730" s="52" t="s">
        <v>57</v>
      </c>
      <c r="H730" s="52" t="s">
        <v>31</v>
      </c>
      <c r="I730" s="52">
        <v>2024</v>
      </c>
      <c r="J730" s="52" t="s">
        <v>63</v>
      </c>
      <c r="K730" s="52" t="s">
        <v>73</v>
      </c>
      <c r="L730" s="52" t="s">
        <v>66</v>
      </c>
      <c r="M730" s="55">
        <v>65.66</v>
      </c>
      <c r="N730" s="52">
        <v>417</v>
      </c>
      <c r="O730" s="52">
        <v>0.01</v>
      </c>
      <c r="P730" s="55">
        <v>4120.8500000000004</v>
      </c>
      <c r="Q730" s="75" t="s">
        <v>27</v>
      </c>
    </row>
    <row r="731" spans="1:17">
      <c r="A731" s="65">
        <v>2231</v>
      </c>
      <c r="B731" s="52" t="s">
        <v>17</v>
      </c>
      <c r="C731" s="52" t="s">
        <v>49</v>
      </c>
      <c r="D731" s="52" t="s">
        <v>50</v>
      </c>
      <c r="E731" s="52" t="s">
        <v>62</v>
      </c>
      <c r="F731" s="52" t="s">
        <v>55</v>
      </c>
      <c r="G731" s="52" t="s">
        <v>44</v>
      </c>
      <c r="H731" s="52" t="s">
        <v>23</v>
      </c>
      <c r="I731" s="52">
        <v>2023</v>
      </c>
      <c r="J731" s="52" t="s">
        <v>45</v>
      </c>
      <c r="K731" s="52" t="s">
        <v>25</v>
      </c>
      <c r="L731" s="52" t="s">
        <v>39</v>
      </c>
      <c r="M731" s="55">
        <v>25.32</v>
      </c>
      <c r="N731" s="52">
        <v>14</v>
      </c>
      <c r="O731" s="52">
        <v>0.04</v>
      </c>
      <c r="P731" s="55">
        <v>1849.67</v>
      </c>
      <c r="Q731" s="75" t="s">
        <v>40</v>
      </c>
    </row>
    <row r="732" spans="1:17">
      <c r="A732" s="65">
        <v>2235</v>
      </c>
      <c r="B732" s="52" t="s">
        <v>17</v>
      </c>
      <c r="C732" s="52" t="s">
        <v>28</v>
      </c>
      <c r="D732" s="52" t="s">
        <v>36</v>
      </c>
      <c r="E732" s="52" t="s">
        <v>62</v>
      </c>
      <c r="F732" s="52" t="s">
        <v>43</v>
      </c>
      <c r="G732" s="52" t="s">
        <v>22</v>
      </c>
      <c r="H732" s="52" t="s">
        <v>23</v>
      </c>
      <c r="I732" s="52">
        <v>2023</v>
      </c>
      <c r="J732" s="52" t="s">
        <v>32</v>
      </c>
      <c r="K732" s="52" t="s">
        <v>25</v>
      </c>
      <c r="L732" s="52" t="s">
        <v>34</v>
      </c>
      <c r="M732" s="55">
        <v>8.5299999999999994</v>
      </c>
      <c r="N732" s="52">
        <v>99</v>
      </c>
      <c r="O732" s="52">
        <v>0.28999999999999998</v>
      </c>
      <c r="P732" s="55">
        <v>3612.36</v>
      </c>
      <c r="Q732" s="75" t="s">
        <v>56</v>
      </c>
    </row>
    <row r="733" spans="1:17">
      <c r="A733" s="65">
        <v>2236</v>
      </c>
      <c r="B733" s="52" t="s">
        <v>17</v>
      </c>
      <c r="C733" s="52" t="s">
        <v>18</v>
      </c>
      <c r="D733" s="52" t="s">
        <v>29</v>
      </c>
      <c r="E733" s="52" t="s">
        <v>70</v>
      </c>
      <c r="F733" s="52" t="s">
        <v>60</v>
      </c>
      <c r="G733" s="52" t="s">
        <v>44</v>
      </c>
      <c r="H733" s="52" t="s">
        <v>31</v>
      </c>
      <c r="I733" s="52">
        <v>2023</v>
      </c>
      <c r="J733" s="52" t="s">
        <v>32</v>
      </c>
      <c r="K733" s="52" t="s">
        <v>33</v>
      </c>
      <c r="L733" s="52" t="s">
        <v>69</v>
      </c>
      <c r="M733" s="55">
        <v>37.1</v>
      </c>
      <c r="N733" s="52">
        <v>58</v>
      </c>
      <c r="O733" s="52">
        <v>0.04</v>
      </c>
      <c r="P733" s="55">
        <v>2368.3000000000002</v>
      </c>
      <c r="Q733" s="75" t="s">
        <v>27</v>
      </c>
    </row>
    <row r="734" spans="1:17">
      <c r="A734" s="65">
        <v>2243</v>
      </c>
      <c r="B734" s="52" t="s">
        <v>17</v>
      </c>
      <c r="C734" s="52" t="s">
        <v>18</v>
      </c>
      <c r="D734" s="52" t="s">
        <v>19</v>
      </c>
      <c r="E734" s="52" t="s">
        <v>67</v>
      </c>
      <c r="F734" s="52" t="s">
        <v>21</v>
      </c>
      <c r="G734" s="52" t="s">
        <v>57</v>
      </c>
      <c r="H734" s="52" t="s">
        <v>31</v>
      </c>
      <c r="I734" s="52">
        <v>2024</v>
      </c>
      <c r="J734" s="52" t="s">
        <v>24</v>
      </c>
      <c r="K734" s="52" t="s">
        <v>46</v>
      </c>
      <c r="L734" s="52" t="s">
        <v>66</v>
      </c>
      <c r="M734" s="55">
        <v>74.25</v>
      </c>
      <c r="N734" s="52">
        <v>420</v>
      </c>
      <c r="O734" s="52">
        <v>0.12</v>
      </c>
      <c r="P734" s="55">
        <v>3539.99</v>
      </c>
      <c r="Q734" s="75" t="s">
        <v>27</v>
      </c>
    </row>
    <row r="735" spans="1:17">
      <c r="A735" s="65">
        <v>2245</v>
      </c>
      <c r="B735" s="52" t="s">
        <v>17</v>
      </c>
      <c r="C735" s="52" t="s">
        <v>28</v>
      </c>
      <c r="D735" s="52" t="s">
        <v>54</v>
      </c>
      <c r="E735" s="52" t="s">
        <v>30</v>
      </c>
      <c r="F735" s="52" t="s">
        <v>21</v>
      </c>
      <c r="G735" s="52" t="s">
        <v>44</v>
      </c>
      <c r="H735" s="52" t="s">
        <v>31</v>
      </c>
      <c r="I735" s="52">
        <v>2024</v>
      </c>
      <c r="J735" s="52" t="s">
        <v>45</v>
      </c>
      <c r="K735" s="52" t="s">
        <v>73</v>
      </c>
      <c r="L735" s="52" t="s">
        <v>66</v>
      </c>
      <c r="M735" s="55">
        <v>42.74</v>
      </c>
      <c r="N735" s="52">
        <v>398</v>
      </c>
      <c r="O735" s="52">
        <v>0.25</v>
      </c>
      <c r="P735" s="55">
        <v>1628.19</v>
      </c>
      <c r="Q735" s="75" t="s">
        <v>56</v>
      </c>
    </row>
    <row r="736" spans="1:17">
      <c r="A736" s="65">
        <v>2247</v>
      </c>
      <c r="B736" s="52" t="s">
        <v>17</v>
      </c>
      <c r="C736" s="52" t="s">
        <v>35</v>
      </c>
      <c r="D736" s="52" t="s">
        <v>19</v>
      </c>
      <c r="E736" s="52" t="s">
        <v>70</v>
      </c>
      <c r="F736" s="52" t="s">
        <v>43</v>
      </c>
      <c r="G736" s="52" t="s">
        <v>44</v>
      </c>
      <c r="H736" s="52" t="s">
        <v>31</v>
      </c>
      <c r="I736" s="52">
        <v>2024</v>
      </c>
      <c r="J736" s="52" t="s">
        <v>32</v>
      </c>
      <c r="K736" s="52" t="s">
        <v>53</v>
      </c>
      <c r="L736" s="52" t="s">
        <v>69</v>
      </c>
      <c r="M736" s="55">
        <v>50.11</v>
      </c>
      <c r="N736" s="52">
        <v>361</v>
      </c>
      <c r="O736" s="52">
        <v>0.12</v>
      </c>
      <c r="P736" s="55">
        <v>4667.91</v>
      </c>
      <c r="Q736" s="75" t="s">
        <v>40</v>
      </c>
    </row>
    <row r="737" spans="1:17">
      <c r="A737" s="65">
        <v>2251</v>
      </c>
      <c r="B737" s="52" t="s">
        <v>17</v>
      </c>
      <c r="C737" s="52" t="s">
        <v>49</v>
      </c>
      <c r="D737" s="52" t="s">
        <v>42</v>
      </c>
      <c r="E737" s="52" t="s">
        <v>70</v>
      </c>
      <c r="F737" s="52" t="s">
        <v>55</v>
      </c>
      <c r="G737" s="52" t="s">
        <v>57</v>
      </c>
      <c r="H737" s="52" t="s">
        <v>23</v>
      </c>
      <c r="I737" s="52">
        <v>2024</v>
      </c>
      <c r="J737" s="52" t="s">
        <v>24</v>
      </c>
      <c r="K737" s="52" t="s">
        <v>25</v>
      </c>
      <c r="L737" s="52" t="s">
        <v>34</v>
      </c>
      <c r="M737" s="55">
        <v>53.88</v>
      </c>
      <c r="N737" s="52">
        <v>275</v>
      </c>
      <c r="O737" s="52">
        <v>0.09</v>
      </c>
      <c r="P737" s="55">
        <v>2901.61</v>
      </c>
      <c r="Q737" s="75" t="s">
        <v>40</v>
      </c>
    </row>
    <row r="738" spans="1:17">
      <c r="A738" s="65">
        <v>2255</v>
      </c>
      <c r="B738" s="52" t="s">
        <v>17</v>
      </c>
      <c r="C738" s="52" t="s">
        <v>35</v>
      </c>
      <c r="D738" s="52" t="s">
        <v>50</v>
      </c>
      <c r="E738" s="52" t="s">
        <v>67</v>
      </c>
      <c r="F738" s="52" t="s">
        <v>43</v>
      </c>
      <c r="G738" s="52" t="s">
        <v>57</v>
      </c>
      <c r="H738" s="52" t="s">
        <v>23</v>
      </c>
      <c r="I738" s="52">
        <v>2024</v>
      </c>
      <c r="J738" s="52" t="s">
        <v>24</v>
      </c>
      <c r="K738" s="52" t="s">
        <v>33</v>
      </c>
      <c r="L738" s="52" t="s">
        <v>66</v>
      </c>
      <c r="M738" s="55">
        <v>47.76</v>
      </c>
      <c r="N738" s="52">
        <v>6</v>
      </c>
      <c r="O738" s="52">
        <v>0.18</v>
      </c>
      <c r="P738" s="55">
        <v>2566.7399999999998</v>
      </c>
      <c r="Q738" s="75" t="s">
        <v>40</v>
      </c>
    </row>
    <row r="739" spans="1:17">
      <c r="A739" s="65">
        <v>2256</v>
      </c>
      <c r="B739" s="52" t="s">
        <v>17</v>
      </c>
      <c r="C739" s="52" t="s">
        <v>49</v>
      </c>
      <c r="D739" s="52" t="s">
        <v>29</v>
      </c>
      <c r="E739" s="52" t="s">
        <v>59</v>
      </c>
      <c r="F739" s="52" t="s">
        <v>38</v>
      </c>
      <c r="G739" s="52" t="s">
        <v>22</v>
      </c>
      <c r="H739" s="52" t="s">
        <v>23</v>
      </c>
      <c r="I739" s="52">
        <v>2024</v>
      </c>
      <c r="J739" s="52" t="s">
        <v>45</v>
      </c>
      <c r="K739" s="52" t="s">
        <v>33</v>
      </c>
      <c r="L739" s="52" t="s">
        <v>39</v>
      </c>
      <c r="M739" s="55">
        <v>69.67</v>
      </c>
      <c r="N739" s="52">
        <v>189</v>
      </c>
      <c r="O739" s="52">
        <v>0.26</v>
      </c>
      <c r="P739" s="55">
        <v>1624.4</v>
      </c>
      <c r="Q739" s="75" t="s">
        <v>47</v>
      </c>
    </row>
    <row r="740" spans="1:17">
      <c r="A740" s="65">
        <v>2258</v>
      </c>
      <c r="B740" s="52" t="s">
        <v>17</v>
      </c>
      <c r="C740" s="52" t="s">
        <v>28</v>
      </c>
      <c r="D740" s="52" t="s">
        <v>19</v>
      </c>
      <c r="E740" s="52" t="s">
        <v>59</v>
      </c>
      <c r="F740" s="52" t="s">
        <v>21</v>
      </c>
      <c r="G740" s="52" t="s">
        <v>57</v>
      </c>
      <c r="H740" s="52" t="s">
        <v>23</v>
      </c>
      <c r="I740" s="52">
        <v>2024</v>
      </c>
      <c r="J740" s="52" t="s">
        <v>24</v>
      </c>
      <c r="K740" s="52" t="s">
        <v>33</v>
      </c>
      <c r="L740" s="52" t="s">
        <v>69</v>
      </c>
      <c r="M740" s="55">
        <v>90.48</v>
      </c>
      <c r="N740" s="52">
        <v>253</v>
      </c>
      <c r="O740" s="52">
        <v>0.08</v>
      </c>
      <c r="P740" s="55">
        <v>4572.54</v>
      </c>
      <c r="Q740" s="75" t="s">
        <v>27</v>
      </c>
    </row>
    <row r="741" spans="1:17">
      <c r="A741" s="65">
        <v>2259</v>
      </c>
      <c r="B741" s="52" t="s">
        <v>17</v>
      </c>
      <c r="C741" s="52" t="s">
        <v>28</v>
      </c>
      <c r="D741" s="52" t="s">
        <v>19</v>
      </c>
      <c r="E741" s="52" t="s">
        <v>30</v>
      </c>
      <c r="F741" s="52" t="s">
        <v>38</v>
      </c>
      <c r="G741" s="52" t="s">
        <v>44</v>
      </c>
      <c r="H741" s="52" t="s">
        <v>23</v>
      </c>
      <c r="I741" s="52">
        <v>2024</v>
      </c>
      <c r="J741" s="52" t="s">
        <v>45</v>
      </c>
      <c r="K741" s="52" t="s">
        <v>33</v>
      </c>
      <c r="L741" s="52" t="s">
        <v>39</v>
      </c>
      <c r="M741" s="55">
        <v>64.56</v>
      </c>
      <c r="N741" s="52">
        <v>439</v>
      </c>
      <c r="O741" s="52">
        <v>0.3</v>
      </c>
      <c r="P741" s="55">
        <v>2110.02</v>
      </c>
      <c r="Q741" s="75" t="s">
        <v>40</v>
      </c>
    </row>
    <row r="742" spans="1:17">
      <c r="A742" s="65">
        <v>2260</v>
      </c>
      <c r="B742" s="52" t="s">
        <v>17</v>
      </c>
      <c r="C742" s="52" t="s">
        <v>28</v>
      </c>
      <c r="D742" s="52" t="s">
        <v>36</v>
      </c>
      <c r="E742" s="52" t="s">
        <v>20</v>
      </c>
      <c r="F742" s="52" t="s">
        <v>38</v>
      </c>
      <c r="G742" s="52" t="s">
        <v>44</v>
      </c>
      <c r="H742" s="52" t="s">
        <v>23</v>
      </c>
      <c r="I742" s="52">
        <v>2024</v>
      </c>
      <c r="J742" s="52" t="s">
        <v>32</v>
      </c>
      <c r="K742" s="52" t="s">
        <v>46</v>
      </c>
      <c r="L742" s="52" t="s">
        <v>34</v>
      </c>
      <c r="M742" s="55">
        <v>89.85</v>
      </c>
      <c r="N742" s="52">
        <v>132</v>
      </c>
      <c r="O742" s="52">
        <v>0.25</v>
      </c>
      <c r="P742" s="55">
        <v>574.14</v>
      </c>
      <c r="Q742" s="75" t="s">
        <v>27</v>
      </c>
    </row>
    <row r="743" spans="1:17">
      <c r="A743" s="65">
        <v>2261</v>
      </c>
      <c r="B743" s="52" t="s">
        <v>17</v>
      </c>
      <c r="C743" s="52" t="s">
        <v>35</v>
      </c>
      <c r="D743" s="52" t="s">
        <v>19</v>
      </c>
      <c r="E743" s="52" t="s">
        <v>70</v>
      </c>
      <c r="F743" s="52" t="s">
        <v>43</v>
      </c>
      <c r="G743" s="52" t="s">
        <v>22</v>
      </c>
      <c r="H743" s="52" t="s">
        <v>31</v>
      </c>
      <c r="I743" s="52">
        <v>2024</v>
      </c>
      <c r="J743" s="52" t="s">
        <v>45</v>
      </c>
      <c r="K743" s="52" t="s">
        <v>68</v>
      </c>
      <c r="L743" s="52" t="s">
        <v>69</v>
      </c>
      <c r="M743" s="55">
        <v>6.53</v>
      </c>
      <c r="N743" s="52">
        <v>433</v>
      </c>
      <c r="O743" s="52">
        <v>0.14000000000000001</v>
      </c>
      <c r="P743" s="55">
        <v>2393.09</v>
      </c>
      <c r="Q743" s="75" t="s">
        <v>61</v>
      </c>
    </row>
    <row r="744" spans="1:17">
      <c r="A744" s="65">
        <v>2265</v>
      </c>
      <c r="B744" s="52" t="s">
        <v>17</v>
      </c>
      <c r="C744" s="52" t="s">
        <v>49</v>
      </c>
      <c r="D744" s="52" t="s">
        <v>52</v>
      </c>
      <c r="E744" s="52" t="s">
        <v>30</v>
      </c>
      <c r="F744" s="52" t="s">
        <v>55</v>
      </c>
      <c r="G744" s="52" t="s">
        <v>22</v>
      </c>
      <c r="H744" s="52" t="s">
        <v>31</v>
      </c>
      <c r="I744" s="52">
        <v>2023</v>
      </c>
      <c r="J744" s="52" t="s">
        <v>24</v>
      </c>
      <c r="K744" s="52" t="s">
        <v>33</v>
      </c>
      <c r="L744" s="52" t="s">
        <v>26</v>
      </c>
      <c r="M744" s="55">
        <v>22.41</v>
      </c>
      <c r="N744" s="52">
        <v>56</v>
      </c>
      <c r="O744" s="52">
        <v>0.28000000000000003</v>
      </c>
      <c r="P744" s="55">
        <v>2944.17</v>
      </c>
      <c r="Q744" s="75" t="s">
        <v>47</v>
      </c>
    </row>
    <row r="745" spans="1:17">
      <c r="A745" s="65">
        <v>2271</v>
      </c>
      <c r="B745" s="52" t="s">
        <v>17</v>
      </c>
      <c r="C745" s="52" t="s">
        <v>49</v>
      </c>
      <c r="D745" s="52" t="s">
        <v>42</v>
      </c>
      <c r="E745" s="52" t="s">
        <v>67</v>
      </c>
      <c r="F745" s="52" t="s">
        <v>38</v>
      </c>
      <c r="G745" s="52" t="s">
        <v>22</v>
      </c>
      <c r="H745" s="52" t="s">
        <v>31</v>
      </c>
      <c r="I745" s="52">
        <v>2024</v>
      </c>
      <c r="J745" s="52" t="s">
        <v>24</v>
      </c>
      <c r="K745" s="52" t="s">
        <v>64</v>
      </c>
      <c r="L745" s="52" t="s">
        <v>34</v>
      </c>
      <c r="M745" s="55">
        <v>63.64</v>
      </c>
      <c r="N745" s="52">
        <v>279</v>
      </c>
      <c r="O745" s="52">
        <v>0.04</v>
      </c>
      <c r="P745" s="55">
        <v>1531.27</v>
      </c>
      <c r="Q745" s="75" t="s">
        <v>56</v>
      </c>
    </row>
    <row r="746" spans="1:17">
      <c r="A746" s="65">
        <v>2272</v>
      </c>
      <c r="B746" s="52" t="s">
        <v>17</v>
      </c>
      <c r="C746" s="52" t="s">
        <v>18</v>
      </c>
      <c r="D746" s="52" t="s">
        <v>36</v>
      </c>
      <c r="E746" s="52" t="s">
        <v>30</v>
      </c>
      <c r="F746" s="52" t="s">
        <v>55</v>
      </c>
      <c r="G746" s="52" t="s">
        <v>44</v>
      </c>
      <c r="H746" s="52" t="s">
        <v>23</v>
      </c>
      <c r="I746" s="52">
        <v>2023</v>
      </c>
      <c r="J746" s="52" t="s">
        <v>45</v>
      </c>
      <c r="K746" s="52" t="s">
        <v>71</v>
      </c>
      <c r="L746" s="52" t="s">
        <v>66</v>
      </c>
      <c r="M746" s="55">
        <v>41.87</v>
      </c>
      <c r="N746" s="52">
        <v>414</v>
      </c>
      <c r="O746" s="52">
        <v>0.06</v>
      </c>
      <c r="P746" s="55">
        <v>4082.49</v>
      </c>
      <c r="Q746" s="75" t="s">
        <v>27</v>
      </c>
    </row>
    <row r="747" spans="1:17">
      <c r="A747" s="65">
        <v>2273</v>
      </c>
      <c r="B747" s="52" t="s">
        <v>17</v>
      </c>
      <c r="C747" s="52" t="s">
        <v>49</v>
      </c>
      <c r="D747" s="52" t="s">
        <v>52</v>
      </c>
      <c r="E747" s="52" t="s">
        <v>59</v>
      </c>
      <c r="F747" s="52" t="s">
        <v>55</v>
      </c>
      <c r="G747" s="52" t="s">
        <v>22</v>
      </c>
      <c r="H747" s="52" t="s">
        <v>31</v>
      </c>
      <c r="I747" s="52">
        <v>2024</v>
      </c>
      <c r="J747" s="52" t="s">
        <v>24</v>
      </c>
      <c r="K747" s="52" t="s">
        <v>46</v>
      </c>
      <c r="L747" s="52" t="s">
        <v>69</v>
      </c>
      <c r="M747" s="55">
        <v>62.75</v>
      </c>
      <c r="N747" s="52">
        <v>289</v>
      </c>
      <c r="O747" s="52">
        <v>0.26</v>
      </c>
      <c r="P747" s="55">
        <v>711.53</v>
      </c>
      <c r="Q747" s="75" t="s">
        <v>40</v>
      </c>
    </row>
    <row r="748" spans="1:17">
      <c r="A748" s="65">
        <v>2274</v>
      </c>
      <c r="B748" s="52" t="s">
        <v>17</v>
      </c>
      <c r="C748" s="52" t="s">
        <v>28</v>
      </c>
      <c r="D748" s="52" t="s">
        <v>19</v>
      </c>
      <c r="E748" s="52" t="s">
        <v>20</v>
      </c>
      <c r="F748" s="52" t="s">
        <v>60</v>
      </c>
      <c r="G748" s="52" t="s">
        <v>22</v>
      </c>
      <c r="H748" s="52" t="s">
        <v>31</v>
      </c>
      <c r="I748" s="52">
        <v>2024</v>
      </c>
      <c r="J748" s="52" t="s">
        <v>45</v>
      </c>
      <c r="K748" s="52" t="s">
        <v>53</v>
      </c>
      <c r="L748" s="52" t="s">
        <v>39</v>
      </c>
      <c r="M748" s="55">
        <v>20.22</v>
      </c>
      <c r="N748" s="52">
        <v>16</v>
      </c>
      <c r="O748" s="52">
        <v>0.15</v>
      </c>
      <c r="P748" s="55">
        <v>83.97</v>
      </c>
      <c r="Q748" s="75" t="s">
        <v>56</v>
      </c>
    </row>
    <row r="749" spans="1:17">
      <c r="A749" s="65">
        <v>2279</v>
      </c>
      <c r="B749" s="52" t="s">
        <v>17</v>
      </c>
      <c r="C749" s="52" t="s">
        <v>28</v>
      </c>
      <c r="D749" s="52" t="s">
        <v>52</v>
      </c>
      <c r="E749" s="52" t="s">
        <v>67</v>
      </c>
      <c r="F749" s="52" t="s">
        <v>43</v>
      </c>
      <c r="G749" s="52" t="s">
        <v>22</v>
      </c>
      <c r="H749" s="52" t="s">
        <v>31</v>
      </c>
      <c r="I749" s="52">
        <v>2024</v>
      </c>
      <c r="J749" s="52" t="s">
        <v>45</v>
      </c>
      <c r="K749" s="52" t="s">
        <v>73</v>
      </c>
      <c r="L749" s="52" t="s">
        <v>39</v>
      </c>
      <c r="M749" s="55">
        <v>9.56</v>
      </c>
      <c r="N749" s="52">
        <v>493</v>
      </c>
      <c r="O749" s="52">
        <v>0.28000000000000003</v>
      </c>
      <c r="P749" s="55">
        <v>1187.29</v>
      </c>
      <c r="Q749" s="75" t="s">
        <v>56</v>
      </c>
    </row>
    <row r="750" spans="1:17">
      <c r="A750" s="65">
        <v>2282</v>
      </c>
      <c r="B750" s="52" t="s">
        <v>17</v>
      </c>
      <c r="C750" s="52" t="s">
        <v>28</v>
      </c>
      <c r="D750" s="52" t="s">
        <v>29</v>
      </c>
      <c r="E750" s="52" t="s">
        <v>59</v>
      </c>
      <c r="F750" s="52" t="s">
        <v>60</v>
      </c>
      <c r="G750" s="52" t="s">
        <v>22</v>
      </c>
      <c r="H750" s="52" t="s">
        <v>31</v>
      </c>
      <c r="I750" s="52">
        <v>2023</v>
      </c>
      <c r="J750" s="52" t="s">
        <v>63</v>
      </c>
      <c r="K750" s="52" t="s">
        <v>72</v>
      </c>
      <c r="L750" s="52" t="s">
        <v>26</v>
      </c>
      <c r="M750" s="55">
        <v>82.99</v>
      </c>
      <c r="N750" s="52">
        <v>368</v>
      </c>
      <c r="O750" s="52">
        <v>0.26</v>
      </c>
      <c r="P750" s="55">
        <v>497.67</v>
      </c>
      <c r="Q750" s="75" t="s">
        <v>40</v>
      </c>
    </row>
    <row r="751" spans="1:17">
      <c r="A751" s="65">
        <v>2293</v>
      </c>
      <c r="B751" s="52" t="s">
        <v>17</v>
      </c>
      <c r="C751" s="52" t="s">
        <v>35</v>
      </c>
      <c r="D751" s="52" t="s">
        <v>36</v>
      </c>
      <c r="E751" s="52" t="s">
        <v>59</v>
      </c>
      <c r="F751" s="52" t="s">
        <v>60</v>
      </c>
      <c r="G751" s="52" t="s">
        <v>44</v>
      </c>
      <c r="H751" s="52" t="s">
        <v>31</v>
      </c>
      <c r="I751" s="52">
        <v>2023</v>
      </c>
      <c r="J751" s="52" t="s">
        <v>24</v>
      </c>
      <c r="K751" s="52" t="s">
        <v>53</v>
      </c>
      <c r="L751" s="52" t="s">
        <v>69</v>
      </c>
      <c r="M751" s="55">
        <v>79.77</v>
      </c>
      <c r="N751" s="52">
        <v>234</v>
      </c>
      <c r="O751" s="52">
        <v>0.27</v>
      </c>
      <c r="P751" s="55">
        <v>33.909999999999997</v>
      </c>
      <c r="Q751" s="75" t="s">
        <v>61</v>
      </c>
    </row>
    <row r="752" spans="1:17">
      <c r="A752" s="65">
        <v>2294</v>
      </c>
      <c r="B752" s="52" t="s">
        <v>17</v>
      </c>
      <c r="C752" s="52" t="s">
        <v>49</v>
      </c>
      <c r="D752" s="52" t="s">
        <v>36</v>
      </c>
      <c r="E752" s="52" t="s">
        <v>67</v>
      </c>
      <c r="F752" s="52" t="s">
        <v>43</v>
      </c>
      <c r="G752" s="52" t="s">
        <v>44</v>
      </c>
      <c r="H752" s="52" t="s">
        <v>23</v>
      </c>
      <c r="I752" s="52">
        <v>2024</v>
      </c>
      <c r="J752" s="52" t="s">
        <v>24</v>
      </c>
      <c r="K752" s="52" t="s">
        <v>72</v>
      </c>
      <c r="L752" s="52" t="s">
        <v>39</v>
      </c>
      <c r="M752" s="55">
        <v>55.88</v>
      </c>
      <c r="N752" s="52">
        <v>482</v>
      </c>
      <c r="O752" s="52">
        <v>0.28000000000000003</v>
      </c>
      <c r="P752" s="55">
        <v>2589.6799999999998</v>
      </c>
      <c r="Q752" s="75" t="s">
        <v>61</v>
      </c>
    </row>
    <row r="753" spans="1:17">
      <c r="A753" s="65">
        <v>2296</v>
      </c>
      <c r="B753" s="52" t="s">
        <v>17</v>
      </c>
      <c r="C753" s="52" t="s">
        <v>18</v>
      </c>
      <c r="D753" s="52" t="s">
        <v>36</v>
      </c>
      <c r="E753" s="52" t="s">
        <v>59</v>
      </c>
      <c r="F753" s="52" t="s">
        <v>60</v>
      </c>
      <c r="G753" s="52" t="s">
        <v>44</v>
      </c>
      <c r="H753" s="52" t="s">
        <v>31</v>
      </c>
      <c r="I753" s="52">
        <v>2023</v>
      </c>
      <c r="J753" s="52" t="s">
        <v>45</v>
      </c>
      <c r="K753" s="52" t="s">
        <v>51</v>
      </c>
      <c r="L753" s="52" t="s">
        <v>26</v>
      </c>
      <c r="M753" s="55">
        <v>58.95</v>
      </c>
      <c r="N753" s="52">
        <v>302</v>
      </c>
      <c r="O753" s="52">
        <v>0.16</v>
      </c>
      <c r="P753" s="55">
        <v>4188.8900000000003</v>
      </c>
      <c r="Q753" s="75" t="s">
        <v>61</v>
      </c>
    </row>
    <row r="754" spans="1:17">
      <c r="A754" s="65">
        <v>2299</v>
      </c>
      <c r="B754" s="52" t="s">
        <v>17</v>
      </c>
      <c r="C754" s="52" t="s">
        <v>18</v>
      </c>
      <c r="D754" s="52" t="s">
        <v>42</v>
      </c>
      <c r="E754" s="52" t="s">
        <v>62</v>
      </c>
      <c r="F754" s="52" t="s">
        <v>38</v>
      </c>
      <c r="G754" s="52" t="s">
        <v>44</v>
      </c>
      <c r="H754" s="52" t="s">
        <v>31</v>
      </c>
      <c r="I754" s="52">
        <v>2023</v>
      </c>
      <c r="J754" s="52" t="s">
        <v>63</v>
      </c>
      <c r="K754" s="52" t="s">
        <v>33</v>
      </c>
      <c r="L754" s="52" t="s">
        <v>69</v>
      </c>
      <c r="M754" s="55">
        <v>65.290000000000006</v>
      </c>
      <c r="N754" s="52">
        <v>174</v>
      </c>
      <c r="O754" s="52">
        <v>0.21</v>
      </c>
      <c r="P754" s="55">
        <v>3823.76</v>
      </c>
      <c r="Q754" s="75" t="s">
        <v>40</v>
      </c>
    </row>
    <row r="755" spans="1:17">
      <c r="A755" s="65">
        <v>2304</v>
      </c>
      <c r="B755" s="52" t="s">
        <v>17</v>
      </c>
      <c r="C755" s="52" t="s">
        <v>18</v>
      </c>
      <c r="D755" s="52" t="s">
        <v>52</v>
      </c>
      <c r="E755" s="52" t="s">
        <v>30</v>
      </c>
      <c r="F755" s="52" t="s">
        <v>60</v>
      </c>
      <c r="G755" s="52" t="s">
        <v>57</v>
      </c>
      <c r="H755" s="52" t="s">
        <v>23</v>
      </c>
      <c r="I755" s="52">
        <v>2023</v>
      </c>
      <c r="J755" s="52" t="s">
        <v>63</v>
      </c>
      <c r="K755" s="52" t="s">
        <v>51</v>
      </c>
      <c r="L755" s="52" t="s">
        <v>34</v>
      </c>
      <c r="M755" s="55">
        <v>89</v>
      </c>
      <c r="N755" s="52">
        <v>404</v>
      </c>
      <c r="O755" s="52">
        <v>0.27</v>
      </c>
      <c r="P755" s="55">
        <v>2819.17</v>
      </c>
      <c r="Q755" s="75" t="s">
        <v>40</v>
      </c>
    </row>
    <row r="756" spans="1:17">
      <c r="A756" s="65">
        <v>2312</v>
      </c>
      <c r="B756" s="52" t="s">
        <v>17</v>
      </c>
      <c r="C756" s="52" t="s">
        <v>28</v>
      </c>
      <c r="D756" s="52" t="s">
        <v>42</v>
      </c>
      <c r="E756" s="52" t="s">
        <v>30</v>
      </c>
      <c r="F756" s="52" t="s">
        <v>60</v>
      </c>
      <c r="G756" s="52" t="s">
        <v>57</v>
      </c>
      <c r="H756" s="52" t="s">
        <v>31</v>
      </c>
      <c r="I756" s="52">
        <v>2024</v>
      </c>
      <c r="J756" s="52" t="s">
        <v>32</v>
      </c>
      <c r="K756" s="52" t="s">
        <v>53</v>
      </c>
      <c r="L756" s="52" t="s">
        <v>69</v>
      </c>
      <c r="M756" s="55">
        <v>96.88</v>
      </c>
      <c r="N756" s="52">
        <v>56</v>
      </c>
      <c r="O756" s="52">
        <v>0.11</v>
      </c>
      <c r="P756" s="55">
        <v>3071.46</v>
      </c>
      <c r="Q756" s="75" t="s">
        <v>61</v>
      </c>
    </row>
    <row r="757" spans="1:17">
      <c r="A757" s="65">
        <v>2314</v>
      </c>
      <c r="B757" s="52" t="s">
        <v>17</v>
      </c>
      <c r="C757" s="52" t="s">
        <v>35</v>
      </c>
      <c r="D757" s="52" t="s">
        <v>19</v>
      </c>
      <c r="E757" s="52" t="s">
        <v>30</v>
      </c>
      <c r="F757" s="52" t="s">
        <v>43</v>
      </c>
      <c r="G757" s="52" t="s">
        <v>44</v>
      </c>
      <c r="H757" s="52" t="s">
        <v>23</v>
      </c>
      <c r="I757" s="52">
        <v>2024</v>
      </c>
      <c r="J757" s="52" t="s">
        <v>45</v>
      </c>
      <c r="K757" s="52" t="s">
        <v>25</v>
      </c>
      <c r="L757" s="52" t="s">
        <v>34</v>
      </c>
      <c r="M757" s="55">
        <v>84.14</v>
      </c>
      <c r="N757" s="52">
        <v>405</v>
      </c>
      <c r="O757" s="52">
        <v>0.1</v>
      </c>
      <c r="P757" s="55">
        <v>2802.07</v>
      </c>
      <c r="Q757" s="75" t="s">
        <v>40</v>
      </c>
    </row>
    <row r="758" spans="1:17">
      <c r="A758" s="65">
        <v>2319</v>
      </c>
      <c r="B758" s="52" t="s">
        <v>17</v>
      </c>
      <c r="C758" s="52" t="s">
        <v>49</v>
      </c>
      <c r="D758" s="52" t="s">
        <v>50</v>
      </c>
      <c r="E758" s="52" t="s">
        <v>70</v>
      </c>
      <c r="F758" s="52" t="s">
        <v>60</v>
      </c>
      <c r="G758" s="52" t="s">
        <v>57</v>
      </c>
      <c r="H758" s="52" t="s">
        <v>31</v>
      </c>
      <c r="I758" s="52">
        <v>2024</v>
      </c>
      <c r="J758" s="52" t="s">
        <v>24</v>
      </c>
      <c r="K758" s="52" t="s">
        <v>72</v>
      </c>
      <c r="L758" s="52" t="s">
        <v>66</v>
      </c>
      <c r="M758" s="55">
        <v>44.4</v>
      </c>
      <c r="N758" s="52">
        <v>12</v>
      </c>
      <c r="O758" s="52">
        <v>0.08</v>
      </c>
      <c r="P758" s="55">
        <v>3866.57</v>
      </c>
      <c r="Q758" s="75" t="s">
        <v>47</v>
      </c>
    </row>
    <row r="759" spans="1:17">
      <c r="A759" s="65">
        <v>2325</v>
      </c>
      <c r="B759" s="52" t="s">
        <v>17</v>
      </c>
      <c r="C759" s="52" t="s">
        <v>35</v>
      </c>
      <c r="D759" s="52" t="s">
        <v>54</v>
      </c>
      <c r="E759" s="52" t="s">
        <v>67</v>
      </c>
      <c r="F759" s="52" t="s">
        <v>43</v>
      </c>
      <c r="G759" s="52" t="s">
        <v>57</v>
      </c>
      <c r="H759" s="52" t="s">
        <v>23</v>
      </c>
      <c r="I759" s="52">
        <v>2024</v>
      </c>
      <c r="J759" s="52" t="s">
        <v>45</v>
      </c>
      <c r="K759" s="52" t="s">
        <v>51</v>
      </c>
      <c r="L759" s="52" t="s">
        <v>66</v>
      </c>
      <c r="M759" s="55">
        <v>93.78</v>
      </c>
      <c r="N759" s="52">
        <v>224</v>
      </c>
      <c r="O759" s="52">
        <v>0.16</v>
      </c>
      <c r="P759" s="55">
        <v>302.68</v>
      </c>
      <c r="Q759" s="75" t="s">
        <v>27</v>
      </c>
    </row>
    <row r="760" spans="1:17">
      <c r="A760" s="65">
        <v>2334</v>
      </c>
      <c r="B760" s="52" t="s">
        <v>17</v>
      </c>
      <c r="C760" s="52" t="s">
        <v>49</v>
      </c>
      <c r="D760" s="52" t="s">
        <v>29</v>
      </c>
      <c r="E760" s="52" t="s">
        <v>70</v>
      </c>
      <c r="F760" s="52" t="s">
        <v>38</v>
      </c>
      <c r="G760" s="52" t="s">
        <v>44</v>
      </c>
      <c r="H760" s="52" t="s">
        <v>23</v>
      </c>
      <c r="I760" s="52">
        <v>2023</v>
      </c>
      <c r="J760" s="52" t="s">
        <v>32</v>
      </c>
      <c r="K760" s="52" t="s">
        <v>73</v>
      </c>
      <c r="L760" s="52" t="s">
        <v>66</v>
      </c>
      <c r="M760" s="55">
        <v>29.02</v>
      </c>
      <c r="N760" s="52">
        <v>349</v>
      </c>
      <c r="O760" s="52">
        <v>0.14000000000000001</v>
      </c>
      <c r="P760" s="55">
        <v>894.29</v>
      </c>
      <c r="Q760" s="75" t="s">
        <v>27</v>
      </c>
    </row>
    <row r="761" spans="1:17">
      <c r="A761" s="65">
        <v>2336</v>
      </c>
      <c r="B761" s="52" t="s">
        <v>17</v>
      </c>
      <c r="C761" s="52" t="s">
        <v>18</v>
      </c>
      <c r="D761" s="52" t="s">
        <v>36</v>
      </c>
      <c r="E761" s="52" t="s">
        <v>20</v>
      </c>
      <c r="F761" s="52" t="s">
        <v>43</v>
      </c>
      <c r="G761" s="52" t="s">
        <v>44</v>
      </c>
      <c r="H761" s="52" t="s">
        <v>31</v>
      </c>
      <c r="I761" s="52">
        <v>2023</v>
      </c>
      <c r="J761" s="52" t="s">
        <v>45</v>
      </c>
      <c r="K761" s="52" t="s">
        <v>68</v>
      </c>
      <c r="L761" s="52" t="s">
        <v>39</v>
      </c>
      <c r="M761" s="55">
        <v>64.44</v>
      </c>
      <c r="N761" s="52">
        <v>22</v>
      </c>
      <c r="O761" s="52">
        <v>0.13</v>
      </c>
      <c r="P761" s="55">
        <v>1656.61</v>
      </c>
      <c r="Q761" s="75" t="s">
        <v>61</v>
      </c>
    </row>
    <row r="762" spans="1:17">
      <c r="A762" s="65">
        <v>2339</v>
      </c>
      <c r="B762" s="52" t="s">
        <v>17</v>
      </c>
      <c r="C762" s="52" t="s">
        <v>28</v>
      </c>
      <c r="D762" s="52" t="s">
        <v>52</v>
      </c>
      <c r="E762" s="52" t="s">
        <v>37</v>
      </c>
      <c r="F762" s="52" t="s">
        <v>21</v>
      </c>
      <c r="G762" s="52" t="s">
        <v>44</v>
      </c>
      <c r="H762" s="52" t="s">
        <v>23</v>
      </c>
      <c r="I762" s="52">
        <v>2023</v>
      </c>
      <c r="J762" s="52" t="s">
        <v>24</v>
      </c>
      <c r="K762" s="52" t="s">
        <v>53</v>
      </c>
      <c r="L762" s="52" t="s">
        <v>69</v>
      </c>
      <c r="M762" s="55">
        <v>20.45</v>
      </c>
      <c r="N762" s="52">
        <v>256</v>
      </c>
      <c r="O762" s="52">
        <v>0.24</v>
      </c>
      <c r="P762" s="55">
        <v>4195.8500000000004</v>
      </c>
      <c r="Q762" s="75" t="s">
        <v>27</v>
      </c>
    </row>
    <row r="763" spans="1:17">
      <c r="A763" s="65">
        <v>2342</v>
      </c>
      <c r="B763" s="52" t="s">
        <v>17</v>
      </c>
      <c r="C763" s="52" t="s">
        <v>35</v>
      </c>
      <c r="D763" s="52" t="s">
        <v>50</v>
      </c>
      <c r="E763" s="52" t="s">
        <v>70</v>
      </c>
      <c r="F763" s="52" t="s">
        <v>60</v>
      </c>
      <c r="G763" s="52" t="s">
        <v>44</v>
      </c>
      <c r="H763" s="52" t="s">
        <v>31</v>
      </c>
      <c r="I763" s="52">
        <v>2023</v>
      </c>
      <c r="J763" s="52" t="s">
        <v>24</v>
      </c>
      <c r="K763" s="52" t="s">
        <v>71</v>
      </c>
      <c r="L763" s="52" t="s">
        <v>34</v>
      </c>
      <c r="M763" s="55">
        <v>18.350000000000001</v>
      </c>
      <c r="N763" s="52">
        <v>405</v>
      </c>
      <c r="O763" s="52">
        <v>0.02</v>
      </c>
      <c r="P763" s="55">
        <v>3069.97</v>
      </c>
      <c r="Q763" s="75" t="s">
        <v>40</v>
      </c>
    </row>
    <row r="764" spans="1:17">
      <c r="A764" s="65">
        <v>2345</v>
      </c>
      <c r="B764" s="52" t="s">
        <v>17</v>
      </c>
      <c r="C764" s="52" t="s">
        <v>35</v>
      </c>
      <c r="D764" s="52" t="s">
        <v>36</v>
      </c>
      <c r="E764" s="52" t="s">
        <v>67</v>
      </c>
      <c r="F764" s="52" t="s">
        <v>60</v>
      </c>
      <c r="G764" s="52" t="s">
        <v>22</v>
      </c>
      <c r="H764" s="52" t="s">
        <v>31</v>
      </c>
      <c r="I764" s="52">
        <v>2024</v>
      </c>
      <c r="J764" s="52" t="s">
        <v>63</v>
      </c>
      <c r="K764" s="52" t="s">
        <v>64</v>
      </c>
      <c r="L764" s="52" t="s">
        <v>39</v>
      </c>
      <c r="M764" s="55">
        <v>41.38</v>
      </c>
      <c r="N764" s="52">
        <v>113</v>
      </c>
      <c r="O764" s="52">
        <v>0.03</v>
      </c>
      <c r="P764" s="55">
        <v>2259.5700000000002</v>
      </c>
      <c r="Q764" s="75" t="s">
        <v>47</v>
      </c>
    </row>
    <row r="765" spans="1:17">
      <c r="A765" s="65">
        <v>2350</v>
      </c>
      <c r="B765" s="52" t="s">
        <v>17</v>
      </c>
      <c r="C765" s="52" t="s">
        <v>28</v>
      </c>
      <c r="D765" s="52" t="s">
        <v>19</v>
      </c>
      <c r="E765" s="52" t="s">
        <v>37</v>
      </c>
      <c r="F765" s="52" t="s">
        <v>55</v>
      </c>
      <c r="G765" s="52" t="s">
        <v>22</v>
      </c>
      <c r="H765" s="52" t="s">
        <v>31</v>
      </c>
      <c r="I765" s="52">
        <v>2024</v>
      </c>
      <c r="J765" s="52" t="s">
        <v>45</v>
      </c>
      <c r="K765" s="52" t="s">
        <v>33</v>
      </c>
      <c r="L765" s="52" t="s">
        <v>39</v>
      </c>
      <c r="M765" s="55">
        <v>78.3</v>
      </c>
      <c r="N765" s="52">
        <v>489</v>
      </c>
      <c r="O765" s="52">
        <v>0.28000000000000003</v>
      </c>
      <c r="P765" s="55">
        <v>772.48</v>
      </c>
      <c r="Q765" s="75" t="s">
        <v>56</v>
      </c>
    </row>
    <row r="766" spans="1:17">
      <c r="A766" s="65">
        <v>2351</v>
      </c>
      <c r="B766" s="52" t="s">
        <v>17</v>
      </c>
      <c r="C766" s="52" t="s">
        <v>28</v>
      </c>
      <c r="D766" s="52" t="s">
        <v>36</v>
      </c>
      <c r="E766" s="52" t="s">
        <v>30</v>
      </c>
      <c r="F766" s="52" t="s">
        <v>43</v>
      </c>
      <c r="G766" s="52" t="s">
        <v>22</v>
      </c>
      <c r="H766" s="52" t="s">
        <v>23</v>
      </c>
      <c r="I766" s="52">
        <v>2023</v>
      </c>
      <c r="J766" s="52" t="s">
        <v>32</v>
      </c>
      <c r="K766" s="52" t="s">
        <v>65</v>
      </c>
      <c r="L766" s="52" t="s">
        <v>39</v>
      </c>
      <c r="M766" s="55">
        <v>19.59</v>
      </c>
      <c r="N766" s="52">
        <v>124</v>
      </c>
      <c r="O766" s="52">
        <v>0.17</v>
      </c>
      <c r="P766" s="55">
        <v>900.11</v>
      </c>
      <c r="Q766" s="75" t="s">
        <v>61</v>
      </c>
    </row>
    <row r="767" spans="1:17">
      <c r="A767" s="65">
        <v>2353</v>
      </c>
      <c r="B767" s="52" t="s">
        <v>17</v>
      </c>
      <c r="C767" s="52" t="s">
        <v>35</v>
      </c>
      <c r="D767" s="52" t="s">
        <v>52</v>
      </c>
      <c r="E767" s="52" t="s">
        <v>30</v>
      </c>
      <c r="F767" s="52" t="s">
        <v>21</v>
      </c>
      <c r="G767" s="52" t="s">
        <v>57</v>
      </c>
      <c r="H767" s="52" t="s">
        <v>23</v>
      </c>
      <c r="I767" s="52">
        <v>2024</v>
      </c>
      <c r="J767" s="52" t="s">
        <v>63</v>
      </c>
      <c r="K767" s="52" t="s">
        <v>71</v>
      </c>
      <c r="L767" s="52" t="s">
        <v>66</v>
      </c>
      <c r="M767" s="55">
        <v>35.92</v>
      </c>
      <c r="N767" s="52">
        <v>22</v>
      </c>
      <c r="O767" s="52">
        <v>0.01</v>
      </c>
      <c r="P767" s="55">
        <v>1618.39</v>
      </c>
      <c r="Q767" s="75" t="s">
        <v>61</v>
      </c>
    </row>
    <row r="768" spans="1:17">
      <c r="A768" s="65">
        <v>2354</v>
      </c>
      <c r="B768" s="52" t="s">
        <v>17</v>
      </c>
      <c r="C768" s="52" t="s">
        <v>18</v>
      </c>
      <c r="D768" s="52" t="s">
        <v>54</v>
      </c>
      <c r="E768" s="52" t="s">
        <v>37</v>
      </c>
      <c r="F768" s="52" t="s">
        <v>21</v>
      </c>
      <c r="G768" s="52" t="s">
        <v>57</v>
      </c>
      <c r="H768" s="52" t="s">
        <v>31</v>
      </c>
      <c r="I768" s="52">
        <v>2024</v>
      </c>
      <c r="J768" s="52" t="s">
        <v>24</v>
      </c>
      <c r="K768" s="52" t="s">
        <v>33</v>
      </c>
      <c r="L768" s="52" t="s">
        <v>39</v>
      </c>
      <c r="M768" s="55">
        <v>10.85</v>
      </c>
      <c r="N768" s="52">
        <v>283</v>
      </c>
      <c r="O768" s="52">
        <v>0.19</v>
      </c>
      <c r="P768" s="55">
        <v>4119.21</v>
      </c>
      <c r="Q768" s="75" t="s">
        <v>47</v>
      </c>
    </row>
    <row r="769" spans="1:17">
      <c r="A769" s="65">
        <v>2358</v>
      </c>
      <c r="B769" s="52" t="s">
        <v>17</v>
      </c>
      <c r="C769" s="52" t="s">
        <v>28</v>
      </c>
      <c r="D769" s="52" t="s">
        <v>54</v>
      </c>
      <c r="E769" s="52" t="s">
        <v>62</v>
      </c>
      <c r="F769" s="52" t="s">
        <v>21</v>
      </c>
      <c r="G769" s="52" t="s">
        <v>57</v>
      </c>
      <c r="H769" s="52" t="s">
        <v>23</v>
      </c>
      <c r="I769" s="52">
        <v>2023</v>
      </c>
      <c r="J769" s="52" t="s">
        <v>24</v>
      </c>
      <c r="K769" s="52" t="s">
        <v>58</v>
      </c>
      <c r="L769" s="52" t="s">
        <v>34</v>
      </c>
      <c r="M769" s="55">
        <v>87.74</v>
      </c>
      <c r="N769" s="52">
        <v>499</v>
      </c>
      <c r="O769" s="52">
        <v>0.04</v>
      </c>
      <c r="P769" s="55">
        <v>1727.89</v>
      </c>
      <c r="Q769" s="75" t="s">
        <v>56</v>
      </c>
    </row>
    <row r="770" spans="1:17">
      <c r="A770" s="65">
        <v>2360</v>
      </c>
      <c r="B770" s="52" t="s">
        <v>17</v>
      </c>
      <c r="C770" s="52" t="s">
        <v>35</v>
      </c>
      <c r="D770" s="52" t="s">
        <v>50</v>
      </c>
      <c r="E770" s="52" t="s">
        <v>37</v>
      </c>
      <c r="F770" s="52" t="s">
        <v>21</v>
      </c>
      <c r="G770" s="52" t="s">
        <v>44</v>
      </c>
      <c r="H770" s="52" t="s">
        <v>31</v>
      </c>
      <c r="I770" s="52">
        <v>2024</v>
      </c>
      <c r="J770" s="52" t="s">
        <v>24</v>
      </c>
      <c r="K770" s="52" t="s">
        <v>72</v>
      </c>
      <c r="L770" s="52" t="s">
        <v>34</v>
      </c>
      <c r="M770" s="55">
        <v>16.5</v>
      </c>
      <c r="N770" s="52">
        <v>364</v>
      </c>
      <c r="O770" s="52">
        <v>0.22</v>
      </c>
      <c r="P770" s="55">
        <v>3595.24</v>
      </c>
      <c r="Q770" s="75" t="s">
        <v>47</v>
      </c>
    </row>
    <row r="771" spans="1:17">
      <c r="A771" s="65">
        <v>2361</v>
      </c>
      <c r="B771" s="52" t="s">
        <v>17</v>
      </c>
      <c r="C771" s="52" t="s">
        <v>35</v>
      </c>
      <c r="D771" s="52" t="s">
        <v>19</v>
      </c>
      <c r="E771" s="52" t="s">
        <v>62</v>
      </c>
      <c r="F771" s="52" t="s">
        <v>55</v>
      </c>
      <c r="G771" s="52" t="s">
        <v>22</v>
      </c>
      <c r="H771" s="52" t="s">
        <v>23</v>
      </c>
      <c r="I771" s="52">
        <v>2024</v>
      </c>
      <c r="J771" s="52" t="s">
        <v>63</v>
      </c>
      <c r="K771" s="52" t="s">
        <v>33</v>
      </c>
      <c r="L771" s="52" t="s">
        <v>69</v>
      </c>
      <c r="M771" s="55">
        <v>80.86</v>
      </c>
      <c r="N771" s="52">
        <v>499</v>
      </c>
      <c r="O771" s="52">
        <v>0.26</v>
      </c>
      <c r="P771" s="55">
        <v>359.27</v>
      </c>
      <c r="Q771" s="75" t="s">
        <v>47</v>
      </c>
    </row>
    <row r="772" spans="1:17">
      <c r="A772" s="65">
        <v>2364</v>
      </c>
      <c r="B772" s="52" t="s">
        <v>17</v>
      </c>
      <c r="C772" s="52" t="s">
        <v>49</v>
      </c>
      <c r="D772" s="52" t="s">
        <v>42</v>
      </c>
      <c r="E772" s="52" t="s">
        <v>20</v>
      </c>
      <c r="F772" s="52" t="s">
        <v>21</v>
      </c>
      <c r="G772" s="52" t="s">
        <v>22</v>
      </c>
      <c r="H772" s="52" t="s">
        <v>31</v>
      </c>
      <c r="I772" s="52">
        <v>2024</v>
      </c>
      <c r="J772" s="52" t="s">
        <v>45</v>
      </c>
      <c r="K772" s="52" t="s">
        <v>65</v>
      </c>
      <c r="L772" s="52" t="s">
        <v>69</v>
      </c>
      <c r="M772" s="55">
        <v>21.76</v>
      </c>
      <c r="N772" s="52">
        <v>231</v>
      </c>
      <c r="O772" s="52">
        <v>0.09</v>
      </c>
      <c r="P772" s="55">
        <v>1905.79</v>
      </c>
      <c r="Q772" s="75" t="s">
        <v>47</v>
      </c>
    </row>
    <row r="773" spans="1:17">
      <c r="A773" s="65">
        <v>2367</v>
      </c>
      <c r="B773" s="52" t="s">
        <v>17</v>
      </c>
      <c r="C773" s="52" t="s">
        <v>28</v>
      </c>
      <c r="D773" s="52" t="s">
        <v>50</v>
      </c>
      <c r="E773" s="52" t="s">
        <v>62</v>
      </c>
      <c r="F773" s="52" t="s">
        <v>55</v>
      </c>
      <c r="G773" s="52" t="s">
        <v>57</v>
      </c>
      <c r="H773" s="52" t="s">
        <v>23</v>
      </c>
      <c r="I773" s="52">
        <v>2024</v>
      </c>
      <c r="J773" s="52" t="s">
        <v>63</v>
      </c>
      <c r="K773" s="52" t="s">
        <v>71</v>
      </c>
      <c r="L773" s="52" t="s">
        <v>34</v>
      </c>
      <c r="M773" s="55">
        <v>24.89</v>
      </c>
      <c r="N773" s="52">
        <v>377</v>
      </c>
      <c r="O773" s="52">
        <v>0.05</v>
      </c>
      <c r="P773" s="55">
        <v>3297.66</v>
      </c>
      <c r="Q773" s="75" t="s">
        <v>47</v>
      </c>
    </row>
    <row r="774" spans="1:17">
      <c r="A774" s="65">
        <v>2369</v>
      </c>
      <c r="B774" s="52" t="s">
        <v>17</v>
      </c>
      <c r="C774" s="52" t="s">
        <v>49</v>
      </c>
      <c r="D774" s="52" t="s">
        <v>29</v>
      </c>
      <c r="E774" s="52" t="s">
        <v>62</v>
      </c>
      <c r="F774" s="52" t="s">
        <v>60</v>
      </c>
      <c r="G774" s="52" t="s">
        <v>22</v>
      </c>
      <c r="H774" s="52" t="s">
        <v>31</v>
      </c>
      <c r="I774" s="52">
        <v>2023</v>
      </c>
      <c r="J774" s="52" t="s">
        <v>63</v>
      </c>
      <c r="K774" s="52" t="s">
        <v>53</v>
      </c>
      <c r="L774" s="52" t="s">
        <v>26</v>
      </c>
      <c r="M774" s="55">
        <v>86.43</v>
      </c>
      <c r="N774" s="52">
        <v>300</v>
      </c>
      <c r="O774" s="52">
        <v>0.13</v>
      </c>
      <c r="P774" s="55">
        <v>2756.48</v>
      </c>
      <c r="Q774" s="75" t="s">
        <v>61</v>
      </c>
    </row>
    <row r="775" spans="1:17">
      <c r="A775" s="65">
        <v>2371</v>
      </c>
      <c r="B775" s="52" t="s">
        <v>17</v>
      </c>
      <c r="C775" s="52" t="s">
        <v>28</v>
      </c>
      <c r="D775" s="52" t="s">
        <v>54</v>
      </c>
      <c r="E775" s="52" t="s">
        <v>67</v>
      </c>
      <c r="F775" s="52" t="s">
        <v>21</v>
      </c>
      <c r="G775" s="52" t="s">
        <v>22</v>
      </c>
      <c r="H775" s="52" t="s">
        <v>23</v>
      </c>
      <c r="I775" s="52">
        <v>2023</v>
      </c>
      <c r="J775" s="52" t="s">
        <v>45</v>
      </c>
      <c r="K775" s="52" t="s">
        <v>73</v>
      </c>
      <c r="L775" s="52" t="s">
        <v>66</v>
      </c>
      <c r="M775" s="55">
        <v>59.89</v>
      </c>
      <c r="N775" s="52">
        <v>188</v>
      </c>
      <c r="O775" s="52">
        <v>7.0000000000000007E-2</v>
      </c>
      <c r="P775" s="55">
        <v>841.6</v>
      </c>
      <c r="Q775" s="75" t="s">
        <v>47</v>
      </c>
    </row>
    <row r="776" spans="1:17">
      <c r="A776" s="65">
        <v>2375</v>
      </c>
      <c r="B776" s="52" t="s">
        <v>17</v>
      </c>
      <c r="C776" s="52" t="s">
        <v>28</v>
      </c>
      <c r="D776" s="52" t="s">
        <v>54</v>
      </c>
      <c r="E776" s="52" t="s">
        <v>70</v>
      </c>
      <c r="F776" s="52" t="s">
        <v>55</v>
      </c>
      <c r="G776" s="52" t="s">
        <v>44</v>
      </c>
      <c r="H776" s="52" t="s">
        <v>31</v>
      </c>
      <c r="I776" s="52">
        <v>2023</v>
      </c>
      <c r="J776" s="52" t="s">
        <v>24</v>
      </c>
      <c r="K776" s="52" t="s">
        <v>71</v>
      </c>
      <c r="L776" s="52" t="s">
        <v>69</v>
      </c>
      <c r="M776" s="55">
        <v>79.36</v>
      </c>
      <c r="N776" s="52">
        <v>252</v>
      </c>
      <c r="O776" s="52">
        <v>0.1</v>
      </c>
      <c r="P776" s="55">
        <v>524.08000000000004</v>
      </c>
      <c r="Q776" s="75" t="s">
        <v>56</v>
      </c>
    </row>
    <row r="777" spans="1:17">
      <c r="A777" s="65">
        <v>2378</v>
      </c>
      <c r="B777" s="52" t="s">
        <v>17</v>
      </c>
      <c r="C777" s="52" t="s">
        <v>49</v>
      </c>
      <c r="D777" s="52" t="s">
        <v>42</v>
      </c>
      <c r="E777" s="52" t="s">
        <v>59</v>
      </c>
      <c r="F777" s="52" t="s">
        <v>38</v>
      </c>
      <c r="G777" s="52" t="s">
        <v>57</v>
      </c>
      <c r="H777" s="52" t="s">
        <v>23</v>
      </c>
      <c r="I777" s="52">
        <v>2024</v>
      </c>
      <c r="J777" s="52" t="s">
        <v>45</v>
      </c>
      <c r="K777" s="52" t="s">
        <v>68</v>
      </c>
      <c r="L777" s="52" t="s">
        <v>66</v>
      </c>
      <c r="M777" s="55">
        <v>76.650000000000006</v>
      </c>
      <c r="N777" s="52">
        <v>285</v>
      </c>
      <c r="O777" s="52">
        <v>0.22</v>
      </c>
      <c r="P777" s="55">
        <v>4154.7299999999996</v>
      </c>
      <c r="Q777" s="75" t="s">
        <v>27</v>
      </c>
    </row>
    <row r="778" spans="1:17">
      <c r="A778" s="65">
        <v>2380</v>
      </c>
      <c r="B778" s="52" t="s">
        <v>17</v>
      </c>
      <c r="C778" s="52" t="s">
        <v>28</v>
      </c>
      <c r="D778" s="52" t="s">
        <v>52</v>
      </c>
      <c r="E778" s="52" t="s">
        <v>70</v>
      </c>
      <c r="F778" s="52" t="s">
        <v>60</v>
      </c>
      <c r="G778" s="52" t="s">
        <v>57</v>
      </c>
      <c r="H778" s="52" t="s">
        <v>23</v>
      </c>
      <c r="I778" s="52">
        <v>2023</v>
      </c>
      <c r="J778" s="52" t="s">
        <v>24</v>
      </c>
      <c r="K778" s="52" t="s">
        <v>46</v>
      </c>
      <c r="L778" s="52" t="s">
        <v>66</v>
      </c>
      <c r="M778" s="55">
        <v>65.599999999999994</v>
      </c>
      <c r="N778" s="52">
        <v>98</v>
      </c>
      <c r="O778" s="52">
        <v>0.14000000000000001</v>
      </c>
      <c r="P778" s="55">
        <v>1010.08</v>
      </c>
      <c r="Q778" s="75" t="s">
        <v>47</v>
      </c>
    </row>
    <row r="779" spans="1:17">
      <c r="A779" s="65">
        <v>2386</v>
      </c>
      <c r="B779" s="52" t="s">
        <v>17</v>
      </c>
      <c r="C779" s="52" t="s">
        <v>28</v>
      </c>
      <c r="D779" s="52" t="s">
        <v>36</v>
      </c>
      <c r="E779" s="52" t="s">
        <v>37</v>
      </c>
      <c r="F779" s="52" t="s">
        <v>60</v>
      </c>
      <c r="G779" s="52" t="s">
        <v>44</v>
      </c>
      <c r="H779" s="52" t="s">
        <v>31</v>
      </c>
      <c r="I779" s="52">
        <v>2023</v>
      </c>
      <c r="J779" s="52" t="s">
        <v>24</v>
      </c>
      <c r="K779" s="52" t="s">
        <v>71</v>
      </c>
      <c r="L779" s="52" t="s">
        <v>69</v>
      </c>
      <c r="M779" s="55">
        <v>37.4</v>
      </c>
      <c r="N779" s="52">
        <v>385</v>
      </c>
      <c r="O779" s="52">
        <v>0.13</v>
      </c>
      <c r="P779" s="55">
        <v>4774.38</v>
      </c>
      <c r="Q779" s="75" t="s">
        <v>47</v>
      </c>
    </row>
    <row r="780" spans="1:17">
      <c r="A780" s="65">
        <v>2389</v>
      </c>
      <c r="B780" s="52" t="s">
        <v>17</v>
      </c>
      <c r="C780" s="52" t="s">
        <v>35</v>
      </c>
      <c r="D780" s="52" t="s">
        <v>54</v>
      </c>
      <c r="E780" s="52" t="s">
        <v>70</v>
      </c>
      <c r="F780" s="52" t="s">
        <v>60</v>
      </c>
      <c r="G780" s="52" t="s">
        <v>22</v>
      </c>
      <c r="H780" s="52" t="s">
        <v>23</v>
      </c>
      <c r="I780" s="52">
        <v>2023</v>
      </c>
      <c r="J780" s="52" t="s">
        <v>24</v>
      </c>
      <c r="K780" s="52" t="s">
        <v>73</v>
      </c>
      <c r="L780" s="52" t="s">
        <v>69</v>
      </c>
      <c r="M780" s="55">
        <v>37.42</v>
      </c>
      <c r="N780" s="52">
        <v>379</v>
      </c>
      <c r="O780" s="52">
        <v>0.03</v>
      </c>
      <c r="P780" s="55">
        <v>3031.6</v>
      </c>
      <c r="Q780" s="75" t="s">
        <v>56</v>
      </c>
    </row>
    <row r="781" spans="1:17">
      <c r="A781" s="65">
        <v>2392</v>
      </c>
      <c r="B781" s="52" t="s">
        <v>17</v>
      </c>
      <c r="C781" s="52" t="s">
        <v>49</v>
      </c>
      <c r="D781" s="52" t="s">
        <v>42</v>
      </c>
      <c r="E781" s="52" t="s">
        <v>67</v>
      </c>
      <c r="F781" s="52" t="s">
        <v>21</v>
      </c>
      <c r="G781" s="52" t="s">
        <v>57</v>
      </c>
      <c r="H781" s="52" t="s">
        <v>31</v>
      </c>
      <c r="I781" s="52">
        <v>2023</v>
      </c>
      <c r="J781" s="52" t="s">
        <v>45</v>
      </c>
      <c r="K781" s="52" t="s">
        <v>25</v>
      </c>
      <c r="L781" s="52" t="s">
        <v>66</v>
      </c>
      <c r="M781" s="55">
        <v>19.48</v>
      </c>
      <c r="N781" s="52">
        <v>88</v>
      </c>
      <c r="O781" s="52">
        <v>0.21</v>
      </c>
      <c r="P781" s="55">
        <v>1559.06</v>
      </c>
      <c r="Q781" s="75" t="s">
        <v>61</v>
      </c>
    </row>
    <row r="782" spans="1:17">
      <c r="A782" s="65">
        <v>2393</v>
      </c>
      <c r="B782" s="52" t="s">
        <v>17</v>
      </c>
      <c r="C782" s="52" t="s">
        <v>28</v>
      </c>
      <c r="D782" s="52" t="s">
        <v>42</v>
      </c>
      <c r="E782" s="52" t="s">
        <v>37</v>
      </c>
      <c r="F782" s="52" t="s">
        <v>21</v>
      </c>
      <c r="G782" s="52" t="s">
        <v>22</v>
      </c>
      <c r="H782" s="52" t="s">
        <v>23</v>
      </c>
      <c r="I782" s="52">
        <v>2023</v>
      </c>
      <c r="J782" s="52" t="s">
        <v>63</v>
      </c>
      <c r="K782" s="52" t="s">
        <v>71</v>
      </c>
      <c r="L782" s="52" t="s">
        <v>66</v>
      </c>
      <c r="M782" s="55">
        <v>15.73</v>
      </c>
      <c r="N782" s="52">
        <v>390</v>
      </c>
      <c r="O782" s="52">
        <v>0</v>
      </c>
      <c r="P782" s="55">
        <v>1333.57</v>
      </c>
      <c r="Q782" s="75" t="s">
        <v>40</v>
      </c>
    </row>
    <row r="783" spans="1:17">
      <c r="A783" s="65">
        <v>2399</v>
      </c>
      <c r="B783" s="52" t="s">
        <v>17</v>
      </c>
      <c r="C783" s="52" t="s">
        <v>49</v>
      </c>
      <c r="D783" s="52" t="s">
        <v>29</v>
      </c>
      <c r="E783" s="52" t="s">
        <v>30</v>
      </c>
      <c r="F783" s="52" t="s">
        <v>38</v>
      </c>
      <c r="G783" s="52" t="s">
        <v>57</v>
      </c>
      <c r="H783" s="52" t="s">
        <v>31</v>
      </c>
      <c r="I783" s="52">
        <v>2023</v>
      </c>
      <c r="J783" s="52" t="s">
        <v>45</v>
      </c>
      <c r="K783" s="52" t="s">
        <v>58</v>
      </c>
      <c r="L783" s="52" t="s">
        <v>34</v>
      </c>
      <c r="M783" s="55">
        <v>23.63</v>
      </c>
      <c r="N783" s="52">
        <v>447</v>
      </c>
      <c r="O783" s="52">
        <v>0.11</v>
      </c>
      <c r="P783" s="55">
        <v>3654.2</v>
      </c>
      <c r="Q783" s="75" t="s">
        <v>61</v>
      </c>
    </row>
    <row r="784" spans="1:17">
      <c r="A784" s="65">
        <v>2401</v>
      </c>
      <c r="B784" s="52" t="s">
        <v>17</v>
      </c>
      <c r="C784" s="52" t="s">
        <v>49</v>
      </c>
      <c r="D784" s="52" t="s">
        <v>50</v>
      </c>
      <c r="E784" s="52" t="s">
        <v>70</v>
      </c>
      <c r="F784" s="52" t="s">
        <v>55</v>
      </c>
      <c r="G784" s="52" t="s">
        <v>44</v>
      </c>
      <c r="H784" s="52" t="s">
        <v>23</v>
      </c>
      <c r="I784" s="52">
        <v>2023</v>
      </c>
      <c r="J784" s="52" t="s">
        <v>32</v>
      </c>
      <c r="K784" s="52" t="s">
        <v>68</v>
      </c>
      <c r="L784" s="52" t="s">
        <v>26</v>
      </c>
      <c r="M784" s="55">
        <v>66.819999999999993</v>
      </c>
      <c r="N784" s="52">
        <v>42</v>
      </c>
      <c r="O784" s="52">
        <v>0.23</v>
      </c>
      <c r="P784" s="55">
        <v>3754.42</v>
      </c>
      <c r="Q784" s="75" t="s">
        <v>61</v>
      </c>
    </row>
    <row r="785" spans="1:17">
      <c r="A785" s="65">
        <v>2402</v>
      </c>
      <c r="B785" s="52" t="s">
        <v>17</v>
      </c>
      <c r="C785" s="52" t="s">
        <v>35</v>
      </c>
      <c r="D785" s="52" t="s">
        <v>19</v>
      </c>
      <c r="E785" s="52" t="s">
        <v>70</v>
      </c>
      <c r="F785" s="52" t="s">
        <v>60</v>
      </c>
      <c r="G785" s="52" t="s">
        <v>57</v>
      </c>
      <c r="H785" s="52" t="s">
        <v>31</v>
      </c>
      <c r="I785" s="52">
        <v>2024</v>
      </c>
      <c r="J785" s="52" t="s">
        <v>32</v>
      </c>
      <c r="K785" s="52" t="s">
        <v>65</v>
      </c>
      <c r="L785" s="52" t="s">
        <v>39</v>
      </c>
      <c r="M785" s="55">
        <v>18.91</v>
      </c>
      <c r="N785" s="52">
        <v>160</v>
      </c>
      <c r="O785" s="52">
        <v>0.1</v>
      </c>
      <c r="P785" s="55">
        <v>2227.34</v>
      </c>
      <c r="Q785" s="75" t="s">
        <v>40</v>
      </c>
    </row>
    <row r="786" spans="1:17">
      <c r="A786" s="65">
        <v>2405</v>
      </c>
      <c r="B786" s="52" t="s">
        <v>17</v>
      </c>
      <c r="C786" s="52" t="s">
        <v>35</v>
      </c>
      <c r="D786" s="52" t="s">
        <v>42</v>
      </c>
      <c r="E786" s="52" t="s">
        <v>70</v>
      </c>
      <c r="F786" s="52" t="s">
        <v>21</v>
      </c>
      <c r="G786" s="52" t="s">
        <v>22</v>
      </c>
      <c r="H786" s="52" t="s">
        <v>31</v>
      </c>
      <c r="I786" s="52">
        <v>2024</v>
      </c>
      <c r="J786" s="52" t="s">
        <v>32</v>
      </c>
      <c r="K786" s="52" t="s">
        <v>64</v>
      </c>
      <c r="L786" s="52" t="s">
        <v>66</v>
      </c>
      <c r="M786" s="55">
        <v>54.5</v>
      </c>
      <c r="N786" s="52">
        <v>412</v>
      </c>
      <c r="O786" s="52">
        <v>0.2</v>
      </c>
      <c r="P786" s="55">
        <v>3087.83</v>
      </c>
      <c r="Q786" s="75" t="s">
        <v>47</v>
      </c>
    </row>
    <row r="787" spans="1:17">
      <c r="A787" s="65">
        <v>2407</v>
      </c>
      <c r="B787" s="52" t="s">
        <v>17</v>
      </c>
      <c r="C787" s="52" t="s">
        <v>49</v>
      </c>
      <c r="D787" s="52" t="s">
        <v>54</v>
      </c>
      <c r="E787" s="52" t="s">
        <v>70</v>
      </c>
      <c r="F787" s="52" t="s">
        <v>38</v>
      </c>
      <c r="G787" s="52" t="s">
        <v>22</v>
      </c>
      <c r="H787" s="52" t="s">
        <v>31</v>
      </c>
      <c r="I787" s="52">
        <v>2023</v>
      </c>
      <c r="J787" s="52" t="s">
        <v>45</v>
      </c>
      <c r="K787" s="52" t="s">
        <v>25</v>
      </c>
      <c r="L787" s="52" t="s">
        <v>26</v>
      </c>
      <c r="M787" s="55">
        <v>27.3</v>
      </c>
      <c r="N787" s="52">
        <v>349</v>
      </c>
      <c r="O787" s="52">
        <v>0.24</v>
      </c>
      <c r="P787" s="55">
        <v>780.96</v>
      </c>
      <c r="Q787" s="75" t="s">
        <v>27</v>
      </c>
    </row>
    <row r="788" spans="1:17">
      <c r="A788" s="65">
        <v>2408</v>
      </c>
      <c r="B788" s="52" t="s">
        <v>17</v>
      </c>
      <c r="C788" s="52" t="s">
        <v>28</v>
      </c>
      <c r="D788" s="52" t="s">
        <v>42</v>
      </c>
      <c r="E788" s="52" t="s">
        <v>30</v>
      </c>
      <c r="F788" s="52" t="s">
        <v>43</v>
      </c>
      <c r="G788" s="52" t="s">
        <v>57</v>
      </c>
      <c r="H788" s="52" t="s">
        <v>31</v>
      </c>
      <c r="I788" s="52">
        <v>2023</v>
      </c>
      <c r="J788" s="52" t="s">
        <v>24</v>
      </c>
      <c r="K788" s="52" t="s">
        <v>68</v>
      </c>
      <c r="L788" s="52" t="s">
        <v>34</v>
      </c>
      <c r="M788" s="55">
        <v>51.53</v>
      </c>
      <c r="N788" s="52">
        <v>51</v>
      </c>
      <c r="O788" s="52">
        <v>0.28000000000000003</v>
      </c>
      <c r="P788" s="55">
        <v>522.51</v>
      </c>
      <c r="Q788" s="75" t="s">
        <v>40</v>
      </c>
    </row>
    <row r="789" spans="1:17">
      <c r="A789" s="65">
        <v>2411</v>
      </c>
      <c r="B789" s="52" t="s">
        <v>17</v>
      </c>
      <c r="C789" s="52" t="s">
        <v>28</v>
      </c>
      <c r="D789" s="52" t="s">
        <v>52</v>
      </c>
      <c r="E789" s="52" t="s">
        <v>20</v>
      </c>
      <c r="F789" s="52" t="s">
        <v>38</v>
      </c>
      <c r="G789" s="52" t="s">
        <v>22</v>
      </c>
      <c r="H789" s="52" t="s">
        <v>23</v>
      </c>
      <c r="I789" s="52">
        <v>2024</v>
      </c>
      <c r="J789" s="52" t="s">
        <v>24</v>
      </c>
      <c r="K789" s="52" t="s">
        <v>58</v>
      </c>
      <c r="L789" s="52" t="s">
        <v>66</v>
      </c>
      <c r="M789" s="55">
        <v>43.94</v>
      </c>
      <c r="N789" s="52">
        <v>380</v>
      </c>
      <c r="O789" s="52">
        <v>0.11</v>
      </c>
      <c r="P789" s="55">
        <v>1720.45</v>
      </c>
      <c r="Q789" s="75" t="s">
        <v>40</v>
      </c>
    </row>
    <row r="790" spans="1:17">
      <c r="A790" s="65">
        <v>2413</v>
      </c>
      <c r="B790" s="52" t="s">
        <v>17</v>
      </c>
      <c r="C790" s="52" t="s">
        <v>35</v>
      </c>
      <c r="D790" s="52" t="s">
        <v>42</v>
      </c>
      <c r="E790" s="52" t="s">
        <v>70</v>
      </c>
      <c r="F790" s="52" t="s">
        <v>38</v>
      </c>
      <c r="G790" s="52" t="s">
        <v>44</v>
      </c>
      <c r="H790" s="52" t="s">
        <v>23</v>
      </c>
      <c r="I790" s="52">
        <v>2023</v>
      </c>
      <c r="J790" s="52" t="s">
        <v>45</v>
      </c>
      <c r="K790" s="52" t="s">
        <v>58</v>
      </c>
      <c r="L790" s="52" t="s">
        <v>39</v>
      </c>
      <c r="M790" s="55">
        <v>36.04</v>
      </c>
      <c r="N790" s="52">
        <v>256</v>
      </c>
      <c r="O790" s="52">
        <v>0.28000000000000003</v>
      </c>
      <c r="P790" s="55">
        <v>4640.6499999999996</v>
      </c>
      <c r="Q790" s="75" t="s">
        <v>27</v>
      </c>
    </row>
    <row r="791" spans="1:17">
      <c r="A791" s="65">
        <v>2418</v>
      </c>
      <c r="B791" s="52" t="s">
        <v>17</v>
      </c>
      <c r="C791" s="52" t="s">
        <v>28</v>
      </c>
      <c r="D791" s="52" t="s">
        <v>29</v>
      </c>
      <c r="E791" s="52" t="s">
        <v>59</v>
      </c>
      <c r="F791" s="52" t="s">
        <v>60</v>
      </c>
      <c r="G791" s="52" t="s">
        <v>22</v>
      </c>
      <c r="H791" s="52" t="s">
        <v>23</v>
      </c>
      <c r="I791" s="52">
        <v>2024</v>
      </c>
      <c r="J791" s="52" t="s">
        <v>24</v>
      </c>
      <c r="K791" s="52" t="s">
        <v>72</v>
      </c>
      <c r="L791" s="52" t="s">
        <v>34</v>
      </c>
      <c r="M791" s="55">
        <v>88.7</v>
      </c>
      <c r="N791" s="52">
        <v>426</v>
      </c>
      <c r="O791" s="52">
        <v>0.02</v>
      </c>
      <c r="P791" s="55">
        <v>4583.96</v>
      </c>
      <c r="Q791" s="75" t="s">
        <v>47</v>
      </c>
    </row>
    <row r="792" spans="1:17">
      <c r="A792" s="65">
        <v>2423</v>
      </c>
      <c r="B792" s="52" t="s">
        <v>17</v>
      </c>
      <c r="C792" s="52" t="s">
        <v>28</v>
      </c>
      <c r="D792" s="52" t="s">
        <v>36</v>
      </c>
      <c r="E792" s="52" t="s">
        <v>30</v>
      </c>
      <c r="F792" s="52" t="s">
        <v>60</v>
      </c>
      <c r="G792" s="52" t="s">
        <v>57</v>
      </c>
      <c r="H792" s="52" t="s">
        <v>23</v>
      </c>
      <c r="I792" s="52">
        <v>2023</v>
      </c>
      <c r="J792" s="52" t="s">
        <v>32</v>
      </c>
      <c r="K792" s="52" t="s">
        <v>68</v>
      </c>
      <c r="L792" s="52" t="s">
        <v>66</v>
      </c>
      <c r="M792" s="55">
        <v>62.47</v>
      </c>
      <c r="N792" s="52">
        <v>125</v>
      </c>
      <c r="O792" s="52">
        <v>0.02</v>
      </c>
      <c r="P792" s="55">
        <v>4512.3900000000003</v>
      </c>
      <c r="Q792" s="75" t="s">
        <v>56</v>
      </c>
    </row>
    <row r="793" spans="1:17">
      <c r="A793" s="65">
        <v>2426</v>
      </c>
      <c r="B793" s="52" t="s">
        <v>17</v>
      </c>
      <c r="C793" s="52" t="s">
        <v>35</v>
      </c>
      <c r="D793" s="52" t="s">
        <v>54</v>
      </c>
      <c r="E793" s="52" t="s">
        <v>59</v>
      </c>
      <c r="F793" s="52" t="s">
        <v>21</v>
      </c>
      <c r="G793" s="52" t="s">
        <v>22</v>
      </c>
      <c r="H793" s="52" t="s">
        <v>31</v>
      </c>
      <c r="I793" s="52">
        <v>2024</v>
      </c>
      <c r="J793" s="52" t="s">
        <v>32</v>
      </c>
      <c r="K793" s="52" t="s">
        <v>71</v>
      </c>
      <c r="L793" s="52" t="s">
        <v>69</v>
      </c>
      <c r="M793" s="55">
        <v>83.8</v>
      </c>
      <c r="N793" s="52">
        <v>24</v>
      </c>
      <c r="O793" s="52">
        <v>0.15</v>
      </c>
      <c r="P793" s="55">
        <v>2086.34</v>
      </c>
      <c r="Q793" s="75" t="s">
        <v>61</v>
      </c>
    </row>
    <row r="794" spans="1:17">
      <c r="A794" s="65">
        <v>2430</v>
      </c>
      <c r="B794" s="52" t="s">
        <v>17</v>
      </c>
      <c r="C794" s="52" t="s">
        <v>18</v>
      </c>
      <c r="D794" s="52" t="s">
        <v>36</v>
      </c>
      <c r="E794" s="52" t="s">
        <v>59</v>
      </c>
      <c r="F794" s="52" t="s">
        <v>60</v>
      </c>
      <c r="G794" s="52" t="s">
        <v>44</v>
      </c>
      <c r="H794" s="52" t="s">
        <v>23</v>
      </c>
      <c r="I794" s="52">
        <v>2023</v>
      </c>
      <c r="J794" s="52" t="s">
        <v>63</v>
      </c>
      <c r="K794" s="52" t="s">
        <v>33</v>
      </c>
      <c r="L794" s="52" t="s">
        <v>26</v>
      </c>
      <c r="M794" s="55">
        <v>12.97</v>
      </c>
      <c r="N794" s="52">
        <v>226</v>
      </c>
      <c r="O794" s="52">
        <v>0.21</v>
      </c>
      <c r="P794" s="55">
        <v>217.56</v>
      </c>
      <c r="Q794" s="75" t="s">
        <v>47</v>
      </c>
    </row>
    <row r="795" spans="1:17">
      <c r="A795" s="65">
        <v>2432</v>
      </c>
      <c r="B795" s="52" t="s">
        <v>17</v>
      </c>
      <c r="C795" s="52" t="s">
        <v>18</v>
      </c>
      <c r="D795" s="52" t="s">
        <v>29</v>
      </c>
      <c r="E795" s="52" t="s">
        <v>70</v>
      </c>
      <c r="F795" s="52" t="s">
        <v>43</v>
      </c>
      <c r="G795" s="52" t="s">
        <v>22</v>
      </c>
      <c r="H795" s="52" t="s">
        <v>31</v>
      </c>
      <c r="I795" s="52">
        <v>2023</v>
      </c>
      <c r="J795" s="52" t="s">
        <v>45</v>
      </c>
      <c r="K795" s="52" t="s">
        <v>68</v>
      </c>
      <c r="L795" s="52" t="s">
        <v>34</v>
      </c>
      <c r="M795" s="55">
        <v>50.25</v>
      </c>
      <c r="N795" s="52">
        <v>308</v>
      </c>
      <c r="O795" s="52">
        <v>0.06</v>
      </c>
      <c r="P795" s="55">
        <v>1972.34</v>
      </c>
      <c r="Q795" s="75" t="s">
        <v>56</v>
      </c>
    </row>
    <row r="796" spans="1:17">
      <c r="A796" s="65">
        <v>2435</v>
      </c>
      <c r="B796" s="52" t="s">
        <v>17</v>
      </c>
      <c r="C796" s="52" t="s">
        <v>49</v>
      </c>
      <c r="D796" s="52" t="s">
        <v>42</v>
      </c>
      <c r="E796" s="52" t="s">
        <v>59</v>
      </c>
      <c r="F796" s="52" t="s">
        <v>38</v>
      </c>
      <c r="G796" s="52" t="s">
        <v>22</v>
      </c>
      <c r="H796" s="52" t="s">
        <v>23</v>
      </c>
      <c r="I796" s="52">
        <v>2024</v>
      </c>
      <c r="J796" s="52" t="s">
        <v>63</v>
      </c>
      <c r="K796" s="52" t="s">
        <v>73</v>
      </c>
      <c r="L796" s="52" t="s">
        <v>66</v>
      </c>
      <c r="M796" s="55">
        <v>5.96</v>
      </c>
      <c r="N796" s="52">
        <v>165</v>
      </c>
      <c r="O796" s="52">
        <v>0.01</v>
      </c>
      <c r="P796" s="55">
        <v>4119.07</v>
      </c>
      <c r="Q796" s="75" t="s">
        <v>47</v>
      </c>
    </row>
    <row r="797" spans="1:17">
      <c r="A797" s="65">
        <v>2438</v>
      </c>
      <c r="B797" s="52" t="s">
        <v>17</v>
      </c>
      <c r="C797" s="52" t="s">
        <v>49</v>
      </c>
      <c r="D797" s="52" t="s">
        <v>50</v>
      </c>
      <c r="E797" s="52" t="s">
        <v>20</v>
      </c>
      <c r="F797" s="52" t="s">
        <v>55</v>
      </c>
      <c r="G797" s="52" t="s">
        <v>57</v>
      </c>
      <c r="H797" s="52" t="s">
        <v>23</v>
      </c>
      <c r="I797" s="52">
        <v>2024</v>
      </c>
      <c r="J797" s="52" t="s">
        <v>32</v>
      </c>
      <c r="K797" s="52" t="s">
        <v>53</v>
      </c>
      <c r="L797" s="52" t="s">
        <v>69</v>
      </c>
      <c r="M797" s="55">
        <v>44.73</v>
      </c>
      <c r="N797" s="52">
        <v>439</v>
      </c>
      <c r="O797" s="52">
        <v>0.03</v>
      </c>
      <c r="P797" s="55">
        <v>3793.37</v>
      </c>
      <c r="Q797" s="75" t="s">
        <v>61</v>
      </c>
    </row>
    <row r="798" spans="1:17">
      <c r="A798" s="65">
        <v>2440</v>
      </c>
      <c r="B798" s="52" t="s">
        <v>17</v>
      </c>
      <c r="C798" s="52" t="s">
        <v>35</v>
      </c>
      <c r="D798" s="52" t="s">
        <v>42</v>
      </c>
      <c r="E798" s="52" t="s">
        <v>62</v>
      </c>
      <c r="F798" s="52" t="s">
        <v>38</v>
      </c>
      <c r="G798" s="52" t="s">
        <v>22</v>
      </c>
      <c r="H798" s="52" t="s">
        <v>31</v>
      </c>
      <c r="I798" s="52">
        <v>2023</v>
      </c>
      <c r="J798" s="52" t="s">
        <v>45</v>
      </c>
      <c r="K798" s="52" t="s">
        <v>46</v>
      </c>
      <c r="L798" s="52" t="s">
        <v>34</v>
      </c>
      <c r="M798" s="55">
        <v>22.07</v>
      </c>
      <c r="N798" s="52">
        <v>259</v>
      </c>
      <c r="O798" s="52">
        <v>0.12</v>
      </c>
      <c r="P798" s="55">
        <v>1218.98</v>
      </c>
      <c r="Q798" s="75" t="s">
        <v>61</v>
      </c>
    </row>
    <row r="799" spans="1:17">
      <c r="A799" s="65">
        <v>2441</v>
      </c>
      <c r="B799" s="52" t="s">
        <v>17</v>
      </c>
      <c r="C799" s="52" t="s">
        <v>18</v>
      </c>
      <c r="D799" s="52" t="s">
        <v>50</v>
      </c>
      <c r="E799" s="52" t="s">
        <v>59</v>
      </c>
      <c r="F799" s="52" t="s">
        <v>60</v>
      </c>
      <c r="G799" s="52" t="s">
        <v>44</v>
      </c>
      <c r="H799" s="52" t="s">
        <v>31</v>
      </c>
      <c r="I799" s="52">
        <v>2023</v>
      </c>
      <c r="J799" s="52" t="s">
        <v>24</v>
      </c>
      <c r="K799" s="52" t="s">
        <v>71</v>
      </c>
      <c r="L799" s="52" t="s">
        <v>34</v>
      </c>
      <c r="M799" s="55">
        <v>28.9</v>
      </c>
      <c r="N799" s="52">
        <v>153</v>
      </c>
      <c r="O799" s="52">
        <v>0.2</v>
      </c>
      <c r="P799" s="55">
        <v>545.92999999999995</v>
      </c>
      <c r="Q799" s="75" t="s">
        <v>61</v>
      </c>
    </row>
    <row r="800" spans="1:17">
      <c r="A800" s="65">
        <v>2443</v>
      </c>
      <c r="B800" s="52" t="s">
        <v>17</v>
      </c>
      <c r="C800" s="52" t="s">
        <v>18</v>
      </c>
      <c r="D800" s="52" t="s">
        <v>52</v>
      </c>
      <c r="E800" s="52" t="s">
        <v>30</v>
      </c>
      <c r="F800" s="52" t="s">
        <v>60</v>
      </c>
      <c r="G800" s="52" t="s">
        <v>22</v>
      </c>
      <c r="H800" s="52" t="s">
        <v>23</v>
      </c>
      <c r="I800" s="52">
        <v>2023</v>
      </c>
      <c r="J800" s="52" t="s">
        <v>32</v>
      </c>
      <c r="K800" s="52" t="s">
        <v>72</v>
      </c>
      <c r="L800" s="52" t="s">
        <v>34</v>
      </c>
      <c r="M800" s="55">
        <v>10.08</v>
      </c>
      <c r="N800" s="52">
        <v>164</v>
      </c>
      <c r="O800" s="52">
        <v>0.11</v>
      </c>
      <c r="P800" s="55">
        <v>1278.33</v>
      </c>
      <c r="Q800" s="75" t="s">
        <v>61</v>
      </c>
    </row>
    <row r="801" spans="1:17">
      <c r="A801" s="65">
        <v>2447</v>
      </c>
      <c r="B801" s="52" t="s">
        <v>17</v>
      </c>
      <c r="C801" s="52" t="s">
        <v>28</v>
      </c>
      <c r="D801" s="52" t="s">
        <v>42</v>
      </c>
      <c r="E801" s="52" t="s">
        <v>62</v>
      </c>
      <c r="F801" s="52" t="s">
        <v>43</v>
      </c>
      <c r="G801" s="52" t="s">
        <v>22</v>
      </c>
      <c r="H801" s="52" t="s">
        <v>31</v>
      </c>
      <c r="I801" s="52">
        <v>2024</v>
      </c>
      <c r="J801" s="52" t="s">
        <v>32</v>
      </c>
      <c r="K801" s="52" t="s">
        <v>64</v>
      </c>
      <c r="L801" s="52" t="s">
        <v>69</v>
      </c>
      <c r="M801" s="55">
        <v>51.71</v>
      </c>
      <c r="N801" s="52">
        <v>96</v>
      </c>
      <c r="O801" s="52">
        <v>0.09</v>
      </c>
      <c r="P801" s="55">
        <v>3114.49</v>
      </c>
      <c r="Q801" s="75" t="s">
        <v>40</v>
      </c>
    </row>
    <row r="802" spans="1:17">
      <c r="A802" s="65">
        <v>2451</v>
      </c>
      <c r="B802" s="52" t="s">
        <v>17</v>
      </c>
      <c r="C802" s="52" t="s">
        <v>35</v>
      </c>
      <c r="D802" s="52" t="s">
        <v>36</v>
      </c>
      <c r="E802" s="52" t="s">
        <v>20</v>
      </c>
      <c r="F802" s="52" t="s">
        <v>55</v>
      </c>
      <c r="G802" s="52" t="s">
        <v>22</v>
      </c>
      <c r="H802" s="52" t="s">
        <v>31</v>
      </c>
      <c r="I802" s="52">
        <v>2023</v>
      </c>
      <c r="J802" s="52" t="s">
        <v>24</v>
      </c>
      <c r="K802" s="52" t="s">
        <v>64</v>
      </c>
      <c r="L802" s="52" t="s">
        <v>34</v>
      </c>
      <c r="M802" s="55">
        <v>33.58</v>
      </c>
      <c r="N802" s="52">
        <v>430</v>
      </c>
      <c r="O802" s="52">
        <v>0.11</v>
      </c>
      <c r="P802" s="55">
        <v>421.91</v>
      </c>
      <c r="Q802" s="75" t="s">
        <v>56</v>
      </c>
    </row>
    <row r="803" spans="1:17">
      <c r="A803" s="65">
        <v>2452</v>
      </c>
      <c r="B803" s="52" t="s">
        <v>17</v>
      </c>
      <c r="C803" s="52" t="s">
        <v>49</v>
      </c>
      <c r="D803" s="52" t="s">
        <v>42</v>
      </c>
      <c r="E803" s="52" t="s">
        <v>59</v>
      </c>
      <c r="F803" s="52" t="s">
        <v>55</v>
      </c>
      <c r="G803" s="52" t="s">
        <v>57</v>
      </c>
      <c r="H803" s="52" t="s">
        <v>31</v>
      </c>
      <c r="I803" s="52">
        <v>2023</v>
      </c>
      <c r="J803" s="52" t="s">
        <v>45</v>
      </c>
      <c r="K803" s="52" t="s">
        <v>58</v>
      </c>
      <c r="L803" s="52" t="s">
        <v>39</v>
      </c>
      <c r="M803" s="55">
        <v>36.51</v>
      </c>
      <c r="N803" s="52">
        <v>12</v>
      </c>
      <c r="O803" s="52">
        <v>0.13</v>
      </c>
      <c r="P803" s="55">
        <v>2453.69</v>
      </c>
      <c r="Q803" s="75" t="s">
        <v>27</v>
      </c>
    </row>
    <row r="804" spans="1:17">
      <c r="A804" s="65">
        <v>2455</v>
      </c>
      <c r="B804" s="52" t="s">
        <v>17</v>
      </c>
      <c r="C804" s="52" t="s">
        <v>28</v>
      </c>
      <c r="D804" s="52" t="s">
        <v>54</v>
      </c>
      <c r="E804" s="52" t="s">
        <v>30</v>
      </c>
      <c r="F804" s="52" t="s">
        <v>38</v>
      </c>
      <c r="G804" s="52" t="s">
        <v>44</v>
      </c>
      <c r="H804" s="52" t="s">
        <v>23</v>
      </c>
      <c r="I804" s="52">
        <v>2024</v>
      </c>
      <c r="J804" s="52" t="s">
        <v>32</v>
      </c>
      <c r="K804" s="52" t="s">
        <v>68</v>
      </c>
      <c r="L804" s="52" t="s">
        <v>66</v>
      </c>
      <c r="M804" s="55">
        <v>26.45</v>
      </c>
      <c r="N804" s="52">
        <v>156</v>
      </c>
      <c r="O804" s="52">
        <v>0.1</v>
      </c>
      <c r="P804" s="55">
        <v>4363.45</v>
      </c>
      <c r="Q804" s="75" t="s">
        <v>61</v>
      </c>
    </row>
    <row r="805" spans="1:17">
      <c r="A805" s="65">
        <v>2458</v>
      </c>
      <c r="B805" s="52" t="s">
        <v>17</v>
      </c>
      <c r="C805" s="52" t="s">
        <v>28</v>
      </c>
      <c r="D805" s="52" t="s">
        <v>29</v>
      </c>
      <c r="E805" s="52" t="s">
        <v>62</v>
      </c>
      <c r="F805" s="52" t="s">
        <v>55</v>
      </c>
      <c r="G805" s="52" t="s">
        <v>44</v>
      </c>
      <c r="H805" s="52" t="s">
        <v>31</v>
      </c>
      <c r="I805" s="52">
        <v>2024</v>
      </c>
      <c r="J805" s="52" t="s">
        <v>24</v>
      </c>
      <c r="K805" s="52" t="s">
        <v>64</v>
      </c>
      <c r="L805" s="52" t="s">
        <v>69</v>
      </c>
      <c r="M805" s="55">
        <v>58.31</v>
      </c>
      <c r="N805" s="52">
        <v>453</v>
      </c>
      <c r="O805" s="52">
        <v>0.16</v>
      </c>
      <c r="P805" s="55">
        <v>4969.78</v>
      </c>
      <c r="Q805" s="75" t="s">
        <v>40</v>
      </c>
    </row>
    <row r="806" spans="1:17">
      <c r="A806" s="65">
        <v>2459</v>
      </c>
      <c r="B806" s="52" t="s">
        <v>17</v>
      </c>
      <c r="C806" s="52" t="s">
        <v>28</v>
      </c>
      <c r="D806" s="52" t="s">
        <v>50</v>
      </c>
      <c r="E806" s="52" t="s">
        <v>30</v>
      </c>
      <c r="F806" s="52" t="s">
        <v>60</v>
      </c>
      <c r="G806" s="52" t="s">
        <v>22</v>
      </c>
      <c r="H806" s="52" t="s">
        <v>23</v>
      </c>
      <c r="I806" s="52">
        <v>2024</v>
      </c>
      <c r="J806" s="52" t="s">
        <v>24</v>
      </c>
      <c r="K806" s="52" t="s">
        <v>58</v>
      </c>
      <c r="L806" s="52" t="s">
        <v>39</v>
      </c>
      <c r="M806" s="55">
        <v>18.260000000000002</v>
      </c>
      <c r="N806" s="52">
        <v>46</v>
      </c>
      <c r="O806" s="52">
        <v>0.23</v>
      </c>
      <c r="P806" s="55">
        <v>2264.71</v>
      </c>
      <c r="Q806" s="75" t="s">
        <v>56</v>
      </c>
    </row>
    <row r="807" spans="1:17">
      <c r="A807" s="65">
        <v>2460</v>
      </c>
      <c r="B807" s="52" t="s">
        <v>17</v>
      </c>
      <c r="C807" s="52" t="s">
        <v>18</v>
      </c>
      <c r="D807" s="52" t="s">
        <v>19</v>
      </c>
      <c r="E807" s="52" t="s">
        <v>70</v>
      </c>
      <c r="F807" s="52" t="s">
        <v>43</v>
      </c>
      <c r="G807" s="52" t="s">
        <v>57</v>
      </c>
      <c r="H807" s="52" t="s">
        <v>31</v>
      </c>
      <c r="I807" s="52">
        <v>2023</v>
      </c>
      <c r="J807" s="52" t="s">
        <v>45</v>
      </c>
      <c r="K807" s="52" t="s">
        <v>73</v>
      </c>
      <c r="L807" s="52" t="s">
        <v>66</v>
      </c>
      <c r="M807" s="55">
        <v>38.01</v>
      </c>
      <c r="N807" s="52">
        <v>146</v>
      </c>
      <c r="O807" s="52">
        <v>0.05</v>
      </c>
      <c r="P807" s="55">
        <v>2984.15</v>
      </c>
      <c r="Q807" s="75" t="s">
        <v>27</v>
      </c>
    </row>
    <row r="808" spans="1:17">
      <c r="A808" s="65">
        <v>2461</v>
      </c>
      <c r="B808" s="52" t="s">
        <v>17</v>
      </c>
      <c r="C808" s="52" t="s">
        <v>28</v>
      </c>
      <c r="D808" s="52" t="s">
        <v>52</v>
      </c>
      <c r="E808" s="52" t="s">
        <v>37</v>
      </c>
      <c r="F808" s="52" t="s">
        <v>55</v>
      </c>
      <c r="G808" s="52" t="s">
        <v>22</v>
      </c>
      <c r="H808" s="52" t="s">
        <v>23</v>
      </c>
      <c r="I808" s="52">
        <v>2024</v>
      </c>
      <c r="J808" s="52" t="s">
        <v>24</v>
      </c>
      <c r="K808" s="52" t="s">
        <v>73</v>
      </c>
      <c r="L808" s="52" t="s">
        <v>66</v>
      </c>
      <c r="M808" s="55">
        <v>12.09</v>
      </c>
      <c r="N808" s="52">
        <v>105</v>
      </c>
      <c r="O808" s="52">
        <v>0.06</v>
      </c>
      <c r="P808" s="55">
        <v>15.81</v>
      </c>
      <c r="Q808" s="75" t="s">
        <v>56</v>
      </c>
    </row>
    <row r="809" spans="1:17">
      <c r="A809" s="65">
        <v>2463</v>
      </c>
      <c r="B809" s="52" t="s">
        <v>17</v>
      </c>
      <c r="C809" s="52" t="s">
        <v>18</v>
      </c>
      <c r="D809" s="52" t="s">
        <v>19</v>
      </c>
      <c r="E809" s="52" t="s">
        <v>70</v>
      </c>
      <c r="F809" s="52" t="s">
        <v>43</v>
      </c>
      <c r="G809" s="52" t="s">
        <v>44</v>
      </c>
      <c r="H809" s="52" t="s">
        <v>31</v>
      </c>
      <c r="I809" s="52">
        <v>2023</v>
      </c>
      <c r="J809" s="52" t="s">
        <v>45</v>
      </c>
      <c r="K809" s="52" t="s">
        <v>46</v>
      </c>
      <c r="L809" s="52" t="s">
        <v>39</v>
      </c>
      <c r="M809" s="55">
        <v>45.27</v>
      </c>
      <c r="N809" s="52">
        <v>404</v>
      </c>
      <c r="O809" s="52">
        <v>0.01</v>
      </c>
      <c r="P809" s="55">
        <v>2031.94</v>
      </c>
      <c r="Q809" s="75" t="s">
        <v>61</v>
      </c>
    </row>
    <row r="810" spans="1:17">
      <c r="A810" s="65">
        <v>2465</v>
      </c>
      <c r="B810" s="52" t="s">
        <v>17</v>
      </c>
      <c r="C810" s="52" t="s">
        <v>35</v>
      </c>
      <c r="D810" s="52" t="s">
        <v>54</v>
      </c>
      <c r="E810" s="52" t="s">
        <v>62</v>
      </c>
      <c r="F810" s="52" t="s">
        <v>55</v>
      </c>
      <c r="G810" s="52" t="s">
        <v>44</v>
      </c>
      <c r="H810" s="52" t="s">
        <v>23</v>
      </c>
      <c r="I810" s="52">
        <v>2024</v>
      </c>
      <c r="J810" s="52" t="s">
        <v>63</v>
      </c>
      <c r="K810" s="52" t="s">
        <v>64</v>
      </c>
      <c r="L810" s="52" t="s">
        <v>69</v>
      </c>
      <c r="M810" s="55">
        <v>23.35</v>
      </c>
      <c r="N810" s="52">
        <v>35</v>
      </c>
      <c r="O810" s="52">
        <v>0.1</v>
      </c>
      <c r="P810" s="55">
        <v>49.66</v>
      </c>
      <c r="Q810" s="75" t="s">
        <v>47</v>
      </c>
    </row>
    <row r="811" spans="1:17">
      <c r="A811" s="65">
        <v>2466</v>
      </c>
      <c r="B811" s="52" t="s">
        <v>17</v>
      </c>
      <c r="C811" s="52" t="s">
        <v>28</v>
      </c>
      <c r="D811" s="52" t="s">
        <v>42</v>
      </c>
      <c r="E811" s="52" t="s">
        <v>30</v>
      </c>
      <c r="F811" s="52" t="s">
        <v>55</v>
      </c>
      <c r="G811" s="52" t="s">
        <v>57</v>
      </c>
      <c r="H811" s="52" t="s">
        <v>23</v>
      </c>
      <c r="I811" s="52">
        <v>2023</v>
      </c>
      <c r="J811" s="52" t="s">
        <v>24</v>
      </c>
      <c r="K811" s="52" t="s">
        <v>53</v>
      </c>
      <c r="L811" s="52" t="s">
        <v>34</v>
      </c>
      <c r="M811" s="55">
        <v>59.21</v>
      </c>
      <c r="N811" s="52">
        <v>340</v>
      </c>
      <c r="O811" s="52">
        <v>0.13</v>
      </c>
      <c r="P811" s="55">
        <v>249.68</v>
      </c>
      <c r="Q811" s="75" t="s">
        <v>61</v>
      </c>
    </row>
    <row r="812" spans="1:17">
      <c r="A812" s="65">
        <v>2467</v>
      </c>
      <c r="B812" s="52" t="s">
        <v>17</v>
      </c>
      <c r="C812" s="52" t="s">
        <v>28</v>
      </c>
      <c r="D812" s="52" t="s">
        <v>54</v>
      </c>
      <c r="E812" s="52" t="s">
        <v>62</v>
      </c>
      <c r="F812" s="52" t="s">
        <v>55</v>
      </c>
      <c r="G812" s="52" t="s">
        <v>44</v>
      </c>
      <c r="H812" s="52" t="s">
        <v>23</v>
      </c>
      <c r="I812" s="52">
        <v>2023</v>
      </c>
      <c r="J812" s="52" t="s">
        <v>24</v>
      </c>
      <c r="K812" s="52" t="s">
        <v>25</v>
      </c>
      <c r="L812" s="52" t="s">
        <v>39</v>
      </c>
      <c r="M812" s="55">
        <v>61.41</v>
      </c>
      <c r="N812" s="52">
        <v>125</v>
      </c>
      <c r="O812" s="52">
        <v>0.08</v>
      </c>
      <c r="P812" s="55">
        <v>1166.57</v>
      </c>
      <c r="Q812" s="75" t="s">
        <v>40</v>
      </c>
    </row>
    <row r="813" spans="1:17">
      <c r="A813" s="65">
        <v>2470</v>
      </c>
      <c r="B813" s="52" t="s">
        <v>17</v>
      </c>
      <c r="C813" s="52" t="s">
        <v>28</v>
      </c>
      <c r="D813" s="52" t="s">
        <v>29</v>
      </c>
      <c r="E813" s="52" t="s">
        <v>67</v>
      </c>
      <c r="F813" s="52" t="s">
        <v>43</v>
      </c>
      <c r="G813" s="52" t="s">
        <v>44</v>
      </c>
      <c r="H813" s="52" t="s">
        <v>31</v>
      </c>
      <c r="I813" s="52">
        <v>2023</v>
      </c>
      <c r="J813" s="52" t="s">
        <v>32</v>
      </c>
      <c r="K813" s="52" t="s">
        <v>53</v>
      </c>
      <c r="L813" s="52" t="s">
        <v>69</v>
      </c>
      <c r="M813" s="55">
        <v>82.51</v>
      </c>
      <c r="N813" s="52">
        <v>217</v>
      </c>
      <c r="O813" s="52">
        <v>0</v>
      </c>
      <c r="P813" s="55">
        <v>4548.2299999999996</v>
      </c>
      <c r="Q813" s="75" t="s">
        <v>56</v>
      </c>
    </row>
    <row r="814" spans="1:17">
      <c r="A814" s="65">
        <v>2471</v>
      </c>
      <c r="B814" s="52" t="s">
        <v>17</v>
      </c>
      <c r="C814" s="52" t="s">
        <v>18</v>
      </c>
      <c r="D814" s="52" t="s">
        <v>52</v>
      </c>
      <c r="E814" s="52" t="s">
        <v>37</v>
      </c>
      <c r="F814" s="52" t="s">
        <v>21</v>
      </c>
      <c r="G814" s="52" t="s">
        <v>22</v>
      </c>
      <c r="H814" s="52" t="s">
        <v>31</v>
      </c>
      <c r="I814" s="52">
        <v>2024</v>
      </c>
      <c r="J814" s="52" t="s">
        <v>32</v>
      </c>
      <c r="K814" s="52" t="s">
        <v>68</v>
      </c>
      <c r="L814" s="52" t="s">
        <v>69</v>
      </c>
      <c r="M814" s="55">
        <v>61.41</v>
      </c>
      <c r="N814" s="52">
        <v>359</v>
      </c>
      <c r="O814" s="52">
        <v>7.0000000000000007E-2</v>
      </c>
      <c r="P814" s="55">
        <v>3038.87</v>
      </c>
      <c r="Q814" s="75" t="s">
        <v>61</v>
      </c>
    </row>
    <row r="815" spans="1:17">
      <c r="A815" s="65">
        <v>2477</v>
      </c>
      <c r="B815" s="52" t="s">
        <v>17</v>
      </c>
      <c r="C815" s="52" t="s">
        <v>49</v>
      </c>
      <c r="D815" s="52" t="s">
        <v>54</v>
      </c>
      <c r="E815" s="52" t="s">
        <v>62</v>
      </c>
      <c r="F815" s="52" t="s">
        <v>43</v>
      </c>
      <c r="G815" s="52" t="s">
        <v>22</v>
      </c>
      <c r="H815" s="52" t="s">
        <v>23</v>
      </c>
      <c r="I815" s="52">
        <v>2024</v>
      </c>
      <c r="J815" s="52" t="s">
        <v>24</v>
      </c>
      <c r="K815" s="52" t="s">
        <v>33</v>
      </c>
      <c r="L815" s="52" t="s">
        <v>66</v>
      </c>
      <c r="M815" s="55">
        <v>69.400000000000006</v>
      </c>
      <c r="N815" s="52">
        <v>311</v>
      </c>
      <c r="O815" s="52">
        <v>0.08</v>
      </c>
      <c r="P815" s="55">
        <v>1233.74</v>
      </c>
      <c r="Q815" s="75" t="s">
        <v>61</v>
      </c>
    </row>
    <row r="816" spans="1:17">
      <c r="A816" s="65">
        <v>2481</v>
      </c>
      <c r="B816" s="52" t="s">
        <v>17</v>
      </c>
      <c r="C816" s="52" t="s">
        <v>49</v>
      </c>
      <c r="D816" s="52" t="s">
        <v>36</v>
      </c>
      <c r="E816" s="52" t="s">
        <v>20</v>
      </c>
      <c r="F816" s="52" t="s">
        <v>43</v>
      </c>
      <c r="G816" s="52" t="s">
        <v>22</v>
      </c>
      <c r="H816" s="52" t="s">
        <v>31</v>
      </c>
      <c r="I816" s="52">
        <v>2024</v>
      </c>
      <c r="J816" s="52" t="s">
        <v>45</v>
      </c>
      <c r="K816" s="52" t="s">
        <v>25</v>
      </c>
      <c r="L816" s="52" t="s">
        <v>69</v>
      </c>
      <c r="M816" s="55">
        <v>40.72</v>
      </c>
      <c r="N816" s="52">
        <v>409</v>
      </c>
      <c r="O816" s="52">
        <v>0.09</v>
      </c>
      <c r="P816" s="55">
        <v>2322.5500000000002</v>
      </c>
      <c r="Q816" s="75" t="s">
        <v>47</v>
      </c>
    </row>
    <row r="817" spans="1:17">
      <c r="A817" s="65">
        <v>2483</v>
      </c>
      <c r="B817" s="52" t="s">
        <v>17</v>
      </c>
      <c r="C817" s="52" t="s">
        <v>49</v>
      </c>
      <c r="D817" s="52" t="s">
        <v>29</v>
      </c>
      <c r="E817" s="52" t="s">
        <v>67</v>
      </c>
      <c r="F817" s="52" t="s">
        <v>43</v>
      </c>
      <c r="G817" s="52" t="s">
        <v>57</v>
      </c>
      <c r="H817" s="52" t="s">
        <v>31</v>
      </c>
      <c r="I817" s="52">
        <v>2023</v>
      </c>
      <c r="J817" s="52" t="s">
        <v>32</v>
      </c>
      <c r="K817" s="52" t="s">
        <v>25</v>
      </c>
      <c r="L817" s="52" t="s">
        <v>34</v>
      </c>
      <c r="M817" s="55">
        <v>28.44</v>
      </c>
      <c r="N817" s="52">
        <v>98</v>
      </c>
      <c r="O817" s="52">
        <v>0.1</v>
      </c>
      <c r="P817" s="55">
        <v>1827.7</v>
      </c>
      <c r="Q817" s="75" t="s">
        <v>47</v>
      </c>
    </row>
    <row r="818" spans="1:17">
      <c r="A818" s="65">
        <v>2484</v>
      </c>
      <c r="B818" s="52" t="s">
        <v>17</v>
      </c>
      <c r="C818" s="52" t="s">
        <v>28</v>
      </c>
      <c r="D818" s="52" t="s">
        <v>50</v>
      </c>
      <c r="E818" s="52" t="s">
        <v>59</v>
      </c>
      <c r="F818" s="52" t="s">
        <v>21</v>
      </c>
      <c r="G818" s="52" t="s">
        <v>44</v>
      </c>
      <c r="H818" s="52" t="s">
        <v>31</v>
      </c>
      <c r="I818" s="52">
        <v>2024</v>
      </c>
      <c r="J818" s="52" t="s">
        <v>24</v>
      </c>
      <c r="K818" s="52" t="s">
        <v>72</v>
      </c>
      <c r="L818" s="52" t="s">
        <v>39</v>
      </c>
      <c r="M818" s="55">
        <v>12.26</v>
      </c>
      <c r="N818" s="52">
        <v>486</v>
      </c>
      <c r="O818" s="52">
        <v>0.03</v>
      </c>
      <c r="P818" s="55">
        <v>691.17</v>
      </c>
      <c r="Q818" s="75" t="s">
        <v>61</v>
      </c>
    </row>
    <row r="819" spans="1:17">
      <c r="A819" s="65">
        <v>2488</v>
      </c>
      <c r="B819" s="52" t="s">
        <v>17</v>
      </c>
      <c r="C819" s="52" t="s">
        <v>28</v>
      </c>
      <c r="D819" s="52" t="s">
        <v>42</v>
      </c>
      <c r="E819" s="52" t="s">
        <v>59</v>
      </c>
      <c r="F819" s="52" t="s">
        <v>38</v>
      </c>
      <c r="G819" s="52" t="s">
        <v>44</v>
      </c>
      <c r="H819" s="52" t="s">
        <v>31</v>
      </c>
      <c r="I819" s="52">
        <v>2024</v>
      </c>
      <c r="J819" s="52" t="s">
        <v>45</v>
      </c>
      <c r="K819" s="52" t="s">
        <v>51</v>
      </c>
      <c r="L819" s="52" t="s">
        <v>69</v>
      </c>
      <c r="M819" s="55">
        <v>62.51</v>
      </c>
      <c r="N819" s="52">
        <v>315</v>
      </c>
      <c r="O819" s="52">
        <v>7.0000000000000007E-2</v>
      </c>
      <c r="P819" s="55">
        <v>1096.8</v>
      </c>
      <c r="Q819" s="75" t="s">
        <v>40</v>
      </c>
    </row>
    <row r="820" spans="1:17">
      <c r="A820" s="65">
        <v>2490</v>
      </c>
      <c r="B820" s="52" t="s">
        <v>17</v>
      </c>
      <c r="C820" s="52" t="s">
        <v>28</v>
      </c>
      <c r="D820" s="52" t="s">
        <v>54</v>
      </c>
      <c r="E820" s="52" t="s">
        <v>30</v>
      </c>
      <c r="F820" s="52" t="s">
        <v>55</v>
      </c>
      <c r="G820" s="52" t="s">
        <v>22</v>
      </c>
      <c r="H820" s="52" t="s">
        <v>23</v>
      </c>
      <c r="I820" s="52">
        <v>2024</v>
      </c>
      <c r="J820" s="52" t="s">
        <v>24</v>
      </c>
      <c r="K820" s="52" t="s">
        <v>25</v>
      </c>
      <c r="L820" s="52" t="s">
        <v>39</v>
      </c>
      <c r="M820" s="55">
        <v>92.34</v>
      </c>
      <c r="N820" s="52">
        <v>272</v>
      </c>
      <c r="O820" s="52">
        <v>0.23</v>
      </c>
      <c r="P820" s="55">
        <v>312.49</v>
      </c>
      <c r="Q820" s="75" t="s">
        <v>27</v>
      </c>
    </row>
    <row r="821" spans="1:17">
      <c r="A821" s="65">
        <v>2495</v>
      </c>
      <c r="B821" s="52" t="s">
        <v>17</v>
      </c>
      <c r="C821" s="52" t="s">
        <v>35</v>
      </c>
      <c r="D821" s="52" t="s">
        <v>50</v>
      </c>
      <c r="E821" s="52" t="s">
        <v>70</v>
      </c>
      <c r="F821" s="52" t="s">
        <v>38</v>
      </c>
      <c r="G821" s="52" t="s">
        <v>44</v>
      </c>
      <c r="H821" s="52" t="s">
        <v>23</v>
      </c>
      <c r="I821" s="52">
        <v>2024</v>
      </c>
      <c r="J821" s="52" t="s">
        <v>45</v>
      </c>
      <c r="K821" s="52" t="s">
        <v>65</v>
      </c>
      <c r="L821" s="52" t="s">
        <v>69</v>
      </c>
      <c r="M821" s="55">
        <v>40.01</v>
      </c>
      <c r="N821" s="52">
        <v>485</v>
      </c>
      <c r="O821" s="52">
        <v>0.16</v>
      </c>
      <c r="P821" s="55">
        <v>612.98</v>
      </c>
      <c r="Q821" s="75" t="s">
        <v>40</v>
      </c>
    </row>
    <row r="822" spans="1:17">
      <c r="A822" s="65">
        <v>2500</v>
      </c>
      <c r="B822" s="52" t="s">
        <v>17</v>
      </c>
      <c r="C822" s="52" t="s">
        <v>28</v>
      </c>
      <c r="D822" s="52" t="s">
        <v>42</v>
      </c>
      <c r="E822" s="52" t="s">
        <v>62</v>
      </c>
      <c r="F822" s="52" t="s">
        <v>60</v>
      </c>
      <c r="G822" s="52" t="s">
        <v>22</v>
      </c>
      <c r="H822" s="52" t="s">
        <v>31</v>
      </c>
      <c r="I822" s="52">
        <v>2023</v>
      </c>
      <c r="J822" s="52" t="s">
        <v>24</v>
      </c>
      <c r="K822" s="52" t="s">
        <v>68</v>
      </c>
      <c r="L822" s="52" t="s">
        <v>69</v>
      </c>
      <c r="M822" s="55">
        <v>89.74</v>
      </c>
      <c r="N822" s="52">
        <v>131</v>
      </c>
      <c r="O822" s="52">
        <v>0.04</v>
      </c>
      <c r="P822" s="55">
        <v>2299.0700000000002</v>
      </c>
      <c r="Q822" s="75" t="s">
        <v>40</v>
      </c>
    </row>
    <row r="823" spans="1:17">
      <c r="A823" s="65">
        <v>2501</v>
      </c>
      <c r="B823" s="52" t="s">
        <v>17</v>
      </c>
      <c r="C823" s="52" t="s">
        <v>49</v>
      </c>
      <c r="D823" s="52" t="s">
        <v>36</v>
      </c>
      <c r="E823" s="52" t="s">
        <v>70</v>
      </c>
      <c r="F823" s="52" t="s">
        <v>43</v>
      </c>
      <c r="G823" s="52" t="s">
        <v>57</v>
      </c>
      <c r="H823" s="52" t="s">
        <v>31</v>
      </c>
      <c r="I823" s="52">
        <v>2024</v>
      </c>
      <c r="J823" s="52" t="s">
        <v>63</v>
      </c>
      <c r="K823" s="52" t="s">
        <v>71</v>
      </c>
      <c r="L823" s="52" t="s">
        <v>66</v>
      </c>
      <c r="M823" s="55">
        <v>88.97</v>
      </c>
      <c r="N823" s="52">
        <v>115</v>
      </c>
      <c r="O823" s="52">
        <v>0.16</v>
      </c>
      <c r="P823" s="55">
        <v>1121.6300000000001</v>
      </c>
      <c r="Q823" s="75" t="s">
        <v>56</v>
      </c>
    </row>
    <row r="824" spans="1:17">
      <c r="A824" s="65">
        <v>2502</v>
      </c>
      <c r="B824" s="52" t="s">
        <v>17</v>
      </c>
      <c r="C824" s="52" t="s">
        <v>18</v>
      </c>
      <c r="D824" s="52" t="s">
        <v>36</v>
      </c>
      <c r="E824" s="52" t="s">
        <v>62</v>
      </c>
      <c r="F824" s="52" t="s">
        <v>43</v>
      </c>
      <c r="G824" s="52" t="s">
        <v>22</v>
      </c>
      <c r="H824" s="52" t="s">
        <v>31</v>
      </c>
      <c r="I824" s="52">
        <v>2024</v>
      </c>
      <c r="J824" s="52" t="s">
        <v>63</v>
      </c>
      <c r="K824" s="52" t="s">
        <v>64</v>
      </c>
      <c r="L824" s="52" t="s">
        <v>34</v>
      </c>
      <c r="M824" s="55">
        <v>7.35</v>
      </c>
      <c r="N824" s="52">
        <v>246</v>
      </c>
      <c r="O824" s="52">
        <v>0.23</v>
      </c>
      <c r="P824" s="55">
        <v>4762.6400000000003</v>
      </c>
      <c r="Q824" s="75" t="s">
        <v>61</v>
      </c>
    </row>
    <row r="825" spans="1:17">
      <c r="A825" s="65">
        <v>2503</v>
      </c>
      <c r="B825" s="52" t="s">
        <v>17</v>
      </c>
      <c r="C825" s="52" t="s">
        <v>28</v>
      </c>
      <c r="D825" s="52" t="s">
        <v>19</v>
      </c>
      <c r="E825" s="52" t="s">
        <v>30</v>
      </c>
      <c r="F825" s="52" t="s">
        <v>21</v>
      </c>
      <c r="G825" s="52" t="s">
        <v>22</v>
      </c>
      <c r="H825" s="52" t="s">
        <v>31</v>
      </c>
      <c r="I825" s="52">
        <v>2023</v>
      </c>
      <c r="J825" s="52" t="s">
        <v>63</v>
      </c>
      <c r="K825" s="52" t="s">
        <v>51</v>
      </c>
      <c r="L825" s="52" t="s">
        <v>26</v>
      </c>
      <c r="M825" s="55">
        <v>12.08</v>
      </c>
      <c r="N825" s="52">
        <v>348</v>
      </c>
      <c r="O825" s="52">
        <v>0.06</v>
      </c>
      <c r="P825" s="55">
        <v>3349.95</v>
      </c>
      <c r="Q825" s="75" t="s">
        <v>40</v>
      </c>
    </row>
    <row r="826" spans="1:17">
      <c r="A826" s="65">
        <v>2509</v>
      </c>
      <c r="B826" s="52" t="s">
        <v>17</v>
      </c>
      <c r="C826" s="52" t="s">
        <v>49</v>
      </c>
      <c r="D826" s="52" t="s">
        <v>29</v>
      </c>
      <c r="E826" s="52" t="s">
        <v>30</v>
      </c>
      <c r="F826" s="52" t="s">
        <v>38</v>
      </c>
      <c r="G826" s="52" t="s">
        <v>22</v>
      </c>
      <c r="H826" s="52" t="s">
        <v>23</v>
      </c>
      <c r="I826" s="52">
        <v>2024</v>
      </c>
      <c r="J826" s="52" t="s">
        <v>63</v>
      </c>
      <c r="K826" s="52" t="s">
        <v>33</v>
      </c>
      <c r="L826" s="52" t="s">
        <v>69</v>
      </c>
      <c r="M826" s="55">
        <v>47.11</v>
      </c>
      <c r="N826" s="52">
        <v>314</v>
      </c>
      <c r="O826" s="52">
        <v>0.05</v>
      </c>
      <c r="P826" s="55">
        <v>4389.6499999999996</v>
      </c>
      <c r="Q826" s="75" t="s">
        <v>61</v>
      </c>
    </row>
    <row r="827" spans="1:17">
      <c r="A827" s="65">
        <v>2519</v>
      </c>
      <c r="B827" s="52" t="s">
        <v>17</v>
      </c>
      <c r="C827" s="52" t="s">
        <v>35</v>
      </c>
      <c r="D827" s="52" t="s">
        <v>42</v>
      </c>
      <c r="E827" s="52" t="s">
        <v>30</v>
      </c>
      <c r="F827" s="52" t="s">
        <v>38</v>
      </c>
      <c r="G827" s="52" t="s">
        <v>44</v>
      </c>
      <c r="H827" s="52" t="s">
        <v>23</v>
      </c>
      <c r="I827" s="52">
        <v>2023</v>
      </c>
      <c r="J827" s="52" t="s">
        <v>63</v>
      </c>
      <c r="K827" s="52" t="s">
        <v>53</v>
      </c>
      <c r="L827" s="52" t="s">
        <v>26</v>
      </c>
      <c r="M827" s="55">
        <v>53.66</v>
      </c>
      <c r="N827" s="52">
        <v>369</v>
      </c>
      <c r="O827" s="52">
        <v>0.3</v>
      </c>
      <c r="P827" s="55">
        <v>4628.17</v>
      </c>
      <c r="Q827" s="75" t="s">
        <v>40</v>
      </c>
    </row>
    <row r="828" spans="1:17">
      <c r="A828" s="65">
        <v>2523</v>
      </c>
      <c r="B828" s="52" t="s">
        <v>17</v>
      </c>
      <c r="C828" s="52" t="s">
        <v>49</v>
      </c>
      <c r="D828" s="52" t="s">
        <v>54</v>
      </c>
      <c r="E828" s="52" t="s">
        <v>20</v>
      </c>
      <c r="F828" s="52" t="s">
        <v>38</v>
      </c>
      <c r="G828" s="52" t="s">
        <v>57</v>
      </c>
      <c r="H828" s="52" t="s">
        <v>31</v>
      </c>
      <c r="I828" s="52">
        <v>2024</v>
      </c>
      <c r="J828" s="52" t="s">
        <v>45</v>
      </c>
      <c r="K828" s="52" t="s">
        <v>58</v>
      </c>
      <c r="L828" s="52" t="s">
        <v>39</v>
      </c>
      <c r="M828" s="55">
        <v>54.09</v>
      </c>
      <c r="N828" s="52">
        <v>193</v>
      </c>
      <c r="O828" s="52">
        <v>0.03</v>
      </c>
      <c r="P828" s="55">
        <v>3087.96</v>
      </c>
      <c r="Q828" s="75" t="s">
        <v>61</v>
      </c>
    </row>
    <row r="829" spans="1:17">
      <c r="A829" s="65">
        <v>2525</v>
      </c>
      <c r="B829" s="52" t="s">
        <v>17</v>
      </c>
      <c r="C829" s="52" t="s">
        <v>49</v>
      </c>
      <c r="D829" s="52" t="s">
        <v>29</v>
      </c>
      <c r="E829" s="52" t="s">
        <v>20</v>
      </c>
      <c r="F829" s="52" t="s">
        <v>38</v>
      </c>
      <c r="G829" s="52" t="s">
        <v>22</v>
      </c>
      <c r="H829" s="52" t="s">
        <v>31</v>
      </c>
      <c r="I829" s="52">
        <v>2024</v>
      </c>
      <c r="J829" s="52" t="s">
        <v>45</v>
      </c>
      <c r="K829" s="52" t="s">
        <v>68</v>
      </c>
      <c r="L829" s="52" t="s">
        <v>39</v>
      </c>
      <c r="M829" s="55">
        <v>84.66</v>
      </c>
      <c r="N829" s="52">
        <v>427</v>
      </c>
      <c r="O829" s="52">
        <v>0.24</v>
      </c>
      <c r="P829" s="55">
        <v>2243.4</v>
      </c>
      <c r="Q829" s="75" t="s">
        <v>61</v>
      </c>
    </row>
    <row r="830" spans="1:17">
      <c r="A830" s="65">
        <v>2526</v>
      </c>
      <c r="B830" s="52" t="s">
        <v>17</v>
      </c>
      <c r="C830" s="52" t="s">
        <v>35</v>
      </c>
      <c r="D830" s="52" t="s">
        <v>50</v>
      </c>
      <c r="E830" s="52" t="s">
        <v>59</v>
      </c>
      <c r="F830" s="52" t="s">
        <v>43</v>
      </c>
      <c r="G830" s="52" t="s">
        <v>44</v>
      </c>
      <c r="H830" s="52" t="s">
        <v>31</v>
      </c>
      <c r="I830" s="52">
        <v>2023</v>
      </c>
      <c r="J830" s="52" t="s">
        <v>63</v>
      </c>
      <c r="K830" s="52" t="s">
        <v>25</v>
      </c>
      <c r="L830" s="52" t="s">
        <v>26</v>
      </c>
      <c r="M830" s="55">
        <v>56.51</v>
      </c>
      <c r="N830" s="52">
        <v>20</v>
      </c>
      <c r="O830" s="52">
        <v>0.1</v>
      </c>
      <c r="P830" s="55">
        <v>4513.54</v>
      </c>
      <c r="Q830" s="75" t="s">
        <v>61</v>
      </c>
    </row>
    <row r="831" spans="1:17">
      <c r="A831" s="65">
        <v>2531</v>
      </c>
      <c r="B831" s="52" t="s">
        <v>17</v>
      </c>
      <c r="C831" s="52" t="s">
        <v>28</v>
      </c>
      <c r="D831" s="52" t="s">
        <v>36</v>
      </c>
      <c r="E831" s="52" t="s">
        <v>20</v>
      </c>
      <c r="F831" s="52" t="s">
        <v>60</v>
      </c>
      <c r="G831" s="52" t="s">
        <v>44</v>
      </c>
      <c r="H831" s="52" t="s">
        <v>31</v>
      </c>
      <c r="I831" s="52">
        <v>2023</v>
      </c>
      <c r="J831" s="52" t="s">
        <v>24</v>
      </c>
      <c r="K831" s="52" t="s">
        <v>33</v>
      </c>
      <c r="L831" s="52" t="s">
        <v>26</v>
      </c>
      <c r="M831" s="55">
        <v>97.55</v>
      </c>
      <c r="N831" s="52">
        <v>346</v>
      </c>
      <c r="O831" s="52">
        <v>0.13</v>
      </c>
      <c r="P831" s="55">
        <v>2115.39</v>
      </c>
      <c r="Q831" s="75" t="s">
        <v>27</v>
      </c>
    </row>
    <row r="832" spans="1:17">
      <c r="A832" s="65">
        <v>2533</v>
      </c>
      <c r="B832" s="52" t="s">
        <v>17</v>
      </c>
      <c r="C832" s="52" t="s">
        <v>49</v>
      </c>
      <c r="D832" s="52" t="s">
        <v>19</v>
      </c>
      <c r="E832" s="52" t="s">
        <v>37</v>
      </c>
      <c r="F832" s="52" t="s">
        <v>55</v>
      </c>
      <c r="G832" s="52" t="s">
        <v>57</v>
      </c>
      <c r="H832" s="52" t="s">
        <v>23</v>
      </c>
      <c r="I832" s="52">
        <v>2024</v>
      </c>
      <c r="J832" s="52" t="s">
        <v>32</v>
      </c>
      <c r="K832" s="52" t="s">
        <v>64</v>
      </c>
      <c r="L832" s="52" t="s">
        <v>69</v>
      </c>
      <c r="M832" s="55">
        <v>72.599999999999994</v>
      </c>
      <c r="N832" s="52">
        <v>101</v>
      </c>
      <c r="O832" s="52">
        <v>0.21</v>
      </c>
      <c r="P832" s="55">
        <v>2735.18</v>
      </c>
      <c r="Q832" s="75" t="s">
        <v>61</v>
      </c>
    </row>
    <row r="833" spans="1:17">
      <c r="A833" s="65">
        <v>2534</v>
      </c>
      <c r="B833" s="52" t="s">
        <v>17</v>
      </c>
      <c r="C833" s="52" t="s">
        <v>18</v>
      </c>
      <c r="D833" s="52" t="s">
        <v>42</v>
      </c>
      <c r="E833" s="52" t="s">
        <v>20</v>
      </c>
      <c r="F833" s="52" t="s">
        <v>43</v>
      </c>
      <c r="G833" s="52" t="s">
        <v>44</v>
      </c>
      <c r="H833" s="52" t="s">
        <v>23</v>
      </c>
      <c r="I833" s="52">
        <v>2024</v>
      </c>
      <c r="J833" s="52" t="s">
        <v>45</v>
      </c>
      <c r="K833" s="52" t="s">
        <v>58</v>
      </c>
      <c r="L833" s="52" t="s">
        <v>26</v>
      </c>
      <c r="M833" s="55">
        <v>92.4</v>
      </c>
      <c r="N833" s="52">
        <v>161</v>
      </c>
      <c r="O833" s="52">
        <v>0.22</v>
      </c>
      <c r="P833" s="55">
        <v>4442.8500000000004</v>
      </c>
      <c r="Q833" s="75" t="s">
        <v>61</v>
      </c>
    </row>
    <row r="834" spans="1:17">
      <c r="A834" s="65">
        <v>2541</v>
      </c>
      <c r="B834" s="52" t="s">
        <v>17</v>
      </c>
      <c r="C834" s="52" t="s">
        <v>49</v>
      </c>
      <c r="D834" s="52" t="s">
        <v>29</v>
      </c>
      <c r="E834" s="52" t="s">
        <v>59</v>
      </c>
      <c r="F834" s="52" t="s">
        <v>55</v>
      </c>
      <c r="G834" s="52" t="s">
        <v>57</v>
      </c>
      <c r="H834" s="52" t="s">
        <v>23</v>
      </c>
      <c r="I834" s="52">
        <v>2023</v>
      </c>
      <c r="J834" s="52" t="s">
        <v>63</v>
      </c>
      <c r="K834" s="52" t="s">
        <v>25</v>
      </c>
      <c r="L834" s="52" t="s">
        <v>26</v>
      </c>
      <c r="M834" s="55">
        <v>82.78</v>
      </c>
      <c r="N834" s="52">
        <v>449</v>
      </c>
      <c r="O834" s="52">
        <v>0.01</v>
      </c>
      <c r="P834" s="55">
        <v>1385.84</v>
      </c>
      <c r="Q834" s="75" t="s">
        <v>56</v>
      </c>
    </row>
    <row r="835" spans="1:17">
      <c r="A835" s="65">
        <v>2543</v>
      </c>
      <c r="B835" s="52" t="s">
        <v>17</v>
      </c>
      <c r="C835" s="52" t="s">
        <v>49</v>
      </c>
      <c r="D835" s="52" t="s">
        <v>52</v>
      </c>
      <c r="E835" s="52" t="s">
        <v>59</v>
      </c>
      <c r="F835" s="52" t="s">
        <v>60</v>
      </c>
      <c r="G835" s="52" t="s">
        <v>22</v>
      </c>
      <c r="H835" s="52" t="s">
        <v>23</v>
      </c>
      <c r="I835" s="52">
        <v>2024</v>
      </c>
      <c r="J835" s="52" t="s">
        <v>32</v>
      </c>
      <c r="K835" s="52" t="s">
        <v>72</v>
      </c>
      <c r="L835" s="52" t="s">
        <v>26</v>
      </c>
      <c r="M835" s="55">
        <v>42.41</v>
      </c>
      <c r="N835" s="52">
        <v>496</v>
      </c>
      <c r="O835" s="52">
        <v>0.24</v>
      </c>
      <c r="P835" s="55">
        <v>518.62</v>
      </c>
      <c r="Q835" s="75" t="s">
        <v>40</v>
      </c>
    </row>
    <row r="836" spans="1:17">
      <c r="A836" s="65">
        <v>2544</v>
      </c>
      <c r="B836" s="52" t="s">
        <v>17</v>
      </c>
      <c r="C836" s="52" t="s">
        <v>18</v>
      </c>
      <c r="D836" s="52" t="s">
        <v>36</v>
      </c>
      <c r="E836" s="52" t="s">
        <v>70</v>
      </c>
      <c r="F836" s="52" t="s">
        <v>60</v>
      </c>
      <c r="G836" s="52" t="s">
        <v>44</v>
      </c>
      <c r="H836" s="52" t="s">
        <v>31</v>
      </c>
      <c r="I836" s="52">
        <v>2024</v>
      </c>
      <c r="J836" s="52" t="s">
        <v>63</v>
      </c>
      <c r="K836" s="52" t="s">
        <v>25</v>
      </c>
      <c r="L836" s="52" t="s">
        <v>34</v>
      </c>
      <c r="M836" s="55">
        <v>53.22</v>
      </c>
      <c r="N836" s="52">
        <v>36</v>
      </c>
      <c r="O836" s="52">
        <v>0.21</v>
      </c>
      <c r="P836" s="55">
        <v>2490.59</v>
      </c>
      <c r="Q836" s="75" t="s">
        <v>47</v>
      </c>
    </row>
    <row r="837" spans="1:17">
      <c r="A837" s="65">
        <v>2550</v>
      </c>
      <c r="B837" s="52" t="s">
        <v>17</v>
      </c>
      <c r="C837" s="52" t="s">
        <v>49</v>
      </c>
      <c r="D837" s="52" t="s">
        <v>50</v>
      </c>
      <c r="E837" s="52" t="s">
        <v>59</v>
      </c>
      <c r="F837" s="52" t="s">
        <v>43</v>
      </c>
      <c r="G837" s="52" t="s">
        <v>57</v>
      </c>
      <c r="H837" s="52" t="s">
        <v>31</v>
      </c>
      <c r="I837" s="52">
        <v>2023</v>
      </c>
      <c r="J837" s="52" t="s">
        <v>45</v>
      </c>
      <c r="K837" s="52" t="s">
        <v>33</v>
      </c>
      <c r="L837" s="52" t="s">
        <v>39</v>
      </c>
      <c r="M837" s="55">
        <v>72.87</v>
      </c>
      <c r="N837" s="52">
        <v>13</v>
      </c>
      <c r="O837" s="52">
        <v>0.21</v>
      </c>
      <c r="P837" s="55">
        <v>4525.0600000000004</v>
      </c>
      <c r="Q837" s="75" t="s">
        <v>56</v>
      </c>
    </row>
    <row r="838" spans="1:17">
      <c r="A838" s="65">
        <v>2551</v>
      </c>
      <c r="B838" s="52" t="s">
        <v>17</v>
      </c>
      <c r="C838" s="52" t="s">
        <v>18</v>
      </c>
      <c r="D838" s="52" t="s">
        <v>29</v>
      </c>
      <c r="E838" s="52" t="s">
        <v>62</v>
      </c>
      <c r="F838" s="52" t="s">
        <v>55</v>
      </c>
      <c r="G838" s="52" t="s">
        <v>44</v>
      </c>
      <c r="H838" s="52" t="s">
        <v>31</v>
      </c>
      <c r="I838" s="52">
        <v>2024</v>
      </c>
      <c r="J838" s="52" t="s">
        <v>32</v>
      </c>
      <c r="K838" s="52" t="s">
        <v>25</v>
      </c>
      <c r="L838" s="52" t="s">
        <v>34</v>
      </c>
      <c r="M838" s="55">
        <v>67.760000000000005</v>
      </c>
      <c r="N838" s="52">
        <v>318</v>
      </c>
      <c r="O838" s="52">
        <v>0.25</v>
      </c>
      <c r="P838" s="55">
        <v>2431.42</v>
      </c>
      <c r="Q838" s="75" t="s">
        <v>47</v>
      </c>
    </row>
    <row r="839" spans="1:17">
      <c r="A839" s="65">
        <v>2552</v>
      </c>
      <c r="B839" s="52" t="s">
        <v>17</v>
      </c>
      <c r="C839" s="52" t="s">
        <v>35</v>
      </c>
      <c r="D839" s="52" t="s">
        <v>19</v>
      </c>
      <c r="E839" s="52" t="s">
        <v>20</v>
      </c>
      <c r="F839" s="52" t="s">
        <v>60</v>
      </c>
      <c r="G839" s="52" t="s">
        <v>22</v>
      </c>
      <c r="H839" s="52" t="s">
        <v>23</v>
      </c>
      <c r="I839" s="52">
        <v>2024</v>
      </c>
      <c r="J839" s="52" t="s">
        <v>24</v>
      </c>
      <c r="K839" s="52" t="s">
        <v>25</v>
      </c>
      <c r="L839" s="52" t="s">
        <v>69</v>
      </c>
      <c r="M839" s="55">
        <v>27.72</v>
      </c>
      <c r="N839" s="52">
        <v>495</v>
      </c>
      <c r="O839" s="52">
        <v>0.2</v>
      </c>
      <c r="P839" s="55">
        <v>3736.81</v>
      </c>
      <c r="Q839" s="75" t="s">
        <v>47</v>
      </c>
    </row>
    <row r="840" spans="1:17">
      <c r="A840" s="65">
        <v>2556</v>
      </c>
      <c r="B840" s="52" t="s">
        <v>17</v>
      </c>
      <c r="C840" s="52" t="s">
        <v>18</v>
      </c>
      <c r="D840" s="52" t="s">
        <v>29</v>
      </c>
      <c r="E840" s="52" t="s">
        <v>20</v>
      </c>
      <c r="F840" s="52" t="s">
        <v>38</v>
      </c>
      <c r="G840" s="52" t="s">
        <v>57</v>
      </c>
      <c r="H840" s="52" t="s">
        <v>23</v>
      </c>
      <c r="I840" s="52">
        <v>2023</v>
      </c>
      <c r="J840" s="52" t="s">
        <v>24</v>
      </c>
      <c r="K840" s="52" t="s">
        <v>73</v>
      </c>
      <c r="L840" s="52" t="s">
        <v>69</v>
      </c>
      <c r="M840" s="55">
        <v>20.65</v>
      </c>
      <c r="N840" s="52">
        <v>112</v>
      </c>
      <c r="O840" s="52">
        <v>0.23</v>
      </c>
      <c r="P840" s="55">
        <v>1191.69</v>
      </c>
      <c r="Q840" s="75" t="s">
        <v>56</v>
      </c>
    </row>
    <row r="841" spans="1:17">
      <c r="A841" s="65">
        <v>2557</v>
      </c>
      <c r="B841" s="52" t="s">
        <v>17</v>
      </c>
      <c r="C841" s="52" t="s">
        <v>49</v>
      </c>
      <c r="D841" s="52" t="s">
        <v>54</v>
      </c>
      <c r="E841" s="52" t="s">
        <v>30</v>
      </c>
      <c r="F841" s="52" t="s">
        <v>38</v>
      </c>
      <c r="G841" s="52" t="s">
        <v>57</v>
      </c>
      <c r="H841" s="52" t="s">
        <v>23</v>
      </c>
      <c r="I841" s="52">
        <v>2023</v>
      </c>
      <c r="J841" s="52" t="s">
        <v>32</v>
      </c>
      <c r="K841" s="52" t="s">
        <v>25</v>
      </c>
      <c r="L841" s="52" t="s">
        <v>66</v>
      </c>
      <c r="M841" s="55">
        <v>32.68</v>
      </c>
      <c r="N841" s="52">
        <v>366</v>
      </c>
      <c r="O841" s="52">
        <v>0.11</v>
      </c>
      <c r="P841" s="55">
        <v>2978.51</v>
      </c>
      <c r="Q841" s="75" t="s">
        <v>47</v>
      </c>
    </row>
    <row r="842" spans="1:17">
      <c r="A842" s="65">
        <v>2562</v>
      </c>
      <c r="B842" s="52" t="s">
        <v>17</v>
      </c>
      <c r="C842" s="52" t="s">
        <v>49</v>
      </c>
      <c r="D842" s="52" t="s">
        <v>54</v>
      </c>
      <c r="E842" s="52" t="s">
        <v>30</v>
      </c>
      <c r="F842" s="52" t="s">
        <v>55</v>
      </c>
      <c r="G842" s="52" t="s">
        <v>22</v>
      </c>
      <c r="H842" s="52" t="s">
        <v>23</v>
      </c>
      <c r="I842" s="52">
        <v>2023</v>
      </c>
      <c r="J842" s="52" t="s">
        <v>45</v>
      </c>
      <c r="K842" s="52" t="s">
        <v>33</v>
      </c>
      <c r="L842" s="52" t="s">
        <v>66</v>
      </c>
      <c r="M842" s="55">
        <v>81.63</v>
      </c>
      <c r="N842" s="52">
        <v>17</v>
      </c>
      <c r="O842" s="52">
        <v>0.3</v>
      </c>
      <c r="P842" s="55">
        <v>3103.54</v>
      </c>
      <c r="Q842" s="75" t="s">
        <v>40</v>
      </c>
    </row>
    <row r="843" spans="1:17">
      <c r="A843" s="65">
        <v>2564</v>
      </c>
      <c r="B843" s="52" t="s">
        <v>17</v>
      </c>
      <c r="C843" s="52" t="s">
        <v>35</v>
      </c>
      <c r="D843" s="52" t="s">
        <v>19</v>
      </c>
      <c r="E843" s="52" t="s">
        <v>70</v>
      </c>
      <c r="F843" s="52" t="s">
        <v>60</v>
      </c>
      <c r="G843" s="52" t="s">
        <v>57</v>
      </c>
      <c r="H843" s="52" t="s">
        <v>23</v>
      </c>
      <c r="I843" s="52">
        <v>2024</v>
      </c>
      <c r="J843" s="52" t="s">
        <v>63</v>
      </c>
      <c r="K843" s="52" t="s">
        <v>64</v>
      </c>
      <c r="L843" s="52" t="s">
        <v>34</v>
      </c>
      <c r="M843" s="55">
        <v>70.2</v>
      </c>
      <c r="N843" s="52">
        <v>95</v>
      </c>
      <c r="O843" s="52">
        <v>0.18</v>
      </c>
      <c r="P843" s="55">
        <v>97.38</v>
      </c>
      <c r="Q843" s="75" t="s">
        <v>56</v>
      </c>
    </row>
    <row r="844" spans="1:17">
      <c r="A844" s="65">
        <v>2567</v>
      </c>
      <c r="B844" s="52" t="s">
        <v>17</v>
      </c>
      <c r="C844" s="52" t="s">
        <v>18</v>
      </c>
      <c r="D844" s="52" t="s">
        <v>54</v>
      </c>
      <c r="E844" s="52" t="s">
        <v>67</v>
      </c>
      <c r="F844" s="52" t="s">
        <v>43</v>
      </c>
      <c r="G844" s="52" t="s">
        <v>57</v>
      </c>
      <c r="H844" s="52" t="s">
        <v>31</v>
      </c>
      <c r="I844" s="52">
        <v>2024</v>
      </c>
      <c r="J844" s="52" t="s">
        <v>24</v>
      </c>
      <c r="K844" s="52" t="s">
        <v>58</v>
      </c>
      <c r="L844" s="52" t="s">
        <v>69</v>
      </c>
      <c r="M844" s="55">
        <v>59.4</v>
      </c>
      <c r="N844" s="52">
        <v>187</v>
      </c>
      <c r="O844" s="52">
        <v>0.28000000000000003</v>
      </c>
      <c r="P844" s="55">
        <v>3268.64</v>
      </c>
      <c r="Q844" s="75" t="s">
        <v>40</v>
      </c>
    </row>
    <row r="845" spans="1:17">
      <c r="A845" s="65">
        <v>2568</v>
      </c>
      <c r="B845" s="52" t="s">
        <v>17</v>
      </c>
      <c r="C845" s="52" t="s">
        <v>49</v>
      </c>
      <c r="D845" s="52" t="s">
        <v>52</v>
      </c>
      <c r="E845" s="52" t="s">
        <v>70</v>
      </c>
      <c r="F845" s="52" t="s">
        <v>43</v>
      </c>
      <c r="G845" s="52" t="s">
        <v>22</v>
      </c>
      <c r="H845" s="52" t="s">
        <v>23</v>
      </c>
      <c r="I845" s="52">
        <v>2024</v>
      </c>
      <c r="J845" s="52" t="s">
        <v>63</v>
      </c>
      <c r="K845" s="52" t="s">
        <v>53</v>
      </c>
      <c r="L845" s="52" t="s">
        <v>66</v>
      </c>
      <c r="M845" s="55">
        <v>82.79</v>
      </c>
      <c r="N845" s="52">
        <v>263</v>
      </c>
      <c r="O845" s="52">
        <v>0.17</v>
      </c>
      <c r="P845" s="55">
        <v>1096.1199999999999</v>
      </c>
      <c r="Q845" s="75" t="s">
        <v>61</v>
      </c>
    </row>
    <row r="846" spans="1:17">
      <c r="A846" s="65">
        <v>2569</v>
      </c>
      <c r="B846" s="52" t="s">
        <v>17</v>
      </c>
      <c r="C846" s="52" t="s">
        <v>28</v>
      </c>
      <c r="D846" s="52" t="s">
        <v>19</v>
      </c>
      <c r="E846" s="52" t="s">
        <v>59</v>
      </c>
      <c r="F846" s="52" t="s">
        <v>60</v>
      </c>
      <c r="G846" s="52" t="s">
        <v>57</v>
      </c>
      <c r="H846" s="52" t="s">
        <v>31</v>
      </c>
      <c r="I846" s="52">
        <v>2023</v>
      </c>
      <c r="J846" s="52" t="s">
        <v>24</v>
      </c>
      <c r="K846" s="52" t="s">
        <v>58</v>
      </c>
      <c r="L846" s="52" t="s">
        <v>34</v>
      </c>
      <c r="M846" s="55">
        <v>33.28</v>
      </c>
      <c r="N846" s="52">
        <v>479</v>
      </c>
      <c r="O846" s="52">
        <v>0.14000000000000001</v>
      </c>
      <c r="P846" s="55">
        <v>2532.3200000000002</v>
      </c>
      <c r="Q846" s="75" t="s">
        <v>40</v>
      </c>
    </row>
    <row r="847" spans="1:17">
      <c r="A847" s="65">
        <v>2572</v>
      </c>
      <c r="B847" s="52" t="s">
        <v>17</v>
      </c>
      <c r="C847" s="52" t="s">
        <v>18</v>
      </c>
      <c r="D847" s="52" t="s">
        <v>50</v>
      </c>
      <c r="E847" s="52" t="s">
        <v>70</v>
      </c>
      <c r="F847" s="52" t="s">
        <v>55</v>
      </c>
      <c r="G847" s="52" t="s">
        <v>22</v>
      </c>
      <c r="H847" s="52" t="s">
        <v>31</v>
      </c>
      <c r="I847" s="52">
        <v>2023</v>
      </c>
      <c r="J847" s="52" t="s">
        <v>45</v>
      </c>
      <c r="K847" s="52" t="s">
        <v>68</v>
      </c>
      <c r="L847" s="52" t="s">
        <v>39</v>
      </c>
      <c r="M847" s="55">
        <v>23.22</v>
      </c>
      <c r="N847" s="52">
        <v>204</v>
      </c>
      <c r="O847" s="52">
        <v>0.03</v>
      </c>
      <c r="P847" s="55">
        <v>210.36</v>
      </c>
      <c r="Q847" s="75" t="s">
        <v>56</v>
      </c>
    </row>
    <row r="848" spans="1:17">
      <c r="A848" s="65">
        <v>2575</v>
      </c>
      <c r="B848" s="52" t="s">
        <v>17</v>
      </c>
      <c r="C848" s="52" t="s">
        <v>28</v>
      </c>
      <c r="D848" s="52" t="s">
        <v>50</v>
      </c>
      <c r="E848" s="52" t="s">
        <v>20</v>
      </c>
      <c r="F848" s="52" t="s">
        <v>55</v>
      </c>
      <c r="G848" s="52" t="s">
        <v>22</v>
      </c>
      <c r="H848" s="52" t="s">
        <v>23</v>
      </c>
      <c r="I848" s="52">
        <v>2024</v>
      </c>
      <c r="J848" s="52" t="s">
        <v>24</v>
      </c>
      <c r="K848" s="52" t="s">
        <v>25</v>
      </c>
      <c r="L848" s="52" t="s">
        <v>26</v>
      </c>
      <c r="M848" s="55">
        <v>73.7</v>
      </c>
      <c r="N848" s="52">
        <v>438</v>
      </c>
      <c r="O848" s="52">
        <v>0.04</v>
      </c>
      <c r="P848" s="55">
        <v>3529.97</v>
      </c>
      <c r="Q848" s="75" t="s">
        <v>56</v>
      </c>
    </row>
    <row r="849" spans="1:17">
      <c r="A849" s="65">
        <v>2577</v>
      </c>
      <c r="B849" s="52" t="s">
        <v>17</v>
      </c>
      <c r="C849" s="52" t="s">
        <v>18</v>
      </c>
      <c r="D849" s="52" t="s">
        <v>29</v>
      </c>
      <c r="E849" s="52" t="s">
        <v>67</v>
      </c>
      <c r="F849" s="52" t="s">
        <v>38</v>
      </c>
      <c r="G849" s="52" t="s">
        <v>22</v>
      </c>
      <c r="H849" s="52" t="s">
        <v>23</v>
      </c>
      <c r="I849" s="52">
        <v>2023</v>
      </c>
      <c r="J849" s="52" t="s">
        <v>32</v>
      </c>
      <c r="K849" s="52" t="s">
        <v>58</v>
      </c>
      <c r="L849" s="52" t="s">
        <v>26</v>
      </c>
      <c r="M849" s="55">
        <v>77.83</v>
      </c>
      <c r="N849" s="52">
        <v>75</v>
      </c>
      <c r="O849" s="52">
        <v>0.28000000000000003</v>
      </c>
      <c r="P849" s="55">
        <v>4067.14</v>
      </c>
      <c r="Q849" s="75" t="s">
        <v>47</v>
      </c>
    </row>
    <row r="850" spans="1:17">
      <c r="A850" s="65">
        <v>2581</v>
      </c>
      <c r="B850" s="52" t="s">
        <v>17</v>
      </c>
      <c r="C850" s="52" t="s">
        <v>18</v>
      </c>
      <c r="D850" s="52" t="s">
        <v>19</v>
      </c>
      <c r="E850" s="52" t="s">
        <v>70</v>
      </c>
      <c r="F850" s="52" t="s">
        <v>43</v>
      </c>
      <c r="G850" s="52" t="s">
        <v>57</v>
      </c>
      <c r="H850" s="52" t="s">
        <v>23</v>
      </c>
      <c r="I850" s="52">
        <v>2023</v>
      </c>
      <c r="J850" s="52" t="s">
        <v>63</v>
      </c>
      <c r="K850" s="52" t="s">
        <v>53</v>
      </c>
      <c r="L850" s="52" t="s">
        <v>66</v>
      </c>
      <c r="M850" s="55">
        <v>48.15</v>
      </c>
      <c r="N850" s="52">
        <v>390</v>
      </c>
      <c r="O850" s="52">
        <v>0.22</v>
      </c>
      <c r="P850" s="55">
        <v>3336.57</v>
      </c>
      <c r="Q850" s="75" t="s">
        <v>61</v>
      </c>
    </row>
    <row r="851" spans="1:17">
      <c r="A851" s="65">
        <v>2595</v>
      </c>
      <c r="B851" s="52" t="s">
        <v>17</v>
      </c>
      <c r="C851" s="52" t="s">
        <v>18</v>
      </c>
      <c r="D851" s="52" t="s">
        <v>50</v>
      </c>
      <c r="E851" s="52" t="s">
        <v>37</v>
      </c>
      <c r="F851" s="52" t="s">
        <v>60</v>
      </c>
      <c r="G851" s="52" t="s">
        <v>44</v>
      </c>
      <c r="H851" s="52" t="s">
        <v>23</v>
      </c>
      <c r="I851" s="52">
        <v>2023</v>
      </c>
      <c r="J851" s="52" t="s">
        <v>63</v>
      </c>
      <c r="K851" s="52" t="s">
        <v>73</v>
      </c>
      <c r="L851" s="52" t="s">
        <v>34</v>
      </c>
      <c r="M851" s="55">
        <v>60.19</v>
      </c>
      <c r="N851" s="52">
        <v>323</v>
      </c>
      <c r="O851" s="52">
        <v>0.26</v>
      </c>
      <c r="P851" s="55">
        <v>4171.6099999999997</v>
      </c>
      <c r="Q851" s="75" t="s">
        <v>56</v>
      </c>
    </row>
    <row r="852" spans="1:17">
      <c r="A852" s="65">
        <v>2596</v>
      </c>
      <c r="B852" s="52" t="s">
        <v>17</v>
      </c>
      <c r="C852" s="52" t="s">
        <v>49</v>
      </c>
      <c r="D852" s="52" t="s">
        <v>42</v>
      </c>
      <c r="E852" s="52" t="s">
        <v>37</v>
      </c>
      <c r="F852" s="52" t="s">
        <v>21</v>
      </c>
      <c r="G852" s="52" t="s">
        <v>57</v>
      </c>
      <c r="H852" s="52" t="s">
        <v>23</v>
      </c>
      <c r="I852" s="52">
        <v>2023</v>
      </c>
      <c r="J852" s="52" t="s">
        <v>63</v>
      </c>
      <c r="K852" s="52" t="s">
        <v>72</v>
      </c>
      <c r="L852" s="52" t="s">
        <v>34</v>
      </c>
      <c r="M852" s="55">
        <v>91.47</v>
      </c>
      <c r="N852" s="52">
        <v>444</v>
      </c>
      <c r="O852" s="52">
        <v>0.12</v>
      </c>
      <c r="P852" s="55">
        <v>2426.5500000000002</v>
      </c>
      <c r="Q852" s="75" t="s">
        <v>61</v>
      </c>
    </row>
    <row r="853" spans="1:17">
      <c r="A853" s="65">
        <v>2599</v>
      </c>
      <c r="B853" s="52" t="s">
        <v>17</v>
      </c>
      <c r="C853" s="52" t="s">
        <v>18</v>
      </c>
      <c r="D853" s="52" t="s">
        <v>54</v>
      </c>
      <c r="E853" s="52" t="s">
        <v>62</v>
      </c>
      <c r="F853" s="52" t="s">
        <v>60</v>
      </c>
      <c r="G853" s="52" t="s">
        <v>44</v>
      </c>
      <c r="H853" s="52" t="s">
        <v>23</v>
      </c>
      <c r="I853" s="52">
        <v>2023</v>
      </c>
      <c r="J853" s="52" t="s">
        <v>63</v>
      </c>
      <c r="K853" s="52" t="s">
        <v>72</v>
      </c>
      <c r="L853" s="52" t="s">
        <v>26</v>
      </c>
      <c r="M853" s="55">
        <v>38.5</v>
      </c>
      <c r="N853" s="52">
        <v>404</v>
      </c>
      <c r="O853" s="52">
        <v>0.02</v>
      </c>
      <c r="P853" s="55">
        <v>3218.48</v>
      </c>
      <c r="Q853" s="75" t="s">
        <v>47</v>
      </c>
    </row>
    <row r="854" spans="1:17">
      <c r="A854" s="65">
        <v>2600</v>
      </c>
      <c r="B854" s="52" t="s">
        <v>17</v>
      </c>
      <c r="C854" s="52" t="s">
        <v>49</v>
      </c>
      <c r="D854" s="52" t="s">
        <v>29</v>
      </c>
      <c r="E854" s="52" t="s">
        <v>37</v>
      </c>
      <c r="F854" s="52" t="s">
        <v>43</v>
      </c>
      <c r="G854" s="52" t="s">
        <v>22</v>
      </c>
      <c r="H854" s="52" t="s">
        <v>23</v>
      </c>
      <c r="I854" s="52">
        <v>2024</v>
      </c>
      <c r="J854" s="52" t="s">
        <v>63</v>
      </c>
      <c r="K854" s="52" t="s">
        <v>73</v>
      </c>
      <c r="L854" s="52" t="s">
        <v>66</v>
      </c>
      <c r="M854" s="55">
        <v>50.92</v>
      </c>
      <c r="N854" s="52">
        <v>161</v>
      </c>
      <c r="O854" s="52">
        <v>0.15</v>
      </c>
      <c r="P854" s="55">
        <v>1791.89</v>
      </c>
      <c r="Q854" s="75" t="s">
        <v>40</v>
      </c>
    </row>
    <row r="855" spans="1:17">
      <c r="A855" s="65">
        <v>2605</v>
      </c>
      <c r="B855" s="52" t="s">
        <v>17</v>
      </c>
      <c r="C855" s="52" t="s">
        <v>49</v>
      </c>
      <c r="D855" s="52" t="s">
        <v>29</v>
      </c>
      <c r="E855" s="52" t="s">
        <v>62</v>
      </c>
      <c r="F855" s="52" t="s">
        <v>38</v>
      </c>
      <c r="G855" s="52" t="s">
        <v>44</v>
      </c>
      <c r="H855" s="52" t="s">
        <v>23</v>
      </c>
      <c r="I855" s="52">
        <v>2023</v>
      </c>
      <c r="J855" s="52" t="s">
        <v>45</v>
      </c>
      <c r="K855" s="52" t="s">
        <v>73</v>
      </c>
      <c r="L855" s="52" t="s">
        <v>66</v>
      </c>
      <c r="M855" s="55">
        <v>89.94</v>
      </c>
      <c r="N855" s="52">
        <v>296</v>
      </c>
      <c r="O855" s="52">
        <v>7.0000000000000007E-2</v>
      </c>
      <c r="P855" s="55">
        <v>3430.98</v>
      </c>
      <c r="Q855" s="75" t="s">
        <v>56</v>
      </c>
    </row>
    <row r="856" spans="1:17">
      <c r="A856" s="65">
        <v>2607</v>
      </c>
      <c r="B856" s="52" t="s">
        <v>17</v>
      </c>
      <c r="C856" s="52" t="s">
        <v>49</v>
      </c>
      <c r="D856" s="52" t="s">
        <v>36</v>
      </c>
      <c r="E856" s="52" t="s">
        <v>20</v>
      </c>
      <c r="F856" s="52" t="s">
        <v>55</v>
      </c>
      <c r="G856" s="52" t="s">
        <v>57</v>
      </c>
      <c r="H856" s="52" t="s">
        <v>23</v>
      </c>
      <c r="I856" s="52">
        <v>2023</v>
      </c>
      <c r="J856" s="52" t="s">
        <v>32</v>
      </c>
      <c r="K856" s="52" t="s">
        <v>73</v>
      </c>
      <c r="L856" s="52" t="s">
        <v>69</v>
      </c>
      <c r="M856" s="55">
        <v>9.1</v>
      </c>
      <c r="N856" s="52">
        <v>252</v>
      </c>
      <c r="O856" s="52">
        <v>0.16</v>
      </c>
      <c r="P856" s="55">
        <v>4082.78</v>
      </c>
      <c r="Q856" s="75" t="s">
        <v>56</v>
      </c>
    </row>
    <row r="857" spans="1:17">
      <c r="A857" s="65">
        <v>2609</v>
      </c>
      <c r="B857" s="52" t="s">
        <v>17</v>
      </c>
      <c r="C857" s="52" t="s">
        <v>49</v>
      </c>
      <c r="D857" s="52" t="s">
        <v>50</v>
      </c>
      <c r="E857" s="52" t="s">
        <v>20</v>
      </c>
      <c r="F857" s="52" t="s">
        <v>60</v>
      </c>
      <c r="G857" s="52" t="s">
        <v>44</v>
      </c>
      <c r="H857" s="52" t="s">
        <v>23</v>
      </c>
      <c r="I857" s="52">
        <v>2023</v>
      </c>
      <c r="J857" s="52" t="s">
        <v>24</v>
      </c>
      <c r="K857" s="52" t="s">
        <v>25</v>
      </c>
      <c r="L857" s="52" t="s">
        <v>26</v>
      </c>
      <c r="M857" s="55">
        <v>46.19</v>
      </c>
      <c r="N857" s="52">
        <v>417</v>
      </c>
      <c r="O857" s="52">
        <v>0.17</v>
      </c>
      <c r="P857" s="55">
        <v>4181.92</v>
      </c>
      <c r="Q857" s="75" t="s">
        <v>47</v>
      </c>
    </row>
    <row r="858" spans="1:17">
      <c r="A858" s="65">
        <v>2616</v>
      </c>
      <c r="B858" s="52" t="s">
        <v>17</v>
      </c>
      <c r="C858" s="52" t="s">
        <v>28</v>
      </c>
      <c r="D858" s="52" t="s">
        <v>52</v>
      </c>
      <c r="E858" s="52" t="s">
        <v>62</v>
      </c>
      <c r="F858" s="52" t="s">
        <v>60</v>
      </c>
      <c r="G858" s="52" t="s">
        <v>57</v>
      </c>
      <c r="H858" s="52" t="s">
        <v>31</v>
      </c>
      <c r="I858" s="52">
        <v>2023</v>
      </c>
      <c r="J858" s="52" t="s">
        <v>24</v>
      </c>
      <c r="K858" s="52" t="s">
        <v>58</v>
      </c>
      <c r="L858" s="52" t="s">
        <v>69</v>
      </c>
      <c r="M858" s="55">
        <v>6.33</v>
      </c>
      <c r="N858" s="52">
        <v>14</v>
      </c>
      <c r="O858" s="52">
        <v>0.06</v>
      </c>
      <c r="P858" s="55">
        <v>2562.71</v>
      </c>
      <c r="Q858" s="75" t="s">
        <v>56</v>
      </c>
    </row>
    <row r="859" spans="1:17">
      <c r="A859" s="65">
        <v>2618</v>
      </c>
      <c r="B859" s="52" t="s">
        <v>17</v>
      </c>
      <c r="C859" s="52" t="s">
        <v>18</v>
      </c>
      <c r="D859" s="52" t="s">
        <v>19</v>
      </c>
      <c r="E859" s="52" t="s">
        <v>20</v>
      </c>
      <c r="F859" s="52" t="s">
        <v>21</v>
      </c>
      <c r="G859" s="52" t="s">
        <v>22</v>
      </c>
      <c r="H859" s="52" t="s">
        <v>23</v>
      </c>
      <c r="I859" s="52">
        <v>2023</v>
      </c>
      <c r="J859" s="52" t="s">
        <v>32</v>
      </c>
      <c r="K859" s="52" t="s">
        <v>58</v>
      </c>
      <c r="L859" s="52" t="s">
        <v>69</v>
      </c>
      <c r="M859" s="55">
        <v>92.86</v>
      </c>
      <c r="N859" s="52">
        <v>75</v>
      </c>
      <c r="O859" s="52">
        <v>0.15</v>
      </c>
      <c r="P859" s="55">
        <v>4675.29</v>
      </c>
      <c r="Q859" s="75" t="s">
        <v>40</v>
      </c>
    </row>
    <row r="860" spans="1:17">
      <c r="A860" s="65">
        <v>2619</v>
      </c>
      <c r="B860" s="52" t="s">
        <v>17</v>
      </c>
      <c r="C860" s="52" t="s">
        <v>28</v>
      </c>
      <c r="D860" s="52" t="s">
        <v>42</v>
      </c>
      <c r="E860" s="52" t="s">
        <v>30</v>
      </c>
      <c r="F860" s="52" t="s">
        <v>21</v>
      </c>
      <c r="G860" s="52" t="s">
        <v>57</v>
      </c>
      <c r="H860" s="52" t="s">
        <v>23</v>
      </c>
      <c r="I860" s="52">
        <v>2024</v>
      </c>
      <c r="J860" s="52" t="s">
        <v>45</v>
      </c>
      <c r="K860" s="52" t="s">
        <v>25</v>
      </c>
      <c r="L860" s="52" t="s">
        <v>69</v>
      </c>
      <c r="M860" s="55">
        <v>78.099999999999994</v>
      </c>
      <c r="N860" s="52">
        <v>191</v>
      </c>
      <c r="O860" s="52">
        <v>0.02</v>
      </c>
      <c r="P860" s="55">
        <v>2230.65</v>
      </c>
      <c r="Q860" s="75" t="s">
        <v>56</v>
      </c>
    </row>
    <row r="861" spans="1:17">
      <c r="A861" s="65">
        <v>2621</v>
      </c>
      <c r="B861" s="52" t="s">
        <v>17</v>
      </c>
      <c r="C861" s="52" t="s">
        <v>49</v>
      </c>
      <c r="D861" s="52" t="s">
        <v>36</v>
      </c>
      <c r="E861" s="52" t="s">
        <v>59</v>
      </c>
      <c r="F861" s="52" t="s">
        <v>60</v>
      </c>
      <c r="G861" s="52" t="s">
        <v>57</v>
      </c>
      <c r="H861" s="52" t="s">
        <v>23</v>
      </c>
      <c r="I861" s="52">
        <v>2023</v>
      </c>
      <c r="J861" s="52" t="s">
        <v>63</v>
      </c>
      <c r="K861" s="52" t="s">
        <v>73</v>
      </c>
      <c r="L861" s="52" t="s">
        <v>39</v>
      </c>
      <c r="M861" s="55">
        <v>73.58</v>
      </c>
      <c r="N861" s="52">
        <v>74</v>
      </c>
      <c r="O861" s="52">
        <v>0.19</v>
      </c>
      <c r="P861" s="55">
        <v>4462.28</v>
      </c>
      <c r="Q861" s="75" t="s">
        <v>61</v>
      </c>
    </row>
    <row r="862" spans="1:17">
      <c r="A862" s="65">
        <v>2622</v>
      </c>
      <c r="B862" s="52" t="s">
        <v>17</v>
      </c>
      <c r="C862" s="52" t="s">
        <v>49</v>
      </c>
      <c r="D862" s="52" t="s">
        <v>19</v>
      </c>
      <c r="E862" s="52" t="s">
        <v>67</v>
      </c>
      <c r="F862" s="52" t="s">
        <v>21</v>
      </c>
      <c r="G862" s="52" t="s">
        <v>44</v>
      </c>
      <c r="H862" s="52" t="s">
        <v>23</v>
      </c>
      <c r="I862" s="52">
        <v>2023</v>
      </c>
      <c r="J862" s="52" t="s">
        <v>45</v>
      </c>
      <c r="K862" s="52" t="s">
        <v>58</v>
      </c>
      <c r="L862" s="52" t="s">
        <v>66</v>
      </c>
      <c r="M862" s="55">
        <v>39.659999999999997</v>
      </c>
      <c r="N862" s="52">
        <v>160</v>
      </c>
      <c r="O862" s="52">
        <v>0.01</v>
      </c>
      <c r="P862" s="55">
        <v>397.49</v>
      </c>
      <c r="Q862" s="75" t="s">
        <v>56</v>
      </c>
    </row>
    <row r="863" spans="1:17">
      <c r="A863" s="65">
        <v>2623</v>
      </c>
      <c r="B863" s="52" t="s">
        <v>17</v>
      </c>
      <c r="C863" s="52" t="s">
        <v>28</v>
      </c>
      <c r="D863" s="52" t="s">
        <v>19</v>
      </c>
      <c r="E863" s="52" t="s">
        <v>20</v>
      </c>
      <c r="F863" s="52" t="s">
        <v>55</v>
      </c>
      <c r="G863" s="52" t="s">
        <v>44</v>
      </c>
      <c r="H863" s="52" t="s">
        <v>23</v>
      </c>
      <c r="I863" s="52">
        <v>2024</v>
      </c>
      <c r="J863" s="52" t="s">
        <v>24</v>
      </c>
      <c r="K863" s="52" t="s">
        <v>71</v>
      </c>
      <c r="L863" s="52" t="s">
        <v>66</v>
      </c>
      <c r="M863" s="55">
        <v>17.809999999999999</v>
      </c>
      <c r="N863" s="52">
        <v>165</v>
      </c>
      <c r="O863" s="52">
        <v>0.28999999999999998</v>
      </c>
      <c r="P863" s="55">
        <v>3286.5</v>
      </c>
      <c r="Q863" s="75" t="s">
        <v>47</v>
      </c>
    </row>
    <row r="864" spans="1:17">
      <c r="A864" s="65">
        <v>2626</v>
      </c>
      <c r="B864" s="52" t="s">
        <v>17</v>
      </c>
      <c r="C864" s="52" t="s">
        <v>49</v>
      </c>
      <c r="D864" s="52" t="s">
        <v>36</v>
      </c>
      <c r="E864" s="52" t="s">
        <v>30</v>
      </c>
      <c r="F864" s="52" t="s">
        <v>21</v>
      </c>
      <c r="G864" s="52" t="s">
        <v>44</v>
      </c>
      <c r="H864" s="52" t="s">
        <v>31</v>
      </c>
      <c r="I864" s="52">
        <v>2023</v>
      </c>
      <c r="J864" s="52" t="s">
        <v>32</v>
      </c>
      <c r="K864" s="52" t="s">
        <v>46</v>
      </c>
      <c r="L864" s="52" t="s">
        <v>39</v>
      </c>
      <c r="M864" s="55">
        <v>81.349999999999994</v>
      </c>
      <c r="N864" s="52">
        <v>342</v>
      </c>
      <c r="O864" s="52">
        <v>0.11</v>
      </c>
      <c r="P864" s="55">
        <v>442.78</v>
      </c>
      <c r="Q864" s="75" t="s">
        <v>40</v>
      </c>
    </row>
    <row r="865" spans="1:17">
      <c r="A865" s="65">
        <v>2633</v>
      </c>
      <c r="B865" s="52" t="s">
        <v>17</v>
      </c>
      <c r="C865" s="52" t="s">
        <v>49</v>
      </c>
      <c r="D865" s="52" t="s">
        <v>29</v>
      </c>
      <c r="E865" s="52" t="s">
        <v>37</v>
      </c>
      <c r="F865" s="52" t="s">
        <v>38</v>
      </c>
      <c r="G865" s="52" t="s">
        <v>22</v>
      </c>
      <c r="H865" s="52" t="s">
        <v>31</v>
      </c>
      <c r="I865" s="52">
        <v>2023</v>
      </c>
      <c r="J865" s="52" t="s">
        <v>24</v>
      </c>
      <c r="K865" s="52" t="s">
        <v>64</v>
      </c>
      <c r="L865" s="52" t="s">
        <v>66</v>
      </c>
      <c r="M865" s="55">
        <v>39.76</v>
      </c>
      <c r="N865" s="52">
        <v>218</v>
      </c>
      <c r="O865" s="52">
        <v>0</v>
      </c>
      <c r="P865" s="55">
        <v>169.3</v>
      </c>
      <c r="Q865" s="75" t="s">
        <v>56</v>
      </c>
    </row>
    <row r="866" spans="1:17">
      <c r="A866" s="65">
        <v>2637</v>
      </c>
      <c r="B866" s="52" t="s">
        <v>17</v>
      </c>
      <c r="C866" s="52" t="s">
        <v>49</v>
      </c>
      <c r="D866" s="52" t="s">
        <v>36</v>
      </c>
      <c r="E866" s="52" t="s">
        <v>37</v>
      </c>
      <c r="F866" s="52" t="s">
        <v>21</v>
      </c>
      <c r="G866" s="52" t="s">
        <v>22</v>
      </c>
      <c r="H866" s="52" t="s">
        <v>31</v>
      </c>
      <c r="I866" s="52">
        <v>2023</v>
      </c>
      <c r="J866" s="52" t="s">
        <v>45</v>
      </c>
      <c r="K866" s="52" t="s">
        <v>71</v>
      </c>
      <c r="L866" s="52" t="s">
        <v>69</v>
      </c>
      <c r="M866" s="55">
        <v>60.44</v>
      </c>
      <c r="N866" s="52">
        <v>24</v>
      </c>
      <c r="O866" s="52">
        <v>0.25</v>
      </c>
      <c r="P866" s="55">
        <v>4305.0600000000004</v>
      </c>
      <c r="Q866" s="75" t="s">
        <v>40</v>
      </c>
    </row>
    <row r="867" spans="1:17">
      <c r="A867" s="65">
        <v>2638</v>
      </c>
      <c r="B867" s="52" t="s">
        <v>17</v>
      </c>
      <c r="C867" s="52" t="s">
        <v>28</v>
      </c>
      <c r="D867" s="52" t="s">
        <v>19</v>
      </c>
      <c r="E867" s="52" t="s">
        <v>20</v>
      </c>
      <c r="F867" s="52" t="s">
        <v>60</v>
      </c>
      <c r="G867" s="52" t="s">
        <v>57</v>
      </c>
      <c r="H867" s="52" t="s">
        <v>31</v>
      </c>
      <c r="I867" s="52">
        <v>2024</v>
      </c>
      <c r="J867" s="52" t="s">
        <v>24</v>
      </c>
      <c r="K867" s="52" t="s">
        <v>51</v>
      </c>
      <c r="L867" s="52" t="s">
        <v>39</v>
      </c>
      <c r="M867" s="55">
        <v>56.54</v>
      </c>
      <c r="N867" s="52">
        <v>257</v>
      </c>
      <c r="O867" s="52">
        <v>0.21</v>
      </c>
      <c r="P867" s="55">
        <v>4573.57</v>
      </c>
      <c r="Q867" s="75" t="s">
        <v>61</v>
      </c>
    </row>
    <row r="868" spans="1:17">
      <c r="A868" s="65">
        <v>2640</v>
      </c>
      <c r="B868" s="52" t="s">
        <v>17</v>
      </c>
      <c r="C868" s="52" t="s">
        <v>49</v>
      </c>
      <c r="D868" s="52" t="s">
        <v>36</v>
      </c>
      <c r="E868" s="52" t="s">
        <v>37</v>
      </c>
      <c r="F868" s="52" t="s">
        <v>21</v>
      </c>
      <c r="G868" s="52" t="s">
        <v>22</v>
      </c>
      <c r="H868" s="52" t="s">
        <v>31</v>
      </c>
      <c r="I868" s="52">
        <v>2023</v>
      </c>
      <c r="J868" s="52" t="s">
        <v>63</v>
      </c>
      <c r="K868" s="52" t="s">
        <v>71</v>
      </c>
      <c r="L868" s="52" t="s">
        <v>66</v>
      </c>
      <c r="M868" s="55">
        <v>10.02</v>
      </c>
      <c r="N868" s="52">
        <v>37</v>
      </c>
      <c r="O868" s="52">
        <v>0.02</v>
      </c>
      <c r="P868" s="55">
        <v>4436.12</v>
      </c>
      <c r="Q868" s="75" t="s">
        <v>56</v>
      </c>
    </row>
    <row r="869" spans="1:17">
      <c r="A869" s="65">
        <v>2645</v>
      </c>
      <c r="B869" s="52" t="s">
        <v>17</v>
      </c>
      <c r="C869" s="52" t="s">
        <v>49</v>
      </c>
      <c r="D869" s="52" t="s">
        <v>54</v>
      </c>
      <c r="E869" s="52" t="s">
        <v>30</v>
      </c>
      <c r="F869" s="52" t="s">
        <v>55</v>
      </c>
      <c r="G869" s="52" t="s">
        <v>44</v>
      </c>
      <c r="H869" s="52" t="s">
        <v>31</v>
      </c>
      <c r="I869" s="52">
        <v>2023</v>
      </c>
      <c r="J869" s="52" t="s">
        <v>45</v>
      </c>
      <c r="K869" s="52" t="s">
        <v>73</v>
      </c>
      <c r="L869" s="52" t="s">
        <v>34</v>
      </c>
      <c r="M869" s="55">
        <v>83.74</v>
      </c>
      <c r="N869" s="52">
        <v>34</v>
      </c>
      <c r="O869" s="52">
        <v>0.28000000000000003</v>
      </c>
      <c r="P869" s="55">
        <v>1483.77</v>
      </c>
      <c r="Q869" s="75" t="s">
        <v>61</v>
      </c>
    </row>
    <row r="870" spans="1:17">
      <c r="A870" s="65">
        <v>2650</v>
      </c>
      <c r="B870" s="52" t="s">
        <v>17</v>
      </c>
      <c r="C870" s="52" t="s">
        <v>49</v>
      </c>
      <c r="D870" s="52" t="s">
        <v>36</v>
      </c>
      <c r="E870" s="52" t="s">
        <v>37</v>
      </c>
      <c r="F870" s="52" t="s">
        <v>55</v>
      </c>
      <c r="G870" s="52" t="s">
        <v>44</v>
      </c>
      <c r="H870" s="52" t="s">
        <v>23</v>
      </c>
      <c r="I870" s="52">
        <v>2023</v>
      </c>
      <c r="J870" s="52" t="s">
        <v>32</v>
      </c>
      <c r="K870" s="52" t="s">
        <v>64</v>
      </c>
      <c r="L870" s="52" t="s">
        <v>26</v>
      </c>
      <c r="M870" s="55">
        <v>21.06</v>
      </c>
      <c r="N870" s="52">
        <v>435</v>
      </c>
      <c r="O870" s="52">
        <v>0.11</v>
      </c>
      <c r="P870" s="55">
        <v>1711.17</v>
      </c>
      <c r="Q870" s="75" t="s">
        <v>40</v>
      </c>
    </row>
    <row r="871" spans="1:17">
      <c r="A871" s="65">
        <v>2651</v>
      </c>
      <c r="B871" s="52" t="s">
        <v>17</v>
      </c>
      <c r="C871" s="52" t="s">
        <v>28</v>
      </c>
      <c r="D871" s="52" t="s">
        <v>52</v>
      </c>
      <c r="E871" s="52" t="s">
        <v>30</v>
      </c>
      <c r="F871" s="52" t="s">
        <v>21</v>
      </c>
      <c r="G871" s="52" t="s">
        <v>22</v>
      </c>
      <c r="H871" s="52" t="s">
        <v>23</v>
      </c>
      <c r="I871" s="52">
        <v>2023</v>
      </c>
      <c r="J871" s="52" t="s">
        <v>45</v>
      </c>
      <c r="K871" s="52" t="s">
        <v>33</v>
      </c>
      <c r="L871" s="52" t="s">
        <v>34</v>
      </c>
      <c r="M871" s="55">
        <v>55.08</v>
      </c>
      <c r="N871" s="52">
        <v>142</v>
      </c>
      <c r="O871" s="52">
        <v>0.28999999999999998</v>
      </c>
      <c r="P871" s="55">
        <v>2755.87</v>
      </c>
      <c r="Q871" s="75" t="s">
        <v>61</v>
      </c>
    </row>
    <row r="872" spans="1:17">
      <c r="A872" s="65">
        <v>2655</v>
      </c>
      <c r="B872" s="52" t="s">
        <v>17</v>
      </c>
      <c r="C872" s="52" t="s">
        <v>35</v>
      </c>
      <c r="D872" s="52" t="s">
        <v>50</v>
      </c>
      <c r="E872" s="52" t="s">
        <v>70</v>
      </c>
      <c r="F872" s="52" t="s">
        <v>38</v>
      </c>
      <c r="G872" s="52" t="s">
        <v>22</v>
      </c>
      <c r="H872" s="52" t="s">
        <v>31</v>
      </c>
      <c r="I872" s="52">
        <v>2024</v>
      </c>
      <c r="J872" s="52" t="s">
        <v>32</v>
      </c>
      <c r="K872" s="52" t="s">
        <v>58</v>
      </c>
      <c r="L872" s="52" t="s">
        <v>26</v>
      </c>
      <c r="M872" s="55">
        <v>41.92</v>
      </c>
      <c r="N872" s="52">
        <v>142</v>
      </c>
      <c r="O872" s="52">
        <v>0.23</v>
      </c>
      <c r="P872" s="55">
        <v>4132.6499999999996</v>
      </c>
      <c r="Q872" s="75" t="s">
        <v>40</v>
      </c>
    </row>
    <row r="873" spans="1:17">
      <c r="A873" s="65">
        <v>2660</v>
      </c>
      <c r="B873" s="52" t="s">
        <v>17</v>
      </c>
      <c r="C873" s="52" t="s">
        <v>18</v>
      </c>
      <c r="D873" s="52" t="s">
        <v>42</v>
      </c>
      <c r="E873" s="52" t="s">
        <v>20</v>
      </c>
      <c r="F873" s="52" t="s">
        <v>55</v>
      </c>
      <c r="G873" s="52" t="s">
        <v>44</v>
      </c>
      <c r="H873" s="52" t="s">
        <v>23</v>
      </c>
      <c r="I873" s="52">
        <v>2024</v>
      </c>
      <c r="J873" s="52" t="s">
        <v>24</v>
      </c>
      <c r="K873" s="52" t="s">
        <v>25</v>
      </c>
      <c r="L873" s="52" t="s">
        <v>26</v>
      </c>
      <c r="M873" s="55">
        <v>70.13</v>
      </c>
      <c r="N873" s="52">
        <v>384</v>
      </c>
      <c r="O873" s="52">
        <v>0.2</v>
      </c>
      <c r="P873" s="55">
        <v>4774.22</v>
      </c>
      <c r="Q873" s="75" t="s">
        <v>40</v>
      </c>
    </row>
    <row r="874" spans="1:17">
      <c r="A874" s="65">
        <v>2662</v>
      </c>
      <c r="B874" s="52" t="s">
        <v>17</v>
      </c>
      <c r="C874" s="52" t="s">
        <v>18</v>
      </c>
      <c r="D874" s="52" t="s">
        <v>52</v>
      </c>
      <c r="E874" s="52" t="s">
        <v>67</v>
      </c>
      <c r="F874" s="52" t="s">
        <v>43</v>
      </c>
      <c r="G874" s="52" t="s">
        <v>57</v>
      </c>
      <c r="H874" s="52" t="s">
        <v>31</v>
      </c>
      <c r="I874" s="52">
        <v>2023</v>
      </c>
      <c r="J874" s="52" t="s">
        <v>63</v>
      </c>
      <c r="K874" s="52" t="s">
        <v>46</v>
      </c>
      <c r="L874" s="52" t="s">
        <v>66</v>
      </c>
      <c r="M874" s="55">
        <v>50.24</v>
      </c>
      <c r="N874" s="52">
        <v>486</v>
      </c>
      <c r="O874" s="52">
        <v>0.23</v>
      </c>
      <c r="P874" s="55">
        <v>1768.03</v>
      </c>
      <c r="Q874" s="75" t="s">
        <v>40</v>
      </c>
    </row>
    <row r="875" spans="1:17">
      <c r="A875" s="65">
        <v>2663</v>
      </c>
      <c r="B875" s="52" t="s">
        <v>17</v>
      </c>
      <c r="C875" s="52" t="s">
        <v>18</v>
      </c>
      <c r="D875" s="52" t="s">
        <v>54</v>
      </c>
      <c r="E875" s="52" t="s">
        <v>67</v>
      </c>
      <c r="F875" s="52" t="s">
        <v>60</v>
      </c>
      <c r="G875" s="52" t="s">
        <v>44</v>
      </c>
      <c r="H875" s="52" t="s">
        <v>23</v>
      </c>
      <c r="I875" s="52">
        <v>2023</v>
      </c>
      <c r="J875" s="52" t="s">
        <v>63</v>
      </c>
      <c r="K875" s="52" t="s">
        <v>64</v>
      </c>
      <c r="L875" s="52" t="s">
        <v>39</v>
      </c>
      <c r="M875" s="55">
        <v>93.49</v>
      </c>
      <c r="N875" s="52">
        <v>267</v>
      </c>
      <c r="O875" s="52">
        <v>0.2</v>
      </c>
      <c r="P875" s="55">
        <v>3465.68</v>
      </c>
      <c r="Q875" s="75" t="s">
        <v>47</v>
      </c>
    </row>
    <row r="876" spans="1:17">
      <c r="A876" s="65">
        <v>2664</v>
      </c>
      <c r="B876" s="52" t="s">
        <v>17</v>
      </c>
      <c r="C876" s="52" t="s">
        <v>28</v>
      </c>
      <c r="D876" s="52" t="s">
        <v>42</v>
      </c>
      <c r="E876" s="52" t="s">
        <v>62</v>
      </c>
      <c r="F876" s="52" t="s">
        <v>60</v>
      </c>
      <c r="G876" s="52" t="s">
        <v>57</v>
      </c>
      <c r="H876" s="52" t="s">
        <v>31</v>
      </c>
      <c r="I876" s="52">
        <v>2023</v>
      </c>
      <c r="J876" s="52" t="s">
        <v>24</v>
      </c>
      <c r="K876" s="52" t="s">
        <v>46</v>
      </c>
      <c r="L876" s="52" t="s">
        <v>39</v>
      </c>
      <c r="M876" s="55">
        <v>40.26</v>
      </c>
      <c r="N876" s="52">
        <v>210</v>
      </c>
      <c r="O876" s="52">
        <v>0.26</v>
      </c>
      <c r="P876" s="55">
        <v>1842.42</v>
      </c>
      <c r="Q876" s="75" t="s">
        <v>27</v>
      </c>
    </row>
    <row r="877" spans="1:17">
      <c r="A877" s="65">
        <v>2671</v>
      </c>
      <c r="B877" s="52" t="s">
        <v>17</v>
      </c>
      <c r="C877" s="52" t="s">
        <v>18</v>
      </c>
      <c r="D877" s="52" t="s">
        <v>42</v>
      </c>
      <c r="E877" s="52" t="s">
        <v>70</v>
      </c>
      <c r="F877" s="52" t="s">
        <v>38</v>
      </c>
      <c r="G877" s="52" t="s">
        <v>44</v>
      </c>
      <c r="H877" s="52" t="s">
        <v>23</v>
      </c>
      <c r="I877" s="52">
        <v>2024</v>
      </c>
      <c r="J877" s="52" t="s">
        <v>63</v>
      </c>
      <c r="K877" s="52" t="s">
        <v>58</v>
      </c>
      <c r="L877" s="52" t="s">
        <v>69</v>
      </c>
      <c r="M877" s="55">
        <v>59.33</v>
      </c>
      <c r="N877" s="52">
        <v>228</v>
      </c>
      <c r="O877" s="52">
        <v>0.26</v>
      </c>
      <c r="P877" s="55">
        <v>3275.41</v>
      </c>
      <c r="Q877" s="75" t="s">
        <v>56</v>
      </c>
    </row>
    <row r="878" spans="1:17">
      <c r="A878" s="65">
        <v>2673</v>
      </c>
      <c r="B878" s="52" t="s">
        <v>17</v>
      </c>
      <c r="C878" s="52" t="s">
        <v>28</v>
      </c>
      <c r="D878" s="52" t="s">
        <v>29</v>
      </c>
      <c r="E878" s="52" t="s">
        <v>37</v>
      </c>
      <c r="F878" s="52" t="s">
        <v>60</v>
      </c>
      <c r="G878" s="52" t="s">
        <v>57</v>
      </c>
      <c r="H878" s="52" t="s">
        <v>23</v>
      </c>
      <c r="I878" s="52">
        <v>2023</v>
      </c>
      <c r="J878" s="52" t="s">
        <v>32</v>
      </c>
      <c r="K878" s="52" t="s">
        <v>51</v>
      </c>
      <c r="L878" s="52" t="s">
        <v>69</v>
      </c>
      <c r="M878" s="55">
        <v>47.18</v>
      </c>
      <c r="N878" s="52">
        <v>455</v>
      </c>
      <c r="O878" s="52">
        <v>0.24</v>
      </c>
      <c r="P878" s="55">
        <v>382.62</v>
      </c>
      <c r="Q878" s="75" t="s">
        <v>27</v>
      </c>
    </row>
    <row r="879" spans="1:17">
      <c r="A879" s="65">
        <v>2674</v>
      </c>
      <c r="B879" s="52" t="s">
        <v>17</v>
      </c>
      <c r="C879" s="52" t="s">
        <v>18</v>
      </c>
      <c r="D879" s="52" t="s">
        <v>19</v>
      </c>
      <c r="E879" s="52" t="s">
        <v>70</v>
      </c>
      <c r="F879" s="52" t="s">
        <v>21</v>
      </c>
      <c r="G879" s="52" t="s">
        <v>57</v>
      </c>
      <c r="H879" s="52" t="s">
        <v>31</v>
      </c>
      <c r="I879" s="52">
        <v>2024</v>
      </c>
      <c r="J879" s="52" t="s">
        <v>45</v>
      </c>
      <c r="K879" s="52" t="s">
        <v>46</v>
      </c>
      <c r="L879" s="52" t="s">
        <v>26</v>
      </c>
      <c r="M879" s="55">
        <v>84.69</v>
      </c>
      <c r="N879" s="52">
        <v>71</v>
      </c>
      <c r="O879" s="52">
        <v>0.26</v>
      </c>
      <c r="P879" s="55">
        <v>2856.46</v>
      </c>
      <c r="Q879" s="75" t="s">
        <v>61</v>
      </c>
    </row>
    <row r="880" spans="1:17">
      <c r="A880" s="65">
        <v>2678</v>
      </c>
      <c r="B880" s="52" t="s">
        <v>17</v>
      </c>
      <c r="C880" s="52" t="s">
        <v>35</v>
      </c>
      <c r="D880" s="52" t="s">
        <v>54</v>
      </c>
      <c r="E880" s="52" t="s">
        <v>20</v>
      </c>
      <c r="F880" s="52" t="s">
        <v>43</v>
      </c>
      <c r="G880" s="52" t="s">
        <v>44</v>
      </c>
      <c r="H880" s="52" t="s">
        <v>23</v>
      </c>
      <c r="I880" s="52">
        <v>2024</v>
      </c>
      <c r="J880" s="52" t="s">
        <v>32</v>
      </c>
      <c r="K880" s="52" t="s">
        <v>25</v>
      </c>
      <c r="L880" s="52" t="s">
        <v>69</v>
      </c>
      <c r="M880" s="55">
        <v>15.59</v>
      </c>
      <c r="N880" s="52">
        <v>89</v>
      </c>
      <c r="O880" s="52">
        <v>7.0000000000000007E-2</v>
      </c>
      <c r="P880" s="55">
        <v>4273.2</v>
      </c>
      <c r="Q880" s="75" t="s">
        <v>40</v>
      </c>
    </row>
    <row r="881" spans="1:17">
      <c r="A881" s="65">
        <v>2681</v>
      </c>
      <c r="B881" s="52" t="s">
        <v>17</v>
      </c>
      <c r="C881" s="52" t="s">
        <v>18</v>
      </c>
      <c r="D881" s="52" t="s">
        <v>52</v>
      </c>
      <c r="E881" s="52" t="s">
        <v>30</v>
      </c>
      <c r="F881" s="52" t="s">
        <v>21</v>
      </c>
      <c r="G881" s="52" t="s">
        <v>57</v>
      </c>
      <c r="H881" s="52" t="s">
        <v>31</v>
      </c>
      <c r="I881" s="52">
        <v>2023</v>
      </c>
      <c r="J881" s="52" t="s">
        <v>24</v>
      </c>
      <c r="K881" s="52" t="s">
        <v>25</v>
      </c>
      <c r="L881" s="52" t="s">
        <v>39</v>
      </c>
      <c r="M881" s="55">
        <v>22.72</v>
      </c>
      <c r="N881" s="52">
        <v>334</v>
      </c>
      <c r="O881" s="52">
        <v>0.03</v>
      </c>
      <c r="P881" s="55">
        <v>4205.32</v>
      </c>
      <c r="Q881" s="75" t="s">
        <v>56</v>
      </c>
    </row>
    <row r="882" spans="1:17">
      <c r="A882" s="65">
        <v>2683</v>
      </c>
      <c r="B882" s="52" t="s">
        <v>17</v>
      </c>
      <c r="C882" s="52" t="s">
        <v>35</v>
      </c>
      <c r="D882" s="52" t="s">
        <v>19</v>
      </c>
      <c r="E882" s="52" t="s">
        <v>20</v>
      </c>
      <c r="F882" s="52" t="s">
        <v>43</v>
      </c>
      <c r="G882" s="52" t="s">
        <v>44</v>
      </c>
      <c r="H882" s="52" t="s">
        <v>23</v>
      </c>
      <c r="I882" s="52">
        <v>2024</v>
      </c>
      <c r="J882" s="52" t="s">
        <v>63</v>
      </c>
      <c r="K882" s="52" t="s">
        <v>73</v>
      </c>
      <c r="L882" s="52" t="s">
        <v>66</v>
      </c>
      <c r="M882" s="55">
        <v>91.78</v>
      </c>
      <c r="N882" s="52">
        <v>118</v>
      </c>
      <c r="O882" s="52">
        <v>0.03</v>
      </c>
      <c r="P882" s="55">
        <v>1869.19</v>
      </c>
      <c r="Q882" s="75" t="s">
        <v>47</v>
      </c>
    </row>
    <row r="883" spans="1:17">
      <c r="A883" s="65">
        <v>2684</v>
      </c>
      <c r="B883" s="52" t="s">
        <v>17</v>
      </c>
      <c r="C883" s="52" t="s">
        <v>28</v>
      </c>
      <c r="D883" s="52" t="s">
        <v>42</v>
      </c>
      <c r="E883" s="52" t="s">
        <v>37</v>
      </c>
      <c r="F883" s="52" t="s">
        <v>21</v>
      </c>
      <c r="G883" s="52" t="s">
        <v>22</v>
      </c>
      <c r="H883" s="52" t="s">
        <v>23</v>
      </c>
      <c r="I883" s="52">
        <v>2023</v>
      </c>
      <c r="J883" s="52" t="s">
        <v>45</v>
      </c>
      <c r="K883" s="52" t="s">
        <v>64</v>
      </c>
      <c r="L883" s="52" t="s">
        <v>34</v>
      </c>
      <c r="M883" s="55">
        <v>86.16</v>
      </c>
      <c r="N883" s="52">
        <v>120</v>
      </c>
      <c r="O883" s="52">
        <v>0.08</v>
      </c>
      <c r="P883" s="55">
        <v>640.04999999999995</v>
      </c>
      <c r="Q883" s="75" t="s">
        <v>27</v>
      </c>
    </row>
    <row r="884" spans="1:17">
      <c r="A884" s="65">
        <v>2687</v>
      </c>
      <c r="B884" s="52" t="s">
        <v>17</v>
      </c>
      <c r="C884" s="52" t="s">
        <v>18</v>
      </c>
      <c r="D884" s="52" t="s">
        <v>36</v>
      </c>
      <c r="E884" s="52" t="s">
        <v>20</v>
      </c>
      <c r="F884" s="52" t="s">
        <v>55</v>
      </c>
      <c r="G884" s="52" t="s">
        <v>44</v>
      </c>
      <c r="H884" s="52" t="s">
        <v>31</v>
      </c>
      <c r="I884" s="52">
        <v>2023</v>
      </c>
      <c r="J884" s="52" t="s">
        <v>32</v>
      </c>
      <c r="K884" s="52" t="s">
        <v>53</v>
      </c>
      <c r="L884" s="52" t="s">
        <v>66</v>
      </c>
      <c r="M884" s="55">
        <v>13.81</v>
      </c>
      <c r="N884" s="52">
        <v>374</v>
      </c>
      <c r="O884" s="52">
        <v>0.05</v>
      </c>
      <c r="P884" s="55">
        <v>1585.32</v>
      </c>
      <c r="Q884" s="75" t="s">
        <v>56</v>
      </c>
    </row>
    <row r="885" spans="1:17">
      <c r="A885" s="65">
        <v>2689</v>
      </c>
      <c r="B885" s="52" t="s">
        <v>17</v>
      </c>
      <c r="C885" s="52" t="s">
        <v>35</v>
      </c>
      <c r="D885" s="52" t="s">
        <v>52</v>
      </c>
      <c r="E885" s="52" t="s">
        <v>70</v>
      </c>
      <c r="F885" s="52" t="s">
        <v>21</v>
      </c>
      <c r="G885" s="52" t="s">
        <v>57</v>
      </c>
      <c r="H885" s="52" t="s">
        <v>23</v>
      </c>
      <c r="I885" s="52">
        <v>2023</v>
      </c>
      <c r="J885" s="52" t="s">
        <v>24</v>
      </c>
      <c r="K885" s="52" t="s">
        <v>73</v>
      </c>
      <c r="L885" s="52" t="s">
        <v>26</v>
      </c>
      <c r="M885" s="55">
        <v>45.07</v>
      </c>
      <c r="N885" s="52">
        <v>428</v>
      </c>
      <c r="O885" s="52">
        <v>0.08</v>
      </c>
      <c r="P885" s="55">
        <v>557.02</v>
      </c>
      <c r="Q885" s="75" t="s">
        <v>27</v>
      </c>
    </row>
    <row r="886" spans="1:17">
      <c r="A886" s="65">
        <v>2690</v>
      </c>
      <c r="B886" s="52" t="s">
        <v>17</v>
      </c>
      <c r="C886" s="52" t="s">
        <v>18</v>
      </c>
      <c r="D886" s="52" t="s">
        <v>50</v>
      </c>
      <c r="E886" s="52" t="s">
        <v>59</v>
      </c>
      <c r="F886" s="52" t="s">
        <v>55</v>
      </c>
      <c r="G886" s="52" t="s">
        <v>44</v>
      </c>
      <c r="H886" s="52" t="s">
        <v>23</v>
      </c>
      <c r="I886" s="52">
        <v>2024</v>
      </c>
      <c r="J886" s="52" t="s">
        <v>24</v>
      </c>
      <c r="K886" s="52" t="s">
        <v>65</v>
      </c>
      <c r="L886" s="52" t="s">
        <v>34</v>
      </c>
      <c r="M886" s="55">
        <v>76.91</v>
      </c>
      <c r="N886" s="52">
        <v>89</v>
      </c>
      <c r="O886" s="52">
        <v>0.02</v>
      </c>
      <c r="P886" s="55">
        <v>1262.32</v>
      </c>
      <c r="Q886" s="75" t="s">
        <v>61</v>
      </c>
    </row>
    <row r="887" spans="1:17">
      <c r="A887" s="65">
        <v>2694</v>
      </c>
      <c r="B887" s="52" t="s">
        <v>17</v>
      </c>
      <c r="C887" s="52" t="s">
        <v>28</v>
      </c>
      <c r="D887" s="52" t="s">
        <v>50</v>
      </c>
      <c r="E887" s="52" t="s">
        <v>59</v>
      </c>
      <c r="F887" s="52" t="s">
        <v>55</v>
      </c>
      <c r="G887" s="52" t="s">
        <v>57</v>
      </c>
      <c r="H887" s="52" t="s">
        <v>31</v>
      </c>
      <c r="I887" s="52">
        <v>2023</v>
      </c>
      <c r="J887" s="52" t="s">
        <v>45</v>
      </c>
      <c r="K887" s="52" t="s">
        <v>72</v>
      </c>
      <c r="L887" s="52" t="s">
        <v>34</v>
      </c>
      <c r="M887" s="55">
        <v>86.01</v>
      </c>
      <c r="N887" s="52">
        <v>53</v>
      </c>
      <c r="O887" s="52">
        <v>0.18</v>
      </c>
      <c r="P887" s="55">
        <v>3437.36</v>
      </c>
      <c r="Q887" s="75" t="s">
        <v>61</v>
      </c>
    </row>
    <row r="888" spans="1:17">
      <c r="A888" s="65">
        <v>2697</v>
      </c>
      <c r="B888" s="52" t="s">
        <v>17</v>
      </c>
      <c r="C888" s="52" t="s">
        <v>35</v>
      </c>
      <c r="D888" s="52" t="s">
        <v>52</v>
      </c>
      <c r="E888" s="52" t="s">
        <v>59</v>
      </c>
      <c r="F888" s="52" t="s">
        <v>21</v>
      </c>
      <c r="G888" s="52" t="s">
        <v>22</v>
      </c>
      <c r="H888" s="52" t="s">
        <v>23</v>
      </c>
      <c r="I888" s="52">
        <v>2023</v>
      </c>
      <c r="J888" s="52" t="s">
        <v>63</v>
      </c>
      <c r="K888" s="52" t="s">
        <v>51</v>
      </c>
      <c r="L888" s="52" t="s">
        <v>34</v>
      </c>
      <c r="M888" s="55">
        <v>79.64</v>
      </c>
      <c r="N888" s="52">
        <v>165</v>
      </c>
      <c r="O888" s="52">
        <v>0.26</v>
      </c>
      <c r="P888" s="55">
        <v>3684.29</v>
      </c>
      <c r="Q888" s="75" t="s">
        <v>47</v>
      </c>
    </row>
    <row r="889" spans="1:17">
      <c r="A889" s="65">
        <v>2699</v>
      </c>
      <c r="B889" s="52" t="s">
        <v>17</v>
      </c>
      <c r="C889" s="52" t="s">
        <v>49</v>
      </c>
      <c r="D889" s="52" t="s">
        <v>52</v>
      </c>
      <c r="E889" s="52" t="s">
        <v>37</v>
      </c>
      <c r="F889" s="52" t="s">
        <v>60</v>
      </c>
      <c r="G889" s="52" t="s">
        <v>22</v>
      </c>
      <c r="H889" s="52" t="s">
        <v>23</v>
      </c>
      <c r="I889" s="52">
        <v>2024</v>
      </c>
      <c r="J889" s="52" t="s">
        <v>63</v>
      </c>
      <c r="K889" s="52" t="s">
        <v>33</v>
      </c>
      <c r="L889" s="52" t="s">
        <v>26</v>
      </c>
      <c r="M889" s="55">
        <v>30.68</v>
      </c>
      <c r="N889" s="52">
        <v>138</v>
      </c>
      <c r="O889" s="52">
        <v>0.18</v>
      </c>
      <c r="P889" s="55">
        <v>842.77</v>
      </c>
      <c r="Q889" s="75" t="s">
        <v>61</v>
      </c>
    </row>
    <row r="890" spans="1:17">
      <c r="A890" s="65">
        <v>2703</v>
      </c>
      <c r="B890" s="52" t="s">
        <v>17</v>
      </c>
      <c r="C890" s="52" t="s">
        <v>49</v>
      </c>
      <c r="D890" s="52" t="s">
        <v>54</v>
      </c>
      <c r="E890" s="52" t="s">
        <v>20</v>
      </c>
      <c r="F890" s="52" t="s">
        <v>38</v>
      </c>
      <c r="G890" s="52" t="s">
        <v>44</v>
      </c>
      <c r="H890" s="52" t="s">
        <v>23</v>
      </c>
      <c r="I890" s="52">
        <v>2023</v>
      </c>
      <c r="J890" s="52" t="s">
        <v>63</v>
      </c>
      <c r="K890" s="52" t="s">
        <v>64</v>
      </c>
      <c r="L890" s="52" t="s">
        <v>66</v>
      </c>
      <c r="M890" s="55">
        <v>41.95</v>
      </c>
      <c r="N890" s="52">
        <v>15</v>
      </c>
      <c r="O890" s="52">
        <v>0.06</v>
      </c>
      <c r="P890" s="55">
        <v>563.51</v>
      </c>
      <c r="Q890" s="75" t="s">
        <v>27</v>
      </c>
    </row>
    <row r="891" spans="1:17">
      <c r="A891" s="65">
        <v>2705</v>
      </c>
      <c r="B891" s="52" t="s">
        <v>17</v>
      </c>
      <c r="C891" s="52" t="s">
        <v>35</v>
      </c>
      <c r="D891" s="52" t="s">
        <v>19</v>
      </c>
      <c r="E891" s="52" t="s">
        <v>30</v>
      </c>
      <c r="F891" s="52" t="s">
        <v>21</v>
      </c>
      <c r="G891" s="52" t="s">
        <v>57</v>
      </c>
      <c r="H891" s="52" t="s">
        <v>31</v>
      </c>
      <c r="I891" s="52">
        <v>2023</v>
      </c>
      <c r="J891" s="52" t="s">
        <v>45</v>
      </c>
      <c r="K891" s="52" t="s">
        <v>68</v>
      </c>
      <c r="L891" s="52" t="s">
        <v>66</v>
      </c>
      <c r="M891" s="55">
        <v>19</v>
      </c>
      <c r="N891" s="52">
        <v>211</v>
      </c>
      <c r="O891" s="52">
        <v>0.22</v>
      </c>
      <c r="P891" s="55">
        <v>1739.38</v>
      </c>
      <c r="Q891" s="75" t="s">
        <v>61</v>
      </c>
    </row>
    <row r="892" spans="1:17">
      <c r="A892" s="65">
        <v>2706</v>
      </c>
      <c r="B892" s="52" t="s">
        <v>17</v>
      </c>
      <c r="C892" s="52" t="s">
        <v>49</v>
      </c>
      <c r="D892" s="52" t="s">
        <v>54</v>
      </c>
      <c r="E892" s="52" t="s">
        <v>30</v>
      </c>
      <c r="F892" s="52" t="s">
        <v>21</v>
      </c>
      <c r="G892" s="52" t="s">
        <v>57</v>
      </c>
      <c r="H892" s="52" t="s">
        <v>31</v>
      </c>
      <c r="I892" s="52">
        <v>2024</v>
      </c>
      <c r="J892" s="52" t="s">
        <v>63</v>
      </c>
      <c r="K892" s="52" t="s">
        <v>72</v>
      </c>
      <c r="L892" s="52" t="s">
        <v>34</v>
      </c>
      <c r="M892" s="55">
        <v>11.2</v>
      </c>
      <c r="N892" s="52">
        <v>469</v>
      </c>
      <c r="O892" s="52">
        <v>0.04</v>
      </c>
      <c r="P892" s="55">
        <v>815.71</v>
      </c>
      <c r="Q892" s="75" t="s">
        <v>27</v>
      </c>
    </row>
    <row r="893" spans="1:17">
      <c r="A893" s="65">
        <v>2712</v>
      </c>
      <c r="B893" s="52" t="s">
        <v>17</v>
      </c>
      <c r="C893" s="52" t="s">
        <v>49</v>
      </c>
      <c r="D893" s="52" t="s">
        <v>52</v>
      </c>
      <c r="E893" s="52" t="s">
        <v>59</v>
      </c>
      <c r="F893" s="52" t="s">
        <v>21</v>
      </c>
      <c r="G893" s="52" t="s">
        <v>57</v>
      </c>
      <c r="H893" s="52" t="s">
        <v>23</v>
      </c>
      <c r="I893" s="52">
        <v>2023</v>
      </c>
      <c r="J893" s="52" t="s">
        <v>45</v>
      </c>
      <c r="K893" s="52" t="s">
        <v>51</v>
      </c>
      <c r="L893" s="52" t="s">
        <v>34</v>
      </c>
      <c r="M893" s="55">
        <v>24.7</v>
      </c>
      <c r="N893" s="52">
        <v>101</v>
      </c>
      <c r="O893" s="52">
        <v>0.17</v>
      </c>
      <c r="P893" s="55">
        <v>1558.49</v>
      </c>
      <c r="Q893" s="75" t="s">
        <v>61</v>
      </c>
    </row>
    <row r="894" spans="1:17">
      <c r="A894" s="65">
        <v>2715</v>
      </c>
      <c r="B894" s="52" t="s">
        <v>17</v>
      </c>
      <c r="C894" s="52" t="s">
        <v>35</v>
      </c>
      <c r="D894" s="52" t="s">
        <v>52</v>
      </c>
      <c r="E894" s="52" t="s">
        <v>20</v>
      </c>
      <c r="F894" s="52" t="s">
        <v>38</v>
      </c>
      <c r="G894" s="52" t="s">
        <v>57</v>
      </c>
      <c r="H894" s="52" t="s">
        <v>31</v>
      </c>
      <c r="I894" s="52">
        <v>2024</v>
      </c>
      <c r="J894" s="52" t="s">
        <v>45</v>
      </c>
      <c r="K894" s="52" t="s">
        <v>64</v>
      </c>
      <c r="L894" s="52" t="s">
        <v>66</v>
      </c>
      <c r="M894" s="55">
        <v>74.62</v>
      </c>
      <c r="N894" s="52">
        <v>112</v>
      </c>
      <c r="O894" s="52">
        <v>0.28000000000000003</v>
      </c>
      <c r="P894" s="55">
        <v>3655.08</v>
      </c>
      <c r="Q894" s="75" t="s">
        <v>27</v>
      </c>
    </row>
    <row r="895" spans="1:17">
      <c r="A895" s="65">
        <v>2717</v>
      </c>
      <c r="B895" s="52" t="s">
        <v>17</v>
      </c>
      <c r="C895" s="52" t="s">
        <v>35</v>
      </c>
      <c r="D895" s="52" t="s">
        <v>29</v>
      </c>
      <c r="E895" s="52" t="s">
        <v>30</v>
      </c>
      <c r="F895" s="52" t="s">
        <v>55</v>
      </c>
      <c r="G895" s="52" t="s">
        <v>22</v>
      </c>
      <c r="H895" s="52" t="s">
        <v>31</v>
      </c>
      <c r="I895" s="52">
        <v>2023</v>
      </c>
      <c r="J895" s="52" t="s">
        <v>32</v>
      </c>
      <c r="K895" s="52" t="s">
        <v>72</v>
      </c>
      <c r="L895" s="52" t="s">
        <v>39</v>
      </c>
      <c r="M895" s="55">
        <v>30.77</v>
      </c>
      <c r="N895" s="52">
        <v>121</v>
      </c>
      <c r="O895" s="52">
        <v>0.06</v>
      </c>
      <c r="P895" s="55">
        <v>744.29</v>
      </c>
      <c r="Q895" s="75" t="s">
        <v>56</v>
      </c>
    </row>
    <row r="896" spans="1:17">
      <c r="A896" s="65">
        <v>2718</v>
      </c>
      <c r="B896" s="52" t="s">
        <v>17</v>
      </c>
      <c r="C896" s="52" t="s">
        <v>28</v>
      </c>
      <c r="D896" s="52" t="s">
        <v>42</v>
      </c>
      <c r="E896" s="52" t="s">
        <v>37</v>
      </c>
      <c r="F896" s="52" t="s">
        <v>43</v>
      </c>
      <c r="G896" s="52" t="s">
        <v>44</v>
      </c>
      <c r="H896" s="52" t="s">
        <v>23</v>
      </c>
      <c r="I896" s="52">
        <v>2024</v>
      </c>
      <c r="J896" s="52" t="s">
        <v>45</v>
      </c>
      <c r="K896" s="52" t="s">
        <v>68</v>
      </c>
      <c r="L896" s="52" t="s">
        <v>39</v>
      </c>
      <c r="M896" s="55">
        <v>11.12</v>
      </c>
      <c r="N896" s="52">
        <v>103</v>
      </c>
      <c r="O896" s="52">
        <v>0.1</v>
      </c>
      <c r="P896" s="55">
        <v>4263.8900000000003</v>
      </c>
      <c r="Q896" s="75" t="s">
        <v>56</v>
      </c>
    </row>
    <row r="897" spans="1:17">
      <c r="A897" s="65">
        <v>2719</v>
      </c>
      <c r="B897" s="52" t="s">
        <v>17</v>
      </c>
      <c r="C897" s="52" t="s">
        <v>18</v>
      </c>
      <c r="D897" s="52" t="s">
        <v>52</v>
      </c>
      <c r="E897" s="52" t="s">
        <v>20</v>
      </c>
      <c r="F897" s="52" t="s">
        <v>21</v>
      </c>
      <c r="G897" s="52" t="s">
        <v>57</v>
      </c>
      <c r="H897" s="52" t="s">
        <v>23</v>
      </c>
      <c r="I897" s="52">
        <v>2024</v>
      </c>
      <c r="J897" s="52" t="s">
        <v>32</v>
      </c>
      <c r="K897" s="52" t="s">
        <v>51</v>
      </c>
      <c r="L897" s="52" t="s">
        <v>34</v>
      </c>
      <c r="M897" s="55">
        <v>25.59</v>
      </c>
      <c r="N897" s="52">
        <v>158</v>
      </c>
      <c r="O897" s="52">
        <v>0.08</v>
      </c>
      <c r="P897" s="55">
        <v>1010.38</v>
      </c>
      <c r="Q897" s="75" t="s">
        <v>56</v>
      </c>
    </row>
    <row r="898" spans="1:17">
      <c r="A898" s="65">
        <v>2720</v>
      </c>
      <c r="B898" s="52" t="s">
        <v>17</v>
      </c>
      <c r="C898" s="52" t="s">
        <v>18</v>
      </c>
      <c r="D898" s="52" t="s">
        <v>42</v>
      </c>
      <c r="E898" s="52" t="s">
        <v>59</v>
      </c>
      <c r="F898" s="52" t="s">
        <v>60</v>
      </c>
      <c r="G898" s="52" t="s">
        <v>22</v>
      </c>
      <c r="H898" s="52" t="s">
        <v>31</v>
      </c>
      <c r="I898" s="52">
        <v>2024</v>
      </c>
      <c r="J898" s="52" t="s">
        <v>45</v>
      </c>
      <c r="K898" s="52" t="s">
        <v>25</v>
      </c>
      <c r="L898" s="52" t="s">
        <v>69</v>
      </c>
      <c r="M898" s="55">
        <v>22.97</v>
      </c>
      <c r="N898" s="52">
        <v>414</v>
      </c>
      <c r="O898" s="52">
        <v>0.16</v>
      </c>
      <c r="P898" s="55">
        <v>540.17999999999995</v>
      </c>
      <c r="Q898" s="75" t="s">
        <v>61</v>
      </c>
    </row>
    <row r="899" spans="1:17">
      <c r="A899" s="65">
        <v>2722</v>
      </c>
      <c r="B899" s="52" t="s">
        <v>17</v>
      </c>
      <c r="C899" s="52" t="s">
        <v>35</v>
      </c>
      <c r="D899" s="52" t="s">
        <v>29</v>
      </c>
      <c r="E899" s="52" t="s">
        <v>59</v>
      </c>
      <c r="F899" s="52" t="s">
        <v>21</v>
      </c>
      <c r="G899" s="52" t="s">
        <v>22</v>
      </c>
      <c r="H899" s="52" t="s">
        <v>23</v>
      </c>
      <c r="I899" s="52">
        <v>2023</v>
      </c>
      <c r="J899" s="52" t="s">
        <v>32</v>
      </c>
      <c r="K899" s="52" t="s">
        <v>68</v>
      </c>
      <c r="L899" s="52" t="s">
        <v>69</v>
      </c>
      <c r="M899" s="55">
        <v>57.92</v>
      </c>
      <c r="N899" s="52">
        <v>129</v>
      </c>
      <c r="O899" s="52">
        <v>0.19</v>
      </c>
      <c r="P899" s="55">
        <v>3625.45</v>
      </c>
      <c r="Q899" s="75" t="s">
        <v>56</v>
      </c>
    </row>
    <row r="900" spans="1:17">
      <c r="A900" s="65">
        <v>2724</v>
      </c>
      <c r="B900" s="52" t="s">
        <v>17</v>
      </c>
      <c r="C900" s="52" t="s">
        <v>18</v>
      </c>
      <c r="D900" s="52" t="s">
        <v>52</v>
      </c>
      <c r="E900" s="52" t="s">
        <v>37</v>
      </c>
      <c r="F900" s="52" t="s">
        <v>43</v>
      </c>
      <c r="G900" s="52" t="s">
        <v>44</v>
      </c>
      <c r="H900" s="52" t="s">
        <v>23</v>
      </c>
      <c r="I900" s="52">
        <v>2023</v>
      </c>
      <c r="J900" s="52" t="s">
        <v>45</v>
      </c>
      <c r="K900" s="52" t="s">
        <v>73</v>
      </c>
      <c r="L900" s="52" t="s">
        <v>26</v>
      </c>
      <c r="M900" s="55">
        <v>84.11</v>
      </c>
      <c r="N900" s="52">
        <v>86</v>
      </c>
      <c r="O900" s="52">
        <v>0.06</v>
      </c>
      <c r="P900" s="55">
        <v>1228.1500000000001</v>
      </c>
      <c r="Q900" s="75" t="s">
        <v>27</v>
      </c>
    </row>
    <row r="901" spans="1:17">
      <c r="A901" s="65">
        <v>2725</v>
      </c>
      <c r="B901" s="52" t="s">
        <v>17</v>
      </c>
      <c r="C901" s="52" t="s">
        <v>35</v>
      </c>
      <c r="D901" s="52" t="s">
        <v>36</v>
      </c>
      <c r="E901" s="52" t="s">
        <v>67</v>
      </c>
      <c r="F901" s="52" t="s">
        <v>38</v>
      </c>
      <c r="G901" s="52" t="s">
        <v>57</v>
      </c>
      <c r="H901" s="52" t="s">
        <v>31</v>
      </c>
      <c r="I901" s="52">
        <v>2023</v>
      </c>
      <c r="J901" s="52" t="s">
        <v>32</v>
      </c>
      <c r="K901" s="52" t="s">
        <v>51</v>
      </c>
      <c r="L901" s="52" t="s">
        <v>34</v>
      </c>
      <c r="M901" s="55">
        <v>18.88</v>
      </c>
      <c r="N901" s="52">
        <v>206</v>
      </c>
      <c r="O901" s="52">
        <v>0.12</v>
      </c>
      <c r="P901" s="55">
        <v>3890.99</v>
      </c>
      <c r="Q901" s="75" t="s">
        <v>47</v>
      </c>
    </row>
    <row r="902" spans="1:17">
      <c r="A902" s="65">
        <v>2729</v>
      </c>
      <c r="B902" s="52" t="s">
        <v>17</v>
      </c>
      <c r="C902" s="52" t="s">
        <v>49</v>
      </c>
      <c r="D902" s="52" t="s">
        <v>52</v>
      </c>
      <c r="E902" s="52" t="s">
        <v>67</v>
      </c>
      <c r="F902" s="52" t="s">
        <v>55</v>
      </c>
      <c r="G902" s="52" t="s">
        <v>44</v>
      </c>
      <c r="H902" s="52" t="s">
        <v>31</v>
      </c>
      <c r="I902" s="52">
        <v>2024</v>
      </c>
      <c r="J902" s="52" t="s">
        <v>32</v>
      </c>
      <c r="K902" s="52" t="s">
        <v>46</v>
      </c>
      <c r="L902" s="52" t="s">
        <v>39</v>
      </c>
      <c r="M902" s="55">
        <v>84.04</v>
      </c>
      <c r="N902" s="52">
        <v>304</v>
      </c>
      <c r="O902" s="52">
        <v>0.23</v>
      </c>
      <c r="P902" s="55">
        <v>1423.56</v>
      </c>
      <c r="Q902" s="75" t="s">
        <v>40</v>
      </c>
    </row>
    <row r="903" spans="1:17">
      <c r="A903" s="65">
        <v>2731</v>
      </c>
      <c r="B903" s="52" t="s">
        <v>17</v>
      </c>
      <c r="C903" s="52" t="s">
        <v>35</v>
      </c>
      <c r="D903" s="52" t="s">
        <v>36</v>
      </c>
      <c r="E903" s="52" t="s">
        <v>62</v>
      </c>
      <c r="F903" s="52" t="s">
        <v>38</v>
      </c>
      <c r="G903" s="52" t="s">
        <v>44</v>
      </c>
      <c r="H903" s="52" t="s">
        <v>31</v>
      </c>
      <c r="I903" s="52">
        <v>2023</v>
      </c>
      <c r="J903" s="52" t="s">
        <v>24</v>
      </c>
      <c r="K903" s="52" t="s">
        <v>71</v>
      </c>
      <c r="L903" s="52" t="s">
        <v>26</v>
      </c>
      <c r="M903" s="55">
        <v>27.2</v>
      </c>
      <c r="N903" s="52">
        <v>476</v>
      </c>
      <c r="O903" s="52">
        <v>0.13</v>
      </c>
      <c r="P903" s="55">
        <v>4860.59</v>
      </c>
      <c r="Q903" s="75" t="s">
        <v>40</v>
      </c>
    </row>
    <row r="904" spans="1:17">
      <c r="A904" s="65">
        <v>2733</v>
      </c>
      <c r="B904" s="52" t="s">
        <v>17</v>
      </c>
      <c r="C904" s="52" t="s">
        <v>49</v>
      </c>
      <c r="D904" s="52" t="s">
        <v>29</v>
      </c>
      <c r="E904" s="52" t="s">
        <v>30</v>
      </c>
      <c r="F904" s="52" t="s">
        <v>55</v>
      </c>
      <c r="G904" s="52" t="s">
        <v>57</v>
      </c>
      <c r="H904" s="52" t="s">
        <v>23</v>
      </c>
      <c r="I904" s="52">
        <v>2024</v>
      </c>
      <c r="J904" s="52" t="s">
        <v>63</v>
      </c>
      <c r="K904" s="52" t="s">
        <v>25</v>
      </c>
      <c r="L904" s="52" t="s">
        <v>39</v>
      </c>
      <c r="M904" s="55">
        <v>84.23</v>
      </c>
      <c r="N904" s="52">
        <v>340</v>
      </c>
      <c r="O904" s="52">
        <v>0.24</v>
      </c>
      <c r="P904" s="55">
        <v>583.28</v>
      </c>
      <c r="Q904" s="75" t="s">
        <v>47</v>
      </c>
    </row>
    <row r="905" spans="1:17">
      <c r="A905" s="65">
        <v>2739</v>
      </c>
      <c r="B905" s="52" t="s">
        <v>17</v>
      </c>
      <c r="C905" s="52" t="s">
        <v>49</v>
      </c>
      <c r="D905" s="52" t="s">
        <v>52</v>
      </c>
      <c r="E905" s="52" t="s">
        <v>30</v>
      </c>
      <c r="F905" s="52" t="s">
        <v>38</v>
      </c>
      <c r="G905" s="52" t="s">
        <v>57</v>
      </c>
      <c r="H905" s="52" t="s">
        <v>31</v>
      </c>
      <c r="I905" s="52">
        <v>2024</v>
      </c>
      <c r="J905" s="52" t="s">
        <v>32</v>
      </c>
      <c r="K905" s="52" t="s">
        <v>25</v>
      </c>
      <c r="L905" s="52" t="s">
        <v>69</v>
      </c>
      <c r="M905" s="55">
        <v>76.61</v>
      </c>
      <c r="N905" s="52">
        <v>4</v>
      </c>
      <c r="O905" s="52">
        <v>0.22</v>
      </c>
      <c r="P905" s="55">
        <v>3075.96</v>
      </c>
      <c r="Q905" s="75" t="s">
        <v>27</v>
      </c>
    </row>
    <row r="906" spans="1:17">
      <c r="A906" s="65">
        <v>2740</v>
      </c>
      <c r="B906" s="52" t="s">
        <v>17</v>
      </c>
      <c r="C906" s="52" t="s">
        <v>28</v>
      </c>
      <c r="D906" s="52" t="s">
        <v>29</v>
      </c>
      <c r="E906" s="52" t="s">
        <v>67</v>
      </c>
      <c r="F906" s="52" t="s">
        <v>38</v>
      </c>
      <c r="G906" s="52" t="s">
        <v>44</v>
      </c>
      <c r="H906" s="52" t="s">
        <v>23</v>
      </c>
      <c r="I906" s="52">
        <v>2024</v>
      </c>
      <c r="J906" s="52" t="s">
        <v>24</v>
      </c>
      <c r="K906" s="52" t="s">
        <v>71</v>
      </c>
      <c r="L906" s="52" t="s">
        <v>69</v>
      </c>
      <c r="M906" s="55">
        <v>18.690000000000001</v>
      </c>
      <c r="N906" s="52">
        <v>337</v>
      </c>
      <c r="O906" s="52">
        <v>0.16</v>
      </c>
      <c r="P906" s="55">
        <v>4542.2</v>
      </c>
      <c r="Q906" s="75" t="s">
        <v>40</v>
      </c>
    </row>
    <row r="907" spans="1:17">
      <c r="A907" s="65">
        <v>2741</v>
      </c>
      <c r="B907" s="52" t="s">
        <v>17</v>
      </c>
      <c r="C907" s="52" t="s">
        <v>18</v>
      </c>
      <c r="D907" s="52" t="s">
        <v>42</v>
      </c>
      <c r="E907" s="52" t="s">
        <v>70</v>
      </c>
      <c r="F907" s="52" t="s">
        <v>38</v>
      </c>
      <c r="G907" s="52" t="s">
        <v>22</v>
      </c>
      <c r="H907" s="52" t="s">
        <v>31</v>
      </c>
      <c r="I907" s="52">
        <v>2023</v>
      </c>
      <c r="J907" s="52" t="s">
        <v>45</v>
      </c>
      <c r="K907" s="52" t="s">
        <v>46</v>
      </c>
      <c r="L907" s="52" t="s">
        <v>66</v>
      </c>
      <c r="M907" s="55">
        <v>26</v>
      </c>
      <c r="N907" s="52">
        <v>103</v>
      </c>
      <c r="O907" s="52">
        <v>0.14000000000000001</v>
      </c>
      <c r="P907" s="55">
        <v>1775.6</v>
      </c>
      <c r="Q907" s="75" t="s">
        <v>47</v>
      </c>
    </row>
    <row r="908" spans="1:17">
      <c r="A908" s="65">
        <v>2745</v>
      </c>
      <c r="B908" s="52" t="s">
        <v>17</v>
      </c>
      <c r="C908" s="52" t="s">
        <v>35</v>
      </c>
      <c r="D908" s="52" t="s">
        <v>42</v>
      </c>
      <c r="E908" s="52" t="s">
        <v>67</v>
      </c>
      <c r="F908" s="52" t="s">
        <v>38</v>
      </c>
      <c r="G908" s="52" t="s">
        <v>22</v>
      </c>
      <c r="H908" s="52" t="s">
        <v>31</v>
      </c>
      <c r="I908" s="52">
        <v>2024</v>
      </c>
      <c r="J908" s="52" t="s">
        <v>45</v>
      </c>
      <c r="K908" s="52" t="s">
        <v>64</v>
      </c>
      <c r="L908" s="52" t="s">
        <v>69</v>
      </c>
      <c r="M908" s="55">
        <v>94.69</v>
      </c>
      <c r="N908" s="52">
        <v>65</v>
      </c>
      <c r="O908" s="52">
        <v>0.25</v>
      </c>
      <c r="P908" s="55">
        <v>3913.52</v>
      </c>
      <c r="Q908" s="75" t="s">
        <v>56</v>
      </c>
    </row>
    <row r="909" spans="1:17">
      <c r="A909" s="65">
        <v>2750</v>
      </c>
      <c r="B909" s="52" t="s">
        <v>17</v>
      </c>
      <c r="C909" s="52" t="s">
        <v>35</v>
      </c>
      <c r="D909" s="52" t="s">
        <v>36</v>
      </c>
      <c r="E909" s="52" t="s">
        <v>62</v>
      </c>
      <c r="F909" s="52" t="s">
        <v>38</v>
      </c>
      <c r="G909" s="52" t="s">
        <v>44</v>
      </c>
      <c r="H909" s="52" t="s">
        <v>31</v>
      </c>
      <c r="I909" s="52">
        <v>2023</v>
      </c>
      <c r="J909" s="52" t="s">
        <v>45</v>
      </c>
      <c r="K909" s="52" t="s">
        <v>72</v>
      </c>
      <c r="L909" s="52" t="s">
        <v>26</v>
      </c>
      <c r="M909" s="55">
        <v>13.45</v>
      </c>
      <c r="N909" s="52">
        <v>496</v>
      </c>
      <c r="O909" s="52">
        <v>0.06</v>
      </c>
      <c r="P909" s="55">
        <v>176.82</v>
      </c>
      <c r="Q909" s="75" t="s">
        <v>56</v>
      </c>
    </row>
    <row r="910" spans="1:17">
      <c r="A910" s="65">
        <v>2751</v>
      </c>
      <c r="B910" s="52" t="s">
        <v>17</v>
      </c>
      <c r="C910" s="52" t="s">
        <v>35</v>
      </c>
      <c r="D910" s="52" t="s">
        <v>29</v>
      </c>
      <c r="E910" s="52" t="s">
        <v>62</v>
      </c>
      <c r="F910" s="52" t="s">
        <v>43</v>
      </c>
      <c r="G910" s="52" t="s">
        <v>22</v>
      </c>
      <c r="H910" s="52" t="s">
        <v>31</v>
      </c>
      <c r="I910" s="52">
        <v>2024</v>
      </c>
      <c r="J910" s="52" t="s">
        <v>63</v>
      </c>
      <c r="K910" s="52" t="s">
        <v>72</v>
      </c>
      <c r="L910" s="52" t="s">
        <v>34</v>
      </c>
      <c r="M910" s="55">
        <v>20.149999999999999</v>
      </c>
      <c r="N910" s="52">
        <v>423</v>
      </c>
      <c r="O910" s="52">
        <v>0.24</v>
      </c>
      <c r="P910" s="55">
        <v>3771.8</v>
      </c>
      <c r="Q910" s="75" t="s">
        <v>61</v>
      </c>
    </row>
    <row r="911" spans="1:17">
      <c r="A911" s="65">
        <v>2752</v>
      </c>
      <c r="B911" s="52" t="s">
        <v>17</v>
      </c>
      <c r="C911" s="52" t="s">
        <v>49</v>
      </c>
      <c r="D911" s="52" t="s">
        <v>36</v>
      </c>
      <c r="E911" s="52" t="s">
        <v>59</v>
      </c>
      <c r="F911" s="52" t="s">
        <v>38</v>
      </c>
      <c r="G911" s="52" t="s">
        <v>44</v>
      </c>
      <c r="H911" s="52" t="s">
        <v>23</v>
      </c>
      <c r="I911" s="52">
        <v>2024</v>
      </c>
      <c r="J911" s="52" t="s">
        <v>63</v>
      </c>
      <c r="K911" s="52" t="s">
        <v>33</v>
      </c>
      <c r="L911" s="52" t="s">
        <v>66</v>
      </c>
      <c r="M911" s="55">
        <v>31.12</v>
      </c>
      <c r="N911" s="52">
        <v>412</v>
      </c>
      <c r="O911" s="52">
        <v>0.2</v>
      </c>
      <c r="P911" s="55">
        <v>2221.92</v>
      </c>
      <c r="Q911" s="75" t="s">
        <v>27</v>
      </c>
    </row>
    <row r="912" spans="1:17">
      <c r="A912" s="65">
        <v>2754</v>
      </c>
      <c r="B912" s="52" t="s">
        <v>17</v>
      </c>
      <c r="C912" s="52" t="s">
        <v>35</v>
      </c>
      <c r="D912" s="52" t="s">
        <v>29</v>
      </c>
      <c r="E912" s="52" t="s">
        <v>70</v>
      </c>
      <c r="F912" s="52" t="s">
        <v>43</v>
      </c>
      <c r="G912" s="52" t="s">
        <v>22</v>
      </c>
      <c r="H912" s="52" t="s">
        <v>31</v>
      </c>
      <c r="I912" s="52">
        <v>2023</v>
      </c>
      <c r="J912" s="52" t="s">
        <v>32</v>
      </c>
      <c r="K912" s="52" t="s">
        <v>33</v>
      </c>
      <c r="L912" s="52" t="s">
        <v>66</v>
      </c>
      <c r="M912" s="55">
        <v>84.91</v>
      </c>
      <c r="N912" s="52">
        <v>428</v>
      </c>
      <c r="O912" s="52">
        <v>0.06</v>
      </c>
      <c r="P912" s="55">
        <v>953.08</v>
      </c>
      <c r="Q912" s="75" t="s">
        <v>27</v>
      </c>
    </row>
    <row r="913" spans="1:17">
      <c r="A913" s="65">
        <v>2755</v>
      </c>
      <c r="B913" s="52" t="s">
        <v>17</v>
      </c>
      <c r="C913" s="52" t="s">
        <v>49</v>
      </c>
      <c r="D913" s="52" t="s">
        <v>42</v>
      </c>
      <c r="E913" s="52" t="s">
        <v>37</v>
      </c>
      <c r="F913" s="52" t="s">
        <v>43</v>
      </c>
      <c r="G913" s="52" t="s">
        <v>44</v>
      </c>
      <c r="H913" s="52" t="s">
        <v>23</v>
      </c>
      <c r="I913" s="52">
        <v>2023</v>
      </c>
      <c r="J913" s="52" t="s">
        <v>24</v>
      </c>
      <c r="K913" s="52" t="s">
        <v>33</v>
      </c>
      <c r="L913" s="52" t="s">
        <v>69</v>
      </c>
      <c r="M913" s="55">
        <v>22.58</v>
      </c>
      <c r="N913" s="52">
        <v>86</v>
      </c>
      <c r="O913" s="52">
        <v>0.08</v>
      </c>
      <c r="P913" s="55">
        <v>3955.32</v>
      </c>
      <c r="Q913" s="75" t="s">
        <v>40</v>
      </c>
    </row>
    <row r="914" spans="1:17">
      <c r="A914" s="65">
        <v>2756</v>
      </c>
      <c r="B914" s="52" t="s">
        <v>17</v>
      </c>
      <c r="C914" s="52" t="s">
        <v>28</v>
      </c>
      <c r="D914" s="52" t="s">
        <v>54</v>
      </c>
      <c r="E914" s="52" t="s">
        <v>67</v>
      </c>
      <c r="F914" s="52" t="s">
        <v>43</v>
      </c>
      <c r="G914" s="52" t="s">
        <v>57</v>
      </c>
      <c r="H914" s="52" t="s">
        <v>31</v>
      </c>
      <c r="I914" s="52">
        <v>2023</v>
      </c>
      <c r="J914" s="52" t="s">
        <v>24</v>
      </c>
      <c r="K914" s="52" t="s">
        <v>68</v>
      </c>
      <c r="L914" s="52" t="s">
        <v>39</v>
      </c>
      <c r="M914" s="55">
        <v>78.73</v>
      </c>
      <c r="N914" s="52">
        <v>131</v>
      </c>
      <c r="O914" s="52">
        <v>0.2</v>
      </c>
      <c r="P914" s="55">
        <v>3338.39</v>
      </c>
      <c r="Q914" s="75" t="s">
        <v>56</v>
      </c>
    </row>
    <row r="915" spans="1:17">
      <c r="A915" s="65">
        <v>2757</v>
      </c>
      <c r="B915" s="52" t="s">
        <v>17</v>
      </c>
      <c r="C915" s="52" t="s">
        <v>18</v>
      </c>
      <c r="D915" s="52" t="s">
        <v>19</v>
      </c>
      <c r="E915" s="52" t="s">
        <v>59</v>
      </c>
      <c r="F915" s="52" t="s">
        <v>60</v>
      </c>
      <c r="G915" s="52" t="s">
        <v>22</v>
      </c>
      <c r="H915" s="52" t="s">
        <v>31</v>
      </c>
      <c r="I915" s="52">
        <v>2024</v>
      </c>
      <c r="J915" s="52" t="s">
        <v>32</v>
      </c>
      <c r="K915" s="52" t="s">
        <v>25</v>
      </c>
      <c r="L915" s="52" t="s">
        <v>69</v>
      </c>
      <c r="M915" s="55">
        <v>59.84</v>
      </c>
      <c r="N915" s="52">
        <v>140</v>
      </c>
      <c r="O915" s="52">
        <v>0.06</v>
      </c>
      <c r="P915" s="55">
        <v>3291.45</v>
      </c>
      <c r="Q915" s="75" t="s">
        <v>47</v>
      </c>
    </row>
    <row r="916" spans="1:17">
      <c r="A916" s="65">
        <v>2758</v>
      </c>
      <c r="B916" s="52" t="s">
        <v>17</v>
      </c>
      <c r="C916" s="52" t="s">
        <v>35</v>
      </c>
      <c r="D916" s="52" t="s">
        <v>50</v>
      </c>
      <c r="E916" s="52" t="s">
        <v>37</v>
      </c>
      <c r="F916" s="52" t="s">
        <v>55</v>
      </c>
      <c r="G916" s="52" t="s">
        <v>57</v>
      </c>
      <c r="H916" s="52" t="s">
        <v>31</v>
      </c>
      <c r="I916" s="52">
        <v>2023</v>
      </c>
      <c r="J916" s="52" t="s">
        <v>32</v>
      </c>
      <c r="K916" s="52" t="s">
        <v>25</v>
      </c>
      <c r="L916" s="52" t="s">
        <v>34</v>
      </c>
      <c r="M916" s="55">
        <v>62.18</v>
      </c>
      <c r="N916" s="52">
        <v>61</v>
      </c>
      <c r="O916" s="52">
        <v>0.01</v>
      </c>
      <c r="P916" s="55">
        <v>2650.37</v>
      </c>
      <c r="Q916" s="75" t="s">
        <v>40</v>
      </c>
    </row>
    <row r="917" spans="1:17">
      <c r="A917" s="65">
        <v>2761</v>
      </c>
      <c r="B917" s="52" t="s">
        <v>17</v>
      </c>
      <c r="C917" s="52" t="s">
        <v>28</v>
      </c>
      <c r="D917" s="52" t="s">
        <v>54</v>
      </c>
      <c r="E917" s="52" t="s">
        <v>20</v>
      </c>
      <c r="F917" s="52" t="s">
        <v>21</v>
      </c>
      <c r="G917" s="52" t="s">
        <v>22</v>
      </c>
      <c r="H917" s="52" t="s">
        <v>23</v>
      </c>
      <c r="I917" s="52">
        <v>2024</v>
      </c>
      <c r="J917" s="52" t="s">
        <v>32</v>
      </c>
      <c r="K917" s="52" t="s">
        <v>72</v>
      </c>
      <c r="L917" s="52" t="s">
        <v>69</v>
      </c>
      <c r="M917" s="55">
        <v>50.4</v>
      </c>
      <c r="N917" s="52">
        <v>467</v>
      </c>
      <c r="O917" s="52">
        <v>0.14000000000000001</v>
      </c>
      <c r="P917" s="55">
        <v>4730.1000000000004</v>
      </c>
      <c r="Q917" s="75" t="s">
        <v>56</v>
      </c>
    </row>
    <row r="918" spans="1:17">
      <c r="A918" s="65">
        <v>2766</v>
      </c>
      <c r="B918" s="52" t="s">
        <v>17</v>
      </c>
      <c r="C918" s="52" t="s">
        <v>18</v>
      </c>
      <c r="D918" s="52" t="s">
        <v>29</v>
      </c>
      <c r="E918" s="52" t="s">
        <v>67</v>
      </c>
      <c r="F918" s="52" t="s">
        <v>60</v>
      </c>
      <c r="G918" s="52" t="s">
        <v>57</v>
      </c>
      <c r="H918" s="52" t="s">
        <v>23</v>
      </c>
      <c r="I918" s="52">
        <v>2024</v>
      </c>
      <c r="J918" s="52" t="s">
        <v>24</v>
      </c>
      <c r="K918" s="52" t="s">
        <v>65</v>
      </c>
      <c r="L918" s="52" t="s">
        <v>39</v>
      </c>
      <c r="M918" s="55">
        <v>91.56</v>
      </c>
      <c r="N918" s="52">
        <v>412</v>
      </c>
      <c r="O918" s="52">
        <v>0.15</v>
      </c>
      <c r="P918" s="55">
        <v>1404.27</v>
      </c>
      <c r="Q918" s="75" t="s">
        <v>47</v>
      </c>
    </row>
    <row r="919" spans="1:17">
      <c r="A919" s="65">
        <v>2774</v>
      </c>
      <c r="B919" s="52" t="s">
        <v>17</v>
      </c>
      <c r="C919" s="52" t="s">
        <v>18</v>
      </c>
      <c r="D919" s="52" t="s">
        <v>50</v>
      </c>
      <c r="E919" s="52" t="s">
        <v>67</v>
      </c>
      <c r="F919" s="52" t="s">
        <v>21</v>
      </c>
      <c r="G919" s="52" t="s">
        <v>22</v>
      </c>
      <c r="H919" s="52" t="s">
        <v>31</v>
      </c>
      <c r="I919" s="52">
        <v>2024</v>
      </c>
      <c r="J919" s="52" t="s">
        <v>24</v>
      </c>
      <c r="K919" s="52" t="s">
        <v>46</v>
      </c>
      <c r="L919" s="52" t="s">
        <v>69</v>
      </c>
      <c r="M919" s="55">
        <v>39.78</v>
      </c>
      <c r="N919" s="52">
        <v>159</v>
      </c>
      <c r="O919" s="52">
        <v>0.16</v>
      </c>
      <c r="P919" s="55">
        <v>1215.4000000000001</v>
      </c>
      <c r="Q919" s="75" t="s">
        <v>47</v>
      </c>
    </row>
    <row r="920" spans="1:17">
      <c r="A920" s="65">
        <v>2781</v>
      </c>
      <c r="B920" s="52" t="s">
        <v>17</v>
      </c>
      <c r="C920" s="52" t="s">
        <v>28</v>
      </c>
      <c r="D920" s="52" t="s">
        <v>50</v>
      </c>
      <c r="E920" s="52" t="s">
        <v>62</v>
      </c>
      <c r="F920" s="52" t="s">
        <v>43</v>
      </c>
      <c r="G920" s="52" t="s">
        <v>22</v>
      </c>
      <c r="H920" s="52" t="s">
        <v>31</v>
      </c>
      <c r="I920" s="52">
        <v>2023</v>
      </c>
      <c r="J920" s="52" t="s">
        <v>32</v>
      </c>
      <c r="K920" s="52" t="s">
        <v>25</v>
      </c>
      <c r="L920" s="52" t="s">
        <v>26</v>
      </c>
      <c r="M920" s="55">
        <v>32.18</v>
      </c>
      <c r="N920" s="52">
        <v>179</v>
      </c>
      <c r="O920" s="52">
        <v>0.12</v>
      </c>
      <c r="P920" s="55">
        <v>1754.2</v>
      </c>
      <c r="Q920" s="75" t="s">
        <v>40</v>
      </c>
    </row>
    <row r="921" spans="1:17">
      <c r="A921" s="65">
        <v>2782</v>
      </c>
      <c r="B921" s="52" t="s">
        <v>17</v>
      </c>
      <c r="C921" s="52" t="s">
        <v>49</v>
      </c>
      <c r="D921" s="52" t="s">
        <v>54</v>
      </c>
      <c r="E921" s="52" t="s">
        <v>37</v>
      </c>
      <c r="F921" s="52" t="s">
        <v>43</v>
      </c>
      <c r="G921" s="52" t="s">
        <v>22</v>
      </c>
      <c r="H921" s="52" t="s">
        <v>23</v>
      </c>
      <c r="I921" s="52">
        <v>2024</v>
      </c>
      <c r="J921" s="52" t="s">
        <v>24</v>
      </c>
      <c r="K921" s="52" t="s">
        <v>51</v>
      </c>
      <c r="L921" s="52" t="s">
        <v>66</v>
      </c>
      <c r="M921" s="55">
        <v>97.19</v>
      </c>
      <c r="N921" s="52">
        <v>204</v>
      </c>
      <c r="O921" s="52">
        <v>7.0000000000000007E-2</v>
      </c>
      <c r="P921" s="55">
        <v>2559.27</v>
      </c>
      <c r="Q921" s="75" t="s">
        <v>27</v>
      </c>
    </row>
    <row r="922" spans="1:17">
      <c r="A922" s="65">
        <v>2784</v>
      </c>
      <c r="B922" s="52" t="s">
        <v>17</v>
      </c>
      <c r="C922" s="52" t="s">
        <v>28</v>
      </c>
      <c r="D922" s="52" t="s">
        <v>50</v>
      </c>
      <c r="E922" s="52" t="s">
        <v>37</v>
      </c>
      <c r="F922" s="52" t="s">
        <v>38</v>
      </c>
      <c r="G922" s="52" t="s">
        <v>22</v>
      </c>
      <c r="H922" s="52" t="s">
        <v>31</v>
      </c>
      <c r="I922" s="52">
        <v>2023</v>
      </c>
      <c r="J922" s="52" t="s">
        <v>32</v>
      </c>
      <c r="K922" s="52" t="s">
        <v>71</v>
      </c>
      <c r="L922" s="52" t="s">
        <v>66</v>
      </c>
      <c r="M922" s="55">
        <v>59.38</v>
      </c>
      <c r="N922" s="52">
        <v>196</v>
      </c>
      <c r="O922" s="52">
        <v>0.24</v>
      </c>
      <c r="P922" s="55">
        <v>3882.12</v>
      </c>
      <c r="Q922" s="75" t="s">
        <v>61</v>
      </c>
    </row>
    <row r="923" spans="1:17">
      <c r="A923" s="65">
        <v>2789</v>
      </c>
      <c r="B923" s="52" t="s">
        <v>17</v>
      </c>
      <c r="C923" s="52" t="s">
        <v>49</v>
      </c>
      <c r="D923" s="52" t="s">
        <v>29</v>
      </c>
      <c r="E923" s="52" t="s">
        <v>30</v>
      </c>
      <c r="F923" s="52" t="s">
        <v>55</v>
      </c>
      <c r="G923" s="52" t="s">
        <v>44</v>
      </c>
      <c r="H923" s="52" t="s">
        <v>23</v>
      </c>
      <c r="I923" s="52">
        <v>2023</v>
      </c>
      <c r="J923" s="52" t="s">
        <v>45</v>
      </c>
      <c r="K923" s="52" t="s">
        <v>71</v>
      </c>
      <c r="L923" s="52" t="s">
        <v>69</v>
      </c>
      <c r="M923" s="55">
        <v>48.34</v>
      </c>
      <c r="N923" s="52">
        <v>224</v>
      </c>
      <c r="O923" s="52">
        <v>0.09</v>
      </c>
      <c r="P923" s="55">
        <v>4392.63</v>
      </c>
      <c r="Q923" s="75" t="s">
        <v>27</v>
      </c>
    </row>
    <row r="924" spans="1:17">
      <c r="A924" s="65">
        <v>2791</v>
      </c>
      <c r="B924" s="52" t="s">
        <v>17</v>
      </c>
      <c r="C924" s="52" t="s">
        <v>35</v>
      </c>
      <c r="D924" s="52" t="s">
        <v>50</v>
      </c>
      <c r="E924" s="52" t="s">
        <v>67</v>
      </c>
      <c r="F924" s="52" t="s">
        <v>21</v>
      </c>
      <c r="G924" s="52" t="s">
        <v>57</v>
      </c>
      <c r="H924" s="52" t="s">
        <v>23</v>
      </c>
      <c r="I924" s="52">
        <v>2023</v>
      </c>
      <c r="J924" s="52" t="s">
        <v>45</v>
      </c>
      <c r="K924" s="52" t="s">
        <v>73</v>
      </c>
      <c r="L924" s="52" t="s">
        <v>69</v>
      </c>
      <c r="M924" s="55">
        <v>40.369999999999997</v>
      </c>
      <c r="N924" s="52">
        <v>418</v>
      </c>
      <c r="O924" s="52">
        <v>0.2</v>
      </c>
      <c r="P924" s="55">
        <v>768.09</v>
      </c>
      <c r="Q924" s="75" t="s">
        <v>40</v>
      </c>
    </row>
    <row r="925" spans="1:17">
      <c r="A925" s="65">
        <v>2793</v>
      </c>
      <c r="B925" s="52" t="s">
        <v>17</v>
      </c>
      <c r="C925" s="52" t="s">
        <v>49</v>
      </c>
      <c r="D925" s="52" t="s">
        <v>50</v>
      </c>
      <c r="E925" s="52" t="s">
        <v>59</v>
      </c>
      <c r="F925" s="52" t="s">
        <v>38</v>
      </c>
      <c r="G925" s="52" t="s">
        <v>22</v>
      </c>
      <c r="H925" s="52" t="s">
        <v>31</v>
      </c>
      <c r="I925" s="52">
        <v>2024</v>
      </c>
      <c r="J925" s="52" t="s">
        <v>63</v>
      </c>
      <c r="K925" s="52" t="s">
        <v>58</v>
      </c>
      <c r="L925" s="52" t="s">
        <v>26</v>
      </c>
      <c r="M925" s="55">
        <v>23.87</v>
      </c>
      <c r="N925" s="52">
        <v>1</v>
      </c>
      <c r="O925" s="52">
        <v>0.22</v>
      </c>
      <c r="P925" s="55">
        <v>4876.22</v>
      </c>
      <c r="Q925" s="75" t="s">
        <v>61</v>
      </c>
    </row>
    <row r="926" spans="1:17">
      <c r="A926" s="65">
        <v>2802</v>
      </c>
      <c r="B926" s="52" t="s">
        <v>17</v>
      </c>
      <c r="C926" s="52" t="s">
        <v>49</v>
      </c>
      <c r="D926" s="52" t="s">
        <v>54</v>
      </c>
      <c r="E926" s="52" t="s">
        <v>59</v>
      </c>
      <c r="F926" s="52" t="s">
        <v>21</v>
      </c>
      <c r="G926" s="52" t="s">
        <v>22</v>
      </c>
      <c r="H926" s="52" t="s">
        <v>23</v>
      </c>
      <c r="I926" s="52">
        <v>2023</v>
      </c>
      <c r="J926" s="52" t="s">
        <v>45</v>
      </c>
      <c r="K926" s="52" t="s">
        <v>33</v>
      </c>
      <c r="L926" s="52" t="s">
        <v>69</v>
      </c>
      <c r="M926" s="55">
        <v>12.9</v>
      </c>
      <c r="N926" s="52">
        <v>296</v>
      </c>
      <c r="O926" s="52">
        <v>0.17</v>
      </c>
      <c r="P926" s="55">
        <v>869.09</v>
      </c>
      <c r="Q926" s="75" t="s">
        <v>56</v>
      </c>
    </row>
    <row r="927" spans="1:17">
      <c r="A927" s="65">
        <v>2803</v>
      </c>
      <c r="B927" s="52" t="s">
        <v>17</v>
      </c>
      <c r="C927" s="52" t="s">
        <v>49</v>
      </c>
      <c r="D927" s="52" t="s">
        <v>50</v>
      </c>
      <c r="E927" s="52" t="s">
        <v>37</v>
      </c>
      <c r="F927" s="52" t="s">
        <v>55</v>
      </c>
      <c r="G927" s="52" t="s">
        <v>22</v>
      </c>
      <c r="H927" s="52" t="s">
        <v>23</v>
      </c>
      <c r="I927" s="52">
        <v>2024</v>
      </c>
      <c r="J927" s="52" t="s">
        <v>24</v>
      </c>
      <c r="K927" s="52" t="s">
        <v>73</v>
      </c>
      <c r="L927" s="52" t="s">
        <v>26</v>
      </c>
      <c r="M927" s="55">
        <v>35.44</v>
      </c>
      <c r="N927" s="52">
        <v>430</v>
      </c>
      <c r="O927" s="52">
        <v>0.28000000000000003</v>
      </c>
      <c r="P927" s="55">
        <v>4567.43</v>
      </c>
      <c r="Q927" s="75" t="s">
        <v>61</v>
      </c>
    </row>
    <row r="928" spans="1:17">
      <c r="A928" s="65">
        <v>2807</v>
      </c>
      <c r="B928" s="52" t="s">
        <v>17</v>
      </c>
      <c r="C928" s="52" t="s">
        <v>18</v>
      </c>
      <c r="D928" s="52" t="s">
        <v>36</v>
      </c>
      <c r="E928" s="52" t="s">
        <v>30</v>
      </c>
      <c r="F928" s="52" t="s">
        <v>21</v>
      </c>
      <c r="G928" s="52" t="s">
        <v>22</v>
      </c>
      <c r="H928" s="52" t="s">
        <v>23</v>
      </c>
      <c r="I928" s="52">
        <v>2023</v>
      </c>
      <c r="J928" s="52" t="s">
        <v>24</v>
      </c>
      <c r="K928" s="52" t="s">
        <v>25</v>
      </c>
      <c r="L928" s="52" t="s">
        <v>26</v>
      </c>
      <c r="M928" s="55">
        <v>11.44</v>
      </c>
      <c r="N928" s="52">
        <v>125</v>
      </c>
      <c r="O928" s="52">
        <v>0.24</v>
      </c>
      <c r="P928" s="55">
        <v>2359.02</v>
      </c>
      <c r="Q928" s="75" t="s">
        <v>47</v>
      </c>
    </row>
    <row r="929" spans="1:17">
      <c r="A929" s="65">
        <v>2809</v>
      </c>
      <c r="B929" s="52" t="s">
        <v>17</v>
      </c>
      <c r="C929" s="52" t="s">
        <v>18</v>
      </c>
      <c r="D929" s="52" t="s">
        <v>36</v>
      </c>
      <c r="E929" s="52" t="s">
        <v>62</v>
      </c>
      <c r="F929" s="52" t="s">
        <v>60</v>
      </c>
      <c r="G929" s="52" t="s">
        <v>22</v>
      </c>
      <c r="H929" s="52" t="s">
        <v>31</v>
      </c>
      <c r="I929" s="52">
        <v>2023</v>
      </c>
      <c r="J929" s="52" t="s">
        <v>63</v>
      </c>
      <c r="K929" s="52" t="s">
        <v>33</v>
      </c>
      <c r="L929" s="52" t="s">
        <v>26</v>
      </c>
      <c r="M929" s="55">
        <v>50.01</v>
      </c>
      <c r="N929" s="52">
        <v>130</v>
      </c>
      <c r="O929" s="52">
        <v>0.22</v>
      </c>
      <c r="P929" s="55">
        <v>4380.7700000000004</v>
      </c>
      <c r="Q929" s="75" t="s">
        <v>56</v>
      </c>
    </row>
    <row r="930" spans="1:17">
      <c r="A930" s="65">
        <v>2813</v>
      </c>
      <c r="B930" s="52" t="s">
        <v>17</v>
      </c>
      <c r="C930" s="52" t="s">
        <v>49</v>
      </c>
      <c r="D930" s="52" t="s">
        <v>29</v>
      </c>
      <c r="E930" s="52" t="s">
        <v>59</v>
      </c>
      <c r="F930" s="52" t="s">
        <v>43</v>
      </c>
      <c r="G930" s="52" t="s">
        <v>57</v>
      </c>
      <c r="H930" s="52" t="s">
        <v>31</v>
      </c>
      <c r="I930" s="52">
        <v>2023</v>
      </c>
      <c r="J930" s="52" t="s">
        <v>32</v>
      </c>
      <c r="K930" s="52" t="s">
        <v>58</v>
      </c>
      <c r="L930" s="52" t="s">
        <v>69</v>
      </c>
      <c r="M930" s="55">
        <v>92.68</v>
      </c>
      <c r="N930" s="52">
        <v>216</v>
      </c>
      <c r="O930" s="52">
        <v>0.21</v>
      </c>
      <c r="P930" s="55">
        <v>588.63</v>
      </c>
      <c r="Q930" s="75" t="s">
        <v>27</v>
      </c>
    </row>
    <row r="931" spans="1:17">
      <c r="A931" s="65">
        <v>2814</v>
      </c>
      <c r="B931" s="52" t="s">
        <v>17</v>
      </c>
      <c r="C931" s="52" t="s">
        <v>35</v>
      </c>
      <c r="D931" s="52" t="s">
        <v>42</v>
      </c>
      <c r="E931" s="52" t="s">
        <v>20</v>
      </c>
      <c r="F931" s="52" t="s">
        <v>60</v>
      </c>
      <c r="G931" s="52" t="s">
        <v>44</v>
      </c>
      <c r="H931" s="52" t="s">
        <v>31</v>
      </c>
      <c r="I931" s="52">
        <v>2023</v>
      </c>
      <c r="J931" s="52" t="s">
        <v>45</v>
      </c>
      <c r="K931" s="52" t="s">
        <v>46</v>
      </c>
      <c r="L931" s="52" t="s">
        <v>26</v>
      </c>
      <c r="M931" s="55">
        <v>96.62</v>
      </c>
      <c r="N931" s="52">
        <v>18</v>
      </c>
      <c r="O931" s="52">
        <v>0.05</v>
      </c>
      <c r="P931" s="55">
        <v>2610.9699999999998</v>
      </c>
      <c r="Q931" s="75" t="s">
        <v>56</v>
      </c>
    </row>
    <row r="932" spans="1:17">
      <c r="A932" s="65">
        <v>2818</v>
      </c>
      <c r="B932" s="52" t="s">
        <v>17</v>
      </c>
      <c r="C932" s="52" t="s">
        <v>18</v>
      </c>
      <c r="D932" s="52" t="s">
        <v>42</v>
      </c>
      <c r="E932" s="52" t="s">
        <v>59</v>
      </c>
      <c r="F932" s="52" t="s">
        <v>43</v>
      </c>
      <c r="G932" s="52" t="s">
        <v>57</v>
      </c>
      <c r="H932" s="52" t="s">
        <v>31</v>
      </c>
      <c r="I932" s="52">
        <v>2023</v>
      </c>
      <c r="J932" s="52" t="s">
        <v>32</v>
      </c>
      <c r="K932" s="52" t="s">
        <v>53</v>
      </c>
      <c r="L932" s="52" t="s">
        <v>39</v>
      </c>
      <c r="M932" s="55">
        <v>81</v>
      </c>
      <c r="N932" s="52">
        <v>314</v>
      </c>
      <c r="O932" s="52">
        <v>0.28000000000000003</v>
      </c>
      <c r="P932" s="55">
        <v>2745.71</v>
      </c>
      <c r="Q932" s="75" t="s">
        <v>40</v>
      </c>
    </row>
    <row r="933" spans="1:17">
      <c r="A933" s="65">
        <v>2819</v>
      </c>
      <c r="B933" s="52" t="s">
        <v>17</v>
      </c>
      <c r="C933" s="52" t="s">
        <v>18</v>
      </c>
      <c r="D933" s="52" t="s">
        <v>19</v>
      </c>
      <c r="E933" s="52" t="s">
        <v>59</v>
      </c>
      <c r="F933" s="52" t="s">
        <v>55</v>
      </c>
      <c r="G933" s="52" t="s">
        <v>44</v>
      </c>
      <c r="H933" s="52" t="s">
        <v>31</v>
      </c>
      <c r="I933" s="52">
        <v>2023</v>
      </c>
      <c r="J933" s="52" t="s">
        <v>32</v>
      </c>
      <c r="K933" s="52" t="s">
        <v>71</v>
      </c>
      <c r="L933" s="52" t="s">
        <v>34</v>
      </c>
      <c r="M933" s="55">
        <v>50.37</v>
      </c>
      <c r="N933" s="52">
        <v>377</v>
      </c>
      <c r="O933" s="52">
        <v>0.09</v>
      </c>
      <c r="P933" s="55">
        <v>2452.02</v>
      </c>
      <c r="Q933" s="75" t="s">
        <v>47</v>
      </c>
    </row>
    <row r="934" spans="1:17">
      <c r="A934" s="65">
        <v>2822</v>
      </c>
      <c r="B934" s="52" t="s">
        <v>17</v>
      </c>
      <c r="C934" s="52" t="s">
        <v>18</v>
      </c>
      <c r="D934" s="52" t="s">
        <v>50</v>
      </c>
      <c r="E934" s="52" t="s">
        <v>20</v>
      </c>
      <c r="F934" s="52" t="s">
        <v>43</v>
      </c>
      <c r="G934" s="52" t="s">
        <v>57</v>
      </c>
      <c r="H934" s="52" t="s">
        <v>23</v>
      </c>
      <c r="I934" s="52">
        <v>2023</v>
      </c>
      <c r="J934" s="52" t="s">
        <v>63</v>
      </c>
      <c r="K934" s="52" t="s">
        <v>72</v>
      </c>
      <c r="L934" s="52" t="s">
        <v>69</v>
      </c>
      <c r="M934" s="55">
        <v>88.65</v>
      </c>
      <c r="N934" s="52">
        <v>482</v>
      </c>
      <c r="O934" s="52">
        <v>0.02</v>
      </c>
      <c r="P934" s="55">
        <v>1700.75</v>
      </c>
      <c r="Q934" s="75" t="s">
        <v>61</v>
      </c>
    </row>
    <row r="935" spans="1:17">
      <c r="A935" s="65">
        <v>2823</v>
      </c>
      <c r="B935" s="52" t="s">
        <v>17</v>
      </c>
      <c r="C935" s="52" t="s">
        <v>28</v>
      </c>
      <c r="D935" s="52" t="s">
        <v>52</v>
      </c>
      <c r="E935" s="52" t="s">
        <v>59</v>
      </c>
      <c r="F935" s="52" t="s">
        <v>55</v>
      </c>
      <c r="G935" s="52" t="s">
        <v>22</v>
      </c>
      <c r="H935" s="52" t="s">
        <v>23</v>
      </c>
      <c r="I935" s="52">
        <v>2024</v>
      </c>
      <c r="J935" s="52" t="s">
        <v>63</v>
      </c>
      <c r="K935" s="52" t="s">
        <v>33</v>
      </c>
      <c r="L935" s="52" t="s">
        <v>39</v>
      </c>
      <c r="M935" s="55">
        <v>22.38</v>
      </c>
      <c r="N935" s="52">
        <v>366</v>
      </c>
      <c r="O935" s="52">
        <v>0.27</v>
      </c>
      <c r="P935" s="55">
        <v>4944.5200000000004</v>
      </c>
      <c r="Q935" s="75" t="s">
        <v>47</v>
      </c>
    </row>
    <row r="936" spans="1:17">
      <c r="A936" s="65">
        <v>2824</v>
      </c>
      <c r="B936" s="52" t="s">
        <v>17</v>
      </c>
      <c r="C936" s="52" t="s">
        <v>28</v>
      </c>
      <c r="D936" s="52" t="s">
        <v>54</v>
      </c>
      <c r="E936" s="52" t="s">
        <v>62</v>
      </c>
      <c r="F936" s="52" t="s">
        <v>55</v>
      </c>
      <c r="G936" s="52" t="s">
        <v>44</v>
      </c>
      <c r="H936" s="52" t="s">
        <v>23</v>
      </c>
      <c r="I936" s="52">
        <v>2023</v>
      </c>
      <c r="J936" s="52" t="s">
        <v>32</v>
      </c>
      <c r="K936" s="52" t="s">
        <v>53</v>
      </c>
      <c r="L936" s="52" t="s">
        <v>34</v>
      </c>
      <c r="M936" s="55">
        <v>56.53</v>
      </c>
      <c r="N936" s="52">
        <v>432</v>
      </c>
      <c r="O936" s="52">
        <v>0.02</v>
      </c>
      <c r="P936" s="55">
        <v>1289.8</v>
      </c>
      <c r="Q936" s="75" t="s">
        <v>61</v>
      </c>
    </row>
    <row r="937" spans="1:17">
      <c r="A937" s="65">
        <v>2825</v>
      </c>
      <c r="B937" s="52" t="s">
        <v>17</v>
      </c>
      <c r="C937" s="52" t="s">
        <v>18</v>
      </c>
      <c r="D937" s="52" t="s">
        <v>36</v>
      </c>
      <c r="E937" s="52" t="s">
        <v>30</v>
      </c>
      <c r="F937" s="52" t="s">
        <v>60</v>
      </c>
      <c r="G937" s="52" t="s">
        <v>22</v>
      </c>
      <c r="H937" s="52" t="s">
        <v>31</v>
      </c>
      <c r="I937" s="52">
        <v>2024</v>
      </c>
      <c r="J937" s="52" t="s">
        <v>24</v>
      </c>
      <c r="K937" s="52" t="s">
        <v>33</v>
      </c>
      <c r="L937" s="52" t="s">
        <v>66</v>
      </c>
      <c r="M937" s="55">
        <v>6.56</v>
      </c>
      <c r="N937" s="52">
        <v>223</v>
      </c>
      <c r="O937" s="52">
        <v>0.26</v>
      </c>
      <c r="P937" s="55">
        <v>1699.7</v>
      </c>
      <c r="Q937" s="75" t="s">
        <v>47</v>
      </c>
    </row>
    <row r="938" spans="1:17">
      <c r="A938" s="65">
        <v>2826</v>
      </c>
      <c r="B938" s="52" t="s">
        <v>17</v>
      </c>
      <c r="C938" s="52" t="s">
        <v>28</v>
      </c>
      <c r="D938" s="52" t="s">
        <v>54</v>
      </c>
      <c r="E938" s="52" t="s">
        <v>30</v>
      </c>
      <c r="F938" s="52" t="s">
        <v>60</v>
      </c>
      <c r="G938" s="52" t="s">
        <v>44</v>
      </c>
      <c r="H938" s="52" t="s">
        <v>31</v>
      </c>
      <c r="I938" s="52">
        <v>2024</v>
      </c>
      <c r="J938" s="52" t="s">
        <v>32</v>
      </c>
      <c r="K938" s="52" t="s">
        <v>33</v>
      </c>
      <c r="L938" s="52" t="s">
        <v>34</v>
      </c>
      <c r="M938" s="55">
        <v>81.23</v>
      </c>
      <c r="N938" s="52">
        <v>480</v>
      </c>
      <c r="O938" s="52">
        <v>0.23</v>
      </c>
      <c r="P938" s="55">
        <v>3544.84</v>
      </c>
      <c r="Q938" s="75" t="s">
        <v>56</v>
      </c>
    </row>
    <row r="939" spans="1:17">
      <c r="A939" s="65">
        <v>2827</v>
      </c>
      <c r="B939" s="52" t="s">
        <v>17</v>
      </c>
      <c r="C939" s="52" t="s">
        <v>35</v>
      </c>
      <c r="D939" s="52" t="s">
        <v>42</v>
      </c>
      <c r="E939" s="52" t="s">
        <v>30</v>
      </c>
      <c r="F939" s="52" t="s">
        <v>60</v>
      </c>
      <c r="G939" s="52" t="s">
        <v>57</v>
      </c>
      <c r="H939" s="52" t="s">
        <v>31</v>
      </c>
      <c r="I939" s="52">
        <v>2023</v>
      </c>
      <c r="J939" s="52" t="s">
        <v>45</v>
      </c>
      <c r="K939" s="52" t="s">
        <v>51</v>
      </c>
      <c r="L939" s="52" t="s">
        <v>69</v>
      </c>
      <c r="M939" s="55">
        <v>96.18</v>
      </c>
      <c r="N939" s="52">
        <v>246</v>
      </c>
      <c r="O939" s="52">
        <v>0.28000000000000003</v>
      </c>
      <c r="P939" s="55">
        <v>4431.18</v>
      </c>
      <c r="Q939" s="75" t="s">
        <v>27</v>
      </c>
    </row>
    <row r="940" spans="1:17">
      <c r="A940" s="65">
        <v>2828</v>
      </c>
      <c r="B940" s="52" t="s">
        <v>17</v>
      </c>
      <c r="C940" s="52" t="s">
        <v>49</v>
      </c>
      <c r="D940" s="52" t="s">
        <v>19</v>
      </c>
      <c r="E940" s="52" t="s">
        <v>30</v>
      </c>
      <c r="F940" s="52" t="s">
        <v>43</v>
      </c>
      <c r="G940" s="52" t="s">
        <v>44</v>
      </c>
      <c r="H940" s="52" t="s">
        <v>31</v>
      </c>
      <c r="I940" s="52">
        <v>2024</v>
      </c>
      <c r="J940" s="52" t="s">
        <v>24</v>
      </c>
      <c r="K940" s="52" t="s">
        <v>25</v>
      </c>
      <c r="L940" s="52" t="s">
        <v>69</v>
      </c>
      <c r="M940" s="55">
        <v>78.56</v>
      </c>
      <c r="N940" s="52">
        <v>283</v>
      </c>
      <c r="O940" s="52">
        <v>0</v>
      </c>
      <c r="P940" s="55">
        <v>1206.8900000000001</v>
      </c>
      <c r="Q940" s="75" t="s">
        <v>47</v>
      </c>
    </row>
    <row r="941" spans="1:17">
      <c r="A941" s="65">
        <v>2838</v>
      </c>
      <c r="B941" s="52" t="s">
        <v>17</v>
      </c>
      <c r="C941" s="52" t="s">
        <v>28</v>
      </c>
      <c r="D941" s="52" t="s">
        <v>42</v>
      </c>
      <c r="E941" s="52" t="s">
        <v>30</v>
      </c>
      <c r="F941" s="52" t="s">
        <v>43</v>
      </c>
      <c r="G941" s="52" t="s">
        <v>22</v>
      </c>
      <c r="H941" s="52" t="s">
        <v>23</v>
      </c>
      <c r="I941" s="52">
        <v>2024</v>
      </c>
      <c r="J941" s="52" t="s">
        <v>63</v>
      </c>
      <c r="K941" s="52" t="s">
        <v>25</v>
      </c>
      <c r="L941" s="52" t="s">
        <v>39</v>
      </c>
      <c r="M941" s="55">
        <v>5.0199999999999996</v>
      </c>
      <c r="N941" s="52">
        <v>384</v>
      </c>
      <c r="O941" s="52">
        <v>0.13</v>
      </c>
      <c r="P941" s="55">
        <v>648.27</v>
      </c>
      <c r="Q941" s="75" t="s">
        <v>27</v>
      </c>
    </row>
    <row r="942" spans="1:17">
      <c r="A942" s="65">
        <v>2845</v>
      </c>
      <c r="B942" s="52" t="s">
        <v>17</v>
      </c>
      <c r="C942" s="52" t="s">
        <v>35</v>
      </c>
      <c r="D942" s="52" t="s">
        <v>52</v>
      </c>
      <c r="E942" s="52" t="s">
        <v>67</v>
      </c>
      <c r="F942" s="52" t="s">
        <v>21</v>
      </c>
      <c r="G942" s="52" t="s">
        <v>22</v>
      </c>
      <c r="H942" s="52" t="s">
        <v>31</v>
      </c>
      <c r="I942" s="52">
        <v>2024</v>
      </c>
      <c r="J942" s="52" t="s">
        <v>32</v>
      </c>
      <c r="K942" s="52" t="s">
        <v>72</v>
      </c>
      <c r="L942" s="52" t="s">
        <v>26</v>
      </c>
      <c r="M942" s="55">
        <v>65.569999999999993</v>
      </c>
      <c r="N942" s="52">
        <v>483</v>
      </c>
      <c r="O942" s="52">
        <v>0.09</v>
      </c>
      <c r="P942" s="55">
        <v>2974.18</v>
      </c>
      <c r="Q942" s="75" t="s">
        <v>61</v>
      </c>
    </row>
    <row r="943" spans="1:17">
      <c r="A943" s="65">
        <v>2846</v>
      </c>
      <c r="B943" s="52" t="s">
        <v>17</v>
      </c>
      <c r="C943" s="52" t="s">
        <v>49</v>
      </c>
      <c r="D943" s="52" t="s">
        <v>50</v>
      </c>
      <c r="E943" s="52" t="s">
        <v>70</v>
      </c>
      <c r="F943" s="52" t="s">
        <v>38</v>
      </c>
      <c r="G943" s="52" t="s">
        <v>57</v>
      </c>
      <c r="H943" s="52" t="s">
        <v>31</v>
      </c>
      <c r="I943" s="52">
        <v>2024</v>
      </c>
      <c r="J943" s="52" t="s">
        <v>63</v>
      </c>
      <c r="K943" s="52" t="s">
        <v>33</v>
      </c>
      <c r="L943" s="52" t="s">
        <v>34</v>
      </c>
      <c r="M943" s="55">
        <v>12.31</v>
      </c>
      <c r="N943" s="52">
        <v>79</v>
      </c>
      <c r="O943" s="52">
        <v>0.28999999999999998</v>
      </c>
      <c r="P943" s="55">
        <v>586.46</v>
      </c>
      <c r="Q943" s="75" t="s">
        <v>47</v>
      </c>
    </row>
    <row r="944" spans="1:17">
      <c r="A944" s="65">
        <v>2849</v>
      </c>
      <c r="B944" s="52" t="s">
        <v>17</v>
      </c>
      <c r="C944" s="52" t="s">
        <v>49</v>
      </c>
      <c r="D944" s="52" t="s">
        <v>54</v>
      </c>
      <c r="E944" s="52" t="s">
        <v>20</v>
      </c>
      <c r="F944" s="52" t="s">
        <v>43</v>
      </c>
      <c r="G944" s="52" t="s">
        <v>57</v>
      </c>
      <c r="H944" s="52" t="s">
        <v>31</v>
      </c>
      <c r="I944" s="52">
        <v>2023</v>
      </c>
      <c r="J944" s="52" t="s">
        <v>24</v>
      </c>
      <c r="K944" s="52" t="s">
        <v>58</v>
      </c>
      <c r="L944" s="52" t="s">
        <v>26</v>
      </c>
      <c r="M944" s="55">
        <v>12.19</v>
      </c>
      <c r="N944" s="52">
        <v>495</v>
      </c>
      <c r="O944" s="52">
        <v>0.27</v>
      </c>
      <c r="P944" s="55">
        <v>3230.11</v>
      </c>
      <c r="Q944" s="75" t="s">
        <v>56</v>
      </c>
    </row>
    <row r="945" spans="1:17">
      <c r="A945" s="65">
        <v>2852</v>
      </c>
      <c r="B945" s="52" t="s">
        <v>17</v>
      </c>
      <c r="C945" s="52" t="s">
        <v>28</v>
      </c>
      <c r="D945" s="52" t="s">
        <v>42</v>
      </c>
      <c r="E945" s="52" t="s">
        <v>70</v>
      </c>
      <c r="F945" s="52" t="s">
        <v>43</v>
      </c>
      <c r="G945" s="52" t="s">
        <v>44</v>
      </c>
      <c r="H945" s="52" t="s">
        <v>31</v>
      </c>
      <c r="I945" s="52">
        <v>2024</v>
      </c>
      <c r="J945" s="52" t="s">
        <v>24</v>
      </c>
      <c r="K945" s="52" t="s">
        <v>33</v>
      </c>
      <c r="L945" s="52" t="s">
        <v>39</v>
      </c>
      <c r="M945" s="55">
        <v>39.54</v>
      </c>
      <c r="N945" s="52">
        <v>322</v>
      </c>
      <c r="O945" s="52">
        <v>0.04</v>
      </c>
      <c r="P945" s="55">
        <v>3345.4</v>
      </c>
      <c r="Q945" s="75" t="s">
        <v>40</v>
      </c>
    </row>
    <row r="946" spans="1:17">
      <c r="A946" s="65">
        <v>2860</v>
      </c>
      <c r="B946" s="52" t="s">
        <v>17</v>
      </c>
      <c r="C946" s="52" t="s">
        <v>18</v>
      </c>
      <c r="D946" s="52" t="s">
        <v>36</v>
      </c>
      <c r="E946" s="52" t="s">
        <v>20</v>
      </c>
      <c r="F946" s="52" t="s">
        <v>60</v>
      </c>
      <c r="G946" s="52" t="s">
        <v>44</v>
      </c>
      <c r="H946" s="52" t="s">
        <v>23</v>
      </c>
      <c r="I946" s="52">
        <v>2024</v>
      </c>
      <c r="J946" s="52" t="s">
        <v>45</v>
      </c>
      <c r="K946" s="52" t="s">
        <v>68</v>
      </c>
      <c r="L946" s="52" t="s">
        <v>69</v>
      </c>
      <c r="M946" s="55">
        <v>77.52</v>
      </c>
      <c r="N946" s="52">
        <v>109</v>
      </c>
      <c r="O946" s="52">
        <v>0.16</v>
      </c>
      <c r="P946" s="55">
        <v>1623.88</v>
      </c>
      <c r="Q946" s="75" t="s">
        <v>40</v>
      </c>
    </row>
    <row r="947" spans="1:17">
      <c r="A947" s="65">
        <v>2866</v>
      </c>
      <c r="B947" s="52" t="s">
        <v>17</v>
      </c>
      <c r="C947" s="52" t="s">
        <v>35</v>
      </c>
      <c r="D947" s="52" t="s">
        <v>29</v>
      </c>
      <c r="E947" s="52" t="s">
        <v>20</v>
      </c>
      <c r="F947" s="52" t="s">
        <v>60</v>
      </c>
      <c r="G947" s="52" t="s">
        <v>22</v>
      </c>
      <c r="H947" s="52" t="s">
        <v>31</v>
      </c>
      <c r="I947" s="52">
        <v>2024</v>
      </c>
      <c r="J947" s="52" t="s">
        <v>32</v>
      </c>
      <c r="K947" s="52" t="s">
        <v>73</v>
      </c>
      <c r="L947" s="52" t="s">
        <v>34</v>
      </c>
      <c r="M947" s="55">
        <v>30.62</v>
      </c>
      <c r="N947" s="52">
        <v>24</v>
      </c>
      <c r="O947" s="52">
        <v>0.27</v>
      </c>
      <c r="P947" s="55">
        <v>1681.29</v>
      </c>
      <c r="Q947" s="75" t="s">
        <v>27</v>
      </c>
    </row>
    <row r="948" spans="1:17">
      <c r="A948" s="65">
        <v>2871</v>
      </c>
      <c r="B948" s="52" t="s">
        <v>17</v>
      </c>
      <c r="C948" s="52" t="s">
        <v>49</v>
      </c>
      <c r="D948" s="52" t="s">
        <v>50</v>
      </c>
      <c r="E948" s="52" t="s">
        <v>67</v>
      </c>
      <c r="F948" s="52" t="s">
        <v>38</v>
      </c>
      <c r="G948" s="52" t="s">
        <v>44</v>
      </c>
      <c r="H948" s="52" t="s">
        <v>31</v>
      </c>
      <c r="I948" s="52">
        <v>2023</v>
      </c>
      <c r="J948" s="52" t="s">
        <v>45</v>
      </c>
      <c r="K948" s="52" t="s">
        <v>72</v>
      </c>
      <c r="L948" s="52" t="s">
        <v>26</v>
      </c>
      <c r="M948" s="55">
        <v>17.46</v>
      </c>
      <c r="N948" s="52">
        <v>407</v>
      </c>
      <c r="O948" s="52">
        <v>0.25</v>
      </c>
      <c r="P948" s="55">
        <v>1976.14</v>
      </c>
      <c r="Q948" s="75" t="s">
        <v>47</v>
      </c>
    </row>
    <row r="949" spans="1:17">
      <c r="A949" s="65">
        <v>2880</v>
      </c>
      <c r="B949" s="52" t="s">
        <v>17</v>
      </c>
      <c r="C949" s="52" t="s">
        <v>18</v>
      </c>
      <c r="D949" s="52" t="s">
        <v>29</v>
      </c>
      <c r="E949" s="52" t="s">
        <v>59</v>
      </c>
      <c r="F949" s="52" t="s">
        <v>38</v>
      </c>
      <c r="G949" s="52" t="s">
        <v>57</v>
      </c>
      <c r="H949" s="52" t="s">
        <v>31</v>
      </c>
      <c r="I949" s="52">
        <v>2024</v>
      </c>
      <c r="J949" s="52" t="s">
        <v>45</v>
      </c>
      <c r="K949" s="52" t="s">
        <v>65</v>
      </c>
      <c r="L949" s="52" t="s">
        <v>34</v>
      </c>
      <c r="M949" s="55">
        <v>65.44</v>
      </c>
      <c r="N949" s="52">
        <v>219</v>
      </c>
      <c r="O949" s="52">
        <v>0.12</v>
      </c>
      <c r="P949" s="55">
        <v>4882.45</v>
      </c>
      <c r="Q949" s="75" t="s">
        <v>40</v>
      </c>
    </row>
    <row r="950" spans="1:17">
      <c r="A950" s="65">
        <v>2884</v>
      </c>
      <c r="B950" s="52" t="s">
        <v>17</v>
      </c>
      <c r="C950" s="52" t="s">
        <v>28</v>
      </c>
      <c r="D950" s="52" t="s">
        <v>29</v>
      </c>
      <c r="E950" s="52" t="s">
        <v>67</v>
      </c>
      <c r="F950" s="52" t="s">
        <v>43</v>
      </c>
      <c r="G950" s="52" t="s">
        <v>57</v>
      </c>
      <c r="H950" s="52" t="s">
        <v>31</v>
      </c>
      <c r="I950" s="52">
        <v>2024</v>
      </c>
      <c r="J950" s="52" t="s">
        <v>63</v>
      </c>
      <c r="K950" s="52" t="s">
        <v>72</v>
      </c>
      <c r="L950" s="52" t="s">
        <v>66</v>
      </c>
      <c r="M950" s="55">
        <v>5.86</v>
      </c>
      <c r="N950" s="52">
        <v>105</v>
      </c>
      <c r="O950" s="52">
        <v>0.12</v>
      </c>
      <c r="P950" s="55">
        <v>624.29</v>
      </c>
      <c r="Q950" s="75" t="s">
        <v>27</v>
      </c>
    </row>
    <row r="951" spans="1:17">
      <c r="A951" s="65">
        <v>2886</v>
      </c>
      <c r="B951" s="52" t="s">
        <v>17</v>
      </c>
      <c r="C951" s="52" t="s">
        <v>28</v>
      </c>
      <c r="D951" s="52" t="s">
        <v>50</v>
      </c>
      <c r="E951" s="52" t="s">
        <v>70</v>
      </c>
      <c r="F951" s="52" t="s">
        <v>55</v>
      </c>
      <c r="G951" s="52" t="s">
        <v>22</v>
      </c>
      <c r="H951" s="52" t="s">
        <v>31</v>
      </c>
      <c r="I951" s="52">
        <v>2023</v>
      </c>
      <c r="J951" s="52" t="s">
        <v>45</v>
      </c>
      <c r="K951" s="52" t="s">
        <v>51</v>
      </c>
      <c r="L951" s="52" t="s">
        <v>66</v>
      </c>
      <c r="M951" s="55">
        <v>60.39</v>
      </c>
      <c r="N951" s="52">
        <v>486</v>
      </c>
      <c r="O951" s="52">
        <v>0.11</v>
      </c>
      <c r="P951" s="55">
        <v>2430.5500000000002</v>
      </c>
      <c r="Q951" s="75" t="s">
        <v>27</v>
      </c>
    </row>
    <row r="952" spans="1:17">
      <c r="A952" s="65">
        <v>2889</v>
      </c>
      <c r="B952" s="52" t="s">
        <v>17</v>
      </c>
      <c r="C952" s="52" t="s">
        <v>35</v>
      </c>
      <c r="D952" s="52" t="s">
        <v>19</v>
      </c>
      <c r="E952" s="52" t="s">
        <v>37</v>
      </c>
      <c r="F952" s="52" t="s">
        <v>60</v>
      </c>
      <c r="G952" s="52" t="s">
        <v>44</v>
      </c>
      <c r="H952" s="52" t="s">
        <v>31</v>
      </c>
      <c r="I952" s="52">
        <v>2024</v>
      </c>
      <c r="J952" s="52" t="s">
        <v>63</v>
      </c>
      <c r="K952" s="52" t="s">
        <v>51</v>
      </c>
      <c r="L952" s="52" t="s">
        <v>66</v>
      </c>
      <c r="M952" s="55">
        <v>5.12</v>
      </c>
      <c r="N952" s="52">
        <v>26</v>
      </c>
      <c r="O952" s="52">
        <v>0.2</v>
      </c>
      <c r="P952" s="55">
        <v>1714.87</v>
      </c>
      <c r="Q952" s="75" t="s">
        <v>47</v>
      </c>
    </row>
    <row r="953" spans="1:17">
      <c r="A953" s="65">
        <v>2894</v>
      </c>
      <c r="B953" s="52" t="s">
        <v>17</v>
      </c>
      <c r="C953" s="52" t="s">
        <v>49</v>
      </c>
      <c r="D953" s="52" t="s">
        <v>52</v>
      </c>
      <c r="E953" s="52" t="s">
        <v>59</v>
      </c>
      <c r="F953" s="52" t="s">
        <v>43</v>
      </c>
      <c r="G953" s="52" t="s">
        <v>57</v>
      </c>
      <c r="H953" s="52" t="s">
        <v>31</v>
      </c>
      <c r="I953" s="52">
        <v>2023</v>
      </c>
      <c r="J953" s="52" t="s">
        <v>63</v>
      </c>
      <c r="K953" s="52" t="s">
        <v>25</v>
      </c>
      <c r="L953" s="52" t="s">
        <v>26</v>
      </c>
      <c r="M953" s="55">
        <v>29.26</v>
      </c>
      <c r="N953" s="52">
        <v>234</v>
      </c>
      <c r="O953" s="52">
        <v>0.24</v>
      </c>
      <c r="P953" s="55">
        <v>4365.47</v>
      </c>
      <c r="Q953" s="75" t="s">
        <v>56</v>
      </c>
    </row>
    <row r="954" spans="1:17">
      <c r="A954" s="65">
        <v>2897</v>
      </c>
      <c r="B954" s="52" t="s">
        <v>17</v>
      </c>
      <c r="C954" s="52" t="s">
        <v>18</v>
      </c>
      <c r="D954" s="52" t="s">
        <v>19</v>
      </c>
      <c r="E954" s="52" t="s">
        <v>30</v>
      </c>
      <c r="F954" s="52" t="s">
        <v>43</v>
      </c>
      <c r="G954" s="52" t="s">
        <v>22</v>
      </c>
      <c r="H954" s="52" t="s">
        <v>23</v>
      </c>
      <c r="I954" s="52">
        <v>2023</v>
      </c>
      <c r="J954" s="52" t="s">
        <v>32</v>
      </c>
      <c r="K954" s="52" t="s">
        <v>72</v>
      </c>
      <c r="L954" s="52" t="s">
        <v>34</v>
      </c>
      <c r="M954" s="55">
        <v>81.45</v>
      </c>
      <c r="N954" s="52">
        <v>61</v>
      </c>
      <c r="O954" s="52">
        <v>0.25</v>
      </c>
      <c r="P954" s="55">
        <v>4458.51</v>
      </c>
      <c r="Q954" s="75" t="s">
        <v>61</v>
      </c>
    </row>
    <row r="955" spans="1:17">
      <c r="A955" s="65">
        <v>2903</v>
      </c>
      <c r="B955" s="52" t="s">
        <v>17</v>
      </c>
      <c r="C955" s="52" t="s">
        <v>49</v>
      </c>
      <c r="D955" s="52" t="s">
        <v>36</v>
      </c>
      <c r="E955" s="52" t="s">
        <v>62</v>
      </c>
      <c r="F955" s="52" t="s">
        <v>21</v>
      </c>
      <c r="G955" s="52" t="s">
        <v>57</v>
      </c>
      <c r="H955" s="52" t="s">
        <v>31</v>
      </c>
      <c r="I955" s="52">
        <v>2024</v>
      </c>
      <c r="J955" s="52" t="s">
        <v>63</v>
      </c>
      <c r="K955" s="52" t="s">
        <v>53</v>
      </c>
      <c r="L955" s="52" t="s">
        <v>69</v>
      </c>
      <c r="M955" s="55">
        <v>93.26</v>
      </c>
      <c r="N955" s="52">
        <v>457</v>
      </c>
      <c r="O955" s="52">
        <v>0.08</v>
      </c>
      <c r="P955" s="55">
        <v>3352.33</v>
      </c>
      <c r="Q955" s="75" t="s">
        <v>61</v>
      </c>
    </row>
    <row r="956" spans="1:17">
      <c r="A956" s="65">
        <v>2905</v>
      </c>
      <c r="B956" s="52" t="s">
        <v>17</v>
      </c>
      <c r="C956" s="52" t="s">
        <v>28</v>
      </c>
      <c r="D956" s="52" t="s">
        <v>54</v>
      </c>
      <c r="E956" s="52" t="s">
        <v>67</v>
      </c>
      <c r="F956" s="52" t="s">
        <v>43</v>
      </c>
      <c r="G956" s="52" t="s">
        <v>22</v>
      </c>
      <c r="H956" s="52" t="s">
        <v>31</v>
      </c>
      <c r="I956" s="52">
        <v>2024</v>
      </c>
      <c r="J956" s="52" t="s">
        <v>45</v>
      </c>
      <c r="K956" s="52" t="s">
        <v>71</v>
      </c>
      <c r="L956" s="52" t="s">
        <v>66</v>
      </c>
      <c r="M956" s="55">
        <v>13.84</v>
      </c>
      <c r="N956" s="52">
        <v>131</v>
      </c>
      <c r="O956" s="52">
        <v>0.12</v>
      </c>
      <c r="P956" s="55">
        <v>41.71</v>
      </c>
      <c r="Q956" s="75" t="s">
        <v>40</v>
      </c>
    </row>
    <row r="957" spans="1:17">
      <c r="A957" s="65">
        <v>2909</v>
      </c>
      <c r="B957" s="52" t="s">
        <v>17</v>
      </c>
      <c r="C957" s="52" t="s">
        <v>18</v>
      </c>
      <c r="D957" s="52" t="s">
        <v>54</v>
      </c>
      <c r="E957" s="52" t="s">
        <v>59</v>
      </c>
      <c r="F957" s="52" t="s">
        <v>21</v>
      </c>
      <c r="G957" s="52" t="s">
        <v>22</v>
      </c>
      <c r="H957" s="52" t="s">
        <v>23</v>
      </c>
      <c r="I957" s="52">
        <v>2023</v>
      </c>
      <c r="J957" s="52" t="s">
        <v>45</v>
      </c>
      <c r="K957" s="52" t="s">
        <v>73</v>
      </c>
      <c r="L957" s="52" t="s">
        <v>26</v>
      </c>
      <c r="M957" s="55">
        <v>66.11</v>
      </c>
      <c r="N957" s="52">
        <v>78</v>
      </c>
      <c r="O957" s="52">
        <v>0.12</v>
      </c>
      <c r="P957" s="55">
        <v>1309.5</v>
      </c>
      <c r="Q957" s="75" t="s">
        <v>61</v>
      </c>
    </row>
    <row r="958" spans="1:17">
      <c r="A958" s="65">
        <v>2911</v>
      </c>
      <c r="B958" s="52" t="s">
        <v>17</v>
      </c>
      <c r="C958" s="52" t="s">
        <v>18</v>
      </c>
      <c r="D958" s="52" t="s">
        <v>36</v>
      </c>
      <c r="E958" s="52" t="s">
        <v>59</v>
      </c>
      <c r="F958" s="52" t="s">
        <v>38</v>
      </c>
      <c r="G958" s="52" t="s">
        <v>22</v>
      </c>
      <c r="H958" s="52" t="s">
        <v>31</v>
      </c>
      <c r="I958" s="52">
        <v>2024</v>
      </c>
      <c r="J958" s="52" t="s">
        <v>32</v>
      </c>
      <c r="K958" s="52" t="s">
        <v>72</v>
      </c>
      <c r="L958" s="52" t="s">
        <v>66</v>
      </c>
      <c r="M958" s="55">
        <v>99.01</v>
      </c>
      <c r="N958" s="52">
        <v>89</v>
      </c>
      <c r="O958" s="52">
        <v>0.13</v>
      </c>
      <c r="P958" s="55">
        <v>4084.59</v>
      </c>
      <c r="Q958" s="75" t="s">
        <v>61</v>
      </c>
    </row>
    <row r="959" spans="1:17">
      <c r="A959" s="65">
        <v>2912</v>
      </c>
      <c r="B959" s="52" t="s">
        <v>17</v>
      </c>
      <c r="C959" s="52" t="s">
        <v>35</v>
      </c>
      <c r="D959" s="52" t="s">
        <v>29</v>
      </c>
      <c r="E959" s="52" t="s">
        <v>20</v>
      </c>
      <c r="F959" s="52" t="s">
        <v>55</v>
      </c>
      <c r="G959" s="52" t="s">
        <v>44</v>
      </c>
      <c r="H959" s="52" t="s">
        <v>23</v>
      </c>
      <c r="I959" s="52">
        <v>2024</v>
      </c>
      <c r="J959" s="52" t="s">
        <v>24</v>
      </c>
      <c r="K959" s="52" t="s">
        <v>33</v>
      </c>
      <c r="L959" s="52" t="s">
        <v>66</v>
      </c>
      <c r="M959" s="55">
        <v>40.909999999999997</v>
      </c>
      <c r="N959" s="52">
        <v>440</v>
      </c>
      <c r="O959" s="52">
        <v>0.02</v>
      </c>
      <c r="P959" s="55">
        <v>2710.41</v>
      </c>
      <c r="Q959" s="75" t="s">
        <v>56</v>
      </c>
    </row>
    <row r="960" spans="1:17">
      <c r="A960" s="65">
        <v>2915</v>
      </c>
      <c r="B960" s="52" t="s">
        <v>17</v>
      </c>
      <c r="C960" s="52" t="s">
        <v>49</v>
      </c>
      <c r="D960" s="52" t="s">
        <v>29</v>
      </c>
      <c r="E960" s="52" t="s">
        <v>67</v>
      </c>
      <c r="F960" s="52" t="s">
        <v>55</v>
      </c>
      <c r="G960" s="52" t="s">
        <v>57</v>
      </c>
      <c r="H960" s="52" t="s">
        <v>31</v>
      </c>
      <c r="I960" s="52">
        <v>2023</v>
      </c>
      <c r="J960" s="52" t="s">
        <v>63</v>
      </c>
      <c r="K960" s="52" t="s">
        <v>33</v>
      </c>
      <c r="L960" s="52" t="s">
        <v>66</v>
      </c>
      <c r="M960" s="55">
        <v>15.63</v>
      </c>
      <c r="N960" s="52">
        <v>240</v>
      </c>
      <c r="O960" s="52">
        <v>0.09</v>
      </c>
      <c r="P960" s="55">
        <v>2613.1999999999998</v>
      </c>
      <c r="Q960" s="75" t="s">
        <v>61</v>
      </c>
    </row>
    <row r="961" spans="1:17">
      <c r="A961" s="65">
        <v>2918</v>
      </c>
      <c r="B961" s="52" t="s">
        <v>17</v>
      </c>
      <c r="C961" s="52" t="s">
        <v>18</v>
      </c>
      <c r="D961" s="52" t="s">
        <v>29</v>
      </c>
      <c r="E961" s="52" t="s">
        <v>70</v>
      </c>
      <c r="F961" s="52" t="s">
        <v>60</v>
      </c>
      <c r="G961" s="52" t="s">
        <v>22</v>
      </c>
      <c r="H961" s="52" t="s">
        <v>23</v>
      </c>
      <c r="I961" s="52">
        <v>2024</v>
      </c>
      <c r="J961" s="52" t="s">
        <v>45</v>
      </c>
      <c r="K961" s="52" t="s">
        <v>73</v>
      </c>
      <c r="L961" s="52" t="s">
        <v>26</v>
      </c>
      <c r="M961" s="55">
        <v>82.48</v>
      </c>
      <c r="N961" s="52">
        <v>420</v>
      </c>
      <c r="O961" s="52">
        <v>0.28000000000000003</v>
      </c>
      <c r="P961" s="55">
        <v>4353.6400000000003</v>
      </c>
      <c r="Q961" s="75" t="s">
        <v>61</v>
      </c>
    </row>
    <row r="962" spans="1:17">
      <c r="A962" s="65">
        <v>2922</v>
      </c>
      <c r="B962" s="52" t="s">
        <v>17</v>
      </c>
      <c r="C962" s="52" t="s">
        <v>28</v>
      </c>
      <c r="D962" s="52" t="s">
        <v>29</v>
      </c>
      <c r="E962" s="52" t="s">
        <v>20</v>
      </c>
      <c r="F962" s="52" t="s">
        <v>55</v>
      </c>
      <c r="G962" s="52" t="s">
        <v>22</v>
      </c>
      <c r="H962" s="52" t="s">
        <v>31</v>
      </c>
      <c r="I962" s="52">
        <v>2023</v>
      </c>
      <c r="J962" s="52" t="s">
        <v>32</v>
      </c>
      <c r="K962" s="52" t="s">
        <v>64</v>
      </c>
      <c r="L962" s="52" t="s">
        <v>39</v>
      </c>
      <c r="M962" s="55">
        <v>46.05</v>
      </c>
      <c r="N962" s="52">
        <v>5</v>
      </c>
      <c r="O962" s="52">
        <v>0.08</v>
      </c>
      <c r="P962" s="55">
        <v>745.74</v>
      </c>
      <c r="Q962" s="75" t="s">
        <v>27</v>
      </c>
    </row>
    <row r="963" spans="1:17">
      <c r="A963" s="65">
        <v>2926</v>
      </c>
      <c r="B963" s="52" t="s">
        <v>17</v>
      </c>
      <c r="C963" s="52" t="s">
        <v>28</v>
      </c>
      <c r="D963" s="52" t="s">
        <v>42</v>
      </c>
      <c r="E963" s="52" t="s">
        <v>20</v>
      </c>
      <c r="F963" s="52" t="s">
        <v>55</v>
      </c>
      <c r="G963" s="52" t="s">
        <v>57</v>
      </c>
      <c r="H963" s="52" t="s">
        <v>31</v>
      </c>
      <c r="I963" s="52">
        <v>2024</v>
      </c>
      <c r="J963" s="52" t="s">
        <v>63</v>
      </c>
      <c r="K963" s="52" t="s">
        <v>58</v>
      </c>
      <c r="L963" s="52" t="s">
        <v>66</v>
      </c>
      <c r="M963" s="55">
        <v>91.47</v>
      </c>
      <c r="N963" s="52">
        <v>92</v>
      </c>
      <c r="O963" s="52">
        <v>0.21</v>
      </c>
      <c r="P963" s="55">
        <v>3281.56</v>
      </c>
      <c r="Q963" s="75" t="s">
        <v>61</v>
      </c>
    </row>
    <row r="964" spans="1:17">
      <c r="A964" s="65">
        <v>2928</v>
      </c>
      <c r="B964" s="52" t="s">
        <v>17</v>
      </c>
      <c r="C964" s="52" t="s">
        <v>28</v>
      </c>
      <c r="D964" s="52" t="s">
        <v>50</v>
      </c>
      <c r="E964" s="52" t="s">
        <v>20</v>
      </c>
      <c r="F964" s="52" t="s">
        <v>21</v>
      </c>
      <c r="G964" s="52" t="s">
        <v>57</v>
      </c>
      <c r="H964" s="52" t="s">
        <v>31</v>
      </c>
      <c r="I964" s="52">
        <v>2024</v>
      </c>
      <c r="J964" s="52" t="s">
        <v>32</v>
      </c>
      <c r="K964" s="52" t="s">
        <v>53</v>
      </c>
      <c r="L964" s="52" t="s">
        <v>34</v>
      </c>
      <c r="M964" s="55">
        <v>47.81</v>
      </c>
      <c r="N964" s="52">
        <v>324</v>
      </c>
      <c r="O964" s="52">
        <v>0.28999999999999998</v>
      </c>
      <c r="P964" s="55">
        <v>3533.38</v>
      </c>
      <c r="Q964" s="75" t="s">
        <v>27</v>
      </c>
    </row>
    <row r="965" spans="1:17">
      <c r="A965" s="65">
        <v>2930</v>
      </c>
      <c r="B965" s="52" t="s">
        <v>17</v>
      </c>
      <c r="C965" s="52" t="s">
        <v>49</v>
      </c>
      <c r="D965" s="52" t="s">
        <v>29</v>
      </c>
      <c r="E965" s="52" t="s">
        <v>67</v>
      </c>
      <c r="F965" s="52" t="s">
        <v>43</v>
      </c>
      <c r="G965" s="52" t="s">
        <v>22</v>
      </c>
      <c r="H965" s="52" t="s">
        <v>31</v>
      </c>
      <c r="I965" s="52">
        <v>2024</v>
      </c>
      <c r="J965" s="52" t="s">
        <v>63</v>
      </c>
      <c r="K965" s="52" t="s">
        <v>65</v>
      </c>
      <c r="L965" s="52" t="s">
        <v>39</v>
      </c>
      <c r="M965" s="55">
        <v>69.06</v>
      </c>
      <c r="N965" s="52">
        <v>79</v>
      </c>
      <c r="O965" s="52">
        <v>0.16</v>
      </c>
      <c r="P965" s="55">
        <v>538.30999999999995</v>
      </c>
      <c r="Q965" s="75" t="s">
        <v>56</v>
      </c>
    </row>
    <row r="966" spans="1:17">
      <c r="A966" s="65">
        <v>2937</v>
      </c>
      <c r="B966" s="52" t="s">
        <v>17</v>
      </c>
      <c r="C966" s="52" t="s">
        <v>18</v>
      </c>
      <c r="D966" s="52" t="s">
        <v>29</v>
      </c>
      <c r="E966" s="52" t="s">
        <v>30</v>
      </c>
      <c r="F966" s="52" t="s">
        <v>55</v>
      </c>
      <c r="G966" s="52" t="s">
        <v>57</v>
      </c>
      <c r="H966" s="52" t="s">
        <v>23</v>
      </c>
      <c r="I966" s="52">
        <v>2024</v>
      </c>
      <c r="J966" s="52" t="s">
        <v>63</v>
      </c>
      <c r="K966" s="52" t="s">
        <v>25</v>
      </c>
      <c r="L966" s="52" t="s">
        <v>39</v>
      </c>
      <c r="M966" s="55">
        <v>27.96</v>
      </c>
      <c r="N966" s="52">
        <v>489</v>
      </c>
      <c r="O966" s="52">
        <v>0.02</v>
      </c>
      <c r="P966" s="55">
        <v>3507.97</v>
      </c>
      <c r="Q966" s="75" t="s">
        <v>56</v>
      </c>
    </row>
    <row r="967" spans="1:17">
      <c r="A967" s="65">
        <v>2938</v>
      </c>
      <c r="B967" s="52" t="s">
        <v>17</v>
      </c>
      <c r="C967" s="52" t="s">
        <v>28</v>
      </c>
      <c r="D967" s="52" t="s">
        <v>52</v>
      </c>
      <c r="E967" s="52" t="s">
        <v>20</v>
      </c>
      <c r="F967" s="52" t="s">
        <v>43</v>
      </c>
      <c r="G967" s="52" t="s">
        <v>57</v>
      </c>
      <c r="H967" s="52" t="s">
        <v>31</v>
      </c>
      <c r="I967" s="52">
        <v>2024</v>
      </c>
      <c r="J967" s="52" t="s">
        <v>63</v>
      </c>
      <c r="K967" s="52" t="s">
        <v>33</v>
      </c>
      <c r="L967" s="52" t="s">
        <v>39</v>
      </c>
      <c r="M967" s="55">
        <v>84.14</v>
      </c>
      <c r="N967" s="52">
        <v>474</v>
      </c>
      <c r="O967" s="52">
        <v>0.26</v>
      </c>
      <c r="P967" s="55">
        <v>4237.7700000000004</v>
      </c>
      <c r="Q967" s="75" t="s">
        <v>47</v>
      </c>
    </row>
    <row r="968" spans="1:17">
      <c r="A968" s="65">
        <v>2947</v>
      </c>
      <c r="B968" s="52" t="s">
        <v>17</v>
      </c>
      <c r="C968" s="52" t="s">
        <v>28</v>
      </c>
      <c r="D968" s="52" t="s">
        <v>54</v>
      </c>
      <c r="E968" s="52" t="s">
        <v>70</v>
      </c>
      <c r="F968" s="52" t="s">
        <v>21</v>
      </c>
      <c r="G968" s="52" t="s">
        <v>22</v>
      </c>
      <c r="H968" s="52" t="s">
        <v>31</v>
      </c>
      <c r="I968" s="52">
        <v>2024</v>
      </c>
      <c r="J968" s="52" t="s">
        <v>24</v>
      </c>
      <c r="K968" s="52" t="s">
        <v>53</v>
      </c>
      <c r="L968" s="52" t="s">
        <v>39</v>
      </c>
      <c r="M968" s="55">
        <v>7.28</v>
      </c>
      <c r="N968" s="52">
        <v>398</v>
      </c>
      <c r="O968" s="52">
        <v>0.11</v>
      </c>
      <c r="P968" s="55">
        <v>4697.66</v>
      </c>
      <c r="Q968" s="75" t="s">
        <v>56</v>
      </c>
    </row>
    <row r="969" spans="1:17">
      <c r="A969" s="65">
        <v>2948</v>
      </c>
      <c r="B969" s="52" t="s">
        <v>17</v>
      </c>
      <c r="C969" s="52" t="s">
        <v>28</v>
      </c>
      <c r="D969" s="52" t="s">
        <v>36</v>
      </c>
      <c r="E969" s="52" t="s">
        <v>70</v>
      </c>
      <c r="F969" s="52" t="s">
        <v>43</v>
      </c>
      <c r="G969" s="52" t="s">
        <v>44</v>
      </c>
      <c r="H969" s="52" t="s">
        <v>23</v>
      </c>
      <c r="I969" s="52">
        <v>2023</v>
      </c>
      <c r="J969" s="52" t="s">
        <v>63</v>
      </c>
      <c r="K969" s="52" t="s">
        <v>72</v>
      </c>
      <c r="L969" s="52" t="s">
        <v>39</v>
      </c>
      <c r="M969" s="55">
        <v>76.94</v>
      </c>
      <c r="N969" s="52">
        <v>82</v>
      </c>
      <c r="O969" s="52">
        <v>0.24</v>
      </c>
      <c r="P969" s="55">
        <v>751.89</v>
      </c>
      <c r="Q969" s="75" t="s">
        <v>40</v>
      </c>
    </row>
    <row r="970" spans="1:17">
      <c r="A970" s="65">
        <v>2949</v>
      </c>
      <c r="B970" s="52" t="s">
        <v>17</v>
      </c>
      <c r="C970" s="52" t="s">
        <v>35</v>
      </c>
      <c r="D970" s="52" t="s">
        <v>19</v>
      </c>
      <c r="E970" s="52" t="s">
        <v>67</v>
      </c>
      <c r="F970" s="52" t="s">
        <v>38</v>
      </c>
      <c r="G970" s="52" t="s">
        <v>22</v>
      </c>
      <c r="H970" s="52" t="s">
        <v>23</v>
      </c>
      <c r="I970" s="52">
        <v>2024</v>
      </c>
      <c r="J970" s="52" t="s">
        <v>45</v>
      </c>
      <c r="K970" s="52" t="s">
        <v>58</v>
      </c>
      <c r="L970" s="52" t="s">
        <v>39</v>
      </c>
      <c r="M970" s="55">
        <v>71.83</v>
      </c>
      <c r="N970" s="52">
        <v>269</v>
      </c>
      <c r="O970" s="52">
        <v>0.09</v>
      </c>
      <c r="P970" s="55">
        <v>204.73</v>
      </c>
      <c r="Q970" s="75" t="s">
        <v>56</v>
      </c>
    </row>
    <row r="971" spans="1:17">
      <c r="A971" s="65">
        <v>2952</v>
      </c>
      <c r="B971" s="52" t="s">
        <v>17</v>
      </c>
      <c r="C971" s="52" t="s">
        <v>35</v>
      </c>
      <c r="D971" s="52" t="s">
        <v>29</v>
      </c>
      <c r="E971" s="52" t="s">
        <v>59</v>
      </c>
      <c r="F971" s="52" t="s">
        <v>21</v>
      </c>
      <c r="G971" s="52" t="s">
        <v>44</v>
      </c>
      <c r="H971" s="52" t="s">
        <v>31</v>
      </c>
      <c r="I971" s="52">
        <v>2024</v>
      </c>
      <c r="J971" s="52" t="s">
        <v>45</v>
      </c>
      <c r="K971" s="52" t="s">
        <v>58</v>
      </c>
      <c r="L971" s="52" t="s">
        <v>34</v>
      </c>
      <c r="M971" s="55">
        <v>72.11</v>
      </c>
      <c r="N971" s="52">
        <v>305</v>
      </c>
      <c r="O971" s="52">
        <v>7.0000000000000007E-2</v>
      </c>
      <c r="P971" s="55">
        <v>1547.99</v>
      </c>
      <c r="Q971" s="75" t="s">
        <v>56</v>
      </c>
    </row>
    <row r="972" spans="1:17">
      <c r="A972" s="65">
        <v>2954</v>
      </c>
      <c r="B972" s="52" t="s">
        <v>17</v>
      </c>
      <c r="C972" s="52" t="s">
        <v>49</v>
      </c>
      <c r="D972" s="52" t="s">
        <v>52</v>
      </c>
      <c r="E972" s="52" t="s">
        <v>30</v>
      </c>
      <c r="F972" s="52" t="s">
        <v>55</v>
      </c>
      <c r="G972" s="52" t="s">
        <v>57</v>
      </c>
      <c r="H972" s="52" t="s">
        <v>23</v>
      </c>
      <c r="I972" s="52">
        <v>2023</v>
      </c>
      <c r="J972" s="52" t="s">
        <v>45</v>
      </c>
      <c r="K972" s="52" t="s">
        <v>51</v>
      </c>
      <c r="L972" s="52" t="s">
        <v>39</v>
      </c>
      <c r="M972" s="55">
        <v>35.29</v>
      </c>
      <c r="N972" s="52">
        <v>327</v>
      </c>
      <c r="O972" s="52">
        <v>0.11</v>
      </c>
      <c r="P972" s="55">
        <v>2952.49</v>
      </c>
      <c r="Q972" s="75" t="s">
        <v>56</v>
      </c>
    </row>
    <row r="973" spans="1:17">
      <c r="A973" s="65">
        <v>2955</v>
      </c>
      <c r="B973" s="52" t="s">
        <v>17</v>
      </c>
      <c r="C973" s="52" t="s">
        <v>49</v>
      </c>
      <c r="D973" s="52" t="s">
        <v>36</v>
      </c>
      <c r="E973" s="52" t="s">
        <v>20</v>
      </c>
      <c r="F973" s="52" t="s">
        <v>43</v>
      </c>
      <c r="G973" s="52" t="s">
        <v>22</v>
      </c>
      <c r="H973" s="52" t="s">
        <v>31</v>
      </c>
      <c r="I973" s="52">
        <v>2023</v>
      </c>
      <c r="J973" s="52" t="s">
        <v>45</v>
      </c>
      <c r="K973" s="52" t="s">
        <v>46</v>
      </c>
      <c r="L973" s="52" t="s">
        <v>26</v>
      </c>
      <c r="M973" s="55">
        <v>14.02</v>
      </c>
      <c r="N973" s="52">
        <v>175</v>
      </c>
      <c r="O973" s="52">
        <v>7.0000000000000007E-2</v>
      </c>
      <c r="P973" s="55">
        <v>421.13</v>
      </c>
      <c r="Q973" s="75" t="s">
        <v>40</v>
      </c>
    </row>
    <row r="974" spans="1:17">
      <c r="A974" s="65">
        <v>2959</v>
      </c>
      <c r="B974" s="52" t="s">
        <v>17</v>
      </c>
      <c r="C974" s="52" t="s">
        <v>18</v>
      </c>
      <c r="D974" s="52" t="s">
        <v>50</v>
      </c>
      <c r="E974" s="52" t="s">
        <v>30</v>
      </c>
      <c r="F974" s="52" t="s">
        <v>43</v>
      </c>
      <c r="G974" s="52" t="s">
        <v>57</v>
      </c>
      <c r="H974" s="52" t="s">
        <v>23</v>
      </c>
      <c r="I974" s="52">
        <v>2024</v>
      </c>
      <c r="J974" s="52" t="s">
        <v>24</v>
      </c>
      <c r="K974" s="52" t="s">
        <v>64</v>
      </c>
      <c r="L974" s="52" t="s">
        <v>26</v>
      </c>
      <c r="M974" s="55">
        <v>8.02</v>
      </c>
      <c r="N974" s="52">
        <v>54</v>
      </c>
      <c r="O974" s="52">
        <v>0.26</v>
      </c>
      <c r="P974" s="55">
        <v>548.11</v>
      </c>
      <c r="Q974" s="75" t="s">
        <v>61</v>
      </c>
    </row>
    <row r="975" spans="1:17">
      <c r="A975" s="65">
        <v>2966</v>
      </c>
      <c r="B975" s="52" t="s">
        <v>17</v>
      </c>
      <c r="C975" s="52" t="s">
        <v>28</v>
      </c>
      <c r="D975" s="52" t="s">
        <v>36</v>
      </c>
      <c r="E975" s="52" t="s">
        <v>30</v>
      </c>
      <c r="F975" s="52" t="s">
        <v>55</v>
      </c>
      <c r="G975" s="52" t="s">
        <v>22</v>
      </c>
      <c r="H975" s="52" t="s">
        <v>23</v>
      </c>
      <c r="I975" s="52">
        <v>2023</v>
      </c>
      <c r="J975" s="52" t="s">
        <v>63</v>
      </c>
      <c r="K975" s="52" t="s">
        <v>65</v>
      </c>
      <c r="L975" s="52" t="s">
        <v>26</v>
      </c>
      <c r="M975" s="55">
        <v>68.790000000000006</v>
      </c>
      <c r="N975" s="52">
        <v>340</v>
      </c>
      <c r="O975" s="52">
        <v>0.26</v>
      </c>
      <c r="P975" s="55">
        <v>1169.4000000000001</v>
      </c>
      <c r="Q975" s="75" t="s">
        <v>61</v>
      </c>
    </row>
    <row r="976" spans="1:17">
      <c r="A976" s="65">
        <v>2976</v>
      </c>
      <c r="B976" s="52" t="s">
        <v>17</v>
      </c>
      <c r="C976" s="52" t="s">
        <v>28</v>
      </c>
      <c r="D976" s="52" t="s">
        <v>36</v>
      </c>
      <c r="E976" s="52" t="s">
        <v>67</v>
      </c>
      <c r="F976" s="52" t="s">
        <v>55</v>
      </c>
      <c r="G976" s="52" t="s">
        <v>22</v>
      </c>
      <c r="H976" s="52" t="s">
        <v>31</v>
      </c>
      <c r="I976" s="52">
        <v>2023</v>
      </c>
      <c r="J976" s="52" t="s">
        <v>45</v>
      </c>
      <c r="K976" s="52" t="s">
        <v>46</v>
      </c>
      <c r="L976" s="52" t="s">
        <v>34</v>
      </c>
      <c r="M976" s="55">
        <v>52.28</v>
      </c>
      <c r="N976" s="52">
        <v>200</v>
      </c>
      <c r="O976" s="52">
        <v>0.17</v>
      </c>
      <c r="P976" s="55">
        <v>4794.55</v>
      </c>
      <c r="Q976" s="75" t="s">
        <v>40</v>
      </c>
    </row>
    <row r="977" spans="1:17">
      <c r="A977" s="65">
        <v>2977</v>
      </c>
      <c r="B977" s="52" t="s">
        <v>17</v>
      </c>
      <c r="C977" s="52" t="s">
        <v>49</v>
      </c>
      <c r="D977" s="52" t="s">
        <v>42</v>
      </c>
      <c r="E977" s="52" t="s">
        <v>70</v>
      </c>
      <c r="F977" s="52" t="s">
        <v>55</v>
      </c>
      <c r="G977" s="52" t="s">
        <v>22</v>
      </c>
      <c r="H977" s="52" t="s">
        <v>31</v>
      </c>
      <c r="I977" s="52">
        <v>2024</v>
      </c>
      <c r="J977" s="52" t="s">
        <v>24</v>
      </c>
      <c r="K977" s="52" t="s">
        <v>72</v>
      </c>
      <c r="L977" s="52" t="s">
        <v>69</v>
      </c>
      <c r="M977" s="55">
        <v>42.09</v>
      </c>
      <c r="N977" s="52">
        <v>208</v>
      </c>
      <c r="O977" s="52">
        <v>0.02</v>
      </c>
      <c r="P977" s="55">
        <v>29.48</v>
      </c>
      <c r="Q977" s="75" t="s">
        <v>47</v>
      </c>
    </row>
    <row r="978" spans="1:17">
      <c r="A978" s="65">
        <v>2982</v>
      </c>
      <c r="B978" s="52" t="s">
        <v>17</v>
      </c>
      <c r="C978" s="52" t="s">
        <v>28</v>
      </c>
      <c r="D978" s="52" t="s">
        <v>50</v>
      </c>
      <c r="E978" s="52" t="s">
        <v>67</v>
      </c>
      <c r="F978" s="52" t="s">
        <v>21</v>
      </c>
      <c r="G978" s="52" t="s">
        <v>22</v>
      </c>
      <c r="H978" s="52" t="s">
        <v>31</v>
      </c>
      <c r="I978" s="52">
        <v>2024</v>
      </c>
      <c r="J978" s="52" t="s">
        <v>63</v>
      </c>
      <c r="K978" s="52" t="s">
        <v>72</v>
      </c>
      <c r="L978" s="52" t="s">
        <v>69</v>
      </c>
      <c r="M978" s="55">
        <v>76.209999999999994</v>
      </c>
      <c r="N978" s="52">
        <v>360</v>
      </c>
      <c r="O978" s="52">
        <v>0.24</v>
      </c>
      <c r="P978" s="55">
        <v>2410.8000000000002</v>
      </c>
      <c r="Q978" s="75" t="s">
        <v>27</v>
      </c>
    </row>
    <row r="979" spans="1:17">
      <c r="A979" s="65">
        <v>2984</v>
      </c>
      <c r="B979" s="52" t="s">
        <v>17</v>
      </c>
      <c r="C979" s="52" t="s">
        <v>35</v>
      </c>
      <c r="D979" s="52" t="s">
        <v>50</v>
      </c>
      <c r="E979" s="52" t="s">
        <v>30</v>
      </c>
      <c r="F979" s="52" t="s">
        <v>21</v>
      </c>
      <c r="G979" s="52" t="s">
        <v>44</v>
      </c>
      <c r="H979" s="52" t="s">
        <v>23</v>
      </c>
      <c r="I979" s="52">
        <v>2024</v>
      </c>
      <c r="J979" s="52" t="s">
        <v>45</v>
      </c>
      <c r="K979" s="52" t="s">
        <v>65</v>
      </c>
      <c r="L979" s="52" t="s">
        <v>66</v>
      </c>
      <c r="M979" s="55">
        <v>81.62</v>
      </c>
      <c r="N979" s="52">
        <v>384</v>
      </c>
      <c r="O979" s="52">
        <v>0.01</v>
      </c>
      <c r="P979" s="55">
        <v>4002.4</v>
      </c>
      <c r="Q979" s="75" t="s">
        <v>61</v>
      </c>
    </row>
    <row r="980" spans="1:17">
      <c r="A980" s="65">
        <v>2986</v>
      </c>
      <c r="B980" s="52" t="s">
        <v>17</v>
      </c>
      <c r="C980" s="52" t="s">
        <v>35</v>
      </c>
      <c r="D980" s="52" t="s">
        <v>54</v>
      </c>
      <c r="E980" s="52" t="s">
        <v>70</v>
      </c>
      <c r="F980" s="52" t="s">
        <v>43</v>
      </c>
      <c r="G980" s="52" t="s">
        <v>44</v>
      </c>
      <c r="H980" s="52" t="s">
        <v>23</v>
      </c>
      <c r="I980" s="52">
        <v>2024</v>
      </c>
      <c r="J980" s="52" t="s">
        <v>63</v>
      </c>
      <c r="K980" s="52" t="s">
        <v>65</v>
      </c>
      <c r="L980" s="52" t="s">
        <v>39</v>
      </c>
      <c r="M980" s="55">
        <v>29.09</v>
      </c>
      <c r="N980" s="52">
        <v>84</v>
      </c>
      <c r="O980" s="52">
        <v>0.18</v>
      </c>
      <c r="P980" s="55">
        <v>4109.62</v>
      </c>
      <c r="Q980" s="75" t="s">
        <v>47</v>
      </c>
    </row>
    <row r="981" spans="1:17">
      <c r="A981" s="65">
        <v>2991</v>
      </c>
      <c r="B981" s="52" t="s">
        <v>17</v>
      </c>
      <c r="C981" s="52" t="s">
        <v>49</v>
      </c>
      <c r="D981" s="52" t="s">
        <v>29</v>
      </c>
      <c r="E981" s="52" t="s">
        <v>62</v>
      </c>
      <c r="F981" s="52" t="s">
        <v>38</v>
      </c>
      <c r="G981" s="52" t="s">
        <v>44</v>
      </c>
      <c r="H981" s="52" t="s">
        <v>31</v>
      </c>
      <c r="I981" s="52">
        <v>2023</v>
      </c>
      <c r="J981" s="52" t="s">
        <v>63</v>
      </c>
      <c r="K981" s="52" t="s">
        <v>71</v>
      </c>
      <c r="L981" s="52" t="s">
        <v>34</v>
      </c>
      <c r="M981" s="55">
        <v>67.87</v>
      </c>
      <c r="N981" s="52">
        <v>36</v>
      </c>
      <c r="O981" s="52">
        <v>0</v>
      </c>
      <c r="P981" s="55">
        <v>1801.83</v>
      </c>
      <c r="Q981" s="75" t="s">
        <v>47</v>
      </c>
    </row>
    <row r="982" spans="1:17">
      <c r="A982" s="65">
        <v>2993</v>
      </c>
      <c r="B982" s="52" t="s">
        <v>17</v>
      </c>
      <c r="C982" s="52" t="s">
        <v>18</v>
      </c>
      <c r="D982" s="52" t="s">
        <v>19</v>
      </c>
      <c r="E982" s="52" t="s">
        <v>67</v>
      </c>
      <c r="F982" s="52" t="s">
        <v>43</v>
      </c>
      <c r="G982" s="52" t="s">
        <v>44</v>
      </c>
      <c r="H982" s="52" t="s">
        <v>23</v>
      </c>
      <c r="I982" s="52">
        <v>2023</v>
      </c>
      <c r="J982" s="52" t="s">
        <v>63</v>
      </c>
      <c r="K982" s="52" t="s">
        <v>33</v>
      </c>
      <c r="L982" s="52" t="s">
        <v>66</v>
      </c>
      <c r="M982" s="55">
        <v>50.59</v>
      </c>
      <c r="N982" s="52">
        <v>60</v>
      </c>
      <c r="O982" s="52">
        <v>0.02</v>
      </c>
      <c r="P982" s="55">
        <v>3801.79</v>
      </c>
      <c r="Q982" s="75" t="s">
        <v>40</v>
      </c>
    </row>
    <row r="983" spans="1:17">
      <c r="A983" s="65">
        <v>2994</v>
      </c>
      <c r="B983" s="52" t="s">
        <v>17</v>
      </c>
      <c r="C983" s="52" t="s">
        <v>49</v>
      </c>
      <c r="D983" s="52" t="s">
        <v>19</v>
      </c>
      <c r="E983" s="52" t="s">
        <v>37</v>
      </c>
      <c r="F983" s="52" t="s">
        <v>21</v>
      </c>
      <c r="G983" s="52" t="s">
        <v>44</v>
      </c>
      <c r="H983" s="52" t="s">
        <v>31</v>
      </c>
      <c r="I983" s="52">
        <v>2024</v>
      </c>
      <c r="J983" s="52" t="s">
        <v>45</v>
      </c>
      <c r="K983" s="52" t="s">
        <v>53</v>
      </c>
      <c r="L983" s="52" t="s">
        <v>66</v>
      </c>
      <c r="M983" s="55">
        <v>24.43</v>
      </c>
      <c r="N983" s="52">
        <v>458</v>
      </c>
      <c r="O983" s="52">
        <v>0.08</v>
      </c>
      <c r="P983" s="55">
        <v>3550.1</v>
      </c>
      <c r="Q983" s="75" t="s">
        <v>61</v>
      </c>
    </row>
    <row r="984" spans="1:17">
      <c r="A984" s="65">
        <v>2996</v>
      </c>
      <c r="B984" s="52" t="s">
        <v>17</v>
      </c>
      <c r="C984" s="52" t="s">
        <v>35</v>
      </c>
      <c r="D984" s="52" t="s">
        <v>52</v>
      </c>
      <c r="E984" s="52" t="s">
        <v>37</v>
      </c>
      <c r="F984" s="52" t="s">
        <v>60</v>
      </c>
      <c r="G984" s="52" t="s">
        <v>44</v>
      </c>
      <c r="H984" s="52" t="s">
        <v>23</v>
      </c>
      <c r="I984" s="52">
        <v>2023</v>
      </c>
      <c r="J984" s="52" t="s">
        <v>32</v>
      </c>
      <c r="K984" s="52" t="s">
        <v>73</v>
      </c>
      <c r="L984" s="52" t="s">
        <v>26</v>
      </c>
      <c r="M984" s="55">
        <v>86.81</v>
      </c>
      <c r="N984" s="52">
        <v>108</v>
      </c>
      <c r="O984" s="52">
        <v>0.22</v>
      </c>
      <c r="P984" s="55">
        <v>4569.74</v>
      </c>
      <c r="Q984" s="75" t="s">
        <v>56</v>
      </c>
    </row>
    <row r="985" spans="1:17">
      <c r="A985" s="65">
        <v>2997</v>
      </c>
      <c r="B985" s="52" t="s">
        <v>17</v>
      </c>
      <c r="C985" s="52" t="s">
        <v>18</v>
      </c>
      <c r="D985" s="52" t="s">
        <v>42</v>
      </c>
      <c r="E985" s="52" t="s">
        <v>59</v>
      </c>
      <c r="F985" s="52" t="s">
        <v>55</v>
      </c>
      <c r="G985" s="52" t="s">
        <v>22</v>
      </c>
      <c r="H985" s="52" t="s">
        <v>31</v>
      </c>
      <c r="I985" s="52">
        <v>2024</v>
      </c>
      <c r="J985" s="52" t="s">
        <v>63</v>
      </c>
      <c r="K985" s="52" t="s">
        <v>53</v>
      </c>
      <c r="L985" s="52" t="s">
        <v>66</v>
      </c>
      <c r="M985" s="55">
        <v>61.86</v>
      </c>
      <c r="N985" s="52">
        <v>105</v>
      </c>
      <c r="O985" s="52">
        <v>0.22</v>
      </c>
      <c r="P985" s="55">
        <v>3353.63</v>
      </c>
      <c r="Q985" s="75" t="s">
        <v>40</v>
      </c>
    </row>
    <row r="986" spans="1:17">
      <c r="A986" s="65">
        <v>2998</v>
      </c>
      <c r="B986" s="52" t="s">
        <v>17</v>
      </c>
      <c r="C986" s="52" t="s">
        <v>35</v>
      </c>
      <c r="D986" s="52" t="s">
        <v>50</v>
      </c>
      <c r="E986" s="52" t="s">
        <v>37</v>
      </c>
      <c r="F986" s="52" t="s">
        <v>60</v>
      </c>
      <c r="G986" s="52" t="s">
        <v>57</v>
      </c>
      <c r="H986" s="52" t="s">
        <v>31</v>
      </c>
      <c r="I986" s="52">
        <v>2023</v>
      </c>
      <c r="J986" s="52" t="s">
        <v>32</v>
      </c>
      <c r="K986" s="52" t="s">
        <v>73</v>
      </c>
      <c r="L986" s="52" t="s">
        <v>26</v>
      </c>
      <c r="M986" s="55">
        <v>92.74</v>
      </c>
      <c r="N986" s="52">
        <v>409</v>
      </c>
      <c r="O986" s="52">
        <v>0.01</v>
      </c>
      <c r="P986" s="55">
        <v>2838.68</v>
      </c>
      <c r="Q986" s="75" t="s">
        <v>47</v>
      </c>
    </row>
    <row r="987" spans="1:17">
      <c r="A987" s="65">
        <v>3001</v>
      </c>
      <c r="B987" s="52" t="s">
        <v>17</v>
      </c>
      <c r="C987" s="52" t="s">
        <v>28</v>
      </c>
      <c r="D987" s="52" t="s">
        <v>42</v>
      </c>
      <c r="E987" s="52" t="s">
        <v>70</v>
      </c>
      <c r="F987" s="52" t="s">
        <v>43</v>
      </c>
      <c r="G987" s="52" t="s">
        <v>44</v>
      </c>
      <c r="H987" s="52" t="s">
        <v>23</v>
      </c>
      <c r="I987" s="52">
        <v>2023</v>
      </c>
      <c r="J987" s="52" t="s">
        <v>63</v>
      </c>
      <c r="K987" s="52" t="s">
        <v>53</v>
      </c>
      <c r="L987" s="52" t="s">
        <v>26</v>
      </c>
      <c r="M987" s="55">
        <v>43.2</v>
      </c>
      <c r="N987" s="52">
        <v>482</v>
      </c>
      <c r="O987" s="52">
        <v>0.26</v>
      </c>
      <c r="P987" s="55">
        <v>3154.28</v>
      </c>
      <c r="Q987" s="75" t="s">
        <v>27</v>
      </c>
    </row>
    <row r="988" spans="1:17">
      <c r="A988" s="65">
        <v>3003</v>
      </c>
      <c r="B988" s="52" t="s">
        <v>17</v>
      </c>
      <c r="C988" s="52" t="s">
        <v>49</v>
      </c>
      <c r="D988" s="52" t="s">
        <v>52</v>
      </c>
      <c r="E988" s="52" t="s">
        <v>67</v>
      </c>
      <c r="F988" s="52" t="s">
        <v>21</v>
      </c>
      <c r="G988" s="52" t="s">
        <v>22</v>
      </c>
      <c r="H988" s="52" t="s">
        <v>23</v>
      </c>
      <c r="I988" s="52">
        <v>2023</v>
      </c>
      <c r="J988" s="52" t="s">
        <v>32</v>
      </c>
      <c r="K988" s="52" t="s">
        <v>51</v>
      </c>
      <c r="L988" s="52" t="s">
        <v>34</v>
      </c>
      <c r="M988" s="55">
        <v>26.02</v>
      </c>
      <c r="N988" s="52">
        <v>395</v>
      </c>
      <c r="O988" s="52">
        <v>0.02</v>
      </c>
      <c r="P988" s="55">
        <v>3520.78</v>
      </c>
      <c r="Q988" s="75" t="s">
        <v>40</v>
      </c>
    </row>
    <row r="989" spans="1:17">
      <c r="A989" s="65">
        <v>3010</v>
      </c>
      <c r="B989" s="52" t="s">
        <v>17</v>
      </c>
      <c r="C989" s="52" t="s">
        <v>18</v>
      </c>
      <c r="D989" s="52" t="s">
        <v>36</v>
      </c>
      <c r="E989" s="52" t="s">
        <v>59</v>
      </c>
      <c r="F989" s="52" t="s">
        <v>60</v>
      </c>
      <c r="G989" s="52" t="s">
        <v>44</v>
      </c>
      <c r="H989" s="52" t="s">
        <v>23</v>
      </c>
      <c r="I989" s="52">
        <v>2024</v>
      </c>
      <c r="J989" s="52" t="s">
        <v>45</v>
      </c>
      <c r="K989" s="52" t="s">
        <v>73</v>
      </c>
      <c r="L989" s="52" t="s">
        <v>66</v>
      </c>
      <c r="M989" s="55">
        <v>28.4</v>
      </c>
      <c r="N989" s="52">
        <v>322</v>
      </c>
      <c r="O989" s="52">
        <v>0.14000000000000001</v>
      </c>
      <c r="P989" s="55">
        <v>3178.58</v>
      </c>
      <c r="Q989" s="75" t="s">
        <v>27</v>
      </c>
    </row>
    <row r="990" spans="1:17">
      <c r="A990" s="65">
        <v>3012</v>
      </c>
      <c r="B990" s="52" t="s">
        <v>17</v>
      </c>
      <c r="C990" s="52" t="s">
        <v>18</v>
      </c>
      <c r="D990" s="52" t="s">
        <v>19</v>
      </c>
      <c r="E990" s="52" t="s">
        <v>20</v>
      </c>
      <c r="F990" s="52" t="s">
        <v>38</v>
      </c>
      <c r="G990" s="52" t="s">
        <v>57</v>
      </c>
      <c r="H990" s="52" t="s">
        <v>31</v>
      </c>
      <c r="I990" s="52">
        <v>2023</v>
      </c>
      <c r="J990" s="52" t="s">
        <v>32</v>
      </c>
      <c r="K990" s="52" t="s">
        <v>58</v>
      </c>
      <c r="L990" s="52" t="s">
        <v>34</v>
      </c>
      <c r="M990" s="55">
        <v>58.8</v>
      </c>
      <c r="N990" s="52">
        <v>246</v>
      </c>
      <c r="O990" s="52">
        <v>0.28999999999999998</v>
      </c>
      <c r="P990" s="55">
        <v>4193.3999999999996</v>
      </c>
      <c r="Q990" s="75" t="s">
        <v>27</v>
      </c>
    </row>
    <row r="991" spans="1:17">
      <c r="A991" s="65">
        <v>3018</v>
      </c>
      <c r="B991" s="52" t="s">
        <v>17</v>
      </c>
      <c r="C991" s="52" t="s">
        <v>49</v>
      </c>
      <c r="D991" s="52" t="s">
        <v>54</v>
      </c>
      <c r="E991" s="52" t="s">
        <v>67</v>
      </c>
      <c r="F991" s="52" t="s">
        <v>43</v>
      </c>
      <c r="G991" s="52" t="s">
        <v>22</v>
      </c>
      <c r="H991" s="52" t="s">
        <v>23</v>
      </c>
      <c r="I991" s="52">
        <v>2024</v>
      </c>
      <c r="J991" s="52" t="s">
        <v>24</v>
      </c>
      <c r="K991" s="52" t="s">
        <v>51</v>
      </c>
      <c r="L991" s="52" t="s">
        <v>26</v>
      </c>
      <c r="M991" s="55">
        <v>8.15</v>
      </c>
      <c r="N991" s="52">
        <v>208</v>
      </c>
      <c r="O991" s="52">
        <v>0.18</v>
      </c>
      <c r="P991" s="55">
        <v>4592.9799999999996</v>
      </c>
      <c r="Q991" s="75" t="s">
        <v>61</v>
      </c>
    </row>
    <row r="992" spans="1:17">
      <c r="A992" s="65">
        <v>3019</v>
      </c>
      <c r="B992" s="52" t="s">
        <v>17</v>
      </c>
      <c r="C992" s="52" t="s">
        <v>18</v>
      </c>
      <c r="D992" s="52" t="s">
        <v>29</v>
      </c>
      <c r="E992" s="52" t="s">
        <v>30</v>
      </c>
      <c r="F992" s="52" t="s">
        <v>55</v>
      </c>
      <c r="G992" s="52" t="s">
        <v>44</v>
      </c>
      <c r="H992" s="52" t="s">
        <v>23</v>
      </c>
      <c r="I992" s="52">
        <v>2023</v>
      </c>
      <c r="J992" s="52" t="s">
        <v>45</v>
      </c>
      <c r="K992" s="52" t="s">
        <v>58</v>
      </c>
      <c r="L992" s="52" t="s">
        <v>66</v>
      </c>
      <c r="M992" s="55">
        <v>59.89</v>
      </c>
      <c r="N992" s="52">
        <v>41</v>
      </c>
      <c r="O992" s="52">
        <v>0.22</v>
      </c>
      <c r="P992" s="55">
        <v>4169.05</v>
      </c>
      <c r="Q992" s="75" t="s">
        <v>40</v>
      </c>
    </row>
    <row r="993" spans="1:17">
      <c r="A993" s="65">
        <v>3021</v>
      </c>
      <c r="B993" s="52" t="s">
        <v>17</v>
      </c>
      <c r="C993" s="52" t="s">
        <v>49</v>
      </c>
      <c r="D993" s="52" t="s">
        <v>52</v>
      </c>
      <c r="E993" s="52" t="s">
        <v>59</v>
      </c>
      <c r="F993" s="52" t="s">
        <v>55</v>
      </c>
      <c r="G993" s="52" t="s">
        <v>22</v>
      </c>
      <c r="H993" s="52" t="s">
        <v>23</v>
      </c>
      <c r="I993" s="52">
        <v>2024</v>
      </c>
      <c r="J993" s="52" t="s">
        <v>24</v>
      </c>
      <c r="K993" s="52" t="s">
        <v>25</v>
      </c>
      <c r="L993" s="52" t="s">
        <v>66</v>
      </c>
      <c r="M993" s="55">
        <v>44.36</v>
      </c>
      <c r="N993" s="52">
        <v>428</v>
      </c>
      <c r="O993" s="52">
        <v>0.28000000000000003</v>
      </c>
      <c r="P993" s="55">
        <v>1351.8</v>
      </c>
      <c r="Q993" s="75" t="s">
        <v>56</v>
      </c>
    </row>
    <row r="994" spans="1:17">
      <c r="A994" s="65">
        <v>3022</v>
      </c>
      <c r="B994" s="52" t="s">
        <v>17</v>
      </c>
      <c r="C994" s="52" t="s">
        <v>18</v>
      </c>
      <c r="D994" s="52" t="s">
        <v>50</v>
      </c>
      <c r="E994" s="52" t="s">
        <v>62</v>
      </c>
      <c r="F994" s="52" t="s">
        <v>55</v>
      </c>
      <c r="G994" s="52" t="s">
        <v>44</v>
      </c>
      <c r="H994" s="52" t="s">
        <v>31</v>
      </c>
      <c r="I994" s="52">
        <v>2023</v>
      </c>
      <c r="J994" s="52" t="s">
        <v>24</v>
      </c>
      <c r="K994" s="52" t="s">
        <v>68</v>
      </c>
      <c r="L994" s="52" t="s">
        <v>69</v>
      </c>
      <c r="M994" s="55">
        <v>29.66</v>
      </c>
      <c r="N994" s="52">
        <v>48</v>
      </c>
      <c r="O994" s="52">
        <v>0.18</v>
      </c>
      <c r="P994" s="55">
        <v>1397.1</v>
      </c>
      <c r="Q994" s="75" t="s">
        <v>56</v>
      </c>
    </row>
    <row r="995" spans="1:17">
      <c r="A995" s="65">
        <v>3026</v>
      </c>
      <c r="B995" s="52" t="s">
        <v>17</v>
      </c>
      <c r="C995" s="52" t="s">
        <v>18</v>
      </c>
      <c r="D995" s="52" t="s">
        <v>29</v>
      </c>
      <c r="E995" s="52" t="s">
        <v>30</v>
      </c>
      <c r="F995" s="52" t="s">
        <v>43</v>
      </c>
      <c r="G995" s="52" t="s">
        <v>22</v>
      </c>
      <c r="H995" s="52" t="s">
        <v>31</v>
      </c>
      <c r="I995" s="52">
        <v>2024</v>
      </c>
      <c r="J995" s="52" t="s">
        <v>63</v>
      </c>
      <c r="K995" s="52" t="s">
        <v>72</v>
      </c>
      <c r="L995" s="52" t="s">
        <v>66</v>
      </c>
      <c r="M995" s="55">
        <v>6.44</v>
      </c>
      <c r="N995" s="52">
        <v>172</v>
      </c>
      <c r="O995" s="52">
        <v>7.0000000000000007E-2</v>
      </c>
      <c r="P995" s="55">
        <v>2495.35</v>
      </c>
      <c r="Q995" s="75" t="s">
        <v>47</v>
      </c>
    </row>
    <row r="996" spans="1:17">
      <c r="A996" s="65">
        <v>3030</v>
      </c>
      <c r="B996" s="52" t="s">
        <v>17</v>
      </c>
      <c r="C996" s="52" t="s">
        <v>35</v>
      </c>
      <c r="D996" s="52" t="s">
        <v>19</v>
      </c>
      <c r="E996" s="52" t="s">
        <v>37</v>
      </c>
      <c r="F996" s="52" t="s">
        <v>38</v>
      </c>
      <c r="G996" s="52" t="s">
        <v>44</v>
      </c>
      <c r="H996" s="52" t="s">
        <v>31</v>
      </c>
      <c r="I996" s="52">
        <v>2024</v>
      </c>
      <c r="J996" s="52" t="s">
        <v>32</v>
      </c>
      <c r="K996" s="52" t="s">
        <v>64</v>
      </c>
      <c r="L996" s="52" t="s">
        <v>34</v>
      </c>
      <c r="M996" s="55">
        <v>99.03</v>
      </c>
      <c r="N996" s="52">
        <v>387</v>
      </c>
      <c r="O996" s="52">
        <v>0.02</v>
      </c>
      <c r="P996" s="55">
        <v>2445.5500000000002</v>
      </c>
      <c r="Q996" s="75" t="s">
        <v>61</v>
      </c>
    </row>
    <row r="997" spans="1:17">
      <c r="A997" s="65">
        <v>3035</v>
      </c>
      <c r="B997" s="52" t="s">
        <v>17</v>
      </c>
      <c r="C997" s="52" t="s">
        <v>49</v>
      </c>
      <c r="D997" s="52" t="s">
        <v>52</v>
      </c>
      <c r="E997" s="52" t="s">
        <v>70</v>
      </c>
      <c r="F997" s="52" t="s">
        <v>38</v>
      </c>
      <c r="G997" s="52" t="s">
        <v>57</v>
      </c>
      <c r="H997" s="52" t="s">
        <v>23</v>
      </c>
      <c r="I997" s="52">
        <v>2023</v>
      </c>
      <c r="J997" s="52" t="s">
        <v>63</v>
      </c>
      <c r="K997" s="52" t="s">
        <v>64</v>
      </c>
      <c r="L997" s="52" t="s">
        <v>39</v>
      </c>
      <c r="M997" s="55">
        <v>16.5</v>
      </c>
      <c r="N997" s="52">
        <v>373</v>
      </c>
      <c r="O997" s="52">
        <v>0.17</v>
      </c>
      <c r="P997" s="55">
        <v>1468.78</v>
      </c>
      <c r="Q997" s="75" t="s">
        <v>61</v>
      </c>
    </row>
    <row r="998" spans="1:17">
      <c r="A998" s="65">
        <v>3036</v>
      </c>
      <c r="B998" s="52" t="s">
        <v>17</v>
      </c>
      <c r="C998" s="52" t="s">
        <v>49</v>
      </c>
      <c r="D998" s="52" t="s">
        <v>50</v>
      </c>
      <c r="E998" s="52" t="s">
        <v>20</v>
      </c>
      <c r="F998" s="52" t="s">
        <v>55</v>
      </c>
      <c r="G998" s="52" t="s">
        <v>57</v>
      </c>
      <c r="H998" s="52" t="s">
        <v>23</v>
      </c>
      <c r="I998" s="52">
        <v>2024</v>
      </c>
      <c r="J998" s="52" t="s">
        <v>63</v>
      </c>
      <c r="K998" s="52" t="s">
        <v>58</v>
      </c>
      <c r="L998" s="52" t="s">
        <v>26</v>
      </c>
      <c r="M998" s="55">
        <v>25.48</v>
      </c>
      <c r="N998" s="52">
        <v>452</v>
      </c>
      <c r="O998" s="52">
        <v>0.17</v>
      </c>
      <c r="P998" s="55">
        <v>4142.9399999999996</v>
      </c>
      <c r="Q998" s="75" t="s">
        <v>47</v>
      </c>
    </row>
    <row r="999" spans="1:17">
      <c r="A999" s="65">
        <v>3038</v>
      </c>
      <c r="B999" s="52" t="s">
        <v>17</v>
      </c>
      <c r="C999" s="52" t="s">
        <v>49</v>
      </c>
      <c r="D999" s="52" t="s">
        <v>52</v>
      </c>
      <c r="E999" s="52" t="s">
        <v>67</v>
      </c>
      <c r="F999" s="52" t="s">
        <v>55</v>
      </c>
      <c r="G999" s="52" t="s">
        <v>44</v>
      </c>
      <c r="H999" s="52" t="s">
        <v>31</v>
      </c>
      <c r="I999" s="52">
        <v>2023</v>
      </c>
      <c r="J999" s="52" t="s">
        <v>32</v>
      </c>
      <c r="K999" s="52" t="s">
        <v>64</v>
      </c>
      <c r="L999" s="52" t="s">
        <v>34</v>
      </c>
      <c r="M999" s="55">
        <v>12.59</v>
      </c>
      <c r="N999" s="52">
        <v>378</v>
      </c>
      <c r="O999" s="52">
        <v>0.11</v>
      </c>
      <c r="P999" s="55">
        <v>903.17</v>
      </c>
      <c r="Q999" s="75" t="s">
        <v>47</v>
      </c>
    </row>
    <row r="1000" spans="1:17">
      <c r="A1000" s="65">
        <v>3047</v>
      </c>
      <c r="B1000" s="52" t="s">
        <v>17</v>
      </c>
      <c r="C1000" s="52" t="s">
        <v>49</v>
      </c>
      <c r="D1000" s="52" t="s">
        <v>36</v>
      </c>
      <c r="E1000" s="52" t="s">
        <v>20</v>
      </c>
      <c r="F1000" s="52" t="s">
        <v>60</v>
      </c>
      <c r="G1000" s="52" t="s">
        <v>44</v>
      </c>
      <c r="H1000" s="52" t="s">
        <v>23</v>
      </c>
      <c r="I1000" s="52">
        <v>2023</v>
      </c>
      <c r="J1000" s="52" t="s">
        <v>32</v>
      </c>
      <c r="K1000" s="52" t="s">
        <v>53</v>
      </c>
      <c r="L1000" s="52" t="s">
        <v>26</v>
      </c>
      <c r="M1000" s="55">
        <v>67.099999999999994</v>
      </c>
      <c r="N1000" s="52">
        <v>218</v>
      </c>
      <c r="O1000" s="52">
        <v>0.12</v>
      </c>
      <c r="P1000" s="55">
        <v>951.83</v>
      </c>
      <c r="Q1000" s="75" t="s">
        <v>27</v>
      </c>
    </row>
    <row r="1001" spans="1:17">
      <c r="A1001" s="65">
        <v>3049</v>
      </c>
      <c r="B1001" s="52" t="s">
        <v>17</v>
      </c>
      <c r="C1001" s="52" t="s">
        <v>18</v>
      </c>
      <c r="D1001" s="52" t="s">
        <v>50</v>
      </c>
      <c r="E1001" s="52" t="s">
        <v>67</v>
      </c>
      <c r="F1001" s="52" t="s">
        <v>43</v>
      </c>
      <c r="G1001" s="52" t="s">
        <v>44</v>
      </c>
      <c r="H1001" s="52" t="s">
        <v>31</v>
      </c>
      <c r="I1001" s="52">
        <v>2024</v>
      </c>
      <c r="J1001" s="52" t="s">
        <v>45</v>
      </c>
      <c r="K1001" s="52" t="s">
        <v>65</v>
      </c>
      <c r="L1001" s="52" t="s">
        <v>26</v>
      </c>
      <c r="M1001" s="55">
        <v>16.86</v>
      </c>
      <c r="N1001" s="52">
        <v>328</v>
      </c>
      <c r="O1001" s="52">
        <v>0.12</v>
      </c>
      <c r="P1001" s="55">
        <v>893.91</v>
      </c>
      <c r="Q1001" s="75" t="s">
        <v>56</v>
      </c>
    </row>
    <row r="1002" spans="1:17">
      <c r="A1002" s="65">
        <v>3051</v>
      </c>
      <c r="B1002" s="52" t="s">
        <v>17</v>
      </c>
      <c r="C1002" s="52" t="s">
        <v>49</v>
      </c>
      <c r="D1002" s="52" t="s">
        <v>42</v>
      </c>
      <c r="E1002" s="52" t="s">
        <v>30</v>
      </c>
      <c r="F1002" s="52" t="s">
        <v>43</v>
      </c>
      <c r="G1002" s="52" t="s">
        <v>22</v>
      </c>
      <c r="H1002" s="52" t="s">
        <v>31</v>
      </c>
      <c r="I1002" s="52">
        <v>2023</v>
      </c>
      <c r="J1002" s="52" t="s">
        <v>45</v>
      </c>
      <c r="K1002" s="52" t="s">
        <v>33</v>
      </c>
      <c r="L1002" s="52" t="s">
        <v>39</v>
      </c>
      <c r="M1002" s="55">
        <v>23.92</v>
      </c>
      <c r="N1002" s="52">
        <v>419</v>
      </c>
      <c r="O1002" s="52">
        <v>0.26</v>
      </c>
      <c r="P1002" s="55">
        <v>1030.2</v>
      </c>
      <c r="Q1002" s="75" t="s">
        <v>40</v>
      </c>
    </row>
    <row r="1003" spans="1:17">
      <c r="A1003" s="65">
        <v>3052</v>
      </c>
      <c r="B1003" s="52" t="s">
        <v>17</v>
      </c>
      <c r="C1003" s="52" t="s">
        <v>49</v>
      </c>
      <c r="D1003" s="52" t="s">
        <v>50</v>
      </c>
      <c r="E1003" s="52" t="s">
        <v>67</v>
      </c>
      <c r="F1003" s="52" t="s">
        <v>55</v>
      </c>
      <c r="G1003" s="52" t="s">
        <v>44</v>
      </c>
      <c r="H1003" s="52" t="s">
        <v>31</v>
      </c>
      <c r="I1003" s="52">
        <v>2023</v>
      </c>
      <c r="J1003" s="52" t="s">
        <v>32</v>
      </c>
      <c r="K1003" s="52" t="s">
        <v>68</v>
      </c>
      <c r="L1003" s="52" t="s">
        <v>34</v>
      </c>
      <c r="M1003" s="55">
        <v>54.82</v>
      </c>
      <c r="N1003" s="52">
        <v>338</v>
      </c>
      <c r="O1003" s="52">
        <v>0.2</v>
      </c>
      <c r="P1003" s="55">
        <v>376.91</v>
      </c>
      <c r="Q1003" s="75" t="s">
        <v>47</v>
      </c>
    </row>
    <row r="1004" spans="1:17">
      <c r="A1004" s="65">
        <v>3053</v>
      </c>
      <c r="B1004" s="52" t="s">
        <v>17</v>
      </c>
      <c r="C1004" s="52" t="s">
        <v>28</v>
      </c>
      <c r="D1004" s="52" t="s">
        <v>52</v>
      </c>
      <c r="E1004" s="52" t="s">
        <v>67</v>
      </c>
      <c r="F1004" s="52" t="s">
        <v>55</v>
      </c>
      <c r="G1004" s="52" t="s">
        <v>44</v>
      </c>
      <c r="H1004" s="52" t="s">
        <v>23</v>
      </c>
      <c r="I1004" s="52">
        <v>2023</v>
      </c>
      <c r="J1004" s="52" t="s">
        <v>24</v>
      </c>
      <c r="K1004" s="52" t="s">
        <v>73</v>
      </c>
      <c r="L1004" s="52" t="s">
        <v>26</v>
      </c>
      <c r="M1004" s="55">
        <v>24.51</v>
      </c>
      <c r="N1004" s="52">
        <v>229</v>
      </c>
      <c r="O1004" s="52">
        <v>0.08</v>
      </c>
      <c r="P1004" s="55">
        <v>1842.57</v>
      </c>
      <c r="Q1004" s="75" t="s">
        <v>47</v>
      </c>
    </row>
    <row r="1005" spans="1:17">
      <c r="A1005" s="65">
        <v>3055</v>
      </c>
      <c r="B1005" s="52" t="s">
        <v>17</v>
      </c>
      <c r="C1005" s="52" t="s">
        <v>49</v>
      </c>
      <c r="D1005" s="52" t="s">
        <v>50</v>
      </c>
      <c r="E1005" s="52" t="s">
        <v>70</v>
      </c>
      <c r="F1005" s="52" t="s">
        <v>60</v>
      </c>
      <c r="G1005" s="52" t="s">
        <v>44</v>
      </c>
      <c r="H1005" s="52" t="s">
        <v>31</v>
      </c>
      <c r="I1005" s="52">
        <v>2023</v>
      </c>
      <c r="J1005" s="52" t="s">
        <v>24</v>
      </c>
      <c r="K1005" s="52" t="s">
        <v>25</v>
      </c>
      <c r="L1005" s="52" t="s">
        <v>66</v>
      </c>
      <c r="M1005" s="55">
        <v>15.38</v>
      </c>
      <c r="N1005" s="52">
        <v>49</v>
      </c>
      <c r="O1005" s="52">
        <v>0.28999999999999998</v>
      </c>
      <c r="P1005" s="55">
        <v>1935.98</v>
      </c>
      <c r="Q1005" s="75" t="s">
        <v>27</v>
      </c>
    </row>
    <row r="1006" spans="1:17">
      <c r="A1006" s="65">
        <v>3057</v>
      </c>
      <c r="B1006" s="52" t="s">
        <v>17</v>
      </c>
      <c r="C1006" s="52" t="s">
        <v>28</v>
      </c>
      <c r="D1006" s="52" t="s">
        <v>42</v>
      </c>
      <c r="E1006" s="52" t="s">
        <v>62</v>
      </c>
      <c r="F1006" s="52" t="s">
        <v>55</v>
      </c>
      <c r="G1006" s="52" t="s">
        <v>44</v>
      </c>
      <c r="H1006" s="52" t="s">
        <v>31</v>
      </c>
      <c r="I1006" s="52">
        <v>2023</v>
      </c>
      <c r="J1006" s="52" t="s">
        <v>45</v>
      </c>
      <c r="K1006" s="52" t="s">
        <v>51</v>
      </c>
      <c r="L1006" s="52" t="s">
        <v>39</v>
      </c>
      <c r="M1006" s="55">
        <v>87.4</v>
      </c>
      <c r="N1006" s="52">
        <v>87</v>
      </c>
      <c r="O1006" s="52">
        <v>0.1</v>
      </c>
      <c r="P1006" s="55">
        <v>78.58</v>
      </c>
      <c r="Q1006" s="75" t="s">
        <v>27</v>
      </c>
    </row>
    <row r="1007" spans="1:17">
      <c r="A1007" s="65">
        <v>3059</v>
      </c>
      <c r="B1007" s="52" t="s">
        <v>17</v>
      </c>
      <c r="C1007" s="52" t="s">
        <v>28</v>
      </c>
      <c r="D1007" s="52" t="s">
        <v>36</v>
      </c>
      <c r="E1007" s="52" t="s">
        <v>20</v>
      </c>
      <c r="F1007" s="52" t="s">
        <v>55</v>
      </c>
      <c r="G1007" s="52" t="s">
        <v>44</v>
      </c>
      <c r="H1007" s="52" t="s">
        <v>23</v>
      </c>
      <c r="I1007" s="52">
        <v>2024</v>
      </c>
      <c r="J1007" s="52" t="s">
        <v>24</v>
      </c>
      <c r="K1007" s="52" t="s">
        <v>51</v>
      </c>
      <c r="L1007" s="52" t="s">
        <v>66</v>
      </c>
      <c r="M1007" s="55">
        <v>97.85</v>
      </c>
      <c r="N1007" s="52">
        <v>280</v>
      </c>
      <c r="O1007" s="52">
        <v>0.16</v>
      </c>
      <c r="P1007" s="55">
        <v>2031.06</v>
      </c>
      <c r="Q1007" s="75" t="s">
        <v>47</v>
      </c>
    </row>
    <row r="1008" spans="1:17">
      <c r="A1008" s="65">
        <v>3063</v>
      </c>
      <c r="B1008" s="52" t="s">
        <v>17</v>
      </c>
      <c r="C1008" s="52" t="s">
        <v>28</v>
      </c>
      <c r="D1008" s="52" t="s">
        <v>36</v>
      </c>
      <c r="E1008" s="52" t="s">
        <v>20</v>
      </c>
      <c r="F1008" s="52" t="s">
        <v>43</v>
      </c>
      <c r="G1008" s="52" t="s">
        <v>22</v>
      </c>
      <c r="H1008" s="52" t="s">
        <v>31</v>
      </c>
      <c r="I1008" s="52">
        <v>2023</v>
      </c>
      <c r="J1008" s="52" t="s">
        <v>32</v>
      </c>
      <c r="K1008" s="52" t="s">
        <v>51</v>
      </c>
      <c r="L1008" s="52" t="s">
        <v>26</v>
      </c>
      <c r="M1008" s="55">
        <v>98.85</v>
      </c>
      <c r="N1008" s="52">
        <v>262</v>
      </c>
      <c r="O1008" s="52">
        <v>0.24</v>
      </c>
      <c r="P1008" s="55">
        <v>4899.05</v>
      </c>
      <c r="Q1008" s="75" t="s">
        <v>61</v>
      </c>
    </row>
    <row r="1009" spans="1:17">
      <c r="A1009" s="65">
        <v>3072</v>
      </c>
      <c r="B1009" s="52" t="s">
        <v>17</v>
      </c>
      <c r="C1009" s="52" t="s">
        <v>28</v>
      </c>
      <c r="D1009" s="52" t="s">
        <v>52</v>
      </c>
      <c r="E1009" s="52" t="s">
        <v>20</v>
      </c>
      <c r="F1009" s="52" t="s">
        <v>55</v>
      </c>
      <c r="G1009" s="52" t="s">
        <v>44</v>
      </c>
      <c r="H1009" s="52" t="s">
        <v>23</v>
      </c>
      <c r="I1009" s="52">
        <v>2023</v>
      </c>
      <c r="J1009" s="52" t="s">
        <v>32</v>
      </c>
      <c r="K1009" s="52" t="s">
        <v>51</v>
      </c>
      <c r="L1009" s="52" t="s">
        <v>69</v>
      </c>
      <c r="M1009" s="55">
        <v>26.59</v>
      </c>
      <c r="N1009" s="52">
        <v>254</v>
      </c>
      <c r="O1009" s="52">
        <v>0.12</v>
      </c>
      <c r="P1009" s="55">
        <v>2722.77</v>
      </c>
      <c r="Q1009" s="75" t="s">
        <v>61</v>
      </c>
    </row>
    <row r="1010" spans="1:17">
      <c r="A1010" s="65">
        <v>3077</v>
      </c>
      <c r="B1010" s="52" t="s">
        <v>17</v>
      </c>
      <c r="C1010" s="52" t="s">
        <v>28</v>
      </c>
      <c r="D1010" s="52" t="s">
        <v>36</v>
      </c>
      <c r="E1010" s="52" t="s">
        <v>20</v>
      </c>
      <c r="F1010" s="52" t="s">
        <v>43</v>
      </c>
      <c r="G1010" s="52" t="s">
        <v>44</v>
      </c>
      <c r="H1010" s="52" t="s">
        <v>23</v>
      </c>
      <c r="I1010" s="52">
        <v>2023</v>
      </c>
      <c r="J1010" s="52" t="s">
        <v>45</v>
      </c>
      <c r="K1010" s="52" t="s">
        <v>58</v>
      </c>
      <c r="L1010" s="52" t="s">
        <v>39</v>
      </c>
      <c r="M1010" s="55">
        <v>67.849999999999994</v>
      </c>
      <c r="N1010" s="52">
        <v>19</v>
      </c>
      <c r="O1010" s="52">
        <v>0.23</v>
      </c>
      <c r="P1010" s="55">
        <v>4031.62</v>
      </c>
      <c r="Q1010" s="75" t="s">
        <v>47</v>
      </c>
    </row>
    <row r="1011" spans="1:17">
      <c r="A1011" s="65">
        <v>3079</v>
      </c>
      <c r="B1011" s="52" t="s">
        <v>17</v>
      </c>
      <c r="C1011" s="52" t="s">
        <v>49</v>
      </c>
      <c r="D1011" s="52" t="s">
        <v>54</v>
      </c>
      <c r="E1011" s="52" t="s">
        <v>62</v>
      </c>
      <c r="F1011" s="52" t="s">
        <v>43</v>
      </c>
      <c r="G1011" s="52" t="s">
        <v>44</v>
      </c>
      <c r="H1011" s="52" t="s">
        <v>31</v>
      </c>
      <c r="I1011" s="52">
        <v>2024</v>
      </c>
      <c r="J1011" s="52" t="s">
        <v>63</v>
      </c>
      <c r="K1011" s="52" t="s">
        <v>51</v>
      </c>
      <c r="L1011" s="52" t="s">
        <v>39</v>
      </c>
      <c r="M1011" s="55">
        <v>20.36</v>
      </c>
      <c r="N1011" s="52">
        <v>29</v>
      </c>
      <c r="O1011" s="52">
        <v>0.17</v>
      </c>
      <c r="P1011" s="55">
        <v>3750.93</v>
      </c>
      <c r="Q1011" s="75" t="s">
        <v>61</v>
      </c>
    </row>
    <row r="1012" spans="1:17">
      <c r="A1012" s="65">
        <v>3080</v>
      </c>
      <c r="B1012" s="52" t="s">
        <v>17</v>
      </c>
      <c r="C1012" s="52" t="s">
        <v>49</v>
      </c>
      <c r="D1012" s="52" t="s">
        <v>36</v>
      </c>
      <c r="E1012" s="52" t="s">
        <v>62</v>
      </c>
      <c r="F1012" s="52" t="s">
        <v>60</v>
      </c>
      <c r="G1012" s="52" t="s">
        <v>57</v>
      </c>
      <c r="H1012" s="52" t="s">
        <v>31</v>
      </c>
      <c r="I1012" s="52">
        <v>2024</v>
      </c>
      <c r="J1012" s="52" t="s">
        <v>24</v>
      </c>
      <c r="K1012" s="52" t="s">
        <v>72</v>
      </c>
      <c r="L1012" s="52" t="s">
        <v>26</v>
      </c>
      <c r="M1012" s="55">
        <v>75.39</v>
      </c>
      <c r="N1012" s="52">
        <v>190</v>
      </c>
      <c r="O1012" s="52">
        <v>0.04</v>
      </c>
      <c r="P1012" s="55">
        <v>2212.0100000000002</v>
      </c>
      <c r="Q1012" s="75" t="s">
        <v>61</v>
      </c>
    </row>
    <row r="1013" spans="1:17">
      <c r="A1013" s="65">
        <v>3081</v>
      </c>
      <c r="B1013" s="52" t="s">
        <v>17</v>
      </c>
      <c r="C1013" s="52" t="s">
        <v>18</v>
      </c>
      <c r="D1013" s="52" t="s">
        <v>19</v>
      </c>
      <c r="E1013" s="52" t="s">
        <v>62</v>
      </c>
      <c r="F1013" s="52" t="s">
        <v>60</v>
      </c>
      <c r="G1013" s="52" t="s">
        <v>44</v>
      </c>
      <c r="H1013" s="52" t="s">
        <v>31</v>
      </c>
      <c r="I1013" s="52">
        <v>2023</v>
      </c>
      <c r="J1013" s="52" t="s">
        <v>24</v>
      </c>
      <c r="K1013" s="52" t="s">
        <v>72</v>
      </c>
      <c r="L1013" s="52" t="s">
        <v>69</v>
      </c>
      <c r="M1013" s="55">
        <v>88.4</v>
      </c>
      <c r="N1013" s="52">
        <v>171</v>
      </c>
      <c r="O1013" s="52">
        <v>0.28999999999999998</v>
      </c>
      <c r="P1013" s="55">
        <v>1227.0899999999999</v>
      </c>
      <c r="Q1013" s="75" t="s">
        <v>47</v>
      </c>
    </row>
    <row r="1014" spans="1:17">
      <c r="A1014" s="65">
        <v>3083</v>
      </c>
      <c r="B1014" s="52" t="s">
        <v>17</v>
      </c>
      <c r="C1014" s="52" t="s">
        <v>35</v>
      </c>
      <c r="D1014" s="52" t="s">
        <v>29</v>
      </c>
      <c r="E1014" s="52" t="s">
        <v>37</v>
      </c>
      <c r="F1014" s="52" t="s">
        <v>55</v>
      </c>
      <c r="G1014" s="52" t="s">
        <v>57</v>
      </c>
      <c r="H1014" s="52" t="s">
        <v>31</v>
      </c>
      <c r="I1014" s="52">
        <v>2024</v>
      </c>
      <c r="J1014" s="52" t="s">
        <v>63</v>
      </c>
      <c r="K1014" s="52" t="s">
        <v>51</v>
      </c>
      <c r="L1014" s="52" t="s">
        <v>69</v>
      </c>
      <c r="M1014" s="55">
        <v>43.03</v>
      </c>
      <c r="N1014" s="52">
        <v>189</v>
      </c>
      <c r="O1014" s="52">
        <v>0.11</v>
      </c>
      <c r="P1014" s="55">
        <v>4981.2700000000004</v>
      </c>
      <c r="Q1014" s="75" t="s">
        <v>61</v>
      </c>
    </row>
    <row r="1015" spans="1:17">
      <c r="A1015" s="65">
        <v>3085</v>
      </c>
      <c r="B1015" s="52" t="s">
        <v>17</v>
      </c>
      <c r="C1015" s="52" t="s">
        <v>28</v>
      </c>
      <c r="D1015" s="52" t="s">
        <v>29</v>
      </c>
      <c r="E1015" s="52" t="s">
        <v>59</v>
      </c>
      <c r="F1015" s="52" t="s">
        <v>38</v>
      </c>
      <c r="G1015" s="52" t="s">
        <v>22</v>
      </c>
      <c r="H1015" s="52" t="s">
        <v>31</v>
      </c>
      <c r="I1015" s="52">
        <v>2023</v>
      </c>
      <c r="J1015" s="52" t="s">
        <v>24</v>
      </c>
      <c r="K1015" s="52" t="s">
        <v>33</v>
      </c>
      <c r="L1015" s="52" t="s">
        <v>69</v>
      </c>
      <c r="M1015" s="55">
        <v>36.94</v>
      </c>
      <c r="N1015" s="52">
        <v>408</v>
      </c>
      <c r="O1015" s="52">
        <v>0.15</v>
      </c>
      <c r="P1015" s="55">
        <v>3595.83</v>
      </c>
      <c r="Q1015" s="75" t="s">
        <v>56</v>
      </c>
    </row>
    <row r="1016" spans="1:17">
      <c r="A1016" s="65">
        <v>3090</v>
      </c>
      <c r="B1016" s="52" t="s">
        <v>17</v>
      </c>
      <c r="C1016" s="52" t="s">
        <v>28</v>
      </c>
      <c r="D1016" s="52" t="s">
        <v>50</v>
      </c>
      <c r="E1016" s="52" t="s">
        <v>37</v>
      </c>
      <c r="F1016" s="52" t="s">
        <v>60</v>
      </c>
      <c r="G1016" s="52" t="s">
        <v>22</v>
      </c>
      <c r="H1016" s="52" t="s">
        <v>31</v>
      </c>
      <c r="I1016" s="52">
        <v>2024</v>
      </c>
      <c r="J1016" s="52" t="s">
        <v>63</v>
      </c>
      <c r="K1016" s="52" t="s">
        <v>64</v>
      </c>
      <c r="L1016" s="52" t="s">
        <v>26</v>
      </c>
      <c r="M1016" s="55">
        <v>50.07</v>
      </c>
      <c r="N1016" s="52">
        <v>223</v>
      </c>
      <c r="O1016" s="52">
        <v>0.26</v>
      </c>
      <c r="P1016" s="55">
        <v>3205.57</v>
      </c>
      <c r="Q1016" s="75" t="s">
        <v>61</v>
      </c>
    </row>
    <row r="1017" spans="1:17">
      <c r="A1017" s="65">
        <v>3093</v>
      </c>
      <c r="B1017" s="52" t="s">
        <v>17</v>
      </c>
      <c r="C1017" s="52" t="s">
        <v>49</v>
      </c>
      <c r="D1017" s="52" t="s">
        <v>54</v>
      </c>
      <c r="E1017" s="52" t="s">
        <v>30</v>
      </c>
      <c r="F1017" s="52" t="s">
        <v>43</v>
      </c>
      <c r="G1017" s="52" t="s">
        <v>44</v>
      </c>
      <c r="H1017" s="52" t="s">
        <v>31</v>
      </c>
      <c r="I1017" s="52">
        <v>2024</v>
      </c>
      <c r="J1017" s="52" t="s">
        <v>24</v>
      </c>
      <c r="K1017" s="52" t="s">
        <v>73</v>
      </c>
      <c r="L1017" s="52" t="s">
        <v>69</v>
      </c>
      <c r="M1017" s="55">
        <v>11.98</v>
      </c>
      <c r="N1017" s="52">
        <v>47</v>
      </c>
      <c r="O1017" s="52">
        <v>0.21</v>
      </c>
      <c r="P1017" s="55">
        <v>4077.53</v>
      </c>
      <c r="Q1017" s="75" t="s">
        <v>27</v>
      </c>
    </row>
    <row r="1018" spans="1:17">
      <c r="A1018" s="65">
        <v>3095</v>
      </c>
      <c r="B1018" s="52" t="s">
        <v>17</v>
      </c>
      <c r="C1018" s="52" t="s">
        <v>35</v>
      </c>
      <c r="D1018" s="52" t="s">
        <v>42</v>
      </c>
      <c r="E1018" s="52" t="s">
        <v>37</v>
      </c>
      <c r="F1018" s="52" t="s">
        <v>60</v>
      </c>
      <c r="G1018" s="52" t="s">
        <v>57</v>
      </c>
      <c r="H1018" s="52" t="s">
        <v>31</v>
      </c>
      <c r="I1018" s="52">
        <v>2023</v>
      </c>
      <c r="J1018" s="52" t="s">
        <v>24</v>
      </c>
      <c r="K1018" s="52" t="s">
        <v>64</v>
      </c>
      <c r="L1018" s="52" t="s">
        <v>39</v>
      </c>
      <c r="M1018" s="55">
        <v>29.19</v>
      </c>
      <c r="N1018" s="52">
        <v>169</v>
      </c>
      <c r="O1018" s="52">
        <v>0.27</v>
      </c>
      <c r="P1018" s="55">
        <v>3230.99</v>
      </c>
      <c r="Q1018" s="75" t="s">
        <v>61</v>
      </c>
    </row>
    <row r="1019" spans="1:17">
      <c r="A1019" s="65">
        <v>3096</v>
      </c>
      <c r="B1019" s="52" t="s">
        <v>17</v>
      </c>
      <c r="C1019" s="52" t="s">
        <v>28</v>
      </c>
      <c r="D1019" s="52" t="s">
        <v>36</v>
      </c>
      <c r="E1019" s="52" t="s">
        <v>62</v>
      </c>
      <c r="F1019" s="52" t="s">
        <v>60</v>
      </c>
      <c r="G1019" s="52" t="s">
        <v>57</v>
      </c>
      <c r="H1019" s="52" t="s">
        <v>31</v>
      </c>
      <c r="I1019" s="52">
        <v>2024</v>
      </c>
      <c r="J1019" s="52" t="s">
        <v>63</v>
      </c>
      <c r="K1019" s="52" t="s">
        <v>46</v>
      </c>
      <c r="L1019" s="52" t="s">
        <v>26</v>
      </c>
      <c r="M1019" s="55">
        <v>15.91</v>
      </c>
      <c r="N1019" s="52">
        <v>141</v>
      </c>
      <c r="O1019" s="52">
        <v>0.05</v>
      </c>
      <c r="P1019" s="55">
        <v>2647.19</v>
      </c>
      <c r="Q1019" s="75" t="s">
        <v>27</v>
      </c>
    </row>
    <row r="1020" spans="1:17">
      <c r="A1020" s="65">
        <v>3106</v>
      </c>
      <c r="B1020" s="52" t="s">
        <v>17</v>
      </c>
      <c r="C1020" s="52" t="s">
        <v>18</v>
      </c>
      <c r="D1020" s="52" t="s">
        <v>36</v>
      </c>
      <c r="E1020" s="52" t="s">
        <v>59</v>
      </c>
      <c r="F1020" s="52" t="s">
        <v>21</v>
      </c>
      <c r="G1020" s="52" t="s">
        <v>44</v>
      </c>
      <c r="H1020" s="52" t="s">
        <v>23</v>
      </c>
      <c r="I1020" s="52">
        <v>2023</v>
      </c>
      <c r="J1020" s="52" t="s">
        <v>63</v>
      </c>
      <c r="K1020" s="52" t="s">
        <v>73</v>
      </c>
      <c r="L1020" s="52" t="s">
        <v>34</v>
      </c>
      <c r="M1020" s="55">
        <v>75.58</v>
      </c>
      <c r="N1020" s="52">
        <v>455</v>
      </c>
      <c r="O1020" s="52">
        <v>0.21</v>
      </c>
      <c r="P1020" s="55">
        <v>3001.25</v>
      </c>
      <c r="Q1020" s="75" t="s">
        <v>47</v>
      </c>
    </row>
    <row r="1021" spans="1:17">
      <c r="A1021" s="65">
        <v>3114</v>
      </c>
      <c r="B1021" s="52" t="s">
        <v>17</v>
      </c>
      <c r="C1021" s="52" t="s">
        <v>28</v>
      </c>
      <c r="D1021" s="52" t="s">
        <v>19</v>
      </c>
      <c r="E1021" s="52" t="s">
        <v>37</v>
      </c>
      <c r="F1021" s="52" t="s">
        <v>55</v>
      </c>
      <c r="G1021" s="52" t="s">
        <v>44</v>
      </c>
      <c r="H1021" s="52" t="s">
        <v>31</v>
      </c>
      <c r="I1021" s="52">
        <v>2023</v>
      </c>
      <c r="J1021" s="52" t="s">
        <v>63</v>
      </c>
      <c r="K1021" s="52" t="s">
        <v>72</v>
      </c>
      <c r="L1021" s="52" t="s">
        <v>26</v>
      </c>
      <c r="M1021" s="55">
        <v>13.4</v>
      </c>
      <c r="N1021" s="52">
        <v>156</v>
      </c>
      <c r="O1021" s="52">
        <v>0.02</v>
      </c>
      <c r="P1021" s="55">
        <v>4343.83</v>
      </c>
      <c r="Q1021" s="75" t="s">
        <v>47</v>
      </c>
    </row>
    <row r="1022" spans="1:17">
      <c r="A1022" s="65">
        <v>3115</v>
      </c>
      <c r="B1022" s="52" t="s">
        <v>17</v>
      </c>
      <c r="C1022" s="52" t="s">
        <v>28</v>
      </c>
      <c r="D1022" s="52" t="s">
        <v>19</v>
      </c>
      <c r="E1022" s="52" t="s">
        <v>30</v>
      </c>
      <c r="F1022" s="52" t="s">
        <v>38</v>
      </c>
      <c r="G1022" s="52" t="s">
        <v>22</v>
      </c>
      <c r="H1022" s="52" t="s">
        <v>23</v>
      </c>
      <c r="I1022" s="52">
        <v>2024</v>
      </c>
      <c r="J1022" s="52" t="s">
        <v>24</v>
      </c>
      <c r="K1022" s="52" t="s">
        <v>64</v>
      </c>
      <c r="L1022" s="52" t="s">
        <v>34</v>
      </c>
      <c r="M1022" s="55">
        <v>7.67</v>
      </c>
      <c r="N1022" s="52">
        <v>36</v>
      </c>
      <c r="O1022" s="52">
        <v>0.09</v>
      </c>
      <c r="P1022" s="55">
        <v>2407.02</v>
      </c>
      <c r="Q1022" s="75" t="s">
        <v>56</v>
      </c>
    </row>
    <row r="1023" spans="1:17">
      <c r="A1023" s="65">
        <v>3116</v>
      </c>
      <c r="B1023" s="52" t="s">
        <v>17</v>
      </c>
      <c r="C1023" s="52" t="s">
        <v>18</v>
      </c>
      <c r="D1023" s="52" t="s">
        <v>42</v>
      </c>
      <c r="E1023" s="52" t="s">
        <v>70</v>
      </c>
      <c r="F1023" s="52" t="s">
        <v>60</v>
      </c>
      <c r="G1023" s="52" t="s">
        <v>22</v>
      </c>
      <c r="H1023" s="52" t="s">
        <v>31</v>
      </c>
      <c r="I1023" s="52">
        <v>2023</v>
      </c>
      <c r="J1023" s="52" t="s">
        <v>45</v>
      </c>
      <c r="K1023" s="52" t="s">
        <v>46</v>
      </c>
      <c r="L1023" s="52" t="s">
        <v>26</v>
      </c>
      <c r="M1023" s="55">
        <v>8.94</v>
      </c>
      <c r="N1023" s="52">
        <v>171</v>
      </c>
      <c r="O1023" s="52">
        <v>0.27</v>
      </c>
      <c r="P1023" s="55">
        <v>3502.55</v>
      </c>
      <c r="Q1023" s="75" t="s">
        <v>61</v>
      </c>
    </row>
    <row r="1024" spans="1:17">
      <c r="A1024" s="65">
        <v>3118</v>
      </c>
      <c r="B1024" s="52" t="s">
        <v>17</v>
      </c>
      <c r="C1024" s="52" t="s">
        <v>35</v>
      </c>
      <c r="D1024" s="52" t="s">
        <v>19</v>
      </c>
      <c r="E1024" s="52" t="s">
        <v>20</v>
      </c>
      <c r="F1024" s="52" t="s">
        <v>43</v>
      </c>
      <c r="G1024" s="52" t="s">
        <v>57</v>
      </c>
      <c r="H1024" s="52" t="s">
        <v>31</v>
      </c>
      <c r="I1024" s="52">
        <v>2024</v>
      </c>
      <c r="J1024" s="52" t="s">
        <v>32</v>
      </c>
      <c r="K1024" s="52" t="s">
        <v>46</v>
      </c>
      <c r="L1024" s="52" t="s">
        <v>66</v>
      </c>
      <c r="M1024" s="55">
        <v>7.12</v>
      </c>
      <c r="N1024" s="52">
        <v>297</v>
      </c>
      <c r="O1024" s="52">
        <v>0.1</v>
      </c>
      <c r="P1024" s="55">
        <v>2463.56</v>
      </c>
      <c r="Q1024" s="75" t="s">
        <v>61</v>
      </c>
    </row>
    <row r="1025" spans="1:17">
      <c r="A1025" s="65">
        <v>3120</v>
      </c>
      <c r="B1025" s="52" t="s">
        <v>17</v>
      </c>
      <c r="C1025" s="52" t="s">
        <v>35</v>
      </c>
      <c r="D1025" s="52" t="s">
        <v>54</v>
      </c>
      <c r="E1025" s="52" t="s">
        <v>59</v>
      </c>
      <c r="F1025" s="52" t="s">
        <v>60</v>
      </c>
      <c r="G1025" s="52" t="s">
        <v>44</v>
      </c>
      <c r="H1025" s="52" t="s">
        <v>31</v>
      </c>
      <c r="I1025" s="52">
        <v>2024</v>
      </c>
      <c r="J1025" s="52" t="s">
        <v>24</v>
      </c>
      <c r="K1025" s="52" t="s">
        <v>33</v>
      </c>
      <c r="L1025" s="52" t="s">
        <v>39</v>
      </c>
      <c r="M1025" s="55">
        <v>38.94</v>
      </c>
      <c r="N1025" s="52">
        <v>305</v>
      </c>
      <c r="O1025" s="52">
        <v>7.0000000000000007E-2</v>
      </c>
      <c r="P1025" s="55">
        <v>4252.7299999999996</v>
      </c>
      <c r="Q1025" s="75" t="s">
        <v>40</v>
      </c>
    </row>
    <row r="1026" spans="1:17">
      <c r="A1026" s="65">
        <v>3126</v>
      </c>
      <c r="B1026" s="52" t="s">
        <v>17</v>
      </c>
      <c r="C1026" s="52" t="s">
        <v>28</v>
      </c>
      <c r="D1026" s="52" t="s">
        <v>42</v>
      </c>
      <c r="E1026" s="52" t="s">
        <v>30</v>
      </c>
      <c r="F1026" s="52" t="s">
        <v>43</v>
      </c>
      <c r="G1026" s="52" t="s">
        <v>44</v>
      </c>
      <c r="H1026" s="52" t="s">
        <v>31</v>
      </c>
      <c r="I1026" s="52">
        <v>2023</v>
      </c>
      <c r="J1026" s="52" t="s">
        <v>45</v>
      </c>
      <c r="K1026" s="52" t="s">
        <v>64</v>
      </c>
      <c r="L1026" s="52" t="s">
        <v>66</v>
      </c>
      <c r="M1026" s="55">
        <v>71.56</v>
      </c>
      <c r="N1026" s="52">
        <v>473</v>
      </c>
      <c r="O1026" s="52">
        <v>0.13</v>
      </c>
      <c r="P1026" s="55">
        <v>1520.28</v>
      </c>
      <c r="Q1026" s="75" t="s">
        <v>27</v>
      </c>
    </row>
    <row r="1027" spans="1:17">
      <c r="A1027" s="65">
        <v>3132</v>
      </c>
      <c r="B1027" s="52" t="s">
        <v>17</v>
      </c>
      <c r="C1027" s="52" t="s">
        <v>18</v>
      </c>
      <c r="D1027" s="52" t="s">
        <v>19</v>
      </c>
      <c r="E1027" s="52" t="s">
        <v>70</v>
      </c>
      <c r="F1027" s="52" t="s">
        <v>60</v>
      </c>
      <c r="G1027" s="52" t="s">
        <v>57</v>
      </c>
      <c r="H1027" s="52" t="s">
        <v>31</v>
      </c>
      <c r="I1027" s="52">
        <v>2024</v>
      </c>
      <c r="J1027" s="52" t="s">
        <v>63</v>
      </c>
      <c r="K1027" s="52" t="s">
        <v>53</v>
      </c>
      <c r="L1027" s="52" t="s">
        <v>26</v>
      </c>
      <c r="M1027" s="55">
        <v>87.55</v>
      </c>
      <c r="N1027" s="52">
        <v>416</v>
      </c>
      <c r="O1027" s="52">
        <v>0.18</v>
      </c>
      <c r="P1027" s="55">
        <v>4393</v>
      </c>
      <c r="Q1027" s="75" t="s">
        <v>47</v>
      </c>
    </row>
    <row r="1028" spans="1:17">
      <c r="A1028" s="65">
        <v>3135</v>
      </c>
      <c r="B1028" s="52" t="s">
        <v>17</v>
      </c>
      <c r="C1028" s="52" t="s">
        <v>49</v>
      </c>
      <c r="D1028" s="52" t="s">
        <v>19</v>
      </c>
      <c r="E1028" s="52" t="s">
        <v>37</v>
      </c>
      <c r="F1028" s="52" t="s">
        <v>43</v>
      </c>
      <c r="G1028" s="52" t="s">
        <v>57</v>
      </c>
      <c r="H1028" s="52" t="s">
        <v>23</v>
      </c>
      <c r="I1028" s="52">
        <v>2024</v>
      </c>
      <c r="J1028" s="52" t="s">
        <v>45</v>
      </c>
      <c r="K1028" s="52" t="s">
        <v>51</v>
      </c>
      <c r="L1028" s="52" t="s">
        <v>66</v>
      </c>
      <c r="M1028" s="55">
        <v>42.23</v>
      </c>
      <c r="N1028" s="52">
        <v>321</v>
      </c>
      <c r="O1028" s="52">
        <v>0.2</v>
      </c>
      <c r="P1028" s="55">
        <v>3623.97</v>
      </c>
      <c r="Q1028" s="75" t="s">
        <v>47</v>
      </c>
    </row>
    <row r="1029" spans="1:17">
      <c r="A1029" s="65">
        <v>3136</v>
      </c>
      <c r="B1029" s="52" t="s">
        <v>17</v>
      </c>
      <c r="C1029" s="52" t="s">
        <v>49</v>
      </c>
      <c r="D1029" s="52" t="s">
        <v>50</v>
      </c>
      <c r="E1029" s="52" t="s">
        <v>62</v>
      </c>
      <c r="F1029" s="52" t="s">
        <v>43</v>
      </c>
      <c r="G1029" s="52" t="s">
        <v>22</v>
      </c>
      <c r="H1029" s="52" t="s">
        <v>23</v>
      </c>
      <c r="I1029" s="52">
        <v>2023</v>
      </c>
      <c r="J1029" s="52" t="s">
        <v>63</v>
      </c>
      <c r="K1029" s="52" t="s">
        <v>71</v>
      </c>
      <c r="L1029" s="52" t="s">
        <v>39</v>
      </c>
      <c r="M1029" s="55">
        <v>81.78</v>
      </c>
      <c r="N1029" s="52">
        <v>116</v>
      </c>
      <c r="O1029" s="52">
        <v>0.09</v>
      </c>
      <c r="P1029" s="55">
        <v>2454.65</v>
      </c>
      <c r="Q1029" s="75" t="s">
        <v>56</v>
      </c>
    </row>
    <row r="1030" spans="1:17">
      <c r="A1030" s="65">
        <v>3138</v>
      </c>
      <c r="B1030" s="52" t="s">
        <v>17</v>
      </c>
      <c r="C1030" s="52" t="s">
        <v>35</v>
      </c>
      <c r="D1030" s="52" t="s">
        <v>42</v>
      </c>
      <c r="E1030" s="52" t="s">
        <v>62</v>
      </c>
      <c r="F1030" s="52" t="s">
        <v>38</v>
      </c>
      <c r="G1030" s="52" t="s">
        <v>22</v>
      </c>
      <c r="H1030" s="52" t="s">
        <v>23</v>
      </c>
      <c r="I1030" s="52">
        <v>2024</v>
      </c>
      <c r="J1030" s="52" t="s">
        <v>32</v>
      </c>
      <c r="K1030" s="52" t="s">
        <v>65</v>
      </c>
      <c r="L1030" s="52" t="s">
        <v>39</v>
      </c>
      <c r="M1030" s="55">
        <v>60.89</v>
      </c>
      <c r="N1030" s="52">
        <v>208</v>
      </c>
      <c r="O1030" s="52">
        <v>0.06</v>
      </c>
      <c r="P1030" s="55">
        <v>727.23</v>
      </c>
      <c r="Q1030" s="75" t="s">
        <v>47</v>
      </c>
    </row>
    <row r="1031" spans="1:17">
      <c r="A1031" s="65">
        <v>3147</v>
      </c>
      <c r="B1031" s="52" t="s">
        <v>17</v>
      </c>
      <c r="C1031" s="52" t="s">
        <v>35</v>
      </c>
      <c r="D1031" s="52" t="s">
        <v>29</v>
      </c>
      <c r="E1031" s="52" t="s">
        <v>59</v>
      </c>
      <c r="F1031" s="52" t="s">
        <v>43</v>
      </c>
      <c r="G1031" s="52" t="s">
        <v>22</v>
      </c>
      <c r="H1031" s="52" t="s">
        <v>23</v>
      </c>
      <c r="I1031" s="52">
        <v>2023</v>
      </c>
      <c r="J1031" s="52" t="s">
        <v>24</v>
      </c>
      <c r="K1031" s="52" t="s">
        <v>73</v>
      </c>
      <c r="L1031" s="52" t="s">
        <v>69</v>
      </c>
      <c r="M1031" s="55">
        <v>45.1</v>
      </c>
      <c r="N1031" s="52">
        <v>226</v>
      </c>
      <c r="O1031" s="52">
        <v>0.28000000000000003</v>
      </c>
      <c r="P1031" s="55">
        <v>4778.88</v>
      </c>
      <c r="Q1031" s="75" t="s">
        <v>61</v>
      </c>
    </row>
    <row r="1032" spans="1:17">
      <c r="A1032" s="65">
        <v>3149</v>
      </c>
      <c r="B1032" s="52" t="s">
        <v>17</v>
      </c>
      <c r="C1032" s="52" t="s">
        <v>18</v>
      </c>
      <c r="D1032" s="52" t="s">
        <v>19</v>
      </c>
      <c r="E1032" s="52" t="s">
        <v>62</v>
      </c>
      <c r="F1032" s="52" t="s">
        <v>60</v>
      </c>
      <c r="G1032" s="52" t="s">
        <v>57</v>
      </c>
      <c r="H1032" s="52" t="s">
        <v>31</v>
      </c>
      <c r="I1032" s="52">
        <v>2024</v>
      </c>
      <c r="J1032" s="52" t="s">
        <v>45</v>
      </c>
      <c r="K1032" s="52" t="s">
        <v>25</v>
      </c>
      <c r="L1032" s="52" t="s">
        <v>66</v>
      </c>
      <c r="M1032" s="55">
        <v>71.94</v>
      </c>
      <c r="N1032" s="52">
        <v>395</v>
      </c>
      <c r="O1032" s="52">
        <v>0.03</v>
      </c>
      <c r="P1032" s="55">
        <v>662.99</v>
      </c>
      <c r="Q1032" s="75" t="s">
        <v>47</v>
      </c>
    </row>
    <row r="1033" spans="1:17">
      <c r="A1033" s="65">
        <v>3150</v>
      </c>
      <c r="B1033" s="52" t="s">
        <v>17</v>
      </c>
      <c r="C1033" s="52" t="s">
        <v>18</v>
      </c>
      <c r="D1033" s="52" t="s">
        <v>54</v>
      </c>
      <c r="E1033" s="52" t="s">
        <v>70</v>
      </c>
      <c r="F1033" s="52" t="s">
        <v>55</v>
      </c>
      <c r="G1033" s="52" t="s">
        <v>44</v>
      </c>
      <c r="H1033" s="52" t="s">
        <v>31</v>
      </c>
      <c r="I1033" s="52">
        <v>2024</v>
      </c>
      <c r="J1033" s="52" t="s">
        <v>32</v>
      </c>
      <c r="K1033" s="52" t="s">
        <v>73</v>
      </c>
      <c r="L1033" s="52" t="s">
        <v>34</v>
      </c>
      <c r="M1033" s="55">
        <v>50.2</v>
      </c>
      <c r="N1033" s="52">
        <v>98</v>
      </c>
      <c r="O1033" s="52">
        <v>0.06</v>
      </c>
      <c r="P1033" s="55">
        <v>4213.53</v>
      </c>
      <c r="Q1033" s="75" t="s">
        <v>27</v>
      </c>
    </row>
    <row r="1034" spans="1:17">
      <c r="A1034" s="65">
        <v>3157</v>
      </c>
      <c r="B1034" s="52" t="s">
        <v>17</v>
      </c>
      <c r="C1034" s="52" t="s">
        <v>28</v>
      </c>
      <c r="D1034" s="52" t="s">
        <v>52</v>
      </c>
      <c r="E1034" s="52" t="s">
        <v>70</v>
      </c>
      <c r="F1034" s="52" t="s">
        <v>21</v>
      </c>
      <c r="G1034" s="52" t="s">
        <v>44</v>
      </c>
      <c r="H1034" s="52" t="s">
        <v>23</v>
      </c>
      <c r="I1034" s="52">
        <v>2023</v>
      </c>
      <c r="J1034" s="52" t="s">
        <v>24</v>
      </c>
      <c r="K1034" s="52" t="s">
        <v>68</v>
      </c>
      <c r="L1034" s="52" t="s">
        <v>66</v>
      </c>
      <c r="M1034" s="55">
        <v>47.49</v>
      </c>
      <c r="N1034" s="52">
        <v>447</v>
      </c>
      <c r="O1034" s="52">
        <v>0.13</v>
      </c>
      <c r="P1034" s="55">
        <v>605.14</v>
      </c>
      <c r="Q1034" s="75" t="s">
        <v>61</v>
      </c>
    </row>
    <row r="1035" spans="1:17">
      <c r="A1035" s="65">
        <v>3158</v>
      </c>
      <c r="B1035" s="52" t="s">
        <v>17</v>
      </c>
      <c r="C1035" s="52" t="s">
        <v>28</v>
      </c>
      <c r="D1035" s="52" t="s">
        <v>42</v>
      </c>
      <c r="E1035" s="52" t="s">
        <v>59</v>
      </c>
      <c r="F1035" s="52" t="s">
        <v>60</v>
      </c>
      <c r="G1035" s="52" t="s">
        <v>22</v>
      </c>
      <c r="H1035" s="52" t="s">
        <v>31</v>
      </c>
      <c r="I1035" s="52">
        <v>2024</v>
      </c>
      <c r="J1035" s="52" t="s">
        <v>32</v>
      </c>
      <c r="K1035" s="52" t="s">
        <v>46</v>
      </c>
      <c r="L1035" s="52" t="s">
        <v>69</v>
      </c>
      <c r="M1035" s="55">
        <v>31.79</v>
      </c>
      <c r="N1035" s="52">
        <v>351</v>
      </c>
      <c r="O1035" s="52">
        <v>0.14000000000000001</v>
      </c>
      <c r="P1035" s="55">
        <v>3992.89</v>
      </c>
      <c r="Q1035" s="75" t="s">
        <v>27</v>
      </c>
    </row>
    <row r="1036" spans="1:17">
      <c r="A1036" s="65">
        <v>3167</v>
      </c>
      <c r="B1036" s="52" t="s">
        <v>17</v>
      </c>
      <c r="C1036" s="52" t="s">
        <v>49</v>
      </c>
      <c r="D1036" s="52" t="s">
        <v>36</v>
      </c>
      <c r="E1036" s="52" t="s">
        <v>37</v>
      </c>
      <c r="F1036" s="52" t="s">
        <v>38</v>
      </c>
      <c r="G1036" s="52" t="s">
        <v>44</v>
      </c>
      <c r="H1036" s="52" t="s">
        <v>23</v>
      </c>
      <c r="I1036" s="52">
        <v>2023</v>
      </c>
      <c r="J1036" s="52" t="s">
        <v>63</v>
      </c>
      <c r="K1036" s="52" t="s">
        <v>25</v>
      </c>
      <c r="L1036" s="52" t="s">
        <v>69</v>
      </c>
      <c r="M1036" s="55">
        <v>83.48</v>
      </c>
      <c r="N1036" s="52">
        <v>449</v>
      </c>
      <c r="O1036" s="52">
        <v>0.03</v>
      </c>
      <c r="P1036" s="55">
        <v>196.08</v>
      </c>
      <c r="Q1036" s="75" t="s">
        <v>40</v>
      </c>
    </row>
    <row r="1037" spans="1:17">
      <c r="A1037" s="65">
        <v>3168</v>
      </c>
      <c r="B1037" s="52" t="s">
        <v>17</v>
      </c>
      <c r="C1037" s="52" t="s">
        <v>18</v>
      </c>
      <c r="D1037" s="52" t="s">
        <v>42</v>
      </c>
      <c r="E1037" s="52" t="s">
        <v>67</v>
      </c>
      <c r="F1037" s="52" t="s">
        <v>55</v>
      </c>
      <c r="G1037" s="52" t="s">
        <v>22</v>
      </c>
      <c r="H1037" s="52" t="s">
        <v>23</v>
      </c>
      <c r="I1037" s="52">
        <v>2024</v>
      </c>
      <c r="J1037" s="52" t="s">
        <v>24</v>
      </c>
      <c r="K1037" s="52" t="s">
        <v>64</v>
      </c>
      <c r="L1037" s="52" t="s">
        <v>39</v>
      </c>
      <c r="M1037" s="55">
        <v>26.35</v>
      </c>
      <c r="N1037" s="52">
        <v>116</v>
      </c>
      <c r="O1037" s="52">
        <v>0.04</v>
      </c>
      <c r="P1037" s="55">
        <v>147.19</v>
      </c>
      <c r="Q1037" s="75" t="s">
        <v>40</v>
      </c>
    </row>
    <row r="1038" spans="1:17">
      <c r="A1038" s="65">
        <v>3169</v>
      </c>
      <c r="B1038" s="52" t="s">
        <v>17</v>
      </c>
      <c r="C1038" s="52" t="s">
        <v>49</v>
      </c>
      <c r="D1038" s="52" t="s">
        <v>54</v>
      </c>
      <c r="E1038" s="52" t="s">
        <v>20</v>
      </c>
      <c r="F1038" s="52" t="s">
        <v>55</v>
      </c>
      <c r="G1038" s="52" t="s">
        <v>44</v>
      </c>
      <c r="H1038" s="52" t="s">
        <v>23</v>
      </c>
      <c r="I1038" s="52">
        <v>2023</v>
      </c>
      <c r="J1038" s="52" t="s">
        <v>32</v>
      </c>
      <c r="K1038" s="52" t="s">
        <v>72</v>
      </c>
      <c r="L1038" s="52" t="s">
        <v>34</v>
      </c>
      <c r="M1038" s="55">
        <v>89.41</v>
      </c>
      <c r="N1038" s="52">
        <v>200</v>
      </c>
      <c r="O1038" s="52">
        <v>0.14000000000000001</v>
      </c>
      <c r="P1038" s="55">
        <v>4619.3900000000003</v>
      </c>
      <c r="Q1038" s="75" t="s">
        <v>47</v>
      </c>
    </row>
    <row r="1039" spans="1:17">
      <c r="A1039" s="65">
        <v>3171</v>
      </c>
      <c r="B1039" s="52" t="s">
        <v>17</v>
      </c>
      <c r="C1039" s="52" t="s">
        <v>35</v>
      </c>
      <c r="D1039" s="52" t="s">
        <v>52</v>
      </c>
      <c r="E1039" s="52" t="s">
        <v>59</v>
      </c>
      <c r="F1039" s="52" t="s">
        <v>55</v>
      </c>
      <c r="G1039" s="52" t="s">
        <v>57</v>
      </c>
      <c r="H1039" s="52" t="s">
        <v>31</v>
      </c>
      <c r="I1039" s="52">
        <v>2024</v>
      </c>
      <c r="J1039" s="52" t="s">
        <v>24</v>
      </c>
      <c r="K1039" s="52" t="s">
        <v>65</v>
      </c>
      <c r="L1039" s="52" t="s">
        <v>34</v>
      </c>
      <c r="M1039" s="55">
        <v>91.73</v>
      </c>
      <c r="N1039" s="52">
        <v>6</v>
      </c>
      <c r="O1039" s="52">
        <v>0.09</v>
      </c>
      <c r="P1039" s="55">
        <v>947.5</v>
      </c>
      <c r="Q1039" s="75" t="s">
        <v>47</v>
      </c>
    </row>
    <row r="1040" spans="1:17">
      <c r="A1040" s="65">
        <v>3176</v>
      </c>
      <c r="B1040" s="52" t="s">
        <v>17</v>
      </c>
      <c r="C1040" s="52" t="s">
        <v>28</v>
      </c>
      <c r="D1040" s="52" t="s">
        <v>29</v>
      </c>
      <c r="E1040" s="52" t="s">
        <v>20</v>
      </c>
      <c r="F1040" s="52" t="s">
        <v>21</v>
      </c>
      <c r="G1040" s="52" t="s">
        <v>22</v>
      </c>
      <c r="H1040" s="52" t="s">
        <v>31</v>
      </c>
      <c r="I1040" s="52">
        <v>2023</v>
      </c>
      <c r="J1040" s="52" t="s">
        <v>32</v>
      </c>
      <c r="K1040" s="52" t="s">
        <v>33</v>
      </c>
      <c r="L1040" s="52" t="s">
        <v>69</v>
      </c>
      <c r="M1040" s="55">
        <v>26.99</v>
      </c>
      <c r="N1040" s="52">
        <v>63</v>
      </c>
      <c r="O1040" s="52">
        <v>0.18</v>
      </c>
      <c r="P1040" s="55">
        <v>4589.4799999999996</v>
      </c>
      <c r="Q1040" s="75" t="s">
        <v>47</v>
      </c>
    </row>
    <row r="1041" spans="1:17">
      <c r="A1041" s="65">
        <v>3179</v>
      </c>
      <c r="B1041" s="52" t="s">
        <v>17</v>
      </c>
      <c r="C1041" s="52" t="s">
        <v>18</v>
      </c>
      <c r="D1041" s="52" t="s">
        <v>42</v>
      </c>
      <c r="E1041" s="52" t="s">
        <v>37</v>
      </c>
      <c r="F1041" s="52" t="s">
        <v>21</v>
      </c>
      <c r="G1041" s="52" t="s">
        <v>57</v>
      </c>
      <c r="H1041" s="52" t="s">
        <v>23</v>
      </c>
      <c r="I1041" s="52">
        <v>2024</v>
      </c>
      <c r="J1041" s="52" t="s">
        <v>32</v>
      </c>
      <c r="K1041" s="52" t="s">
        <v>46</v>
      </c>
      <c r="L1041" s="52" t="s">
        <v>34</v>
      </c>
      <c r="M1041" s="55">
        <v>53.91</v>
      </c>
      <c r="N1041" s="52">
        <v>239</v>
      </c>
      <c r="O1041" s="52">
        <v>0.1</v>
      </c>
      <c r="P1041" s="55">
        <v>2651.54</v>
      </c>
      <c r="Q1041" s="75" t="s">
        <v>56</v>
      </c>
    </row>
    <row r="1042" spans="1:17">
      <c r="A1042" s="65">
        <v>3180</v>
      </c>
      <c r="B1042" s="52" t="s">
        <v>17</v>
      </c>
      <c r="C1042" s="52" t="s">
        <v>18</v>
      </c>
      <c r="D1042" s="52" t="s">
        <v>52</v>
      </c>
      <c r="E1042" s="52" t="s">
        <v>37</v>
      </c>
      <c r="F1042" s="52" t="s">
        <v>43</v>
      </c>
      <c r="G1042" s="52" t="s">
        <v>57</v>
      </c>
      <c r="H1042" s="52" t="s">
        <v>31</v>
      </c>
      <c r="I1042" s="52">
        <v>2023</v>
      </c>
      <c r="J1042" s="52" t="s">
        <v>32</v>
      </c>
      <c r="K1042" s="52" t="s">
        <v>33</v>
      </c>
      <c r="L1042" s="52" t="s">
        <v>69</v>
      </c>
      <c r="M1042" s="55">
        <v>58.46</v>
      </c>
      <c r="N1042" s="52">
        <v>245</v>
      </c>
      <c r="O1042" s="52">
        <v>0.28000000000000003</v>
      </c>
      <c r="P1042" s="55">
        <v>2838.95</v>
      </c>
      <c r="Q1042" s="75" t="s">
        <v>56</v>
      </c>
    </row>
    <row r="1043" spans="1:17">
      <c r="A1043" s="65">
        <v>3181</v>
      </c>
      <c r="B1043" s="52" t="s">
        <v>17</v>
      </c>
      <c r="C1043" s="52" t="s">
        <v>35</v>
      </c>
      <c r="D1043" s="52" t="s">
        <v>50</v>
      </c>
      <c r="E1043" s="52" t="s">
        <v>59</v>
      </c>
      <c r="F1043" s="52" t="s">
        <v>21</v>
      </c>
      <c r="G1043" s="52" t="s">
        <v>44</v>
      </c>
      <c r="H1043" s="52" t="s">
        <v>23</v>
      </c>
      <c r="I1043" s="52">
        <v>2024</v>
      </c>
      <c r="J1043" s="52" t="s">
        <v>24</v>
      </c>
      <c r="K1043" s="52" t="s">
        <v>64</v>
      </c>
      <c r="L1043" s="52" t="s">
        <v>66</v>
      </c>
      <c r="M1043" s="55">
        <v>30.25</v>
      </c>
      <c r="N1043" s="52">
        <v>114</v>
      </c>
      <c r="O1043" s="52">
        <v>0.2</v>
      </c>
      <c r="P1043" s="55">
        <v>3745.04</v>
      </c>
      <c r="Q1043" s="75" t="s">
        <v>47</v>
      </c>
    </row>
    <row r="1044" spans="1:17">
      <c r="A1044" s="65">
        <v>3183</v>
      </c>
      <c r="B1044" s="52" t="s">
        <v>17</v>
      </c>
      <c r="C1044" s="52" t="s">
        <v>18</v>
      </c>
      <c r="D1044" s="52" t="s">
        <v>19</v>
      </c>
      <c r="E1044" s="52" t="s">
        <v>67</v>
      </c>
      <c r="F1044" s="52" t="s">
        <v>43</v>
      </c>
      <c r="G1044" s="52" t="s">
        <v>57</v>
      </c>
      <c r="H1044" s="52" t="s">
        <v>23</v>
      </c>
      <c r="I1044" s="52">
        <v>2023</v>
      </c>
      <c r="J1044" s="52" t="s">
        <v>63</v>
      </c>
      <c r="K1044" s="52" t="s">
        <v>51</v>
      </c>
      <c r="L1044" s="52" t="s">
        <v>69</v>
      </c>
      <c r="M1044" s="55">
        <v>74.319999999999993</v>
      </c>
      <c r="N1044" s="52">
        <v>478</v>
      </c>
      <c r="O1044" s="52">
        <v>0.1</v>
      </c>
      <c r="P1044" s="55">
        <v>2705.73</v>
      </c>
      <c r="Q1044" s="75" t="s">
        <v>47</v>
      </c>
    </row>
    <row r="1045" spans="1:17">
      <c r="A1045" s="65">
        <v>3185</v>
      </c>
      <c r="B1045" s="52" t="s">
        <v>17</v>
      </c>
      <c r="C1045" s="52" t="s">
        <v>18</v>
      </c>
      <c r="D1045" s="52" t="s">
        <v>29</v>
      </c>
      <c r="E1045" s="52" t="s">
        <v>62</v>
      </c>
      <c r="F1045" s="52" t="s">
        <v>43</v>
      </c>
      <c r="G1045" s="52" t="s">
        <v>44</v>
      </c>
      <c r="H1045" s="52" t="s">
        <v>31</v>
      </c>
      <c r="I1045" s="52">
        <v>2024</v>
      </c>
      <c r="J1045" s="52" t="s">
        <v>63</v>
      </c>
      <c r="K1045" s="52" t="s">
        <v>33</v>
      </c>
      <c r="L1045" s="52" t="s">
        <v>26</v>
      </c>
      <c r="M1045" s="55">
        <v>67.599999999999994</v>
      </c>
      <c r="N1045" s="52">
        <v>4</v>
      </c>
      <c r="O1045" s="52">
        <v>0.02</v>
      </c>
      <c r="P1045" s="55">
        <v>558.63</v>
      </c>
      <c r="Q1045" s="75" t="s">
        <v>61</v>
      </c>
    </row>
    <row r="1046" spans="1:17">
      <c r="A1046" s="65">
        <v>3186</v>
      </c>
      <c r="B1046" s="52" t="s">
        <v>17</v>
      </c>
      <c r="C1046" s="52" t="s">
        <v>35</v>
      </c>
      <c r="D1046" s="52" t="s">
        <v>50</v>
      </c>
      <c r="E1046" s="52" t="s">
        <v>37</v>
      </c>
      <c r="F1046" s="52" t="s">
        <v>38</v>
      </c>
      <c r="G1046" s="52" t="s">
        <v>44</v>
      </c>
      <c r="H1046" s="52" t="s">
        <v>31</v>
      </c>
      <c r="I1046" s="52">
        <v>2024</v>
      </c>
      <c r="J1046" s="52" t="s">
        <v>45</v>
      </c>
      <c r="K1046" s="52" t="s">
        <v>46</v>
      </c>
      <c r="L1046" s="52" t="s">
        <v>26</v>
      </c>
      <c r="M1046" s="55">
        <v>95.85</v>
      </c>
      <c r="N1046" s="52">
        <v>78</v>
      </c>
      <c r="O1046" s="52">
        <v>0.3</v>
      </c>
      <c r="P1046" s="55">
        <v>450.61</v>
      </c>
      <c r="Q1046" s="75" t="s">
        <v>61</v>
      </c>
    </row>
    <row r="1047" spans="1:17">
      <c r="A1047" s="65">
        <v>3188</v>
      </c>
      <c r="B1047" s="52" t="s">
        <v>17</v>
      </c>
      <c r="C1047" s="52" t="s">
        <v>18</v>
      </c>
      <c r="D1047" s="52" t="s">
        <v>29</v>
      </c>
      <c r="E1047" s="52" t="s">
        <v>37</v>
      </c>
      <c r="F1047" s="52" t="s">
        <v>21</v>
      </c>
      <c r="G1047" s="52" t="s">
        <v>57</v>
      </c>
      <c r="H1047" s="52" t="s">
        <v>23</v>
      </c>
      <c r="I1047" s="52">
        <v>2023</v>
      </c>
      <c r="J1047" s="52" t="s">
        <v>24</v>
      </c>
      <c r="K1047" s="52" t="s">
        <v>53</v>
      </c>
      <c r="L1047" s="52" t="s">
        <v>26</v>
      </c>
      <c r="M1047" s="55">
        <v>71.2</v>
      </c>
      <c r="N1047" s="52">
        <v>340</v>
      </c>
      <c r="O1047" s="52">
        <v>0.1</v>
      </c>
      <c r="P1047" s="55">
        <v>4878.03</v>
      </c>
      <c r="Q1047" s="75" t="s">
        <v>27</v>
      </c>
    </row>
    <row r="1048" spans="1:17">
      <c r="A1048" s="65">
        <v>3192</v>
      </c>
      <c r="B1048" s="52" t="s">
        <v>17</v>
      </c>
      <c r="C1048" s="52" t="s">
        <v>18</v>
      </c>
      <c r="D1048" s="52" t="s">
        <v>36</v>
      </c>
      <c r="E1048" s="52" t="s">
        <v>20</v>
      </c>
      <c r="F1048" s="52" t="s">
        <v>60</v>
      </c>
      <c r="G1048" s="52" t="s">
        <v>44</v>
      </c>
      <c r="H1048" s="52" t="s">
        <v>23</v>
      </c>
      <c r="I1048" s="52">
        <v>2023</v>
      </c>
      <c r="J1048" s="52" t="s">
        <v>32</v>
      </c>
      <c r="K1048" s="52" t="s">
        <v>71</v>
      </c>
      <c r="L1048" s="52" t="s">
        <v>26</v>
      </c>
      <c r="M1048" s="55">
        <v>15.85</v>
      </c>
      <c r="N1048" s="52">
        <v>365</v>
      </c>
      <c r="O1048" s="52">
        <v>0.16</v>
      </c>
      <c r="P1048" s="55">
        <v>4229.51</v>
      </c>
      <c r="Q1048" s="75" t="s">
        <v>56</v>
      </c>
    </row>
    <row r="1049" spans="1:17">
      <c r="A1049" s="65">
        <v>3195</v>
      </c>
      <c r="B1049" s="52" t="s">
        <v>17</v>
      </c>
      <c r="C1049" s="52" t="s">
        <v>28</v>
      </c>
      <c r="D1049" s="52" t="s">
        <v>50</v>
      </c>
      <c r="E1049" s="52" t="s">
        <v>37</v>
      </c>
      <c r="F1049" s="52" t="s">
        <v>43</v>
      </c>
      <c r="G1049" s="52" t="s">
        <v>57</v>
      </c>
      <c r="H1049" s="52" t="s">
        <v>31</v>
      </c>
      <c r="I1049" s="52">
        <v>2024</v>
      </c>
      <c r="J1049" s="52" t="s">
        <v>45</v>
      </c>
      <c r="K1049" s="52" t="s">
        <v>46</v>
      </c>
      <c r="L1049" s="52" t="s">
        <v>39</v>
      </c>
      <c r="M1049" s="55">
        <v>75.08</v>
      </c>
      <c r="N1049" s="52">
        <v>90</v>
      </c>
      <c r="O1049" s="52">
        <v>0.17</v>
      </c>
      <c r="P1049" s="55">
        <v>4721.24</v>
      </c>
      <c r="Q1049" s="75" t="s">
        <v>56</v>
      </c>
    </row>
    <row r="1050" spans="1:17">
      <c r="A1050" s="65">
        <v>3196</v>
      </c>
      <c r="B1050" s="52" t="s">
        <v>17</v>
      </c>
      <c r="C1050" s="52" t="s">
        <v>28</v>
      </c>
      <c r="D1050" s="52" t="s">
        <v>52</v>
      </c>
      <c r="E1050" s="52" t="s">
        <v>30</v>
      </c>
      <c r="F1050" s="52" t="s">
        <v>60</v>
      </c>
      <c r="G1050" s="52" t="s">
        <v>57</v>
      </c>
      <c r="H1050" s="52" t="s">
        <v>31</v>
      </c>
      <c r="I1050" s="52">
        <v>2024</v>
      </c>
      <c r="J1050" s="52" t="s">
        <v>24</v>
      </c>
      <c r="K1050" s="52" t="s">
        <v>65</v>
      </c>
      <c r="L1050" s="52" t="s">
        <v>34</v>
      </c>
      <c r="M1050" s="55">
        <v>75.5</v>
      </c>
      <c r="N1050" s="52">
        <v>48</v>
      </c>
      <c r="O1050" s="52">
        <v>0.01</v>
      </c>
      <c r="P1050" s="55">
        <v>1611.61</v>
      </c>
      <c r="Q1050" s="75" t="s">
        <v>47</v>
      </c>
    </row>
    <row r="1051" spans="1:17">
      <c r="A1051" s="65">
        <v>3197</v>
      </c>
      <c r="B1051" s="52" t="s">
        <v>17</v>
      </c>
      <c r="C1051" s="52" t="s">
        <v>28</v>
      </c>
      <c r="D1051" s="52" t="s">
        <v>54</v>
      </c>
      <c r="E1051" s="52" t="s">
        <v>37</v>
      </c>
      <c r="F1051" s="52" t="s">
        <v>38</v>
      </c>
      <c r="G1051" s="52" t="s">
        <v>44</v>
      </c>
      <c r="H1051" s="52" t="s">
        <v>31</v>
      </c>
      <c r="I1051" s="52">
        <v>2024</v>
      </c>
      <c r="J1051" s="52" t="s">
        <v>63</v>
      </c>
      <c r="K1051" s="52" t="s">
        <v>72</v>
      </c>
      <c r="L1051" s="52" t="s">
        <v>69</v>
      </c>
      <c r="M1051" s="55">
        <v>11.44</v>
      </c>
      <c r="N1051" s="52">
        <v>117</v>
      </c>
      <c r="O1051" s="52">
        <v>0.05</v>
      </c>
      <c r="P1051" s="55">
        <v>3323.75</v>
      </c>
      <c r="Q1051" s="75" t="s">
        <v>27</v>
      </c>
    </row>
    <row r="1052" spans="1:17">
      <c r="A1052" s="65">
        <v>3202</v>
      </c>
      <c r="B1052" s="52" t="s">
        <v>17</v>
      </c>
      <c r="C1052" s="52" t="s">
        <v>35</v>
      </c>
      <c r="D1052" s="52" t="s">
        <v>54</v>
      </c>
      <c r="E1052" s="52" t="s">
        <v>37</v>
      </c>
      <c r="F1052" s="52" t="s">
        <v>43</v>
      </c>
      <c r="G1052" s="52" t="s">
        <v>22</v>
      </c>
      <c r="H1052" s="52" t="s">
        <v>23</v>
      </c>
      <c r="I1052" s="52">
        <v>2024</v>
      </c>
      <c r="J1052" s="52" t="s">
        <v>32</v>
      </c>
      <c r="K1052" s="52" t="s">
        <v>33</v>
      </c>
      <c r="L1052" s="52" t="s">
        <v>69</v>
      </c>
      <c r="M1052" s="55">
        <v>97.15</v>
      </c>
      <c r="N1052" s="52">
        <v>131</v>
      </c>
      <c r="O1052" s="52">
        <v>0.03</v>
      </c>
      <c r="P1052" s="55">
        <v>4189.79</v>
      </c>
      <c r="Q1052" s="75" t="s">
        <v>47</v>
      </c>
    </row>
    <row r="1053" spans="1:17">
      <c r="A1053" s="65">
        <v>3205</v>
      </c>
      <c r="B1053" s="52" t="s">
        <v>17</v>
      </c>
      <c r="C1053" s="52" t="s">
        <v>35</v>
      </c>
      <c r="D1053" s="52" t="s">
        <v>36</v>
      </c>
      <c r="E1053" s="52" t="s">
        <v>70</v>
      </c>
      <c r="F1053" s="52" t="s">
        <v>21</v>
      </c>
      <c r="G1053" s="52" t="s">
        <v>57</v>
      </c>
      <c r="H1053" s="52" t="s">
        <v>23</v>
      </c>
      <c r="I1053" s="52">
        <v>2024</v>
      </c>
      <c r="J1053" s="52" t="s">
        <v>45</v>
      </c>
      <c r="K1053" s="52" t="s">
        <v>53</v>
      </c>
      <c r="L1053" s="52" t="s">
        <v>69</v>
      </c>
      <c r="M1053" s="55">
        <v>83.79</v>
      </c>
      <c r="N1053" s="52">
        <v>383</v>
      </c>
      <c r="O1053" s="52">
        <v>0.27</v>
      </c>
      <c r="P1053" s="55">
        <v>4061.12</v>
      </c>
      <c r="Q1053" s="75" t="s">
        <v>47</v>
      </c>
    </row>
    <row r="1054" spans="1:17">
      <c r="A1054" s="65">
        <v>3207</v>
      </c>
      <c r="B1054" s="52" t="s">
        <v>17</v>
      </c>
      <c r="C1054" s="52" t="s">
        <v>49</v>
      </c>
      <c r="D1054" s="52" t="s">
        <v>29</v>
      </c>
      <c r="E1054" s="52" t="s">
        <v>30</v>
      </c>
      <c r="F1054" s="52" t="s">
        <v>55</v>
      </c>
      <c r="G1054" s="52" t="s">
        <v>22</v>
      </c>
      <c r="H1054" s="52" t="s">
        <v>31</v>
      </c>
      <c r="I1054" s="52">
        <v>2024</v>
      </c>
      <c r="J1054" s="52" t="s">
        <v>32</v>
      </c>
      <c r="K1054" s="52" t="s">
        <v>73</v>
      </c>
      <c r="L1054" s="52" t="s">
        <v>26</v>
      </c>
      <c r="M1054" s="55">
        <v>40.64</v>
      </c>
      <c r="N1054" s="52">
        <v>261</v>
      </c>
      <c r="O1054" s="52">
        <v>0.08</v>
      </c>
      <c r="P1054" s="55">
        <v>777.78</v>
      </c>
      <c r="Q1054" s="75" t="s">
        <v>40</v>
      </c>
    </row>
    <row r="1055" spans="1:17">
      <c r="A1055" s="65">
        <v>3208</v>
      </c>
      <c r="B1055" s="52" t="s">
        <v>17</v>
      </c>
      <c r="C1055" s="52" t="s">
        <v>28</v>
      </c>
      <c r="D1055" s="52" t="s">
        <v>54</v>
      </c>
      <c r="E1055" s="52" t="s">
        <v>37</v>
      </c>
      <c r="F1055" s="52" t="s">
        <v>60</v>
      </c>
      <c r="G1055" s="52" t="s">
        <v>44</v>
      </c>
      <c r="H1055" s="52" t="s">
        <v>23</v>
      </c>
      <c r="I1055" s="52">
        <v>2023</v>
      </c>
      <c r="J1055" s="52" t="s">
        <v>63</v>
      </c>
      <c r="K1055" s="52" t="s">
        <v>33</v>
      </c>
      <c r="L1055" s="52" t="s">
        <v>66</v>
      </c>
      <c r="M1055" s="55">
        <v>50.23</v>
      </c>
      <c r="N1055" s="52">
        <v>318</v>
      </c>
      <c r="O1055" s="52">
        <v>0.23</v>
      </c>
      <c r="P1055" s="55">
        <v>514.16999999999996</v>
      </c>
      <c r="Q1055" s="75" t="s">
        <v>40</v>
      </c>
    </row>
    <row r="1056" spans="1:17">
      <c r="A1056" s="65">
        <v>3212</v>
      </c>
      <c r="B1056" s="52" t="s">
        <v>17</v>
      </c>
      <c r="C1056" s="52" t="s">
        <v>49</v>
      </c>
      <c r="D1056" s="52" t="s">
        <v>19</v>
      </c>
      <c r="E1056" s="52" t="s">
        <v>67</v>
      </c>
      <c r="F1056" s="52" t="s">
        <v>43</v>
      </c>
      <c r="G1056" s="52" t="s">
        <v>44</v>
      </c>
      <c r="H1056" s="52" t="s">
        <v>31</v>
      </c>
      <c r="I1056" s="52">
        <v>2024</v>
      </c>
      <c r="J1056" s="52" t="s">
        <v>32</v>
      </c>
      <c r="K1056" s="52" t="s">
        <v>68</v>
      </c>
      <c r="L1056" s="52" t="s">
        <v>34</v>
      </c>
      <c r="M1056" s="55">
        <v>41.44</v>
      </c>
      <c r="N1056" s="52">
        <v>441</v>
      </c>
      <c r="O1056" s="52">
        <v>0.19</v>
      </c>
      <c r="P1056" s="55">
        <v>3115.8</v>
      </c>
      <c r="Q1056" s="75" t="s">
        <v>61</v>
      </c>
    </row>
    <row r="1057" spans="1:17">
      <c r="A1057" s="65">
        <v>3215</v>
      </c>
      <c r="B1057" s="52" t="s">
        <v>17</v>
      </c>
      <c r="C1057" s="52" t="s">
        <v>28</v>
      </c>
      <c r="D1057" s="52" t="s">
        <v>50</v>
      </c>
      <c r="E1057" s="52" t="s">
        <v>62</v>
      </c>
      <c r="F1057" s="52" t="s">
        <v>21</v>
      </c>
      <c r="G1057" s="52" t="s">
        <v>57</v>
      </c>
      <c r="H1057" s="52" t="s">
        <v>23</v>
      </c>
      <c r="I1057" s="52">
        <v>2023</v>
      </c>
      <c r="J1057" s="52" t="s">
        <v>32</v>
      </c>
      <c r="K1057" s="52" t="s">
        <v>51</v>
      </c>
      <c r="L1057" s="52" t="s">
        <v>69</v>
      </c>
      <c r="M1057" s="55">
        <v>83.66</v>
      </c>
      <c r="N1057" s="52">
        <v>6</v>
      </c>
      <c r="O1057" s="52">
        <v>0.15</v>
      </c>
      <c r="P1057" s="55">
        <v>3333.57</v>
      </c>
      <c r="Q1057" s="75" t="s">
        <v>61</v>
      </c>
    </row>
    <row r="1058" spans="1:17">
      <c r="A1058" s="65">
        <v>3216</v>
      </c>
      <c r="B1058" s="52" t="s">
        <v>17</v>
      </c>
      <c r="C1058" s="52" t="s">
        <v>35</v>
      </c>
      <c r="D1058" s="52" t="s">
        <v>29</v>
      </c>
      <c r="E1058" s="52" t="s">
        <v>20</v>
      </c>
      <c r="F1058" s="52" t="s">
        <v>21</v>
      </c>
      <c r="G1058" s="52" t="s">
        <v>22</v>
      </c>
      <c r="H1058" s="52" t="s">
        <v>23</v>
      </c>
      <c r="I1058" s="52">
        <v>2024</v>
      </c>
      <c r="J1058" s="52" t="s">
        <v>32</v>
      </c>
      <c r="K1058" s="52" t="s">
        <v>72</v>
      </c>
      <c r="L1058" s="52" t="s">
        <v>26</v>
      </c>
      <c r="M1058" s="55">
        <v>64.45</v>
      </c>
      <c r="N1058" s="52">
        <v>21</v>
      </c>
      <c r="O1058" s="52">
        <v>0.18</v>
      </c>
      <c r="P1058" s="55">
        <v>1915.4</v>
      </c>
      <c r="Q1058" s="75" t="s">
        <v>61</v>
      </c>
    </row>
    <row r="1059" spans="1:17">
      <c r="A1059" s="65">
        <v>3217</v>
      </c>
      <c r="B1059" s="52" t="s">
        <v>17</v>
      </c>
      <c r="C1059" s="52" t="s">
        <v>35</v>
      </c>
      <c r="D1059" s="52" t="s">
        <v>36</v>
      </c>
      <c r="E1059" s="52" t="s">
        <v>30</v>
      </c>
      <c r="F1059" s="52" t="s">
        <v>38</v>
      </c>
      <c r="G1059" s="52" t="s">
        <v>57</v>
      </c>
      <c r="H1059" s="52" t="s">
        <v>23</v>
      </c>
      <c r="I1059" s="52">
        <v>2024</v>
      </c>
      <c r="J1059" s="52" t="s">
        <v>24</v>
      </c>
      <c r="K1059" s="52" t="s">
        <v>65</v>
      </c>
      <c r="L1059" s="52" t="s">
        <v>39</v>
      </c>
      <c r="M1059" s="55">
        <v>54.97</v>
      </c>
      <c r="N1059" s="52">
        <v>317</v>
      </c>
      <c r="O1059" s="52">
        <v>0.22</v>
      </c>
      <c r="P1059" s="55">
        <v>2412.42</v>
      </c>
      <c r="Q1059" s="75" t="s">
        <v>40</v>
      </c>
    </row>
    <row r="1060" spans="1:17">
      <c r="A1060" s="65">
        <v>3218</v>
      </c>
      <c r="B1060" s="52" t="s">
        <v>17</v>
      </c>
      <c r="C1060" s="52" t="s">
        <v>49</v>
      </c>
      <c r="D1060" s="52" t="s">
        <v>54</v>
      </c>
      <c r="E1060" s="52" t="s">
        <v>59</v>
      </c>
      <c r="F1060" s="52" t="s">
        <v>38</v>
      </c>
      <c r="G1060" s="52" t="s">
        <v>22</v>
      </c>
      <c r="H1060" s="52" t="s">
        <v>31</v>
      </c>
      <c r="I1060" s="52">
        <v>2024</v>
      </c>
      <c r="J1060" s="52" t="s">
        <v>45</v>
      </c>
      <c r="K1060" s="52" t="s">
        <v>72</v>
      </c>
      <c r="L1060" s="52" t="s">
        <v>34</v>
      </c>
      <c r="M1060" s="55">
        <v>43.8</v>
      </c>
      <c r="N1060" s="52">
        <v>380</v>
      </c>
      <c r="O1060" s="52">
        <v>0.19</v>
      </c>
      <c r="P1060" s="55">
        <v>938.46</v>
      </c>
      <c r="Q1060" s="75" t="s">
        <v>40</v>
      </c>
    </row>
    <row r="1061" spans="1:17">
      <c r="A1061" s="65">
        <v>3220</v>
      </c>
      <c r="B1061" s="52" t="s">
        <v>17</v>
      </c>
      <c r="C1061" s="52" t="s">
        <v>18</v>
      </c>
      <c r="D1061" s="52" t="s">
        <v>42</v>
      </c>
      <c r="E1061" s="52" t="s">
        <v>37</v>
      </c>
      <c r="F1061" s="52" t="s">
        <v>21</v>
      </c>
      <c r="G1061" s="52" t="s">
        <v>44</v>
      </c>
      <c r="H1061" s="52" t="s">
        <v>23</v>
      </c>
      <c r="I1061" s="52">
        <v>2023</v>
      </c>
      <c r="J1061" s="52" t="s">
        <v>24</v>
      </c>
      <c r="K1061" s="52" t="s">
        <v>71</v>
      </c>
      <c r="L1061" s="52" t="s">
        <v>69</v>
      </c>
      <c r="M1061" s="55">
        <v>92.79</v>
      </c>
      <c r="N1061" s="52">
        <v>240</v>
      </c>
      <c r="O1061" s="52">
        <v>0.04</v>
      </c>
      <c r="P1061" s="55">
        <v>1365.33</v>
      </c>
      <c r="Q1061" s="75" t="s">
        <v>47</v>
      </c>
    </row>
    <row r="1062" spans="1:17">
      <c r="A1062" s="65">
        <v>3222</v>
      </c>
      <c r="B1062" s="52" t="s">
        <v>17</v>
      </c>
      <c r="C1062" s="52" t="s">
        <v>18</v>
      </c>
      <c r="D1062" s="52" t="s">
        <v>50</v>
      </c>
      <c r="E1062" s="52" t="s">
        <v>20</v>
      </c>
      <c r="F1062" s="52" t="s">
        <v>55</v>
      </c>
      <c r="G1062" s="52" t="s">
        <v>57</v>
      </c>
      <c r="H1062" s="52" t="s">
        <v>31</v>
      </c>
      <c r="I1062" s="52">
        <v>2023</v>
      </c>
      <c r="J1062" s="52" t="s">
        <v>32</v>
      </c>
      <c r="K1062" s="52" t="s">
        <v>33</v>
      </c>
      <c r="L1062" s="52" t="s">
        <v>34</v>
      </c>
      <c r="M1062" s="55">
        <v>18.59</v>
      </c>
      <c r="N1062" s="52">
        <v>218</v>
      </c>
      <c r="O1062" s="52">
        <v>0.15</v>
      </c>
      <c r="P1062" s="55">
        <v>333.41</v>
      </c>
      <c r="Q1062" s="75" t="s">
        <v>27</v>
      </c>
    </row>
    <row r="1063" spans="1:17">
      <c r="A1063" s="65">
        <v>3229</v>
      </c>
      <c r="B1063" s="52" t="s">
        <v>17</v>
      </c>
      <c r="C1063" s="52" t="s">
        <v>28</v>
      </c>
      <c r="D1063" s="52" t="s">
        <v>42</v>
      </c>
      <c r="E1063" s="52" t="s">
        <v>20</v>
      </c>
      <c r="F1063" s="52" t="s">
        <v>60</v>
      </c>
      <c r="G1063" s="52" t="s">
        <v>57</v>
      </c>
      <c r="H1063" s="52" t="s">
        <v>31</v>
      </c>
      <c r="I1063" s="52">
        <v>2023</v>
      </c>
      <c r="J1063" s="52" t="s">
        <v>32</v>
      </c>
      <c r="K1063" s="52" t="s">
        <v>58</v>
      </c>
      <c r="L1063" s="52" t="s">
        <v>39</v>
      </c>
      <c r="M1063" s="55">
        <v>38.74</v>
      </c>
      <c r="N1063" s="52">
        <v>161</v>
      </c>
      <c r="O1063" s="52">
        <v>0.24</v>
      </c>
      <c r="P1063" s="55">
        <v>1579.91</v>
      </c>
      <c r="Q1063" s="75" t="s">
        <v>27</v>
      </c>
    </row>
    <row r="1064" spans="1:17">
      <c r="A1064" s="65">
        <v>3230</v>
      </c>
      <c r="B1064" s="52" t="s">
        <v>17</v>
      </c>
      <c r="C1064" s="52" t="s">
        <v>18</v>
      </c>
      <c r="D1064" s="52" t="s">
        <v>54</v>
      </c>
      <c r="E1064" s="52" t="s">
        <v>59</v>
      </c>
      <c r="F1064" s="52" t="s">
        <v>43</v>
      </c>
      <c r="G1064" s="52" t="s">
        <v>44</v>
      </c>
      <c r="H1064" s="52" t="s">
        <v>23</v>
      </c>
      <c r="I1064" s="52">
        <v>2023</v>
      </c>
      <c r="J1064" s="52" t="s">
        <v>45</v>
      </c>
      <c r="K1064" s="52" t="s">
        <v>72</v>
      </c>
      <c r="L1064" s="52" t="s">
        <v>66</v>
      </c>
      <c r="M1064" s="55">
        <v>68.75</v>
      </c>
      <c r="N1064" s="52">
        <v>344</v>
      </c>
      <c r="O1064" s="52">
        <v>0.2</v>
      </c>
      <c r="P1064" s="55">
        <v>3027.57</v>
      </c>
      <c r="Q1064" s="75" t="s">
        <v>40</v>
      </c>
    </row>
    <row r="1065" spans="1:17">
      <c r="A1065" s="65">
        <v>3235</v>
      </c>
      <c r="B1065" s="52" t="s">
        <v>17</v>
      </c>
      <c r="C1065" s="52" t="s">
        <v>35</v>
      </c>
      <c r="D1065" s="52" t="s">
        <v>50</v>
      </c>
      <c r="E1065" s="52" t="s">
        <v>37</v>
      </c>
      <c r="F1065" s="52" t="s">
        <v>55</v>
      </c>
      <c r="G1065" s="52" t="s">
        <v>44</v>
      </c>
      <c r="H1065" s="52" t="s">
        <v>31</v>
      </c>
      <c r="I1065" s="52">
        <v>2023</v>
      </c>
      <c r="J1065" s="52" t="s">
        <v>45</v>
      </c>
      <c r="K1065" s="52" t="s">
        <v>71</v>
      </c>
      <c r="L1065" s="52" t="s">
        <v>39</v>
      </c>
      <c r="M1065" s="55">
        <v>47.77</v>
      </c>
      <c r="N1065" s="52">
        <v>323</v>
      </c>
      <c r="O1065" s="52">
        <v>0.26</v>
      </c>
      <c r="P1065" s="55">
        <v>878.04</v>
      </c>
      <c r="Q1065" s="75" t="s">
        <v>61</v>
      </c>
    </row>
    <row r="1066" spans="1:17">
      <c r="A1066" s="65">
        <v>3237</v>
      </c>
      <c r="B1066" s="52" t="s">
        <v>17</v>
      </c>
      <c r="C1066" s="52" t="s">
        <v>28</v>
      </c>
      <c r="D1066" s="52" t="s">
        <v>42</v>
      </c>
      <c r="E1066" s="52" t="s">
        <v>62</v>
      </c>
      <c r="F1066" s="52" t="s">
        <v>55</v>
      </c>
      <c r="G1066" s="52" t="s">
        <v>57</v>
      </c>
      <c r="H1066" s="52" t="s">
        <v>23</v>
      </c>
      <c r="I1066" s="52">
        <v>2023</v>
      </c>
      <c r="J1066" s="52" t="s">
        <v>32</v>
      </c>
      <c r="K1066" s="52" t="s">
        <v>58</v>
      </c>
      <c r="L1066" s="52" t="s">
        <v>26</v>
      </c>
      <c r="M1066" s="55">
        <v>56.72</v>
      </c>
      <c r="N1066" s="52">
        <v>262</v>
      </c>
      <c r="O1066" s="52">
        <v>0.17</v>
      </c>
      <c r="P1066" s="55">
        <v>3262.08</v>
      </c>
      <c r="Q1066" s="75" t="s">
        <v>56</v>
      </c>
    </row>
    <row r="1067" spans="1:17">
      <c r="A1067" s="65">
        <v>3238</v>
      </c>
      <c r="B1067" s="52" t="s">
        <v>17</v>
      </c>
      <c r="C1067" s="52" t="s">
        <v>18</v>
      </c>
      <c r="D1067" s="52" t="s">
        <v>36</v>
      </c>
      <c r="E1067" s="52" t="s">
        <v>59</v>
      </c>
      <c r="F1067" s="52" t="s">
        <v>38</v>
      </c>
      <c r="G1067" s="52" t="s">
        <v>44</v>
      </c>
      <c r="H1067" s="52" t="s">
        <v>31</v>
      </c>
      <c r="I1067" s="52">
        <v>2023</v>
      </c>
      <c r="J1067" s="52" t="s">
        <v>32</v>
      </c>
      <c r="K1067" s="52" t="s">
        <v>58</v>
      </c>
      <c r="L1067" s="52" t="s">
        <v>26</v>
      </c>
      <c r="M1067" s="55">
        <v>88.05</v>
      </c>
      <c r="N1067" s="52">
        <v>205</v>
      </c>
      <c r="O1067" s="52">
        <v>0.3</v>
      </c>
      <c r="P1067" s="55">
        <v>3015.99</v>
      </c>
      <c r="Q1067" s="75" t="s">
        <v>40</v>
      </c>
    </row>
    <row r="1068" spans="1:17">
      <c r="A1068" s="65">
        <v>3242</v>
      </c>
      <c r="B1068" s="52" t="s">
        <v>17</v>
      </c>
      <c r="C1068" s="52" t="s">
        <v>28</v>
      </c>
      <c r="D1068" s="52" t="s">
        <v>19</v>
      </c>
      <c r="E1068" s="52" t="s">
        <v>20</v>
      </c>
      <c r="F1068" s="52" t="s">
        <v>38</v>
      </c>
      <c r="G1068" s="52" t="s">
        <v>22</v>
      </c>
      <c r="H1068" s="52" t="s">
        <v>23</v>
      </c>
      <c r="I1068" s="52">
        <v>2024</v>
      </c>
      <c r="J1068" s="52" t="s">
        <v>24</v>
      </c>
      <c r="K1068" s="52" t="s">
        <v>65</v>
      </c>
      <c r="L1068" s="52" t="s">
        <v>69</v>
      </c>
      <c r="M1068" s="55">
        <v>22.05</v>
      </c>
      <c r="N1068" s="52">
        <v>499</v>
      </c>
      <c r="O1068" s="52">
        <v>0.18</v>
      </c>
      <c r="P1068" s="55">
        <v>3859.36</v>
      </c>
      <c r="Q1068" s="75" t="s">
        <v>56</v>
      </c>
    </row>
    <row r="1069" spans="1:17">
      <c r="A1069" s="65">
        <v>3243</v>
      </c>
      <c r="B1069" s="52" t="s">
        <v>17</v>
      </c>
      <c r="C1069" s="52" t="s">
        <v>35</v>
      </c>
      <c r="D1069" s="52" t="s">
        <v>42</v>
      </c>
      <c r="E1069" s="52" t="s">
        <v>62</v>
      </c>
      <c r="F1069" s="52" t="s">
        <v>38</v>
      </c>
      <c r="G1069" s="52" t="s">
        <v>57</v>
      </c>
      <c r="H1069" s="52" t="s">
        <v>31</v>
      </c>
      <c r="I1069" s="52">
        <v>2023</v>
      </c>
      <c r="J1069" s="52" t="s">
        <v>63</v>
      </c>
      <c r="K1069" s="52" t="s">
        <v>58</v>
      </c>
      <c r="L1069" s="52" t="s">
        <v>69</v>
      </c>
      <c r="M1069" s="55">
        <v>87.62</v>
      </c>
      <c r="N1069" s="52">
        <v>49</v>
      </c>
      <c r="O1069" s="52">
        <v>0.12</v>
      </c>
      <c r="P1069" s="55">
        <v>1628.66</v>
      </c>
      <c r="Q1069" s="75" t="s">
        <v>61</v>
      </c>
    </row>
    <row r="1070" spans="1:17">
      <c r="A1070" s="65">
        <v>3248</v>
      </c>
      <c r="B1070" s="52" t="s">
        <v>17</v>
      </c>
      <c r="C1070" s="52" t="s">
        <v>18</v>
      </c>
      <c r="D1070" s="52" t="s">
        <v>52</v>
      </c>
      <c r="E1070" s="52" t="s">
        <v>70</v>
      </c>
      <c r="F1070" s="52" t="s">
        <v>60</v>
      </c>
      <c r="G1070" s="52" t="s">
        <v>44</v>
      </c>
      <c r="H1070" s="52" t="s">
        <v>31</v>
      </c>
      <c r="I1070" s="52">
        <v>2023</v>
      </c>
      <c r="J1070" s="52" t="s">
        <v>32</v>
      </c>
      <c r="K1070" s="52" t="s">
        <v>46</v>
      </c>
      <c r="L1070" s="52" t="s">
        <v>39</v>
      </c>
      <c r="M1070" s="55">
        <v>75.349999999999994</v>
      </c>
      <c r="N1070" s="52">
        <v>470</v>
      </c>
      <c r="O1070" s="52">
        <v>0.25</v>
      </c>
      <c r="P1070" s="55">
        <v>751.48</v>
      </c>
      <c r="Q1070" s="75" t="s">
        <v>40</v>
      </c>
    </row>
    <row r="1071" spans="1:17">
      <c r="A1071" s="65">
        <v>3253</v>
      </c>
      <c r="B1071" s="52" t="s">
        <v>17</v>
      </c>
      <c r="C1071" s="52" t="s">
        <v>49</v>
      </c>
      <c r="D1071" s="52" t="s">
        <v>29</v>
      </c>
      <c r="E1071" s="52" t="s">
        <v>67</v>
      </c>
      <c r="F1071" s="52" t="s">
        <v>60</v>
      </c>
      <c r="G1071" s="52" t="s">
        <v>57</v>
      </c>
      <c r="H1071" s="52" t="s">
        <v>31</v>
      </c>
      <c r="I1071" s="52">
        <v>2023</v>
      </c>
      <c r="J1071" s="52" t="s">
        <v>63</v>
      </c>
      <c r="K1071" s="52" t="s">
        <v>25</v>
      </c>
      <c r="L1071" s="52" t="s">
        <v>66</v>
      </c>
      <c r="M1071" s="55">
        <v>42.81</v>
      </c>
      <c r="N1071" s="52">
        <v>375</v>
      </c>
      <c r="O1071" s="52">
        <v>0.13</v>
      </c>
      <c r="P1071" s="55">
        <v>2667.83</v>
      </c>
      <c r="Q1071" s="75" t="s">
        <v>27</v>
      </c>
    </row>
    <row r="1072" spans="1:17">
      <c r="A1072" s="65">
        <v>3254</v>
      </c>
      <c r="B1072" s="52" t="s">
        <v>17</v>
      </c>
      <c r="C1072" s="52" t="s">
        <v>28</v>
      </c>
      <c r="D1072" s="52" t="s">
        <v>52</v>
      </c>
      <c r="E1072" s="52" t="s">
        <v>59</v>
      </c>
      <c r="F1072" s="52" t="s">
        <v>43</v>
      </c>
      <c r="G1072" s="52" t="s">
        <v>22</v>
      </c>
      <c r="H1072" s="52" t="s">
        <v>31</v>
      </c>
      <c r="I1072" s="52">
        <v>2023</v>
      </c>
      <c r="J1072" s="52" t="s">
        <v>32</v>
      </c>
      <c r="K1072" s="52" t="s">
        <v>46</v>
      </c>
      <c r="L1072" s="52" t="s">
        <v>69</v>
      </c>
      <c r="M1072" s="55">
        <v>20.2</v>
      </c>
      <c r="N1072" s="52">
        <v>224</v>
      </c>
      <c r="O1072" s="52">
        <v>0.04</v>
      </c>
      <c r="P1072" s="55">
        <v>3863.79</v>
      </c>
      <c r="Q1072" s="75" t="s">
        <v>47</v>
      </c>
    </row>
    <row r="1073" spans="1:17">
      <c r="A1073" s="65">
        <v>3258</v>
      </c>
      <c r="B1073" s="52" t="s">
        <v>17</v>
      </c>
      <c r="C1073" s="52" t="s">
        <v>49</v>
      </c>
      <c r="D1073" s="52" t="s">
        <v>36</v>
      </c>
      <c r="E1073" s="52" t="s">
        <v>20</v>
      </c>
      <c r="F1073" s="52" t="s">
        <v>60</v>
      </c>
      <c r="G1073" s="52" t="s">
        <v>57</v>
      </c>
      <c r="H1073" s="52" t="s">
        <v>31</v>
      </c>
      <c r="I1073" s="52">
        <v>2023</v>
      </c>
      <c r="J1073" s="52" t="s">
        <v>63</v>
      </c>
      <c r="K1073" s="52" t="s">
        <v>64</v>
      </c>
      <c r="L1073" s="52" t="s">
        <v>26</v>
      </c>
      <c r="M1073" s="55">
        <v>95.96</v>
      </c>
      <c r="N1073" s="52">
        <v>50</v>
      </c>
      <c r="O1073" s="52">
        <v>0.23</v>
      </c>
      <c r="P1073" s="55">
        <v>298.99</v>
      </c>
      <c r="Q1073" s="75" t="s">
        <v>47</v>
      </c>
    </row>
    <row r="1074" spans="1:17">
      <c r="A1074" s="65">
        <v>3266</v>
      </c>
      <c r="B1074" s="52" t="s">
        <v>17</v>
      </c>
      <c r="C1074" s="52" t="s">
        <v>28</v>
      </c>
      <c r="D1074" s="52" t="s">
        <v>52</v>
      </c>
      <c r="E1074" s="52" t="s">
        <v>20</v>
      </c>
      <c r="F1074" s="52" t="s">
        <v>21</v>
      </c>
      <c r="G1074" s="52" t="s">
        <v>22</v>
      </c>
      <c r="H1074" s="52" t="s">
        <v>23</v>
      </c>
      <c r="I1074" s="52">
        <v>2023</v>
      </c>
      <c r="J1074" s="52" t="s">
        <v>32</v>
      </c>
      <c r="K1074" s="52" t="s">
        <v>51</v>
      </c>
      <c r="L1074" s="52" t="s">
        <v>66</v>
      </c>
      <c r="M1074" s="55">
        <v>85.54</v>
      </c>
      <c r="N1074" s="52">
        <v>128</v>
      </c>
      <c r="O1074" s="52">
        <v>0.08</v>
      </c>
      <c r="P1074" s="55">
        <v>4486.3500000000004</v>
      </c>
      <c r="Q1074" s="75" t="s">
        <v>61</v>
      </c>
    </row>
    <row r="1075" spans="1:17">
      <c r="A1075" s="65">
        <v>3270</v>
      </c>
      <c r="B1075" s="52" t="s">
        <v>17</v>
      </c>
      <c r="C1075" s="52" t="s">
        <v>18</v>
      </c>
      <c r="D1075" s="52" t="s">
        <v>29</v>
      </c>
      <c r="E1075" s="52" t="s">
        <v>30</v>
      </c>
      <c r="F1075" s="52" t="s">
        <v>60</v>
      </c>
      <c r="G1075" s="52" t="s">
        <v>22</v>
      </c>
      <c r="H1075" s="52" t="s">
        <v>31</v>
      </c>
      <c r="I1075" s="52">
        <v>2024</v>
      </c>
      <c r="J1075" s="52" t="s">
        <v>45</v>
      </c>
      <c r="K1075" s="52" t="s">
        <v>53</v>
      </c>
      <c r="L1075" s="52" t="s">
        <v>39</v>
      </c>
      <c r="M1075" s="55">
        <v>52.46</v>
      </c>
      <c r="N1075" s="52">
        <v>264</v>
      </c>
      <c r="O1075" s="52">
        <v>0.06</v>
      </c>
      <c r="P1075" s="55">
        <v>3649.5</v>
      </c>
      <c r="Q1075" s="75" t="s">
        <v>61</v>
      </c>
    </row>
    <row r="1076" spans="1:17">
      <c r="A1076" s="65">
        <v>3273</v>
      </c>
      <c r="B1076" s="52" t="s">
        <v>17</v>
      </c>
      <c r="C1076" s="52" t="s">
        <v>49</v>
      </c>
      <c r="D1076" s="52" t="s">
        <v>36</v>
      </c>
      <c r="E1076" s="52" t="s">
        <v>70</v>
      </c>
      <c r="F1076" s="52" t="s">
        <v>55</v>
      </c>
      <c r="G1076" s="52" t="s">
        <v>22</v>
      </c>
      <c r="H1076" s="52" t="s">
        <v>31</v>
      </c>
      <c r="I1076" s="52">
        <v>2024</v>
      </c>
      <c r="J1076" s="52" t="s">
        <v>45</v>
      </c>
      <c r="K1076" s="52" t="s">
        <v>58</v>
      </c>
      <c r="L1076" s="52" t="s">
        <v>39</v>
      </c>
      <c r="M1076" s="55">
        <v>75.44</v>
      </c>
      <c r="N1076" s="52">
        <v>299</v>
      </c>
      <c r="O1076" s="52">
        <v>0.2</v>
      </c>
      <c r="P1076" s="55">
        <v>3182.71</v>
      </c>
      <c r="Q1076" s="75" t="s">
        <v>47</v>
      </c>
    </row>
    <row r="1077" spans="1:17">
      <c r="A1077" s="65">
        <v>3274</v>
      </c>
      <c r="B1077" s="52" t="s">
        <v>17</v>
      </c>
      <c r="C1077" s="52" t="s">
        <v>18</v>
      </c>
      <c r="D1077" s="52" t="s">
        <v>19</v>
      </c>
      <c r="E1077" s="52" t="s">
        <v>59</v>
      </c>
      <c r="F1077" s="52" t="s">
        <v>43</v>
      </c>
      <c r="G1077" s="52" t="s">
        <v>44</v>
      </c>
      <c r="H1077" s="52" t="s">
        <v>31</v>
      </c>
      <c r="I1077" s="52">
        <v>2024</v>
      </c>
      <c r="J1077" s="52" t="s">
        <v>32</v>
      </c>
      <c r="K1077" s="52" t="s">
        <v>33</v>
      </c>
      <c r="L1077" s="52" t="s">
        <v>69</v>
      </c>
      <c r="M1077" s="55">
        <v>14.93</v>
      </c>
      <c r="N1077" s="52">
        <v>118</v>
      </c>
      <c r="O1077" s="52">
        <v>0.08</v>
      </c>
      <c r="P1077" s="55">
        <v>3781.71</v>
      </c>
      <c r="Q1077" s="75" t="s">
        <v>40</v>
      </c>
    </row>
    <row r="1078" spans="1:17">
      <c r="A1078" s="65">
        <v>3275</v>
      </c>
      <c r="B1078" s="52" t="s">
        <v>17</v>
      </c>
      <c r="C1078" s="52" t="s">
        <v>35</v>
      </c>
      <c r="D1078" s="52" t="s">
        <v>50</v>
      </c>
      <c r="E1078" s="52" t="s">
        <v>20</v>
      </c>
      <c r="F1078" s="52" t="s">
        <v>38</v>
      </c>
      <c r="G1078" s="52" t="s">
        <v>57</v>
      </c>
      <c r="H1078" s="52" t="s">
        <v>31</v>
      </c>
      <c r="I1078" s="52">
        <v>2023</v>
      </c>
      <c r="J1078" s="52" t="s">
        <v>32</v>
      </c>
      <c r="K1078" s="52" t="s">
        <v>72</v>
      </c>
      <c r="L1078" s="52" t="s">
        <v>66</v>
      </c>
      <c r="M1078" s="55">
        <v>42.14</v>
      </c>
      <c r="N1078" s="52">
        <v>463</v>
      </c>
      <c r="O1078" s="52">
        <v>0.22</v>
      </c>
      <c r="P1078" s="55">
        <v>1191.1500000000001</v>
      </c>
      <c r="Q1078" s="75" t="s">
        <v>56</v>
      </c>
    </row>
    <row r="1079" spans="1:17">
      <c r="A1079" s="65">
        <v>3277</v>
      </c>
      <c r="B1079" s="52" t="s">
        <v>17</v>
      </c>
      <c r="C1079" s="52" t="s">
        <v>28</v>
      </c>
      <c r="D1079" s="52" t="s">
        <v>29</v>
      </c>
      <c r="E1079" s="52" t="s">
        <v>20</v>
      </c>
      <c r="F1079" s="52" t="s">
        <v>55</v>
      </c>
      <c r="G1079" s="52" t="s">
        <v>22</v>
      </c>
      <c r="H1079" s="52" t="s">
        <v>31</v>
      </c>
      <c r="I1079" s="52">
        <v>2024</v>
      </c>
      <c r="J1079" s="52" t="s">
        <v>45</v>
      </c>
      <c r="K1079" s="52" t="s">
        <v>71</v>
      </c>
      <c r="L1079" s="52" t="s">
        <v>34</v>
      </c>
      <c r="M1079" s="55">
        <v>58.92</v>
      </c>
      <c r="N1079" s="52">
        <v>479</v>
      </c>
      <c r="O1079" s="52">
        <v>0.26</v>
      </c>
      <c r="P1079" s="55">
        <v>508.6</v>
      </c>
      <c r="Q1079" s="75" t="s">
        <v>47</v>
      </c>
    </row>
    <row r="1080" spans="1:17">
      <c r="A1080" s="65">
        <v>3280</v>
      </c>
      <c r="B1080" s="52" t="s">
        <v>17</v>
      </c>
      <c r="C1080" s="52" t="s">
        <v>18</v>
      </c>
      <c r="D1080" s="52" t="s">
        <v>19</v>
      </c>
      <c r="E1080" s="52" t="s">
        <v>67</v>
      </c>
      <c r="F1080" s="52" t="s">
        <v>55</v>
      </c>
      <c r="G1080" s="52" t="s">
        <v>57</v>
      </c>
      <c r="H1080" s="52" t="s">
        <v>31</v>
      </c>
      <c r="I1080" s="52">
        <v>2023</v>
      </c>
      <c r="J1080" s="52" t="s">
        <v>45</v>
      </c>
      <c r="K1080" s="52" t="s">
        <v>72</v>
      </c>
      <c r="L1080" s="52" t="s">
        <v>39</v>
      </c>
      <c r="M1080" s="55">
        <v>24.93</v>
      </c>
      <c r="N1080" s="52">
        <v>268</v>
      </c>
      <c r="O1080" s="52">
        <v>0.12</v>
      </c>
      <c r="P1080" s="55">
        <v>2391.37</v>
      </c>
      <c r="Q1080" s="75" t="s">
        <v>56</v>
      </c>
    </row>
    <row r="1081" spans="1:17">
      <c r="A1081" s="65">
        <v>3281</v>
      </c>
      <c r="B1081" s="52" t="s">
        <v>17</v>
      </c>
      <c r="C1081" s="52" t="s">
        <v>18</v>
      </c>
      <c r="D1081" s="52" t="s">
        <v>42</v>
      </c>
      <c r="E1081" s="52" t="s">
        <v>59</v>
      </c>
      <c r="F1081" s="52" t="s">
        <v>38</v>
      </c>
      <c r="G1081" s="52" t="s">
        <v>22</v>
      </c>
      <c r="H1081" s="52" t="s">
        <v>31</v>
      </c>
      <c r="I1081" s="52">
        <v>2024</v>
      </c>
      <c r="J1081" s="52" t="s">
        <v>63</v>
      </c>
      <c r="K1081" s="52" t="s">
        <v>33</v>
      </c>
      <c r="L1081" s="52" t="s">
        <v>66</v>
      </c>
      <c r="M1081" s="55">
        <v>44.54</v>
      </c>
      <c r="N1081" s="52">
        <v>235</v>
      </c>
      <c r="O1081" s="52">
        <v>0.09</v>
      </c>
      <c r="P1081" s="55">
        <v>2237.64</v>
      </c>
      <c r="Q1081" s="75" t="s">
        <v>40</v>
      </c>
    </row>
    <row r="1082" spans="1:17">
      <c r="A1082" s="65">
        <v>3282</v>
      </c>
      <c r="B1082" s="52" t="s">
        <v>17</v>
      </c>
      <c r="C1082" s="52" t="s">
        <v>49</v>
      </c>
      <c r="D1082" s="52" t="s">
        <v>36</v>
      </c>
      <c r="E1082" s="52" t="s">
        <v>30</v>
      </c>
      <c r="F1082" s="52" t="s">
        <v>21</v>
      </c>
      <c r="G1082" s="52" t="s">
        <v>22</v>
      </c>
      <c r="H1082" s="52" t="s">
        <v>23</v>
      </c>
      <c r="I1082" s="52">
        <v>2024</v>
      </c>
      <c r="J1082" s="52" t="s">
        <v>45</v>
      </c>
      <c r="K1082" s="52" t="s">
        <v>46</v>
      </c>
      <c r="L1082" s="52" t="s">
        <v>34</v>
      </c>
      <c r="M1082" s="55">
        <v>29.23</v>
      </c>
      <c r="N1082" s="52">
        <v>425</v>
      </c>
      <c r="O1082" s="52">
        <v>0.01</v>
      </c>
      <c r="P1082" s="55">
        <v>2381.62</v>
      </c>
      <c r="Q1082" s="75" t="s">
        <v>61</v>
      </c>
    </row>
    <row r="1083" spans="1:17">
      <c r="A1083" s="65">
        <v>3291</v>
      </c>
      <c r="B1083" s="52" t="s">
        <v>17</v>
      </c>
      <c r="C1083" s="52" t="s">
        <v>35</v>
      </c>
      <c r="D1083" s="52" t="s">
        <v>29</v>
      </c>
      <c r="E1083" s="52" t="s">
        <v>37</v>
      </c>
      <c r="F1083" s="52" t="s">
        <v>43</v>
      </c>
      <c r="G1083" s="52" t="s">
        <v>57</v>
      </c>
      <c r="H1083" s="52" t="s">
        <v>31</v>
      </c>
      <c r="I1083" s="52">
        <v>2024</v>
      </c>
      <c r="J1083" s="52" t="s">
        <v>24</v>
      </c>
      <c r="K1083" s="52" t="s">
        <v>71</v>
      </c>
      <c r="L1083" s="52" t="s">
        <v>34</v>
      </c>
      <c r="M1083" s="55">
        <v>87.63</v>
      </c>
      <c r="N1083" s="52">
        <v>26</v>
      </c>
      <c r="O1083" s="52">
        <v>0.18</v>
      </c>
      <c r="P1083" s="55">
        <v>2218.98</v>
      </c>
      <c r="Q1083" s="75" t="s">
        <v>27</v>
      </c>
    </row>
    <row r="1084" spans="1:17">
      <c r="A1084" s="65">
        <v>3293</v>
      </c>
      <c r="B1084" s="52" t="s">
        <v>17</v>
      </c>
      <c r="C1084" s="52" t="s">
        <v>18</v>
      </c>
      <c r="D1084" s="52" t="s">
        <v>52</v>
      </c>
      <c r="E1084" s="52" t="s">
        <v>67</v>
      </c>
      <c r="F1084" s="52" t="s">
        <v>21</v>
      </c>
      <c r="G1084" s="52" t="s">
        <v>22</v>
      </c>
      <c r="H1084" s="52" t="s">
        <v>31</v>
      </c>
      <c r="I1084" s="52">
        <v>2024</v>
      </c>
      <c r="J1084" s="52" t="s">
        <v>63</v>
      </c>
      <c r="K1084" s="52" t="s">
        <v>51</v>
      </c>
      <c r="L1084" s="52" t="s">
        <v>39</v>
      </c>
      <c r="M1084" s="55">
        <v>18.670000000000002</v>
      </c>
      <c r="N1084" s="52">
        <v>175</v>
      </c>
      <c r="O1084" s="52">
        <v>0.01</v>
      </c>
      <c r="P1084" s="55">
        <v>268.95999999999998</v>
      </c>
      <c r="Q1084" s="75" t="s">
        <v>61</v>
      </c>
    </row>
    <row r="1085" spans="1:17">
      <c r="A1085" s="65">
        <v>3299</v>
      </c>
      <c r="B1085" s="52" t="s">
        <v>17</v>
      </c>
      <c r="C1085" s="52" t="s">
        <v>49</v>
      </c>
      <c r="D1085" s="52" t="s">
        <v>36</v>
      </c>
      <c r="E1085" s="52" t="s">
        <v>59</v>
      </c>
      <c r="F1085" s="52" t="s">
        <v>60</v>
      </c>
      <c r="G1085" s="52" t="s">
        <v>57</v>
      </c>
      <c r="H1085" s="52" t="s">
        <v>31</v>
      </c>
      <c r="I1085" s="52">
        <v>2023</v>
      </c>
      <c r="J1085" s="52" t="s">
        <v>63</v>
      </c>
      <c r="K1085" s="52" t="s">
        <v>46</v>
      </c>
      <c r="L1085" s="52" t="s">
        <v>39</v>
      </c>
      <c r="M1085" s="55">
        <v>35.549999999999997</v>
      </c>
      <c r="N1085" s="52">
        <v>445</v>
      </c>
      <c r="O1085" s="52">
        <v>0.04</v>
      </c>
      <c r="P1085" s="55">
        <v>1130.74</v>
      </c>
      <c r="Q1085" s="75" t="s">
        <v>40</v>
      </c>
    </row>
    <row r="1086" spans="1:17">
      <c r="A1086" s="65">
        <v>3302</v>
      </c>
      <c r="B1086" s="52" t="s">
        <v>17</v>
      </c>
      <c r="C1086" s="52" t="s">
        <v>18</v>
      </c>
      <c r="D1086" s="52" t="s">
        <v>52</v>
      </c>
      <c r="E1086" s="52" t="s">
        <v>37</v>
      </c>
      <c r="F1086" s="52" t="s">
        <v>60</v>
      </c>
      <c r="G1086" s="52" t="s">
        <v>44</v>
      </c>
      <c r="H1086" s="52" t="s">
        <v>23</v>
      </c>
      <c r="I1086" s="52">
        <v>2024</v>
      </c>
      <c r="J1086" s="52" t="s">
        <v>32</v>
      </c>
      <c r="K1086" s="52" t="s">
        <v>58</v>
      </c>
      <c r="L1086" s="52" t="s">
        <v>66</v>
      </c>
      <c r="M1086" s="55">
        <v>30.23</v>
      </c>
      <c r="N1086" s="52">
        <v>338</v>
      </c>
      <c r="O1086" s="52">
        <v>0.06</v>
      </c>
      <c r="P1086" s="55">
        <v>3102.72</v>
      </c>
      <c r="Q1086" s="75" t="s">
        <v>56</v>
      </c>
    </row>
    <row r="1087" spans="1:17">
      <c r="A1087" s="65">
        <v>3304</v>
      </c>
      <c r="B1087" s="52" t="s">
        <v>17</v>
      </c>
      <c r="C1087" s="52" t="s">
        <v>18</v>
      </c>
      <c r="D1087" s="52" t="s">
        <v>52</v>
      </c>
      <c r="E1087" s="52" t="s">
        <v>30</v>
      </c>
      <c r="F1087" s="52" t="s">
        <v>38</v>
      </c>
      <c r="G1087" s="52" t="s">
        <v>22</v>
      </c>
      <c r="H1087" s="52" t="s">
        <v>23</v>
      </c>
      <c r="I1087" s="52">
        <v>2023</v>
      </c>
      <c r="J1087" s="52" t="s">
        <v>63</v>
      </c>
      <c r="K1087" s="52" t="s">
        <v>68</v>
      </c>
      <c r="L1087" s="52" t="s">
        <v>34</v>
      </c>
      <c r="M1087" s="55">
        <v>69.540000000000006</v>
      </c>
      <c r="N1087" s="52">
        <v>327</v>
      </c>
      <c r="O1087" s="52">
        <v>0.02</v>
      </c>
      <c r="P1087" s="55">
        <v>2941.18</v>
      </c>
      <c r="Q1087" s="75" t="s">
        <v>47</v>
      </c>
    </row>
    <row r="1088" spans="1:17">
      <c r="A1088" s="65">
        <v>3306</v>
      </c>
      <c r="B1088" s="52" t="s">
        <v>17</v>
      </c>
      <c r="C1088" s="52" t="s">
        <v>35</v>
      </c>
      <c r="D1088" s="52" t="s">
        <v>42</v>
      </c>
      <c r="E1088" s="52" t="s">
        <v>30</v>
      </c>
      <c r="F1088" s="52" t="s">
        <v>38</v>
      </c>
      <c r="G1088" s="52" t="s">
        <v>57</v>
      </c>
      <c r="H1088" s="52" t="s">
        <v>31</v>
      </c>
      <c r="I1088" s="52">
        <v>2024</v>
      </c>
      <c r="J1088" s="52" t="s">
        <v>63</v>
      </c>
      <c r="K1088" s="52" t="s">
        <v>51</v>
      </c>
      <c r="L1088" s="52" t="s">
        <v>26</v>
      </c>
      <c r="M1088" s="55">
        <v>72.14</v>
      </c>
      <c r="N1088" s="52">
        <v>163</v>
      </c>
      <c r="O1088" s="52">
        <v>0.09</v>
      </c>
      <c r="P1088" s="55">
        <v>1956.58</v>
      </c>
      <c r="Q1088" s="75" t="s">
        <v>47</v>
      </c>
    </row>
    <row r="1089" spans="1:17">
      <c r="A1089" s="65">
        <v>3307</v>
      </c>
      <c r="B1089" s="52" t="s">
        <v>17</v>
      </c>
      <c r="C1089" s="52" t="s">
        <v>28</v>
      </c>
      <c r="D1089" s="52" t="s">
        <v>54</v>
      </c>
      <c r="E1089" s="52" t="s">
        <v>20</v>
      </c>
      <c r="F1089" s="52" t="s">
        <v>38</v>
      </c>
      <c r="G1089" s="52" t="s">
        <v>44</v>
      </c>
      <c r="H1089" s="52" t="s">
        <v>23</v>
      </c>
      <c r="I1089" s="52">
        <v>2024</v>
      </c>
      <c r="J1089" s="52" t="s">
        <v>32</v>
      </c>
      <c r="K1089" s="52" t="s">
        <v>58</v>
      </c>
      <c r="L1089" s="52" t="s">
        <v>39</v>
      </c>
      <c r="M1089" s="55">
        <v>25.72</v>
      </c>
      <c r="N1089" s="52">
        <v>352</v>
      </c>
      <c r="O1089" s="52">
        <v>0.24</v>
      </c>
      <c r="P1089" s="55">
        <v>2740.86</v>
      </c>
      <c r="Q1089" s="75" t="s">
        <v>47</v>
      </c>
    </row>
    <row r="1090" spans="1:17">
      <c r="A1090" s="65">
        <v>3308</v>
      </c>
      <c r="B1090" s="52" t="s">
        <v>17</v>
      </c>
      <c r="C1090" s="52" t="s">
        <v>18</v>
      </c>
      <c r="D1090" s="52" t="s">
        <v>42</v>
      </c>
      <c r="E1090" s="52" t="s">
        <v>62</v>
      </c>
      <c r="F1090" s="52" t="s">
        <v>55</v>
      </c>
      <c r="G1090" s="52" t="s">
        <v>44</v>
      </c>
      <c r="H1090" s="52" t="s">
        <v>23</v>
      </c>
      <c r="I1090" s="52">
        <v>2023</v>
      </c>
      <c r="J1090" s="52" t="s">
        <v>63</v>
      </c>
      <c r="K1090" s="52" t="s">
        <v>65</v>
      </c>
      <c r="L1090" s="52" t="s">
        <v>26</v>
      </c>
      <c r="M1090" s="55">
        <v>67.47</v>
      </c>
      <c r="N1090" s="52">
        <v>147</v>
      </c>
      <c r="O1090" s="52">
        <v>0.22</v>
      </c>
      <c r="P1090" s="55">
        <v>1081.67</v>
      </c>
      <c r="Q1090" s="75" t="s">
        <v>27</v>
      </c>
    </row>
    <row r="1091" spans="1:17">
      <c r="A1091" s="65">
        <v>3309</v>
      </c>
      <c r="B1091" s="52" t="s">
        <v>17</v>
      </c>
      <c r="C1091" s="52" t="s">
        <v>35</v>
      </c>
      <c r="D1091" s="52" t="s">
        <v>52</v>
      </c>
      <c r="E1091" s="52" t="s">
        <v>30</v>
      </c>
      <c r="F1091" s="52" t="s">
        <v>55</v>
      </c>
      <c r="G1091" s="52" t="s">
        <v>44</v>
      </c>
      <c r="H1091" s="52" t="s">
        <v>23</v>
      </c>
      <c r="I1091" s="52">
        <v>2024</v>
      </c>
      <c r="J1091" s="52" t="s">
        <v>45</v>
      </c>
      <c r="K1091" s="52" t="s">
        <v>64</v>
      </c>
      <c r="L1091" s="52" t="s">
        <v>26</v>
      </c>
      <c r="M1091" s="55">
        <v>82.03</v>
      </c>
      <c r="N1091" s="52">
        <v>441</v>
      </c>
      <c r="O1091" s="52">
        <v>0.26</v>
      </c>
      <c r="P1091" s="55">
        <v>3241.13</v>
      </c>
      <c r="Q1091" s="75" t="s">
        <v>61</v>
      </c>
    </row>
    <row r="1092" spans="1:17">
      <c r="A1092" s="65">
        <v>3328</v>
      </c>
      <c r="B1092" s="52" t="s">
        <v>17</v>
      </c>
      <c r="C1092" s="52" t="s">
        <v>18</v>
      </c>
      <c r="D1092" s="52" t="s">
        <v>50</v>
      </c>
      <c r="E1092" s="52" t="s">
        <v>67</v>
      </c>
      <c r="F1092" s="52" t="s">
        <v>38</v>
      </c>
      <c r="G1092" s="52" t="s">
        <v>22</v>
      </c>
      <c r="H1092" s="52" t="s">
        <v>23</v>
      </c>
      <c r="I1092" s="52">
        <v>2024</v>
      </c>
      <c r="J1092" s="52" t="s">
        <v>45</v>
      </c>
      <c r="K1092" s="52" t="s">
        <v>53</v>
      </c>
      <c r="L1092" s="52" t="s">
        <v>66</v>
      </c>
      <c r="M1092" s="55">
        <v>65.92</v>
      </c>
      <c r="N1092" s="52">
        <v>97</v>
      </c>
      <c r="O1092" s="52">
        <v>0.13</v>
      </c>
      <c r="P1092" s="55">
        <v>445.26</v>
      </c>
      <c r="Q1092" s="75" t="s">
        <v>27</v>
      </c>
    </row>
    <row r="1093" spans="1:17">
      <c r="A1093" s="65">
        <v>3333</v>
      </c>
      <c r="B1093" s="52" t="s">
        <v>17</v>
      </c>
      <c r="C1093" s="52" t="s">
        <v>28</v>
      </c>
      <c r="D1093" s="52" t="s">
        <v>29</v>
      </c>
      <c r="E1093" s="52" t="s">
        <v>67</v>
      </c>
      <c r="F1093" s="52" t="s">
        <v>38</v>
      </c>
      <c r="G1093" s="52" t="s">
        <v>22</v>
      </c>
      <c r="H1093" s="52" t="s">
        <v>31</v>
      </c>
      <c r="I1093" s="52">
        <v>2024</v>
      </c>
      <c r="J1093" s="52" t="s">
        <v>63</v>
      </c>
      <c r="K1093" s="52" t="s">
        <v>33</v>
      </c>
      <c r="L1093" s="52" t="s">
        <v>69</v>
      </c>
      <c r="M1093" s="55">
        <v>63.43</v>
      </c>
      <c r="N1093" s="52">
        <v>478</v>
      </c>
      <c r="O1093" s="52">
        <v>0.27</v>
      </c>
      <c r="P1093" s="55">
        <v>4803.5</v>
      </c>
      <c r="Q1093" s="75" t="s">
        <v>40</v>
      </c>
    </row>
    <row r="1094" spans="1:17">
      <c r="A1094" s="65">
        <v>3335</v>
      </c>
      <c r="B1094" s="52" t="s">
        <v>17</v>
      </c>
      <c r="C1094" s="52" t="s">
        <v>28</v>
      </c>
      <c r="D1094" s="52" t="s">
        <v>42</v>
      </c>
      <c r="E1094" s="52" t="s">
        <v>67</v>
      </c>
      <c r="F1094" s="52" t="s">
        <v>21</v>
      </c>
      <c r="G1094" s="52" t="s">
        <v>44</v>
      </c>
      <c r="H1094" s="52" t="s">
        <v>31</v>
      </c>
      <c r="I1094" s="52">
        <v>2023</v>
      </c>
      <c r="J1094" s="52" t="s">
        <v>32</v>
      </c>
      <c r="K1094" s="52" t="s">
        <v>46</v>
      </c>
      <c r="L1094" s="52" t="s">
        <v>26</v>
      </c>
      <c r="M1094" s="55">
        <v>86.71</v>
      </c>
      <c r="N1094" s="52">
        <v>357</v>
      </c>
      <c r="O1094" s="52">
        <v>0.25</v>
      </c>
      <c r="P1094" s="55">
        <v>2827.15</v>
      </c>
      <c r="Q1094" s="75" t="s">
        <v>56</v>
      </c>
    </row>
    <row r="1095" spans="1:17">
      <c r="A1095" s="65">
        <v>3338</v>
      </c>
      <c r="B1095" s="52" t="s">
        <v>17</v>
      </c>
      <c r="C1095" s="52" t="s">
        <v>28</v>
      </c>
      <c r="D1095" s="52" t="s">
        <v>19</v>
      </c>
      <c r="E1095" s="52" t="s">
        <v>70</v>
      </c>
      <c r="F1095" s="52" t="s">
        <v>43</v>
      </c>
      <c r="G1095" s="52" t="s">
        <v>44</v>
      </c>
      <c r="H1095" s="52" t="s">
        <v>23</v>
      </c>
      <c r="I1095" s="52">
        <v>2023</v>
      </c>
      <c r="J1095" s="52" t="s">
        <v>24</v>
      </c>
      <c r="K1095" s="52" t="s">
        <v>73</v>
      </c>
      <c r="L1095" s="52" t="s">
        <v>66</v>
      </c>
      <c r="M1095" s="55">
        <v>64.569999999999993</v>
      </c>
      <c r="N1095" s="52">
        <v>429</v>
      </c>
      <c r="O1095" s="52">
        <v>0.21</v>
      </c>
      <c r="P1095" s="55">
        <v>3977.15</v>
      </c>
      <c r="Q1095" s="75" t="s">
        <v>47</v>
      </c>
    </row>
    <row r="1096" spans="1:17">
      <c r="A1096" s="65">
        <v>3339</v>
      </c>
      <c r="B1096" s="52" t="s">
        <v>17</v>
      </c>
      <c r="C1096" s="52" t="s">
        <v>49</v>
      </c>
      <c r="D1096" s="52" t="s">
        <v>54</v>
      </c>
      <c r="E1096" s="52" t="s">
        <v>67</v>
      </c>
      <c r="F1096" s="52" t="s">
        <v>43</v>
      </c>
      <c r="G1096" s="52" t="s">
        <v>22</v>
      </c>
      <c r="H1096" s="52" t="s">
        <v>31</v>
      </c>
      <c r="I1096" s="52">
        <v>2023</v>
      </c>
      <c r="J1096" s="52" t="s">
        <v>24</v>
      </c>
      <c r="K1096" s="52" t="s">
        <v>71</v>
      </c>
      <c r="L1096" s="52" t="s">
        <v>26</v>
      </c>
      <c r="M1096" s="55">
        <v>13.38</v>
      </c>
      <c r="N1096" s="52">
        <v>7</v>
      </c>
      <c r="O1096" s="52">
        <v>0.21</v>
      </c>
      <c r="P1096" s="55">
        <v>3419.81</v>
      </c>
      <c r="Q1096" s="75" t="s">
        <v>56</v>
      </c>
    </row>
    <row r="1097" spans="1:17">
      <c r="A1097" s="65">
        <v>3341</v>
      </c>
      <c r="B1097" s="52" t="s">
        <v>17</v>
      </c>
      <c r="C1097" s="52" t="s">
        <v>35</v>
      </c>
      <c r="D1097" s="52" t="s">
        <v>50</v>
      </c>
      <c r="E1097" s="52" t="s">
        <v>62</v>
      </c>
      <c r="F1097" s="52" t="s">
        <v>43</v>
      </c>
      <c r="G1097" s="52" t="s">
        <v>22</v>
      </c>
      <c r="H1097" s="52" t="s">
        <v>23</v>
      </c>
      <c r="I1097" s="52">
        <v>2023</v>
      </c>
      <c r="J1097" s="52" t="s">
        <v>24</v>
      </c>
      <c r="K1097" s="52" t="s">
        <v>33</v>
      </c>
      <c r="L1097" s="52" t="s">
        <v>39</v>
      </c>
      <c r="M1097" s="55">
        <v>48.24</v>
      </c>
      <c r="N1097" s="52">
        <v>29</v>
      </c>
      <c r="O1097" s="52">
        <v>7.0000000000000007E-2</v>
      </c>
      <c r="P1097" s="55">
        <v>2851.74</v>
      </c>
      <c r="Q1097" s="75" t="s">
        <v>27</v>
      </c>
    </row>
    <row r="1098" spans="1:17">
      <c r="A1098" s="65">
        <v>3342</v>
      </c>
      <c r="B1098" s="52" t="s">
        <v>17</v>
      </c>
      <c r="C1098" s="52" t="s">
        <v>49</v>
      </c>
      <c r="D1098" s="52" t="s">
        <v>19</v>
      </c>
      <c r="E1098" s="52" t="s">
        <v>59</v>
      </c>
      <c r="F1098" s="52" t="s">
        <v>38</v>
      </c>
      <c r="G1098" s="52" t="s">
        <v>57</v>
      </c>
      <c r="H1098" s="52" t="s">
        <v>31</v>
      </c>
      <c r="I1098" s="52">
        <v>2024</v>
      </c>
      <c r="J1098" s="52" t="s">
        <v>32</v>
      </c>
      <c r="K1098" s="52" t="s">
        <v>46</v>
      </c>
      <c r="L1098" s="52" t="s">
        <v>34</v>
      </c>
      <c r="M1098" s="55">
        <v>51.73</v>
      </c>
      <c r="N1098" s="52">
        <v>299</v>
      </c>
      <c r="O1098" s="52">
        <v>0.26</v>
      </c>
      <c r="P1098" s="55">
        <v>541.48</v>
      </c>
      <c r="Q1098" s="75" t="s">
        <v>56</v>
      </c>
    </row>
    <row r="1099" spans="1:17">
      <c r="A1099" s="65">
        <v>3343</v>
      </c>
      <c r="B1099" s="52" t="s">
        <v>17</v>
      </c>
      <c r="C1099" s="52" t="s">
        <v>35</v>
      </c>
      <c r="D1099" s="52" t="s">
        <v>50</v>
      </c>
      <c r="E1099" s="52" t="s">
        <v>37</v>
      </c>
      <c r="F1099" s="52" t="s">
        <v>38</v>
      </c>
      <c r="G1099" s="52" t="s">
        <v>57</v>
      </c>
      <c r="H1099" s="52" t="s">
        <v>23</v>
      </c>
      <c r="I1099" s="52">
        <v>2024</v>
      </c>
      <c r="J1099" s="52" t="s">
        <v>32</v>
      </c>
      <c r="K1099" s="52" t="s">
        <v>46</v>
      </c>
      <c r="L1099" s="52" t="s">
        <v>34</v>
      </c>
      <c r="M1099" s="55">
        <v>79.150000000000006</v>
      </c>
      <c r="N1099" s="52">
        <v>427</v>
      </c>
      <c r="O1099" s="52">
        <v>0.08</v>
      </c>
      <c r="P1099" s="55">
        <v>1425.5</v>
      </c>
      <c r="Q1099" s="75" t="s">
        <v>61</v>
      </c>
    </row>
    <row r="1100" spans="1:17">
      <c r="A1100" s="65">
        <v>3346</v>
      </c>
      <c r="B1100" s="52" t="s">
        <v>17</v>
      </c>
      <c r="C1100" s="52" t="s">
        <v>35</v>
      </c>
      <c r="D1100" s="52" t="s">
        <v>19</v>
      </c>
      <c r="E1100" s="52" t="s">
        <v>62</v>
      </c>
      <c r="F1100" s="52" t="s">
        <v>38</v>
      </c>
      <c r="G1100" s="52" t="s">
        <v>44</v>
      </c>
      <c r="H1100" s="52" t="s">
        <v>23</v>
      </c>
      <c r="I1100" s="52">
        <v>2023</v>
      </c>
      <c r="J1100" s="52" t="s">
        <v>24</v>
      </c>
      <c r="K1100" s="52" t="s">
        <v>46</v>
      </c>
      <c r="L1100" s="52" t="s">
        <v>66</v>
      </c>
      <c r="M1100" s="55">
        <v>17.32</v>
      </c>
      <c r="N1100" s="52">
        <v>454</v>
      </c>
      <c r="O1100" s="52">
        <v>0</v>
      </c>
      <c r="P1100" s="55">
        <v>778.71</v>
      </c>
      <c r="Q1100" s="75" t="s">
        <v>47</v>
      </c>
    </row>
    <row r="1101" spans="1:17">
      <c r="A1101" s="65">
        <v>3347</v>
      </c>
      <c r="B1101" s="52" t="s">
        <v>17</v>
      </c>
      <c r="C1101" s="52" t="s">
        <v>28</v>
      </c>
      <c r="D1101" s="52" t="s">
        <v>42</v>
      </c>
      <c r="E1101" s="52" t="s">
        <v>37</v>
      </c>
      <c r="F1101" s="52" t="s">
        <v>43</v>
      </c>
      <c r="G1101" s="52" t="s">
        <v>57</v>
      </c>
      <c r="H1101" s="52" t="s">
        <v>23</v>
      </c>
      <c r="I1101" s="52">
        <v>2024</v>
      </c>
      <c r="J1101" s="52" t="s">
        <v>24</v>
      </c>
      <c r="K1101" s="52" t="s">
        <v>71</v>
      </c>
      <c r="L1101" s="52" t="s">
        <v>26</v>
      </c>
      <c r="M1101" s="55">
        <v>5.48</v>
      </c>
      <c r="N1101" s="52">
        <v>52</v>
      </c>
      <c r="O1101" s="52">
        <v>0.05</v>
      </c>
      <c r="P1101" s="55">
        <v>3306.21</v>
      </c>
      <c r="Q1101" s="75" t="s">
        <v>27</v>
      </c>
    </row>
    <row r="1102" spans="1:17">
      <c r="A1102" s="65">
        <v>3348</v>
      </c>
      <c r="B1102" s="52" t="s">
        <v>17</v>
      </c>
      <c r="C1102" s="52" t="s">
        <v>28</v>
      </c>
      <c r="D1102" s="52" t="s">
        <v>29</v>
      </c>
      <c r="E1102" s="52" t="s">
        <v>37</v>
      </c>
      <c r="F1102" s="52" t="s">
        <v>55</v>
      </c>
      <c r="G1102" s="52" t="s">
        <v>57</v>
      </c>
      <c r="H1102" s="52" t="s">
        <v>23</v>
      </c>
      <c r="I1102" s="52">
        <v>2023</v>
      </c>
      <c r="J1102" s="52" t="s">
        <v>24</v>
      </c>
      <c r="K1102" s="52" t="s">
        <v>71</v>
      </c>
      <c r="L1102" s="52" t="s">
        <v>26</v>
      </c>
      <c r="M1102" s="55">
        <v>87.94</v>
      </c>
      <c r="N1102" s="52">
        <v>114</v>
      </c>
      <c r="O1102" s="52">
        <v>0.23</v>
      </c>
      <c r="P1102" s="55">
        <v>1721.12</v>
      </c>
      <c r="Q1102" s="75" t="s">
        <v>47</v>
      </c>
    </row>
    <row r="1103" spans="1:17">
      <c r="A1103" s="65">
        <v>3350</v>
      </c>
      <c r="B1103" s="52" t="s">
        <v>17</v>
      </c>
      <c r="C1103" s="52" t="s">
        <v>18</v>
      </c>
      <c r="D1103" s="52" t="s">
        <v>42</v>
      </c>
      <c r="E1103" s="52" t="s">
        <v>30</v>
      </c>
      <c r="F1103" s="52" t="s">
        <v>43</v>
      </c>
      <c r="G1103" s="52" t="s">
        <v>44</v>
      </c>
      <c r="H1103" s="52" t="s">
        <v>31</v>
      </c>
      <c r="I1103" s="52">
        <v>2024</v>
      </c>
      <c r="J1103" s="52" t="s">
        <v>32</v>
      </c>
      <c r="K1103" s="52" t="s">
        <v>68</v>
      </c>
      <c r="L1103" s="52" t="s">
        <v>66</v>
      </c>
      <c r="M1103" s="55">
        <v>28.34</v>
      </c>
      <c r="N1103" s="52">
        <v>202</v>
      </c>
      <c r="O1103" s="52">
        <v>0.12</v>
      </c>
      <c r="P1103" s="55">
        <v>3051.46</v>
      </c>
      <c r="Q1103" s="75" t="s">
        <v>27</v>
      </c>
    </row>
    <row r="1104" spans="1:17">
      <c r="A1104" s="65">
        <v>3357</v>
      </c>
      <c r="B1104" s="52" t="s">
        <v>17</v>
      </c>
      <c r="C1104" s="52" t="s">
        <v>35</v>
      </c>
      <c r="D1104" s="52" t="s">
        <v>50</v>
      </c>
      <c r="E1104" s="52" t="s">
        <v>37</v>
      </c>
      <c r="F1104" s="52" t="s">
        <v>55</v>
      </c>
      <c r="G1104" s="52" t="s">
        <v>44</v>
      </c>
      <c r="H1104" s="52" t="s">
        <v>31</v>
      </c>
      <c r="I1104" s="52">
        <v>2023</v>
      </c>
      <c r="J1104" s="52" t="s">
        <v>24</v>
      </c>
      <c r="K1104" s="52" t="s">
        <v>58</v>
      </c>
      <c r="L1104" s="52" t="s">
        <v>26</v>
      </c>
      <c r="M1104" s="55">
        <v>15.93</v>
      </c>
      <c r="N1104" s="52">
        <v>404</v>
      </c>
      <c r="O1104" s="52">
        <v>0.2</v>
      </c>
      <c r="P1104" s="55">
        <v>281.43</v>
      </c>
      <c r="Q1104" s="75" t="s">
        <v>56</v>
      </c>
    </row>
    <row r="1105" spans="1:17">
      <c r="A1105" s="65">
        <v>3363</v>
      </c>
      <c r="B1105" s="52" t="s">
        <v>17</v>
      </c>
      <c r="C1105" s="52" t="s">
        <v>49</v>
      </c>
      <c r="D1105" s="52" t="s">
        <v>29</v>
      </c>
      <c r="E1105" s="52" t="s">
        <v>59</v>
      </c>
      <c r="F1105" s="52" t="s">
        <v>38</v>
      </c>
      <c r="G1105" s="52" t="s">
        <v>22</v>
      </c>
      <c r="H1105" s="52" t="s">
        <v>31</v>
      </c>
      <c r="I1105" s="52">
        <v>2023</v>
      </c>
      <c r="J1105" s="52" t="s">
        <v>63</v>
      </c>
      <c r="K1105" s="52" t="s">
        <v>64</v>
      </c>
      <c r="L1105" s="52" t="s">
        <v>39</v>
      </c>
      <c r="M1105" s="55">
        <v>71.17</v>
      </c>
      <c r="N1105" s="52">
        <v>97</v>
      </c>
      <c r="O1105" s="52">
        <v>0.24</v>
      </c>
      <c r="P1105" s="55">
        <v>2991.93</v>
      </c>
      <c r="Q1105" s="75" t="s">
        <v>47</v>
      </c>
    </row>
    <row r="1106" spans="1:17">
      <c r="A1106" s="65">
        <v>3366</v>
      </c>
      <c r="B1106" s="52" t="s">
        <v>17</v>
      </c>
      <c r="C1106" s="52" t="s">
        <v>18</v>
      </c>
      <c r="D1106" s="52" t="s">
        <v>54</v>
      </c>
      <c r="E1106" s="52" t="s">
        <v>30</v>
      </c>
      <c r="F1106" s="52" t="s">
        <v>55</v>
      </c>
      <c r="G1106" s="52" t="s">
        <v>22</v>
      </c>
      <c r="H1106" s="52" t="s">
        <v>23</v>
      </c>
      <c r="I1106" s="52">
        <v>2023</v>
      </c>
      <c r="J1106" s="52" t="s">
        <v>32</v>
      </c>
      <c r="K1106" s="52" t="s">
        <v>64</v>
      </c>
      <c r="L1106" s="52" t="s">
        <v>34</v>
      </c>
      <c r="M1106" s="55">
        <v>82.84</v>
      </c>
      <c r="N1106" s="52">
        <v>303</v>
      </c>
      <c r="O1106" s="52">
        <v>0</v>
      </c>
      <c r="P1106" s="55">
        <v>3894.6</v>
      </c>
      <c r="Q1106" s="75" t="s">
        <v>27</v>
      </c>
    </row>
    <row r="1107" spans="1:17">
      <c r="A1107" s="65">
        <v>3368</v>
      </c>
      <c r="B1107" s="52" t="s">
        <v>17</v>
      </c>
      <c r="C1107" s="52" t="s">
        <v>18</v>
      </c>
      <c r="D1107" s="52" t="s">
        <v>36</v>
      </c>
      <c r="E1107" s="52" t="s">
        <v>70</v>
      </c>
      <c r="F1107" s="52" t="s">
        <v>60</v>
      </c>
      <c r="G1107" s="52" t="s">
        <v>22</v>
      </c>
      <c r="H1107" s="52" t="s">
        <v>23</v>
      </c>
      <c r="I1107" s="52">
        <v>2024</v>
      </c>
      <c r="J1107" s="52" t="s">
        <v>32</v>
      </c>
      <c r="K1107" s="52" t="s">
        <v>72</v>
      </c>
      <c r="L1107" s="52" t="s">
        <v>34</v>
      </c>
      <c r="M1107" s="55">
        <v>29.98</v>
      </c>
      <c r="N1107" s="52">
        <v>331</v>
      </c>
      <c r="O1107" s="52">
        <v>0.05</v>
      </c>
      <c r="P1107" s="55">
        <v>928.63</v>
      </c>
      <c r="Q1107" s="75" t="s">
        <v>47</v>
      </c>
    </row>
    <row r="1108" spans="1:17">
      <c r="A1108" s="65">
        <v>3370</v>
      </c>
      <c r="B1108" s="52" t="s">
        <v>17</v>
      </c>
      <c r="C1108" s="52" t="s">
        <v>49</v>
      </c>
      <c r="D1108" s="52" t="s">
        <v>42</v>
      </c>
      <c r="E1108" s="52" t="s">
        <v>59</v>
      </c>
      <c r="F1108" s="52" t="s">
        <v>38</v>
      </c>
      <c r="G1108" s="52" t="s">
        <v>57</v>
      </c>
      <c r="H1108" s="52" t="s">
        <v>23</v>
      </c>
      <c r="I1108" s="52">
        <v>2023</v>
      </c>
      <c r="J1108" s="52" t="s">
        <v>32</v>
      </c>
      <c r="K1108" s="52" t="s">
        <v>51</v>
      </c>
      <c r="L1108" s="52" t="s">
        <v>34</v>
      </c>
      <c r="M1108" s="55">
        <v>42.4</v>
      </c>
      <c r="N1108" s="52">
        <v>476</v>
      </c>
      <c r="O1108" s="52">
        <v>0.15</v>
      </c>
      <c r="P1108" s="55">
        <v>1480.9</v>
      </c>
      <c r="Q1108" s="75" t="s">
        <v>56</v>
      </c>
    </row>
    <row r="1109" spans="1:17">
      <c r="A1109" s="65">
        <v>3372</v>
      </c>
      <c r="B1109" s="52" t="s">
        <v>17</v>
      </c>
      <c r="C1109" s="52" t="s">
        <v>18</v>
      </c>
      <c r="D1109" s="52" t="s">
        <v>29</v>
      </c>
      <c r="E1109" s="52" t="s">
        <v>30</v>
      </c>
      <c r="F1109" s="52" t="s">
        <v>21</v>
      </c>
      <c r="G1109" s="52" t="s">
        <v>22</v>
      </c>
      <c r="H1109" s="52" t="s">
        <v>31</v>
      </c>
      <c r="I1109" s="52">
        <v>2024</v>
      </c>
      <c r="J1109" s="52" t="s">
        <v>63</v>
      </c>
      <c r="K1109" s="52" t="s">
        <v>33</v>
      </c>
      <c r="L1109" s="52" t="s">
        <v>34</v>
      </c>
      <c r="M1109" s="55">
        <v>60.46</v>
      </c>
      <c r="N1109" s="52">
        <v>458</v>
      </c>
      <c r="O1109" s="52">
        <v>0</v>
      </c>
      <c r="P1109" s="55">
        <v>4524.74</v>
      </c>
      <c r="Q1109" s="75" t="s">
        <v>27</v>
      </c>
    </row>
    <row r="1110" spans="1:17">
      <c r="A1110" s="65">
        <v>3374</v>
      </c>
      <c r="B1110" s="52" t="s">
        <v>17</v>
      </c>
      <c r="C1110" s="52" t="s">
        <v>18</v>
      </c>
      <c r="D1110" s="52" t="s">
        <v>50</v>
      </c>
      <c r="E1110" s="52" t="s">
        <v>70</v>
      </c>
      <c r="F1110" s="52" t="s">
        <v>60</v>
      </c>
      <c r="G1110" s="52" t="s">
        <v>22</v>
      </c>
      <c r="H1110" s="52" t="s">
        <v>31</v>
      </c>
      <c r="I1110" s="52">
        <v>2023</v>
      </c>
      <c r="J1110" s="52" t="s">
        <v>45</v>
      </c>
      <c r="K1110" s="52" t="s">
        <v>51</v>
      </c>
      <c r="L1110" s="52" t="s">
        <v>66</v>
      </c>
      <c r="M1110" s="55">
        <v>22.42</v>
      </c>
      <c r="N1110" s="52">
        <v>429</v>
      </c>
      <c r="O1110" s="52">
        <v>0.1</v>
      </c>
      <c r="P1110" s="55">
        <v>4174.43</v>
      </c>
      <c r="Q1110" s="75" t="s">
        <v>56</v>
      </c>
    </row>
    <row r="1111" spans="1:17">
      <c r="A1111" s="65">
        <v>3376</v>
      </c>
      <c r="B1111" s="52" t="s">
        <v>17</v>
      </c>
      <c r="C1111" s="52" t="s">
        <v>35</v>
      </c>
      <c r="D1111" s="52" t="s">
        <v>52</v>
      </c>
      <c r="E1111" s="52" t="s">
        <v>70</v>
      </c>
      <c r="F1111" s="52" t="s">
        <v>43</v>
      </c>
      <c r="G1111" s="52" t="s">
        <v>57</v>
      </c>
      <c r="H1111" s="52" t="s">
        <v>31</v>
      </c>
      <c r="I1111" s="52">
        <v>2023</v>
      </c>
      <c r="J1111" s="52" t="s">
        <v>45</v>
      </c>
      <c r="K1111" s="52" t="s">
        <v>73</v>
      </c>
      <c r="L1111" s="52" t="s">
        <v>34</v>
      </c>
      <c r="M1111" s="55">
        <v>93.65</v>
      </c>
      <c r="N1111" s="52">
        <v>384</v>
      </c>
      <c r="O1111" s="52">
        <v>0.08</v>
      </c>
      <c r="P1111" s="55">
        <v>4212.58</v>
      </c>
      <c r="Q1111" s="75" t="s">
        <v>61</v>
      </c>
    </row>
    <row r="1112" spans="1:17">
      <c r="A1112" s="65">
        <v>3377</v>
      </c>
      <c r="B1112" s="52" t="s">
        <v>17</v>
      </c>
      <c r="C1112" s="52" t="s">
        <v>28</v>
      </c>
      <c r="D1112" s="52" t="s">
        <v>52</v>
      </c>
      <c r="E1112" s="52" t="s">
        <v>67</v>
      </c>
      <c r="F1112" s="52" t="s">
        <v>21</v>
      </c>
      <c r="G1112" s="52" t="s">
        <v>44</v>
      </c>
      <c r="H1112" s="52" t="s">
        <v>31</v>
      </c>
      <c r="I1112" s="52">
        <v>2024</v>
      </c>
      <c r="J1112" s="52" t="s">
        <v>45</v>
      </c>
      <c r="K1112" s="52" t="s">
        <v>46</v>
      </c>
      <c r="L1112" s="52" t="s">
        <v>26</v>
      </c>
      <c r="M1112" s="55">
        <v>90.06</v>
      </c>
      <c r="N1112" s="52">
        <v>151</v>
      </c>
      <c r="O1112" s="52">
        <v>0.05</v>
      </c>
      <c r="P1112" s="55">
        <v>4595.8500000000004</v>
      </c>
      <c r="Q1112" s="75" t="s">
        <v>61</v>
      </c>
    </row>
    <row r="1113" spans="1:17">
      <c r="A1113" s="65">
        <v>3380</v>
      </c>
      <c r="B1113" s="52" t="s">
        <v>17</v>
      </c>
      <c r="C1113" s="52" t="s">
        <v>49</v>
      </c>
      <c r="D1113" s="52" t="s">
        <v>19</v>
      </c>
      <c r="E1113" s="52" t="s">
        <v>62</v>
      </c>
      <c r="F1113" s="52" t="s">
        <v>43</v>
      </c>
      <c r="G1113" s="52" t="s">
        <v>57</v>
      </c>
      <c r="H1113" s="52" t="s">
        <v>23</v>
      </c>
      <c r="I1113" s="52">
        <v>2024</v>
      </c>
      <c r="J1113" s="52" t="s">
        <v>63</v>
      </c>
      <c r="K1113" s="52" t="s">
        <v>53</v>
      </c>
      <c r="L1113" s="52" t="s">
        <v>39</v>
      </c>
      <c r="M1113" s="55">
        <v>39.08</v>
      </c>
      <c r="N1113" s="52">
        <v>278</v>
      </c>
      <c r="O1113" s="52">
        <v>0.13</v>
      </c>
      <c r="P1113" s="55">
        <v>472.27</v>
      </c>
      <c r="Q1113" s="75" t="s">
        <v>40</v>
      </c>
    </row>
    <row r="1114" spans="1:17">
      <c r="A1114" s="65">
        <v>3381</v>
      </c>
      <c r="B1114" s="52" t="s">
        <v>17</v>
      </c>
      <c r="C1114" s="52" t="s">
        <v>28</v>
      </c>
      <c r="D1114" s="52" t="s">
        <v>19</v>
      </c>
      <c r="E1114" s="52" t="s">
        <v>67</v>
      </c>
      <c r="F1114" s="52" t="s">
        <v>55</v>
      </c>
      <c r="G1114" s="52" t="s">
        <v>57</v>
      </c>
      <c r="H1114" s="52" t="s">
        <v>31</v>
      </c>
      <c r="I1114" s="52">
        <v>2023</v>
      </c>
      <c r="J1114" s="52" t="s">
        <v>32</v>
      </c>
      <c r="K1114" s="52" t="s">
        <v>72</v>
      </c>
      <c r="L1114" s="52" t="s">
        <v>34</v>
      </c>
      <c r="M1114" s="55">
        <v>38.950000000000003</v>
      </c>
      <c r="N1114" s="52">
        <v>213</v>
      </c>
      <c r="O1114" s="52">
        <v>0.22</v>
      </c>
      <c r="P1114" s="55">
        <v>594.24</v>
      </c>
      <c r="Q1114" s="75" t="s">
        <v>40</v>
      </c>
    </row>
    <row r="1115" spans="1:17">
      <c r="A1115" s="65">
        <v>3382</v>
      </c>
      <c r="B1115" s="52" t="s">
        <v>17</v>
      </c>
      <c r="C1115" s="52" t="s">
        <v>28</v>
      </c>
      <c r="D1115" s="52" t="s">
        <v>50</v>
      </c>
      <c r="E1115" s="52" t="s">
        <v>62</v>
      </c>
      <c r="F1115" s="52" t="s">
        <v>21</v>
      </c>
      <c r="G1115" s="52" t="s">
        <v>57</v>
      </c>
      <c r="H1115" s="52" t="s">
        <v>31</v>
      </c>
      <c r="I1115" s="52">
        <v>2024</v>
      </c>
      <c r="J1115" s="52" t="s">
        <v>63</v>
      </c>
      <c r="K1115" s="52" t="s">
        <v>72</v>
      </c>
      <c r="L1115" s="52" t="s">
        <v>66</v>
      </c>
      <c r="M1115" s="55">
        <v>37.65</v>
      </c>
      <c r="N1115" s="52">
        <v>138</v>
      </c>
      <c r="O1115" s="52">
        <v>0.23</v>
      </c>
      <c r="P1115" s="55">
        <v>2926.27</v>
      </c>
      <c r="Q1115" s="75" t="s">
        <v>47</v>
      </c>
    </row>
    <row r="1116" spans="1:17">
      <c r="A1116" s="65">
        <v>3384</v>
      </c>
      <c r="B1116" s="52" t="s">
        <v>17</v>
      </c>
      <c r="C1116" s="52" t="s">
        <v>28</v>
      </c>
      <c r="D1116" s="52" t="s">
        <v>19</v>
      </c>
      <c r="E1116" s="52" t="s">
        <v>20</v>
      </c>
      <c r="F1116" s="52" t="s">
        <v>21</v>
      </c>
      <c r="G1116" s="52" t="s">
        <v>22</v>
      </c>
      <c r="H1116" s="52" t="s">
        <v>23</v>
      </c>
      <c r="I1116" s="52">
        <v>2024</v>
      </c>
      <c r="J1116" s="52" t="s">
        <v>45</v>
      </c>
      <c r="K1116" s="52" t="s">
        <v>58</v>
      </c>
      <c r="L1116" s="52" t="s">
        <v>39</v>
      </c>
      <c r="M1116" s="55">
        <v>53.74</v>
      </c>
      <c r="N1116" s="52">
        <v>483</v>
      </c>
      <c r="O1116" s="52">
        <v>0.28999999999999998</v>
      </c>
      <c r="P1116" s="55">
        <v>4862.95</v>
      </c>
      <c r="Q1116" s="75" t="s">
        <v>40</v>
      </c>
    </row>
    <row r="1117" spans="1:17">
      <c r="A1117" s="65">
        <v>3385</v>
      </c>
      <c r="B1117" s="52" t="s">
        <v>17</v>
      </c>
      <c r="C1117" s="52" t="s">
        <v>35</v>
      </c>
      <c r="D1117" s="52" t="s">
        <v>50</v>
      </c>
      <c r="E1117" s="52" t="s">
        <v>59</v>
      </c>
      <c r="F1117" s="52" t="s">
        <v>21</v>
      </c>
      <c r="G1117" s="52" t="s">
        <v>57</v>
      </c>
      <c r="H1117" s="52" t="s">
        <v>23</v>
      </c>
      <c r="I1117" s="52">
        <v>2023</v>
      </c>
      <c r="J1117" s="52" t="s">
        <v>24</v>
      </c>
      <c r="K1117" s="52" t="s">
        <v>25</v>
      </c>
      <c r="L1117" s="52" t="s">
        <v>26</v>
      </c>
      <c r="M1117" s="55">
        <v>84.46</v>
      </c>
      <c r="N1117" s="52">
        <v>473</v>
      </c>
      <c r="O1117" s="52">
        <v>0.28000000000000003</v>
      </c>
      <c r="P1117" s="55">
        <v>1851.74</v>
      </c>
      <c r="Q1117" s="75" t="s">
        <v>56</v>
      </c>
    </row>
    <row r="1118" spans="1:17">
      <c r="A1118" s="65">
        <v>3386</v>
      </c>
      <c r="B1118" s="52" t="s">
        <v>17</v>
      </c>
      <c r="C1118" s="52" t="s">
        <v>18</v>
      </c>
      <c r="D1118" s="52" t="s">
        <v>50</v>
      </c>
      <c r="E1118" s="52" t="s">
        <v>30</v>
      </c>
      <c r="F1118" s="52" t="s">
        <v>38</v>
      </c>
      <c r="G1118" s="52" t="s">
        <v>22</v>
      </c>
      <c r="H1118" s="52" t="s">
        <v>23</v>
      </c>
      <c r="I1118" s="52">
        <v>2024</v>
      </c>
      <c r="J1118" s="52" t="s">
        <v>45</v>
      </c>
      <c r="K1118" s="52" t="s">
        <v>25</v>
      </c>
      <c r="L1118" s="52" t="s">
        <v>34</v>
      </c>
      <c r="M1118" s="55">
        <v>36.54</v>
      </c>
      <c r="N1118" s="52">
        <v>145</v>
      </c>
      <c r="O1118" s="52">
        <v>0.28999999999999998</v>
      </c>
      <c r="P1118" s="55">
        <v>268.91000000000003</v>
      </c>
      <c r="Q1118" s="75" t="s">
        <v>27</v>
      </c>
    </row>
    <row r="1119" spans="1:17">
      <c r="A1119" s="65">
        <v>3389</v>
      </c>
      <c r="B1119" s="52" t="s">
        <v>17</v>
      </c>
      <c r="C1119" s="52" t="s">
        <v>35</v>
      </c>
      <c r="D1119" s="52" t="s">
        <v>42</v>
      </c>
      <c r="E1119" s="52" t="s">
        <v>59</v>
      </c>
      <c r="F1119" s="52" t="s">
        <v>21</v>
      </c>
      <c r="G1119" s="52" t="s">
        <v>22</v>
      </c>
      <c r="H1119" s="52" t="s">
        <v>31</v>
      </c>
      <c r="I1119" s="52">
        <v>2024</v>
      </c>
      <c r="J1119" s="52" t="s">
        <v>45</v>
      </c>
      <c r="K1119" s="52" t="s">
        <v>53</v>
      </c>
      <c r="L1119" s="52" t="s">
        <v>69</v>
      </c>
      <c r="M1119" s="55">
        <v>51.76</v>
      </c>
      <c r="N1119" s="52">
        <v>133</v>
      </c>
      <c r="O1119" s="52">
        <v>0.3</v>
      </c>
      <c r="P1119" s="55">
        <v>1169.69</v>
      </c>
      <c r="Q1119" s="75" t="s">
        <v>40</v>
      </c>
    </row>
    <row r="1120" spans="1:17">
      <c r="A1120" s="65">
        <v>3392</v>
      </c>
      <c r="B1120" s="52" t="s">
        <v>17</v>
      </c>
      <c r="C1120" s="52" t="s">
        <v>18</v>
      </c>
      <c r="D1120" s="52" t="s">
        <v>19</v>
      </c>
      <c r="E1120" s="52" t="s">
        <v>30</v>
      </c>
      <c r="F1120" s="52" t="s">
        <v>43</v>
      </c>
      <c r="G1120" s="52" t="s">
        <v>57</v>
      </c>
      <c r="H1120" s="52" t="s">
        <v>23</v>
      </c>
      <c r="I1120" s="52">
        <v>2024</v>
      </c>
      <c r="J1120" s="52" t="s">
        <v>24</v>
      </c>
      <c r="K1120" s="52" t="s">
        <v>33</v>
      </c>
      <c r="L1120" s="52" t="s">
        <v>34</v>
      </c>
      <c r="M1120" s="55">
        <v>23.74</v>
      </c>
      <c r="N1120" s="52">
        <v>148</v>
      </c>
      <c r="O1120" s="52">
        <v>0.13</v>
      </c>
      <c r="P1120" s="55">
        <v>2702.84</v>
      </c>
      <c r="Q1120" s="75" t="s">
        <v>40</v>
      </c>
    </row>
    <row r="1121" spans="1:17">
      <c r="A1121" s="65">
        <v>3395</v>
      </c>
      <c r="B1121" s="52" t="s">
        <v>17</v>
      </c>
      <c r="C1121" s="52" t="s">
        <v>28</v>
      </c>
      <c r="D1121" s="52" t="s">
        <v>50</v>
      </c>
      <c r="E1121" s="52" t="s">
        <v>30</v>
      </c>
      <c r="F1121" s="52" t="s">
        <v>38</v>
      </c>
      <c r="G1121" s="52" t="s">
        <v>22</v>
      </c>
      <c r="H1121" s="52" t="s">
        <v>23</v>
      </c>
      <c r="I1121" s="52">
        <v>2023</v>
      </c>
      <c r="J1121" s="52" t="s">
        <v>63</v>
      </c>
      <c r="K1121" s="52" t="s">
        <v>72</v>
      </c>
      <c r="L1121" s="52" t="s">
        <v>69</v>
      </c>
      <c r="M1121" s="55">
        <v>39.9</v>
      </c>
      <c r="N1121" s="52">
        <v>341</v>
      </c>
      <c r="O1121" s="52">
        <v>0.28000000000000003</v>
      </c>
      <c r="P1121" s="55">
        <v>3375.7</v>
      </c>
      <c r="Q1121" s="75" t="s">
        <v>40</v>
      </c>
    </row>
    <row r="1122" spans="1:17">
      <c r="A1122" s="65">
        <v>3397</v>
      </c>
      <c r="B1122" s="52" t="s">
        <v>17</v>
      </c>
      <c r="C1122" s="52" t="s">
        <v>18</v>
      </c>
      <c r="D1122" s="52" t="s">
        <v>52</v>
      </c>
      <c r="E1122" s="52" t="s">
        <v>20</v>
      </c>
      <c r="F1122" s="52" t="s">
        <v>21</v>
      </c>
      <c r="G1122" s="52" t="s">
        <v>44</v>
      </c>
      <c r="H1122" s="52" t="s">
        <v>31</v>
      </c>
      <c r="I1122" s="52">
        <v>2024</v>
      </c>
      <c r="J1122" s="52" t="s">
        <v>32</v>
      </c>
      <c r="K1122" s="52" t="s">
        <v>64</v>
      </c>
      <c r="L1122" s="52" t="s">
        <v>39</v>
      </c>
      <c r="M1122" s="55">
        <v>97.91</v>
      </c>
      <c r="N1122" s="52">
        <v>449</v>
      </c>
      <c r="O1122" s="52">
        <v>0.28000000000000003</v>
      </c>
      <c r="P1122" s="55">
        <v>3723.74</v>
      </c>
      <c r="Q1122" s="75" t="s">
        <v>56</v>
      </c>
    </row>
    <row r="1123" spans="1:17">
      <c r="A1123" s="65">
        <v>3400</v>
      </c>
      <c r="B1123" s="52" t="s">
        <v>17</v>
      </c>
      <c r="C1123" s="52" t="s">
        <v>35</v>
      </c>
      <c r="D1123" s="52" t="s">
        <v>36</v>
      </c>
      <c r="E1123" s="52" t="s">
        <v>67</v>
      </c>
      <c r="F1123" s="52" t="s">
        <v>38</v>
      </c>
      <c r="G1123" s="52" t="s">
        <v>57</v>
      </c>
      <c r="H1123" s="52" t="s">
        <v>23</v>
      </c>
      <c r="I1123" s="52">
        <v>2024</v>
      </c>
      <c r="J1123" s="52" t="s">
        <v>45</v>
      </c>
      <c r="K1123" s="52" t="s">
        <v>71</v>
      </c>
      <c r="L1123" s="52" t="s">
        <v>39</v>
      </c>
      <c r="M1123" s="55">
        <v>53.24</v>
      </c>
      <c r="N1123" s="52">
        <v>490</v>
      </c>
      <c r="O1123" s="52">
        <v>0.25</v>
      </c>
      <c r="P1123" s="55">
        <v>2767.67</v>
      </c>
      <c r="Q1123" s="75" t="s">
        <v>40</v>
      </c>
    </row>
    <row r="1124" spans="1:17">
      <c r="A1124" s="65">
        <v>3401</v>
      </c>
      <c r="B1124" s="52" t="s">
        <v>17</v>
      </c>
      <c r="C1124" s="52" t="s">
        <v>35</v>
      </c>
      <c r="D1124" s="52" t="s">
        <v>29</v>
      </c>
      <c r="E1124" s="52" t="s">
        <v>59</v>
      </c>
      <c r="F1124" s="52" t="s">
        <v>43</v>
      </c>
      <c r="G1124" s="52" t="s">
        <v>22</v>
      </c>
      <c r="H1124" s="52" t="s">
        <v>31</v>
      </c>
      <c r="I1124" s="52">
        <v>2023</v>
      </c>
      <c r="J1124" s="52" t="s">
        <v>32</v>
      </c>
      <c r="K1124" s="52" t="s">
        <v>25</v>
      </c>
      <c r="L1124" s="52" t="s">
        <v>69</v>
      </c>
      <c r="M1124" s="55">
        <v>66.61</v>
      </c>
      <c r="N1124" s="52">
        <v>390</v>
      </c>
      <c r="O1124" s="52">
        <v>0.14000000000000001</v>
      </c>
      <c r="P1124" s="55">
        <v>4850.74</v>
      </c>
      <c r="Q1124" s="75" t="s">
        <v>27</v>
      </c>
    </row>
    <row r="1125" spans="1:17">
      <c r="A1125" s="65">
        <v>3402</v>
      </c>
      <c r="B1125" s="52" t="s">
        <v>17</v>
      </c>
      <c r="C1125" s="52" t="s">
        <v>28</v>
      </c>
      <c r="D1125" s="52" t="s">
        <v>52</v>
      </c>
      <c r="E1125" s="52" t="s">
        <v>20</v>
      </c>
      <c r="F1125" s="52" t="s">
        <v>55</v>
      </c>
      <c r="G1125" s="52" t="s">
        <v>44</v>
      </c>
      <c r="H1125" s="52" t="s">
        <v>31</v>
      </c>
      <c r="I1125" s="52">
        <v>2023</v>
      </c>
      <c r="J1125" s="52" t="s">
        <v>45</v>
      </c>
      <c r="K1125" s="52" t="s">
        <v>72</v>
      </c>
      <c r="L1125" s="52" t="s">
        <v>66</v>
      </c>
      <c r="M1125" s="55">
        <v>31.31</v>
      </c>
      <c r="N1125" s="52">
        <v>320</v>
      </c>
      <c r="O1125" s="52">
        <v>0.17</v>
      </c>
      <c r="P1125" s="55">
        <v>3361.85</v>
      </c>
      <c r="Q1125" s="75" t="s">
        <v>27</v>
      </c>
    </row>
    <row r="1126" spans="1:17">
      <c r="A1126" s="65">
        <v>3404</v>
      </c>
      <c r="B1126" s="52" t="s">
        <v>17</v>
      </c>
      <c r="C1126" s="52" t="s">
        <v>18</v>
      </c>
      <c r="D1126" s="52" t="s">
        <v>36</v>
      </c>
      <c r="E1126" s="52" t="s">
        <v>70</v>
      </c>
      <c r="F1126" s="52" t="s">
        <v>55</v>
      </c>
      <c r="G1126" s="52" t="s">
        <v>44</v>
      </c>
      <c r="H1126" s="52" t="s">
        <v>31</v>
      </c>
      <c r="I1126" s="52">
        <v>2024</v>
      </c>
      <c r="J1126" s="52" t="s">
        <v>45</v>
      </c>
      <c r="K1126" s="52" t="s">
        <v>58</v>
      </c>
      <c r="L1126" s="52" t="s">
        <v>26</v>
      </c>
      <c r="M1126" s="55">
        <v>29.85</v>
      </c>
      <c r="N1126" s="52">
        <v>71</v>
      </c>
      <c r="O1126" s="52">
        <v>0.19</v>
      </c>
      <c r="P1126" s="55">
        <v>3799.92</v>
      </c>
      <c r="Q1126" s="75" t="s">
        <v>27</v>
      </c>
    </row>
    <row r="1127" spans="1:17">
      <c r="A1127" s="65">
        <v>3405</v>
      </c>
      <c r="B1127" s="52" t="s">
        <v>17</v>
      </c>
      <c r="C1127" s="52" t="s">
        <v>28</v>
      </c>
      <c r="D1127" s="52" t="s">
        <v>50</v>
      </c>
      <c r="E1127" s="52" t="s">
        <v>70</v>
      </c>
      <c r="F1127" s="52" t="s">
        <v>38</v>
      </c>
      <c r="G1127" s="52" t="s">
        <v>44</v>
      </c>
      <c r="H1127" s="52" t="s">
        <v>23</v>
      </c>
      <c r="I1127" s="52">
        <v>2023</v>
      </c>
      <c r="J1127" s="52" t="s">
        <v>45</v>
      </c>
      <c r="K1127" s="52" t="s">
        <v>72</v>
      </c>
      <c r="L1127" s="52" t="s">
        <v>34</v>
      </c>
      <c r="M1127" s="55">
        <v>41.37</v>
      </c>
      <c r="N1127" s="52">
        <v>403</v>
      </c>
      <c r="O1127" s="52">
        <v>0.24</v>
      </c>
      <c r="P1127" s="55">
        <v>308.55</v>
      </c>
      <c r="Q1127" s="75" t="s">
        <v>40</v>
      </c>
    </row>
    <row r="1128" spans="1:17">
      <c r="A1128" s="65">
        <v>3407</v>
      </c>
      <c r="B1128" s="52" t="s">
        <v>17</v>
      </c>
      <c r="C1128" s="52" t="s">
        <v>18</v>
      </c>
      <c r="D1128" s="52" t="s">
        <v>19</v>
      </c>
      <c r="E1128" s="52" t="s">
        <v>62</v>
      </c>
      <c r="F1128" s="52" t="s">
        <v>21</v>
      </c>
      <c r="G1128" s="52" t="s">
        <v>44</v>
      </c>
      <c r="H1128" s="52" t="s">
        <v>31</v>
      </c>
      <c r="I1128" s="52">
        <v>2023</v>
      </c>
      <c r="J1128" s="52" t="s">
        <v>32</v>
      </c>
      <c r="K1128" s="52" t="s">
        <v>64</v>
      </c>
      <c r="L1128" s="52" t="s">
        <v>26</v>
      </c>
      <c r="M1128" s="55">
        <v>73.77</v>
      </c>
      <c r="N1128" s="52">
        <v>7</v>
      </c>
      <c r="O1128" s="52">
        <v>0.13</v>
      </c>
      <c r="P1128" s="55">
        <v>3165.55</v>
      </c>
      <c r="Q1128" s="75" t="s">
        <v>27</v>
      </c>
    </row>
    <row r="1129" spans="1:17">
      <c r="A1129" s="65">
        <v>3412</v>
      </c>
      <c r="B1129" s="52" t="s">
        <v>17</v>
      </c>
      <c r="C1129" s="52" t="s">
        <v>49</v>
      </c>
      <c r="D1129" s="52" t="s">
        <v>19</v>
      </c>
      <c r="E1129" s="52" t="s">
        <v>70</v>
      </c>
      <c r="F1129" s="52" t="s">
        <v>43</v>
      </c>
      <c r="G1129" s="52" t="s">
        <v>57</v>
      </c>
      <c r="H1129" s="52" t="s">
        <v>23</v>
      </c>
      <c r="I1129" s="52">
        <v>2023</v>
      </c>
      <c r="J1129" s="52" t="s">
        <v>45</v>
      </c>
      <c r="K1129" s="52" t="s">
        <v>51</v>
      </c>
      <c r="L1129" s="52" t="s">
        <v>69</v>
      </c>
      <c r="M1129" s="55">
        <v>98.88</v>
      </c>
      <c r="N1129" s="52">
        <v>25</v>
      </c>
      <c r="O1129" s="52">
        <v>0.18</v>
      </c>
      <c r="P1129" s="55">
        <v>1319.11</v>
      </c>
      <c r="Q1129" s="75" t="s">
        <v>56</v>
      </c>
    </row>
    <row r="1130" spans="1:17">
      <c r="A1130" s="65">
        <v>3413</v>
      </c>
      <c r="B1130" s="52" t="s">
        <v>17</v>
      </c>
      <c r="C1130" s="52" t="s">
        <v>18</v>
      </c>
      <c r="D1130" s="52" t="s">
        <v>36</v>
      </c>
      <c r="E1130" s="52" t="s">
        <v>20</v>
      </c>
      <c r="F1130" s="52" t="s">
        <v>38</v>
      </c>
      <c r="G1130" s="52" t="s">
        <v>22</v>
      </c>
      <c r="H1130" s="52" t="s">
        <v>31</v>
      </c>
      <c r="I1130" s="52">
        <v>2023</v>
      </c>
      <c r="J1130" s="52" t="s">
        <v>32</v>
      </c>
      <c r="K1130" s="52" t="s">
        <v>65</v>
      </c>
      <c r="L1130" s="52" t="s">
        <v>39</v>
      </c>
      <c r="M1130" s="55">
        <v>91.05</v>
      </c>
      <c r="N1130" s="52">
        <v>347</v>
      </c>
      <c r="O1130" s="52">
        <v>0.05</v>
      </c>
      <c r="P1130" s="55">
        <v>1779.63</v>
      </c>
      <c r="Q1130" s="75" t="s">
        <v>56</v>
      </c>
    </row>
    <row r="1131" spans="1:17">
      <c r="A1131" s="65">
        <v>3414</v>
      </c>
      <c r="B1131" s="52" t="s">
        <v>17</v>
      </c>
      <c r="C1131" s="52" t="s">
        <v>49</v>
      </c>
      <c r="D1131" s="52" t="s">
        <v>42</v>
      </c>
      <c r="E1131" s="52" t="s">
        <v>62</v>
      </c>
      <c r="F1131" s="52" t="s">
        <v>21</v>
      </c>
      <c r="G1131" s="52" t="s">
        <v>44</v>
      </c>
      <c r="H1131" s="52" t="s">
        <v>23</v>
      </c>
      <c r="I1131" s="52">
        <v>2024</v>
      </c>
      <c r="J1131" s="52" t="s">
        <v>32</v>
      </c>
      <c r="K1131" s="52" t="s">
        <v>53</v>
      </c>
      <c r="L1131" s="52" t="s">
        <v>39</v>
      </c>
      <c r="M1131" s="55">
        <v>93.34</v>
      </c>
      <c r="N1131" s="52">
        <v>132</v>
      </c>
      <c r="O1131" s="52">
        <v>0.23</v>
      </c>
      <c r="P1131" s="55">
        <v>1962.42</v>
      </c>
      <c r="Q1131" s="75" t="s">
        <v>40</v>
      </c>
    </row>
    <row r="1132" spans="1:17">
      <c r="A1132" s="65">
        <v>3416</v>
      </c>
      <c r="B1132" s="52" t="s">
        <v>17</v>
      </c>
      <c r="C1132" s="52" t="s">
        <v>49</v>
      </c>
      <c r="D1132" s="52" t="s">
        <v>52</v>
      </c>
      <c r="E1132" s="52" t="s">
        <v>20</v>
      </c>
      <c r="F1132" s="52" t="s">
        <v>38</v>
      </c>
      <c r="G1132" s="52" t="s">
        <v>57</v>
      </c>
      <c r="H1132" s="52" t="s">
        <v>23</v>
      </c>
      <c r="I1132" s="52">
        <v>2023</v>
      </c>
      <c r="J1132" s="52" t="s">
        <v>24</v>
      </c>
      <c r="K1132" s="52" t="s">
        <v>71</v>
      </c>
      <c r="L1132" s="52" t="s">
        <v>69</v>
      </c>
      <c r="M1132" s="55">
        <v>76.400000000000006</v>
      </c>
      <c r="N1132" s="52">
        <v>450</v>
      </c>
      <c r="O1132" s="52">
        <v>0.28000000000000003</v>
      </c>
      <c r="P1132" s="55">
        <v>1411.19</v>
      </c>
      <c r="Q1132" s="75" t="s">
        <v>27</v>
      </c>
    </row>
    <row r="1133" spans="1:17">
      <c r="A1133" s="65">
        <v>3417</v>
      </c>
      <c r="B1133" s="52" t="s">
        <v>17</v>
      </c>
      <c r="C1133" s="52" t="s">
        <v>28</v>
      </c>
      <c r="D1133" s="52" t="s">
        <v>19</v>
      </c>
      <c r="E1133" s="52" t="s">
        <v>67</v>
      </c>
      <c r="F1133" s="52" t="s">
        <v>43</v>
      </c>
      <c r="G1133" s="52" t="s">
        <v>44</v>
      </c>
      <c r="H1133" s="52" t="s">
        <v>23</v>
      </c>
      <c r="I1133" s="52">
        <v>2024</v>
      </c>
      <c r="J1133" s="52" t="s">
        <v>32</v>
      </c>
      <c r="K1133" s="52" t="s">
        <v>64</v>
      </c>
      <c r="L1133" s="52" t="s">
        <v>66</v>
      </c>
      <c r="M1133" s="55">
        <v>28.28</v>
      </c>
      <c r="N1133" s="52">
        <v>418</v>
      </c>
      <c r="O1133" s="52">
        <v>0.23</v>
      </c>
      <c r="P1133" s="55">
        <v>4684.59</v>
      </c>
      <c r="Q1133" s="75" t="s">
        <v>61</v>
      </c>
    </row>
    <row r="1134" spans="1:17">
      <c r="A1134" s="65">
        <v>3418</v>
      </c>
      <c r="B1134" s="52" t="s">
        <v>17</v>
      </c>
      <c r="C1134" s="52" t="s">
        <v>18</v>
      </c>
      <c r="D1134" s="52" t="s">
        <v>19</v>
      </c>
      <c r="E1134" s="52" t="s">
        <v>59</v>
      </c>
      <c r="F1134" s="52" t="s">
        <v>60</v>
      </c>
      <c r="G1134" s="52" t="s">
        <v>22</v>
      </c>
      <c r="H1134" s="52" t="s">
        <v>31</v>
      </c>
      <c r="I1134" s="52">
        <v>2023</v>
      </c>
      <c r="J1134" s="52" t="s">
        <v>63</v>
      </c>
      <c r="K1134" s="52" t="s">
        <v>65</v>
      </c>
      <c r="L1134" s="52" t="s">
        <v>26</v>
      </c>
      <c r="M1134" s="55">
        <v>56.53</v>
      </c>
      <c r="N1134" s="52">
        <v>406</v>
      </c>
      <c r="O1134" s="52">
        <v>0.04</v>
      </c>
      <c r="P1134" s="55">
        <v>4612.53</v>
      </c>
      <c r="Q1134" s="75" t="s">
        <v>61</v>
      </c>
    </row>
    <row r="1135" spans="1:17">
      <c r="A1135" s="65">
        <v>3419</v>
      </c>
      <c r="B1135" s="52" t="s">
        <v>17</v>
      </c>
      <c r="C1135" s="52" t="s">
        <v>35</v>
      </c>
      <c r="D1135" s="52" t="s">
        <v>52</v>
      </c>
      <c r="E1135" s="52" t="s">
        <v>70</v>
      </c>
      <c r="F1135" s="52" t="s">
        <v>38</v>
      </c>
      <c r="G1135" s="52" t="s">
        <v>22</v>
      </c>
      <c r="H1135" s="52" t="s">
        <v>23</v>
      </c>
      <c r="I1135" s="52">
        <v>2024</v>
      </c>
      <c r="J1135" s="52" t="s">
        <v>63</v>
      </c>
      <c r="K1135" s="52" t="s">
        <v>68</v>
      </c>
      <c r="L1135" s="52" t="s">
        <v>66</v>
      </c>
      <c r="M1135" s="55">
        <v>74.900000000000006</v>
      </c>
      <c r="N1135" s="52">
        <v>461</v>
      </c>
      <c r="O1135" s="52">
        <v>0.16</v>
      </c>
      <c r="P1135" s="55">
        <v>3084.38</v>
      </c>
      <c r="Q1135" s="75" t="s">
        <v>61</v>
      </c>
    </row>
    <row r="1136" spans="1:17">
      <c r="A1136" s="65">
        <v>3420</v>
      </c>
      <c r="B1136" s="52" t="s">
        <v>17</v>
      </c>
      <c r="C1136" s="52" t="s">
        <v>35</v>
      </c>
      <c r="D1136" s="52" t="s">
        <v>50</v>
      </c>
      <c r="E1136" s="52" t="s">
        <v>20</v>
      </c>
      <c r="F1136" s="52" t="s">
        <v>60</v>
      </c>
      <c r="G1136" s="52" t="s">
        <v>57</v>
      </c>
      <c r="H1136" s="52" t="s">
        <v>23</v>
      </c>
      <c r="I1136" s="52">
        <v>2024</v>
      </c>
      <c r="J1136" s="52" t="s">
        <v>32</v>
      </c>
      <c r="K1136" s="52" t="s">
        <v>25</v>
      </c>
      <c r="L1136" s="52" t="s">
        <v>66</v>
      </c>
      <c r="M1136" s="55">
        <v>7.73</v>
      </c>
      <c r="N1136" s="52">
        <v>385</v>
      </c>
      <c r="O1136" s="52">
        <v>0</v>
      </c>
      <c r="P1136" s="55">
        <v>2927.87</v>
      </c>
      <c r="Q1136" s="75" t="s">
        <v>56</v>
      </c>
    </row>
    <row r="1137" spans="1:17">
      <c r="A1137" s="65">
        <v>3430</v>
      </c>
      <c r="B1137" s="52" t="s">
        <v>17</v>
      </c>
      <c r="C1137" s="52" t="s">
        <v>35</v>
      </c>
      <c r="D1137" s="52" t="s">
        <v>54</v>
      </c>
      <c r="E1137" s="52" t="s">
        <v>70</v>
      </c>
      <c r="F1137" s="52" t="s">
        <v>21</v>
      </c>
      <c r="G1137" s="52" t="s">
        <v>44</v>
      </c>
      <c r="H1137" s="52" t="s">
        <v>23</v>
      </c>
      <c r="I1137" s="52">
        <v>2023</v>
      </c>
      <c r="J1137" s="52" t="s">
        <v>63</v>
      </c>
      <c r="K1137" s="52" t="s">
        <v>53</v>
      </c>
      <c r="L1137" s="52" t="s">
        <v>34</v>
      </c>
      <c r="M1137" s="55">
        <v>18.88</v>
      </c>
      <c r="N1137" s="52">
        <v>329</v>
      </c>
      <c r="O1137" s="52">
        <v>0</v>
      </c>
      <c r="P1137" s="55">
        <v>2755.14</v>
      </c>
      <c r="Q1137" s="75" t="s">
        <v>47</v>
      </c>
    </row>
    <row r="1138" spans="1:17">
      <c r="A1138" s="65">
        <v>3433</v>
      </c>
      <c r="B1138" s="52" t="s">
        <v>17</v>
      </c>
      <c r="C1138" s="52" t="s">
        <v>35</v>
      </c>
      <c r="D1138" s="52" t="s">
        <v>52</v>
      </c>
      <c r="E1138" s="52" t="s">
        <v>37</v>
      </c>
      <c r="F1138" s="52" t="s">
        <v>43</v>
      </c>
      <c r="G1138" s="52" t="s">
        <v>44</v>
      </c>
      <c r="H1138" s="52" t="s">
        <v>23</v>
      </c>
      <c r="I1138" s="52">
        <v>2024</v>
      </c>
      <c r="J1138" s="52" t="s">
        <v>63</v>
      </c>
      <c r="K1138" s="52" t="s">
        <v>25</v>
      </c>
      <c r="L1138" s="52" t="s">
        <v>26</v>
      </c>
      <c r="M1138" s="55">
        <v>62.16</v>
      </c>
      <c r="N1138" s="52">
        <v>22</v>
      </c>
      <c r="O1138" s="52">
        <v>0.22</v>
      </c>
      <c r="P1138" s="55">
        <v>1421.84</v>
      </c>
      <c r="Q1138" s="75" t="s">
        <v>61</v>
      </c>
    </row>
    <row r="1139" spans="1:17">
      <c r="A1139" s="65">
        <v>3437</v>
      </c>
      <c r="B1139" s="52" t="s">
        <v>17</v>
      </c>
      <c r="C1139" s="52" t="s">
        <v>49</v>
      </c>
      <c r="D1139" s="52" t="s">
        <v>19</v>
      </c>
      <c r="E1139" s="52" t="s">
        <v>37</v>
      </c>
      <c r="F1139" s="52" t="s">
        <v>60</v>
      </c>
      <c r="G1139" s="52" t="s">
        <v>57</v>
      </c>
      <c r="H1139" s="52" t="s">
        <v>31</v>
      </c>
      <c r="I1139" s="52">
        <v>2023</v>
      </c>
      <c r="J1139" s="52" t="s">
        <v>63</v>
      </c>
      <c r="K1139" s="52" t="s">
        <v>25</v>
      </c>
      <c r="L1139" s="52" t="s">
        <v>26</v>
      </c>
      <c r="M1139" s="55">
        <v>86.18</v>
      </c>
      <c r="N1139" s="52">
        <v>271</v>
      </c>
      <c r="O1139" s="52">
        <v>0.17</v>
      </c>
      <c r="P1139" s="55">
        <v>3404.23</v>
      </c>
      <c r="Q1139" s="75" t="s">
        <v>56</v>
      </c>
    </row>
    <row r="1140" spans="1:17">
      <c r="A1140" s="65">
        <v>3438</v>
      </c>
      <c r="B1140" s="52" t="s">
        <v>17</v>
      </c>
      <c r="C1140" s="52" t="s">
        <v>49</v>
      </c>
      <c r="D1140" s="52" t="s">
        <v>42</v>
      </c>
      <c r="E1140" s="52" t="s">
        <v>67</v>
      </c>
      <c r="F1140" s="52" t="s">
        <v>43</v>
      </c>
      <c r="G1140" s="52" t="s">
        <v>57</v>
      </c>
      <c r="H1140" s="52" t="s">
        <v>23</v>
      </c>
      <c r="I1140" s="52">
        <v>2023</v>
      </c>
      <c r="J1140" s="52" t="s">
        <v>45</v>
      </c>
      <c r="K1140" s="52" t="s">
        <v>68</v>
      </c>
      <c r="L1140" s="52" t="s">
        <v>69</v>
      </c>
      <c r="M1140" s="55">
        <v>88.02</v>
      </c>
      <c r="N1140" s="52">
        <v>158</v>
      </c>
      <c r="O1140" s="52">
        <v>0.25</v>
      </c>
      <c r="P1140" s="55">
        <v>2601.27</v>
      </c>
      <c r="Q1140" s="75" t="s">
        <v>27</v>
      </c>
    </row>
    <row r="1141" spans="1:17">
      <c r="A1141" s="65">
        <v>3440</v>
      </c>
      <c r="B1141" s="52" t="s">
        <v>17</v>
      </c>
      <c r="C1141" s="52" t="s">
        <v>18</v>
      </c>
      <c r="D1141" s="52" t="s">
        <v>52</v>
      </c>
      <c r="E1141" s="52" t="s">
        <v>67</v>
      </c>
      <c r="F1141" s="52" t="s">
        <v>38</v>
      </c>
      <c r="G1141" s="52" t="s">
        <v>44</v>
      </c>
      <c r="H1141" s="52" t="s">
        <v>31</v>
      </c>
      <c r="I1141" s="52">
        <v>2024</v>
      </c>
      <c r="J1141" s="52" t="s">
        <v>24</v>
      </c>
      <c r="K1141" s="52" t="s">
        <v>51</v>
      </c>
      <c r="L1141" s="52" t="s">
        <v>66</v>
      </c>
      <c r="M1141" s="55">
        <v>8.1199999999999992</v>
      </c>
      <c r="N1141" s="52">
        <v>433</v>
      </c>
      <c r="O1141" s="52">
        <v>0.01</v>
      </c>
      <c r="P1141" s="55">
        <v>3516.32</v>
      </c>
      <c r="Q1141" s="75" t="s">
        <v>61</v>
      </c>
    </row>
    <row r="1142" spans="1:17">
      <c r="A1142" s="65">
        <v>3448</v>
      </c>
      <c r="B1142" s="52" t="s">
        <v>17</v>
      </c>
      <c r="C1142" s="52" t="s">
        <v>49</v>
      </c>
      <c r="D1142" s="52" t="s">
        <v>29</v>
      </c>
      <c r="E1142" s="52" t="s">
        <v>67</v>
      </c>
      <c r="F1142" s="52" t="s">
        <v>38</v>
      </c>
      <c r="G1142" s="52" t="s">
        <v>22</v>
      </c>
      <c r="H1142" s="52" t="s">
        <v>31</v>
      </c>
      <c r="I1142" s="52">
        <v>2023</v>
      </c>
      <c r="J1142" s="52" t="s">
        <v>24</v>
      </c>
      <c r="K1142" s="52" t="s">
        <v>51</v>
      </c>
      <c r="L1142" s="52" t="s">
        <v>39</v>
      </c>
      <c r="M1142" s="55">
        <v>39.33</v>
      </c>
      <c r="N1142" s="52">
        <v>413</v>
      </c>
      <c r="O1142" s="52">
        <v>0.18</v>
      </c>
      <c r="P1142" s="55">
        <v>333.57</v>
      </c>
      <c r="Q1142" s="75" t="s">
        <v>56</v>
      </c>
    </row>
    <row r="1143" spans="1:17">
      <c r="A1143" s="65">
        <v>3453</v>
      </c>
      <c r="B1143" s="52" t="s">
        <v>17</v>
      </c>
      <c r="C1143" s="52" t="s">
        <v>28</v>
      </c>
      <c r="D1143" s="52" t="s">
        <v>29</v>
      </c>
      <c r="E1143" s="52" t="s">
        <v>59</v>
      </c>
      <c r="F1143" s="52" t="s">
        <v>38</v>
      </c>
      <c r="G1143" s="52" t="s">
        <v>57</v>
      </c>
      <c r="H1143" s="52" t="s">
        <v>23</v>
      </c>
      <c r="I1143" s="52">
        <v>2023</v>
      </c>
      <c r="J1143" s="52" t="s">
        <v>45</v>
      </c>
      <c r="K1143" s="52" t="s">
        <v>46</v>
      </c>
      <c r="L1143" s="52" t="s">
        <v>66</v>
      </c>
      <c r="M1143" s="55">
        <v>31.09</v>
      </c>
      <c r="N1143" s="52">
        <v>420</v>
      </c>
      <c r="O1143" s="52">
        <v>0.18</v>
      </c>
      <c r="P1143" s="55">
        <v>3971.64</v>
      </c>
      <c r="Q1143" s="75" t="s">
        <v>56</v>
      </c>
    </row>
    <row r="1144" spans="1:17">
      <c r="A1144" s="65">
        <v>3455</v>
      </c>
      <c r="B1144" s="52" t="s">
        <v>17</v>
      </c>
      <c r="C1144" s="52" t="s">
        <v>35</v>
      </c>
      <c r="D1144" s="52" t="s">
        <v>54</v>
      </c>
      <c r="E1144" s="52" t="s">
        <v>59</v>
      </c>
      <c r="F1144" s="52" t="s">
        <v>38</v>
      </c>
      <c r="G1144" s="52" t="s">
        <v>57</v>
      </c>
      <c r="H1144" s="52" t="s">
        <v>31</v>
      </c>
      <c r="I1144" s="52">
        <v>2024</v>
      </c>
      <c r="J1144" s="52" t="s">
        <v>24</v>
      </c>
      <c r="K1144" s="52" t="s">
        <v>64</v>
      </c>
      <c r="L1144" s="52" t="s">
        <v>66</v>
      </c>
      <c r="M1144" s="55">
        <v>40.659999999999997</v>
      </c>
      <c r="N1144" s="52">
        <v>236</v>
      </c>
      <c r="O1144" s="52">
        <v>0.1</v>
      </c>
      <c r="P1144" s="55">
        <v>3829.77</v>
      </c>
      <c r="Q1144" s="75" t="s">
        <v>61</v>
      </c>
    </row>
    <row r="1145" spans="1:17">
      <c r="A1145" s="65">
        <v>3456</v>
      </c>
      <c r="B1145" s="52" t="s">
        <v>17</v>
      </c>
      <c r="C1145" s="52" t="s">
        <v>28</v>
      </c>
      <c r="D1145" s="52" t="s">
        <v>29</v>
      </c>
      <c r="E1145" s="52" t="s">
        <v>37</v>
      </c>
      <c r="F1145" s="52" t="s">
        <v>60</v>
      </c>
      <c r="G1145" s="52" t="s">
        <v>57</v>
      </c>
      <c r="H1145" s="52" t="s">
        <v>23</v>
      </c>
      <c r="I1145" s="52">
        <v>2024</v>
      </c>
      <c r="J1145" s="52" t="s">
        <v>32</v>
      </c>
      <c r="K1145" s="52" t="s">
        <v>64</v>
      </c>
      <c r="L1145" s="52" t="s">
        <v>34</v>
      </c>
      <c r="M1145" s="55">
        <v>76.62</v>
      </c>
      <c r="N1145" s="52">
        <v>407</v>
      </c>
      <c r="O1145" s="52">
        <v>0.26</v>
      </c>
      <c r="P1145" s="55">
        <v>3891.99</v>
      </c>
      <c r="Q1145" s="75" t="s">
        <v>27</v>
      </c>
    </row>
    <row r="1146" spans="1:17">
      <c r="A1146" s="65">
        <v>3457</v>
      </c>
      <c r="B1146" s="52" t="s">
        <v>17</v>
      </c>
      <c r="C1146" s="52" t="s">
        <v>18</v>
      </c>
      <c r="D1146" s="52" t="s">
        <v>29</v>
      </c>
      <c r="E1146" s="52" t="s">
        <v>67</v>
      </c>
      <c r="F1146" s="52" t="s">
        <v>55</v>
      </c>
      <c r="G1146" s="52" t="s">
        <v>44</v>
      </c>
      <c r="H1146" s="52" t="s">
        <v>23</v>
      </c>
      <c r="I1146" s="52">
        <v>2023</v>
      </c>
      <c r="J1146" s="52" t="s">
        <v>63</v>
      </c>
      <c r="K1146" s="52" t="s">
        <v>65</v>
      </c>
      <c r="L1146" s="52" t="s">
        <v>39</v>
      </c>
      <c r="M1146" s="55">
        <v>96.62</v>
      </c>
      <c r="N1146" s="52">
        <v>459</v>
      </c>
      <c r="O1146" s="52">
        <v>0.1</v>
      </c>
      <c r="P1146" s="55">
        <v>3324.96</v>
      </c>
      <c r="Q1146" s="75" t="s">
        <v>61</v>
      </c>
    </row>
    <row r="1147" spans="1:17">
      <c r="A1147" s="65">
        <v>3460</v>
      </c>
      <c r="B1147" s="52" t="s">
        <v>17</v>
      </c>
      <c r="C1147" s="52" t="s">
        <v>49</v>
      </c>
      <c r="D1147" s="52" t="s">
        <v>19</v>
      </c>
      <c r="E1147" s="52" t="s">
        <v>67</v>
      </c>
      <c r="F1147" s="52" t="s">
        <v>21</v>
      </c>
      <c r="G1147" s="52" t="s">
        <v>57</v>
      </c>
      <c r="H1147" s="52" t="s">
        <v>31</v>
      </c>
      <c r="I1147" s="52">
        <v>2023</v>
      </c>
      <c r="J1147" s="52" t="s">
        <v>24</v>
      </c>
      <c r="K1147" s="52" t="s">
        <v>33</v>
      </c>
      <c r="L1147" s="52" t="s">
        <v>26</v>
      </c>
      <c r="M1147" s="55">
        <v>69.900000000000006</v>
      </c>
      <c r="N1147" s="52">
        <v>380</v>
      </c>
      <c r="O1147" s="52">
        <v>0.23</v>
      </c>
      <c r="P1147" s="55">
        <v>135.96</v>
      </c>
      <c r="Q1147" s="75" t="s">
        <v>56</v>
      </c>
    </row>
    <row r="1148" spans="1:17">
      <c r="A1148" s="65">
        <v>3461</v>
      </c>
      <c r="B1148" s="52" t="s">
        <v>17</v>
      </c>
      <c r="C1148" s="52" t="s">
        <v>18</v>
      </c>
      <c r="D1148" s="52" t="s">
        <v>52</v>
      </c>
      <c r="E1148" s="52" t="s">
        <v>62</v>
      </c>
      <c r="F1148" s="52" t="s">
        <v>55</v>
      </c>
      <c r="G1148" s="52" t="s">
        <v>57</v>
      </c>
      <c r="H1148" s="52" t="s">
        <v>31</v>
      </c>
      <c r="I1148" s="52">
        <v>2024</v>
      </c>
      <c r="J1148" s="52" t="s">
        <v>24</v>
      </c>
      <c r="K1148" s="52" t="s">
        <v>25</v>
      </c>
      <c r="L1148" s="52" t="s">
        <v>66</v>
      </c>
      <c r="M1148" s="55">
        <v>63.32</v>
      </c>
      <c r="N1148" s="52">
        <v>181</v>
      </c>
      <c r="O1148" s="52">
        <v>7.0000000000000007E-2</v>
      </c>
      <c r="P1148" s="55">
        <v>4989.47</v>
      </c>
      <c r="Q1148" s="75" t="s">
        <v>27</v>
      </c>
    </row>
    <row r="1149" spans="1:17">
      <c r="A1149" s="65">
        <v>3469</v>
      </c>
      <c r="B1149" s="52" t="s">
        <v>17</v>
      </c>
      <c r="C1149" s="52" t="s">
        <v>49</v>
      </c>
      <c r="D1149" s="52" t="s">
        <v>19</v>
      </c>
      <c r="E1149" s="52" t="s">
        <v>30</v>
      </c>
      <c r="F1149" s="52" t="s">
        <v>38</v>
      </c>
      <c r="G1149" s="52" t="s">
        <v>57</v>
      </c>
      <c r="H1149" s="52" t="s">
        <v>31</v>
      </c>
      <c r="I1149" s="52">
        <v>2024</v>
      </c>
      <c r="J1149" s="52" t="s">
        <v>63</v>
      </c>
      <c r="K1149" s="52" t="s">
        <v>33</v>
      </c>
      <c r="L1149" s="52" t="s">
        <v>39</v>
      </c>
      <c r="M1149" s="55">
        <v>71.97</v>
      </c>
      <c r="N1149" s="52">
        <v>161</v>
      </c>
      <c r="O1149" s="52">
        <v>0.18</v>
      </c>
      <c r="P1149" s="55">
        <v>684.83</v>
      </c>
      <c r="Q1149" s="75" t="s">
        <v>47</v>
      </c>
    </row>
    <row r="1150" spans="1:17">
      <c r="A1150" s="65">
        <v>3471</v>
      </c>
      <c r="B1150" s="52" t="s">
        <v>17</v>
      </c>
      <c r="C1150" s="52" t="s">
        <v>18</v>
      </c>
      <c r="D1150" s="52" t="s">
        <v>19</v>
      </c>
      <c r="E1150" s="52" t="s">
        <v>70</v>
      </c>
      <c r="F1150" s="52" t="s">
        <v>55</v>
      </c>
      <c r="G1150" s="52" t="s">
        <v>44</v>
      </c>
      <c r="H1150" s="52" t="s">
        <v>31</v>
      </c>
      <c r="I1150" s="52">
        <v>2024</v>
      </c>
      <c r="J1150" s="52" t="s">
        <v>24</v>
      </c>
      <c r="K1150" s="52" t="s">
        <v>64</v>
      </c>
      <c r="L1150" s="52" t="s">
        <v>26</v>
      </c>
      <c r="M1150" s="55">
        <v>54.04</v>
      </c>
      <c r="N1150" s="52">
        <v>355</v>
      </c>
      <c r="O1150" s="52">
        <v>0.1</v>
      </c>
      <c r="P1150" s="55">
        <v>3267.31</v>
      </c>
      <c r="Q1150" s="75" t="s">
        <v>47</v>
      </c>
    </row>
    <row r="1151" spans="1:17">
      <c r="A1151" s="65">
        <v>3472</v>
      </c>
      <c r="B1151" s="52" t="s">
        <v>17</v>
      </c>
      <c r="C1151" s="52" t="s">
        <v>28</v>
      </c>
      <c r="D1151" s="52" t="s">
        <v>50</v>
      </c>
      <c r="E1151" s="52" t="s">
        <v>67</v>
      </c>
      <c r="F1151" s="52" t="s">
        <v>55</v>
      </c>
      <c r="G1151" s="52" t="s">
        <v>57</v>
      </c>
      <c r="H1151" s="52" t="s">
        <v>31</v>
      </c>
      <c r="I1151" s="52">
        <v>2024</v>
      </c>
      <c r="J1151" s="52" t="s">
        <v>24</v>
      </c>
      <c r="K1151" s="52" t="s">
        <v>71</v>
      </c>
      <c r="L1151" s="52" t="s">
        <v>69</v>
      </c>
      <c r="M1151" s="55">
        <v>69.290000000000006</v>
      </c>
      <c r="N1151" s="52">
        <v>178</v>
      </c>
      <c r="O1151" s="52">
        <v>0.18</v>
      </c>
      <c r="P1151" s="55">
        <v>2589.9699999999998</v>
      </c>
      <c r="Q1151" s="75" t="s">
        <v>27</v>
      </c>
    </row>
    <row r="1152" spans="1:17">
      <c r="A1152" s="65">
        <v>3475</v>
      </c>
      <c r="B1152" s="52" t="s">
        <v>17</v>
      </c>
      <c r="C1152" s="52" t="s">
        <v>49</v>
      </c>
      <c r="D1152" s="52" t="s">
        <v>54</v>
      </c>
      <c r="E1152" s="52" t="s">
        <v>67</v>
      </c>
      <c r="F1152" s="52" t="s">
        <v>43</v>
      </c>
      <c r="G1152" s="52" t="s">
        <v>44</v>
      </c>
      <c r="H1152" s="52" t="s">
        <v>31</v>
      </c>
      <c r="I1152" s="52">
        <v>2024</v>
      </c>
      <c r="J1152" s="52" t="s">
        <v>24</v>
      </c>
      <c r="K1152" s="52" t="s">
        <v>58</v>
      </c>
      <c r="L1152" s="52" t="s">
        <v>69</v>
      </c>
      <c r="M1152" s="55">
        <v>10.7</v>
      </c>
      <c r="N1152" s="52">
        <v>80</v>
      </c>
      <c r="O1152" s="52">
        <v>0.28000000000000003</v>
      </c>
      <c r="P1152" s="55">
        <v>3346.12</v>
      </c>
      <c r="Q1152" s="75" t="s">
        <v>61</v>
      </c>
    </row>
    <row r="1153" spans="1:17">
      <c r="A1153" s="65">
        <v>3476</v>
      </c>
      <c r="B1153" s="52" t="s">
        <v>17</v>
      </c>
      <c r="C1153" s="52" t="s">
        <v>28</v>
      </c>
      <c r="D1153" s="52" t="s">
        <v>42</v>
      </c>
      <c r="E1153" s="52" t="s">
        <v>59</v>
      </c>
      <c r="F1153" s="52" t="s">
        <v>55</v>
      </c>
      <c r="G1153" s="52" t="s">
        <v>22</v>
      </c>
      <c r="H1153" s="52" t="s">
        <v>31</v>
      </c>
      <c r="I1153" s="52">
        <v>2024</v>
      </c>
      <c r="J1153" s="52" t="s">
        <v>63</v>
      </c>
      <c r="K1153" s="52" t="s">
        <v>25</v>
      </c>
      <c r="L1153" s="52" t="s">
        <v>26</v>
      </c>
      <c r="M1153" s="55">
        <v>34.57</v>
      </c>
      <c r="N1153" s="52">
        <v>319</v>
      </c>
      <c r="O1153" s="52">
        <v>0.02</v>
      </c>
      <c r="P1153" s="55">
        <v>3868.56</v>
      </c>
      <c r="Q1153" s="75" t="s">
        <v>40</v>
      </c>
    </row>
    <row r="1154" spans="1:17">
      <c r="A1154" s="65">
        <v>3480</v>
      </c>
      <c r="B1154" s="52" t="s">
        <v>17</v>
      </c>
      <c r="C1154" s="52" t="s">
        <v>28</v>
      </c>
      <c r="D1154" s="52" t="s">
        <v>42</v>
      </c>
      <c r="E1154" s="52" t="s">
        <v>30</v>
      </c>
      <c r="F1154" s="52" t="s">
        <v>60</v>
      </c>
      <c r="G1154" s="52" t="s">
        <v>44</v>
      </c>
      <c r="H1154" s="52" t="s">
        <v>31</v>
      </c>
      <c r="I1154" s="52">
        <v>2024</v>
      </c>
      <c r="J1154" s="52" t="s">
        <v>32</v>
      </c>
      <c r="K1154" s="52" t="s">
        <v>33</v>
      </c>
      <c r="L1154" s="52" t="s">
        <v>39</v>
      </c>
      <c r="M1154" s="55">
        <v>37.32</v>
      </c>
      <c r="N1154" s="52">
        <v>241</v>
      </c>
      <c r="O1154" s="52">
        <v>0.25</v>
      </c>
      <c r="P1154" s="55">
        <v>66.83</v>
      </c>
      <c r="Q1154" s="75" t="s">
        <v>40</v>
      </c>
    </row>
    <row r="1155" spans="1:17">
      <c r="A1155" s="65">
        <v>3481</v>
      </c>
      <c r="B1155" s="52" t="s">
        <v>17</v>
      </c>
      <c r="C1155" s="52" t="s">
        <v>28</v>
      </c>
      <c r="D1155" s="52" t="s">
        <v>52</v>
      </c>
      <c r="E1155" s="52" t="s">
        <v>30</v>
      </c>
      <c r="F1155" s="52" t="s">
        <v>55</v>
      </c>
      <c r="G1155" s="52" t="s">
        <v>57</v>
      </c>
      <c r="H1155" s="52" t="s">
        <v>31</v>
      </c>
      <c r="I1155" s="52">
        <v>2023</v>
      </c>
      <c r="J1155" s="52" t="s">
        <v>45</v>
      </c>
      <c r="K1155" s="52" t="s">
        <v>46</v>
      </c>
      <c r="L1155" s="52" t="s">
        <v>34</v>
      </c>
      <c r="M1155" s="55">
        <v>22.34</v>
      </c>
      <c r="N1155" s="52">
        <v>412</v>
      </c>
      <c r="O1155" s="52">
        <v>0.11</v>
      </c>
      <c r="P1155" s="55">
        <v>887.3</v>
      </c>
      <c r="Q1155" s="75" t="s">
        <v>61</v>
      </c>
    </row>
    <row r="1156" spans="1:17">
      <c r="A1156" s="65">
        <v>3483</v>
      </c>
      <c r="B1156" s="52" t="s">
        <v>17</v>
      </c>
      <c r="C1156" s="52" t="s">
        <v>35</v>
      </c>
      <c r="D1156" s="52" t="s">
        <v>52</v>
      </c>
      <c r="E1156" s="52" t="s">
        <v>59</v>
      </c>
      <c r="F1156" s="52" t="s">
        <v>38</v>
      </c>
      <c r="G1156" s="52" t="s">
        <v>57</v>
      </c>
      <c r="H1156" s="52" t="s">
        <v>23</v>
      </c>
      <c r="I1156" s="52">
        <v>2023</v>
      </c>
      <c r="J1156" s="52" t="s">
        <v>45</v>
      </c>
      <c r="K1156" s="52" t="s">
        <v>68</v>
      </c>
      <c r="L1156" s="52" t="s">
        <v>69</v>
      </c>
      <c r="M1156" s="55">
        <v>78.760000000000005</v>
      </c>
      <c r="N1156" s="52">
        <v>481</v>
      </c>
      <c r="O1156" s="52">
        <v>0.28999999999999998</v>
      </c>
      <c r="P1156" s="55">
        <v>3633.78</v>
      </c>
      <c r="Q1156" s="75" t="s">
        <v>61</v>
      </c>
    </row>
    <row r="1157" spans="1:17">
      <c r="A1157" s="65">
        <v>3484</v>
      </c>
      <c r="B1157" s="52" t="s">
        <v>17</v>
      </c>
      <c r="C1157" s="52" t="s">
        <v>18</v>
      </c>
      <c r="D1157" s="52" t="s">
        <v>54</v>
      </c>
      <c r="E1157" s="52" t="s">
        <v>70</v>
      </c>
      <c r="F1157" s="52" t="s">
        <v>43</v>
      </c>
      <c r="G1157" s="52" t="s">
        <v>57</v>
      </c>
      <c r="H1157" s="52" t="s">
        <v>23</v>
      </c>
      <c r="I1157" s="52">
        <v>2024</v>
      </c>
      <c r="J1157" s="52" t="s">
        <v>24</v>
      </c>
      <c r="K1157" s="52" t="s">
        <v>33</v>
      </c>
      <c r="L1157" s="52" t="s">
        <v>69</v>
      </c>
      <c r="M1157" s="55">
        <v>24.53</v>
      </c>
      <c r="N1157" s="52">
        <v>64</v>
      </c>
      <c r="O1157" s="52">
        <v>0</v>
      </c>
      <c r="P1157" s="55">
        <v>3398.66</v>
      </c>
      <c r="Q1157" s="75" t="s">
        <v>61</v>
      </c>
    </row>
    <row r="1158" spans="1:17">
      <c r="A1158" s="65">
        <v>3488</v>
      </c>
      <c r="B1158" s="52" t="s">
        <v>17</v>
      </c>
      <c r="C1158" s="52" t="s">
        <v>18</v>
      </c>
      <c r="D1158" s="52" t="s">
        <v>54</v>
      </c>
      <c r="E1158" s="52" t="s">
        <v>30</v>
      </c>
      <c r="F1158" s="52" t="s">
        <v>21</v>
      </c>
      <c r="G1158" s="52" t="s">
        <v>22</v>
      </c>
      <c r="H1158" s="52" t="s">
        <v>23</v>
      </c>
      <c r="I1158" s="52">
        <v>2023</v>
      </c>
      <c r="J1158" s="52" t="s">
        <v>24</v>
      </c>
      <c r="K1158" s="52" t="s">
        <v>64</v>
      </c>
      <c r="L1158" s="52" t="s">
        <v>66</v>
      </c>
      <c r="M1158" s="55">
        <v>63.49</v>
      </c>
      <c r="N1158" s="52">
        <v>443</v>
      </c>
      <c r="O1158" s="52">
        <v>0</v>
      </c>
      <c r="P1158" s="55">
        <v>2558.25</v>
      </c>
      <c r="Q1158" s="75" t="s">
        <v>27</v>
      </c>
    </row>
    <row r="1159" spans="1:17">
      <c r="A1159" s="65">
        <v>3489</v>
      </c>
      <c r="B1159" s="52" t="s">
        <v>17</v>
      </c>
      <c r="C1159" s="52" t="s">
        <v>18</v>
      </c>
      <c r="D1159" s="52" t="s">
        <v>54</v>
      </c>
      <c r="E1159" s="52" t="s">
        <v>70</v>
      </c>
      <c r="F1159" s="52" t="s">
        <v>43</v>
      </c>
      <c r="G1159" s="52" t="s">
        <v>22</v>
      </c>
      <c r="H1159" s="52" t="s">
        <v>31</v>
      </c>
      <c r="I1159" s="52">
        <v>2023</v>
      </c>
      <c r="J1159" s="52" t="s">
        <v>45</v>
      </c>
      <c r="K1159" s="52" t="s">
        <v>68</v>
      </c>
      <c r="L1159" s="52" t="s">
        <v>34</v>
      </c>
      <c r="M1159" s="55">
        <v>8.59</v>
      </c>
      <c r="N1159" s="52">
        <v>113</v>
      </c>
      <c r="O1159" s="52">
        <v>0.19</v>
      </c>
      <c r="P1159" s="55">
        <v>4294.16</v>
      </c>
      <c r="Q1159" s="75" t="s">
        <v>27</v>
      </c>
    </row>
    <row r="1160" spans="1:17">
      <c r="A1160" s="65">
        <v>3492</v>
      </c>
      <c r="B1160" s="52" t="s">
        <v>17</v>
      </c>
      <c r="C1160" s="52" t="s">
        <v>28</v>
      </c>
      <c r="D1160" s="52" t="s">
        <v>52</v>
      </c>
      <c r="E1160" s="52" t="s">
        <v>59</v>
      </c>
      <c r="F1160" s="52" t="s">
        <v>38</v>
      </c>
      <c r="G1160" s="52" t="s">
        <v>57</v>
      </c>
      <c r="H1160" s="52" t="s">
        <v>31</v>
      </c>
      <c r="I1160" s="52">
        <v>2023</v>
      </c>
      <c r="J1160" s="52" t="s">
        <v>45</v>
      </c>
      <c r="K1160" s="52" t="s">
        <v>51</v>
      </c>
      <c r="L1160" s="52" t="s">
        <v>39</v>
      </c>
      <c r="M1160" s="55">
        <v>55.54</v>
      </c>
      <c r="N1160" s="52">
        <v>338</v>
      </c>
      <c r="O1160" s="52">
        <v>0.16</v>
      </c>
      <c r="P1160" s="55">
        <v>774.2</v>
      </c>
      <c r="Q1160" s="75" t="s">
        <v>27</v>
      </c>
    </row>
    <row r="1161" spans="1:17">
      <c r="A1161" s="65">
        <v>3494</v>
      </c>
      <c r="B1161" s="52" t="s">
        <v>17</v>
      </c>
      <c r="C1161" s="52" t="s">
        <v>35</v>
      </c>
      <c r="D1161" s="52" t="s">
        <v>19</v>
      </c>
      <c r="E1161" s="52" t="s">
        <v>37</v>
      </c>
      <c r="F1161" s="52" t="s">
        <v>55</v>
      </c>
      <c r="G1161" s="52" t="s">
        <v>44</v>
      </c>
      <c r="H1161" s="52" t="s">
        <v>31</v>
      </c>
      <c r="I1161" s="52">
        <v>2024</v>
      </c>
      <c r="J1161" s="52" t="s">
        <v>24</v>
      </c>
      <c r="K1161" s="52" t="s">
        <v>72</v>
      </c>
      <c r="L1161" s="52" t="s">
        <v>66</v>
      </c>
      <c r="M1161" s="55">
        <v>33.44</v>
      </c>
      <c r="N1161" s="52">
        <v>460</v>
      </c>
      <c r="O1161" s="52">
        <v>0.14000000000000001</v>
      </c>
      <c r="P1161" s="55">
        <v>4394.76</v>
      </c>
      <c r="Q1161" s="75" t="s">
        <v>56</v>
      </c>
    </row>
    <row r="1162" spans="1:17">
      <c r="A1162" s="65">
        <v>3496</v>
      </c>
      <c r="B1162" s="52" t="s">
        <v>17</v>
      </c>
      <c r="C1162" s="52" t="s">
        <v>49</v>
      </c>
      <c r="D1162" s="52" t="s">
        <v>42</v>
      </c>
      <c r="E1162" s="52" t="s">
        <v>37</v>
      </c>
      <c r="F1162" s="52" t="s">
        <v>55</v>
      </c>
      <c r="G1162" s="52" t="s">
        <v>22</v>
      </c>
      <c r="H1162" s="52" t="s">
        <v>31</v>
      </c>
      <c r="I1162" s="52">
        <v>2023</v>
      </c>
      <c r="J1162" s="52" t="s">
        <v>45</v>
      </c>
      <c r="K1162" s="52" t="s">
        <v>33</v>
      </c>
      <c r="L1162" s="52" t="s">
        <v>39</v>
      </c>
      <c r="M1162" s="55">
        <v>58.33</v>
      </c>
      <c r="N1162" s="52">
        <v>167</v>
      </c>
      <c r="O1162" s="52">
        <v>0.18</v>
      </c>
      <c r="P1162" s="55">
        <v>1465.97</v>
      </c>
      <c r="Q1162" s="75" t="s">
        <v>47</v>
      </c>
    </row>
    <row r="1163" spans="1:17">
      <c r="A1163" s="65">
        <v>3498</v>
      </c>
      <c r="B1163" s="52" t="s">
        <v>17</v>
      </c>
      <c r="C1163" s="52" t="s">
        <v>28</v>
      </c>
      <c r="D1163" s="52" t="s">
        <v>29</v>
      </c>
      <c r="E1163" s="52" t="s">
        <v>30</v>
      </c>
      <c r="F1163" s="52" t="s">
        <v>60</v>
      </c>
      <c r="G1163" s="52" t="s">
        <v>44</v>
      </c>
      <c r="H1163" s="52" t="s">
        <v>31</v>
      </c>
      <c r="I1163" s="52">
        <v>2023</v>
      </c>
      <c r="J1163" s="52" t="s">
        <v>32</v>
      </c>
      <c r="K1163" s="52" t="s">
        <v>65</v>
      </c>
      <c r="L1163" s="52" t="s">
        <v>69</v>
      </c>
      <c r="M1163" s="55">
        <v>42.39</v>
      </c>
      <c r="N1163" s="52">
        <v>9</v>
      </c>
      <c r="O1163" s="52">
        <v>0.13</v>
      </c>
      <c r="P1163" s="55">
        <v>564.23</v>
      </c>
      <c r="Q1163" s="75" t="s">
        <v>47</v>
      </c>
    </row>
    <row r="1164" spans="1:17">
      <c r="A1164" s="65">
        <v>3507</v>
      </c>
      <c r="B1164" s="52" t="s">
        <v>17</v>
      </c>
      <c r="C1164" s="52" t="s">
        <v>18</v>
      </c>
      <c r="D1164" s="52" t="s">
        <v>42</v>
      </c>
      <c r="E1164" s="52" t="s">
        <v>30</v>
      </c>
      <c r="F1164" s="52" t="s">
        <v>38</v>
      </c>
      <c r="G1164" s="52" t="s">
        <v>57</v>
      </c>
      <c r="H1164" s="52" t="s">
        <v>23</v>
      </c>
      <c r="I1164" s="52">
        <v>2024</v>
      </c>
      <c r="J1164" s="52" t="s">
        <v>24</v>
      </c>
      <c r="K1164" s="52" t="s">
        <v>25</v>
      </c>
      <c r="L1164" s="52" t="s">
        <v>66</v>
      </c>
      <c r="M1164" s="55">
        <v>91.98</v>
      </c>
      <c r="N1164" s="52">
        <v>294</v>
      </c>
      <c r="O1164" s="52">
        <v>0.1</v>
      </c>
      <c r="P1164" s="55">
        <v>2719.62</v>
      </c>
      <c r="Q1164" s="75" t="s">
        <v>61</v>
      </c>
    </row>
    <row r="1165" spans="1:17">
      <c r="A1165" s="65">
        <v>3509</v>
      </c>
      <c r="B1165" s="52" t="s">
        <v>17</v>
      </c>
      <c r="C1165" s="52" t="s">
        <v>28</v>
      </c>
      <c r="D1165" s="52" t="s">
        <v>52</v>
      </c>
      <c r="E1165" s="52" t="s">
        <v>37</v>
      </c>
      <c r="F1165" s="52" t="s">
        <v>21</v>
      </c>
      <c r="G1165" s="52" t="s">
        <v>44</v>
      </c>
      <c r="H1165" s="52" t="s">
        <v>31</v>
      </c>
      <c r="I1165" s="52">
        <v>2023</v>
      </c>
      <c r="J1165" s="52" t="s">
        <v>63</v>
      </c>
      <c r="K1165" s="52" t="s">
        <v>51</v>
      </c>
      <c r="L1165" s="52" t="s">
        <v>39</v>
      </c>
      <c r="M1165" s="55">
        <v>69.569999999999993</v>
      </c>
      <c r="N1165" s="52">
        <v>285</v>
      </c>
      <c r="O1165" s="52">
        <v>0.24</v>
      </c>
      <c r="P1165" s="55">
        <v>2051.2199999999998</v>
      </c>
      <c r="Q1165" s="75" t="s">
        <v>27</v>
      </c>
    </row>
    <row r="1166" spans="1:17">
      <c r="A1166" s="65">
        <v>3510</v>
      </c>
      <c r="B1166" s="52" t="s">
        <v>17</v>
      </c>
      <c r="C1166" s="52" t="s">
        <v>35</v>
      </c>
      <c r="D1166" s="52" t="s">
        <v>52</v>
      </c>
      <c r="E1166" s="52" t="s">
        <v>70</v>
      </c>
      <c r="F1166" s="52" t="s">
        <v>55</v>
      </c>
      <c r="G1166" s="52" t="s">
        <v>44</v>
      </c>
      <c r="H1166" s="52" t="s">
        <v>31</v>
      </c>
      <c r="I1166" s="52">
        <v>2023</v>
      </c>
      <c r="J1166" s="52" t="s">
        <v>24</v>
      </c>
      <c r="K1166" s="52" t="s">
        <v>71</v>
      </c>
      <c r="L1166" s="52" t="s">
        <v>66</v>
      </c>
      <c r="M1166" s="55">
        <v>51.15</v>
      </c>
      <c r="N1166" s="52">
        <v>66</v>
      </c>
      <c r="O1166" s="52">
        <v>0.09</v>
      </c>
      <c r="P1166" s="55">
        <v>639.82000000000005</v>
      </c>
      <c r="Q1166" s="75" t="s">
        <v>61</v>
      </c>
    </row>
    <row r="1167" spans="1:17">
      <c r="A1167" s="65">
        <v>3516</v>
      </c>
      <c r="B1167" s="52" t="s">
        <v>17</v>
      </c>
      <c r="C1167" s="52" t="s">
        <v>35</v>
      </c>
      <c r="D1167" s="52" t="s">
        <v>50</v>
      </c>
      <c r="E1167" s="52" t="s">
        <v>62</v>
      </c>
      <c r="F1167" s="52" t="s">
        <v>60</v>
      </c>
      <c r="G1167" s="52" t="s">
        <v>44</v>
      </c>
      <c r="H1167" s="52" t="s">
        <v>31</v>
      </c>
      <c r="I1167" s="52">
        <v>2023</v>
      </c>
      <c r="J1167" s="52" t="s">
        <v>24</v>
      </c>
      <c r="K1167" s="52" t="s">
        <v>53</v>
      </c>
      <c r="L1167" s="52" t="s">
        <v>66</v>
      </c>
      <c r="M1167" s="55">
        <v>42.84</v>
      </c>
      <c r="N1167" s="52">
        <v>30</v>
      </c>
      <c r="O1167" s="52">
        <v>0.01</v>
      </c>
      <c r="P1167" s="55">
        <v>180.62</v>
      </c>
      <c r="Q1167" s="75" t="s">
        <v>56</v>
      </c>
    </row>
    <row r="1168" spans="1:17">
      <c r="A1168" s="65">
        <v>3519</v>
      </c>
      <c r="B1168" s="52" t="s">
        <v>17</v>
      </c>
      <c r="C1168" s="52" t="s">
        <v>35</v>
      </c>
      <c r="D1168" s="52" t="s">
        <v>50</v>
      </c>
      <c r="E1168" s="52" t="s">
        <v>30</v>
      </c>
      <c r="F1168" s="52" t="s">
        <v>38</v>
      </c>
      <c r="G1168" s="52" t="s">
        <v>22</v>
      </c>
      <c r="H1168" s="52" t="s">
        <v>23</v>
      </c>
      <c r="I1168" s="52">
        <v>2024</v>
      </c>
      <c r="J1168" s="52" t="s">
        <v>45</v>
      </c>
      <c r="K1168" s="52" t="s">
        <v>72</v>
      </c>
      <c r="L1168" s="52" t="s">
        <v>39</v>
      </c>
      <c r="M1168" s="55">
        <v>28.71</v>
      </c>
      <c r="N1168" s="52">
        <v>123</v>
      </c>
      <c r="O1168" s="52">
        <v>0.1</v>
      </c>
      <c r="P1168" s="55">
        <v>765.28</v>
      </c>
      <c r="Q1168" s="75" t="s">
        <v>47</v>
      </c>
    </row>
    <row r="1169" spans="1:17">
      <c r="A1169" s="65">
        <v>3520</v>
      </c>
      <c r="B1169" s="52" t="s">
        <v>17</v>
      </c>
      <c r="C1169" s="52" t="s">
        <v>28</v>
      </c>
      <c r="D1169" s="52" t="s">
        <v>42</v>
      </c>
      <c r="E1169" s="52" t="s">
        <v>70</v>
      </c>
      <c r="F1169" s="52" t="s">
        <v>55</v>
      </c>
      <c r="G1169" s="52" t="s">
        <v>57</v>
      </c>
      <c r="H1169" s="52" t="s">
        <v>31</v>
      </c>
      <c r="I1169" s="52">
        <v>2024</v>
      </c>
      <c r="J1169" s="52" t="s">
        <v>63</v>
      </c>
      <c r="K1169" s="52" t="s">
        <v>65</v>
      </c>
      <c r="L1169" s="52" t="s">
        <v>26</v>
      </c>
      <c r="M1169" s="55">
        <v>10.67</v>
      </c>
      <c r="N1169" s="52">
        <v>326</v>
      </c>
      <c r="O1169" s="52">
        <v>0.12</v>
      </c>
      <c r="P1169" s="55">
        <v>4508.8999999999996</v>
      </c>
      <c r="Q1169" s="75" t="s">
        <v>40</v>
      </c>
    </row>
    <row r="1170" spans="1:17">
      <c r="A1170" s="65">
        <v>3524</v>
      </c>
      <c r="B1170" s="52" t="s">
        <v>17</v>
      </c>
      <c r="C1170" s="52" t="s">
        <v>28</v>
      </c>
      <c r="D1170" s="52" t="s">
        <v>52</v>
      </c>
      <c r="E1170" s="52" t="s">
        <v>62</v>
      </c>
      <c r="F1170" s="52" t="s">
        <v>60</v>
      </c>
      <c r="G1170" s="52" t="s">
        <v>22</v>
      </c>
      <c r="H1170" s="52" t="s">
        <v>31</v>
      </c>
      <c r="I1170" s="52">
        <v>2024</v>
      </c>
      <c r="J1170" s="52" t="s">
        <v>63</v>
      </c>
      <c r="K1170" s="52" t="s">
        <v>72</v>
      </c>
      <c r="L1170" s="52" t="s">
        <v>34</v>
      </c>
      <c r="M1170" s="55">
        <v>57.08</v>
      </c>
      <c r="N1170" s="52">
        <v>483</v>
      </c>
      <c r="O1170" s="52">
        <v>0.06</v>
      </c>
      <c r="P1170" s="55">
        <v>1493.22</v>
      </c>
      <c r="Q1170" s="75" t="s">
        <v>61</v>
      </c>
    </row>
    <row r="1171" spans="1:17">
      <c r="A1171" s="65">
        <v>3531</v>
      </c>
      <c r="B1171" s="52" t="s">
        <v>17</v>
      </c>
      <c r="C1171" s="52" t="s">
        <v>35</v>
      </c>
      <c r="D1171" s="52" t="s">
        <v>29</v>
      </c>
      <c r="E1171" s="52" t="s">
        <v>67</v>
      </c>
      <c r="F1171" s="52" t="s">
        <v>43</v>
      </c>
      <c r="G1171" s="52" t="s">
        <v>22</v>
      </c>
      <c r="H1171" s="52" t="s">
        <v>31</v>
      </c>
      <c r="I1171" s="52">
        <v>2023</v>
      </c>
      <c r="J1171" s="52" t="s">
        <v>32</v>
      </c>
      <c r="K1171" s="52" t="s">
        <v>64</v>
      </c>
      <c r="L1171" s="52" t="s">
        <v>66</v>
      </c>
      <c r="M1171" s="55">
        <v>72.95</v>
      </c>
      <c r="N1171" s="52">
        <v>121</v>
      </c>
      <c r="O1171" s="52">
        <v>0.23</v>
      </c>
      <c r="P1171" s="55">
        <v>4252.95</v>
      </c>
      <c r="Q1171" s="75" t="s">
        <v>56</v>
      </c>
    </row>
    <row r="1172" spans="1:17">
      <c r="A1172" s="65">
        <v>3540</v>
      </c>
      <c r="B1172" s="52" t="s">
        <v>17</v>
      </c>
      <c r="C1172" s="52" t="s">
        <v>18</v>
      </c>
      <c r="D1172" s="52" t="s">
        <v>52</v>
      </c>
      <c r="E1172" s="52" t="s">
        <v>37</v>
      </c>
      <c r="F1172" s="52" t="s">
        <v>55</v>
      </c>
      <c r="G1172" s="52" t="s">
        <v>44</v>
      </c>
      <c r="H1172" s="52" t="s">
        <v>31</v>
      </c>
      <c r="I1172" s="52">
        <v>2023</v>
      </c>
      <c r="J1172" s="52" t="s">
        <v>32</v>
      </c>
      <c r="K1172" s="52" t="s">
        <v>46</v>
      </c>
      <c r="L1172" s="52" t="s">
        <v>66</v>
      </c>
      <c r="M1172" s="55">
        <v>52.97</v>
      </c>
      <c r="N1172" s="52">
        <v>61</v>
      </c>
      <c r="O1172" s="52">
        <v>0.03</v>
      </c>
      <c r="P1172" s="55">
        <v>2021.65</v>
      </c>
      <c r="Q1172" s="75" t="s">
        <v>56</v>
      </c>
    </row>
    <row r="1173" spans="1:17">
      <c r="A1173" s="65">
        <v>3542</v>
      </c>
      <c r="B1173" s="52" t="s">
        <v>17</v>
      </c>
      <c r="C1173" s="52" t="s">
        <v>49</v>
      </c>
      <c r="D1173" s="52" t="s">
        <v>42</v>
      </c>
      <c r="E1173" s="52" t="s">
        <v>59</v>
      </c>
      <c r="F1173" s="52" t="s">
        <v>60</v>
      </c>
      <c r="G1173" s="52" t="s">
        <v>57</v>
      </c>
      <c r="H1173" s="52" t="s">
        <v>23</v>
      </c>
      <c r="I1173" s="52">
        <v>2023</v>
      </c>
      <c r="J1173" s="52" t="s">
        <v>45</v>
      </c>
      <c r="K1173" s="52" t="s">
        <v>58</v>
      </c>
      <c r="L1173" s="52" t="s">
        <v>39</v>
      </c>
      <c r="M1173" s="55">
        <v>11.98</v>
      </c>
      <c r="N1173" s="52">
        <v>149</v>
      </c>
      <c r="O1173" s="52">
        <v>0.27</v>
      </c>
      <c r="P1173" s="55">
        <v>1366.11</v>
      </c>
      <c r="Q1173" s="75" t="s">
        <v>56</v>
      </c>
    </row>
    <row r="1174" spans="1:17">
      <c r="A1174" s="65">
        <v>3546</v>
      </c>
      <c r="B1174" s="52" t="s">
        <v>17</v>
      </c>
      <c r="C1174" s="52" t="s">
        <v>18</v>
      </c>
      <c r="D1174" s="52" t="s">
        <v>54</v>
      </c>
      <c r="E1174" s="52" t="s">
        <v>59</v>
      </c>
      <c r="F1174" s="52" t="s">
        <v>38</v>
      </c>
      <c r="G1174" s="52" t="s">
        <v>22</v>
      </c>
      <c r="H1174" s="52" t="s">
        <v>31</v>
      </c>
      <c r="I1174" s="52">
        <v>2024</v>
      </c>
      <c r="J1174" s="52" t="s">
        <v>32</v>
      </c>
      <c r="K1174" s="52" t="s">
        <v>64</v>
      </c>
      <c r="L1174" s="52" t="s">
        <v>39</v>
      </c>
      <c r="M1174" s="55">
        <v>48.52</v>
      </c>
      <c r="N1174" s="52">
        <v>142</v>
      </c>
      <c r="O1174" s="52">
        <v>0.24</v>
      </c>
      <c r="P1174" s="55">
        <v>2272.06</v>
      </c>
      <c r="Q1174" s="75" t="s">
        <v>47</v>
      </c>
    </row>
    <row r="1175" spans="1:17">
      <c r="A1175" s="65">
        <v>3552</v>
      </c>
      <c r="B1175" s="52" t="s">
        <v>17</v>
      </c>
      <c r="C1175" s="52" t="s">
        <v>18</v>
      </c>
      <c r="D1175" s="52" t="s">
        <v>42</v>
      </c>
      <c r="E1175" s="52" t="s">
        <v>30</v>
      </c>
      <c r="F1175" s="52" t="s">
        <v>60</v>
      </c>
      <c r="G1175" s="52" t="s">
        <v>22</v>
      </c>
      <c r="H1175" s="52" t="s">
        <v>23</v>
      </c>
      <c r="I1175" s="52">
        <v>2023</v>
      </c>
      <c r="J1175" s="52" t="s">
        <v>63</v>
      </c>
      <c r="K1175" s="52" t="s">
        <v>73</v>
      </c>
      <c r="L1175" s="52" t="s">
        <v>69</v>
      </c>
      <c r="M1175" s="55">
        <v>99.46</v>
      </c>
      <c r="N1175" s="52">
        <v>243</v>
      </c>
      <c r="O1175" s="52">
        <v>0.25</v>
      </c>
      <c r="P1175" s="55">
        <v>3655.63</v>
      </c>
      <c r="Q1175" s="75" t="s">
        <v>47</v>
      </c>
    </row>
    <row r="1176" spans="1:17">
      <c r="A1176" s="65">
        <v>3554</v>
      </c>
      <c r="B1176" s="52" t="s">
        <v>17</v>
      </c>
      <c r="C1176" s="52" t="s">
        <v>28</v>
      </c>
      <c r="D1176" s="52" t="s">
        <v>52</v>
      </c>
      <c r="E1176" s="52" t="s">
        <v>62</v>
      </c>
      <c r="F1176" s="52" t="s">
        <v>55</v>
      </c>
      <c r="G1176" s="52" t="s">
        <v>57</v>
      </c>
      <c r="H1176" s="52" t="s">
        <v>31</v>
      </c>
      <c r="I1176" s="52">
        <v>2024</v>
      </c>
      <c r="J1176" s="52" t="s">
        <v>45</v>
      </c>
      <c r="K1176" s="52" t="s">
        <v>72</v>
      </c>
      <c r="L1176" s="52" t="s">
        <v>39</v>
      </c>
      <c r="M1176" s="55">
        <v>54.27</v>
      </c>
      <c r="N1176" s="52">
        <v>292</v>
      </c>
      <c r="O1176" s="52">
        <v>0.14000000000000001</v>
      </c>
      <c r="P1176" s="55">
        <v>2752.39</v>
      </c>
      <c r="Q1176" s="75" t="s">
        <v>56</v>
      </c>
    </row>
    <row r="1177" spans="1:17">
      <c r="A1177" s="65">
        <v>3556</v>
      </c>
      <c r="B1177" s="52" t="s">
        <v>17</v>
      </c>
      <c r="C1177" s="52" t="s">
        <v>18</v>
      </c>
      <c r="D1177" s="52" t="s">
        <v>36</v>
      </c>
      <c r="E1177" s="52" t="s">
        <v>67</v>
      </c>
      <c r="F1177" s="52" t="s">
        <v>21</v>
      </c>
      <c r="G1177" s="52" t="s">
        <v>44</v>
      </c>
      <c r="H1177" s="52" t="s">
        <v>31</v>
      </c>
      <c r="I1177" s="52">
        <v>2024</v>
      </c>
      <c r="J1177" s="52" t="s">
        <v>32</v>
      </c>
      <c r="K1177" s="52" t="s">
        <v>71</v>
      </c>
      <c r="L1177" s="52" t="s">
        <v>26</v>
      </c>
      <c r="M1177" s="55">
        <v>52.69</v>
      </c>
      <c r="N1177" s="52">
        <v>336</v>
      </c>
      <c r="O1177" s="52">
        <v>0.2</v>
      </c>
      <c r="P1177" s="55">
        <v>1322.34</v>
      </c>
      <c r="Q1177" s="75" t="s">
        <v>47</v>
      </c>
    </row>
    <row r="1178" spans="1:17">
      <c r="A1178" s="65">
        <v>3559</v>
      </c>
      <c r="B1178" s="52" t="s">
        <v>17</v>
      </c>
      <c r="C1178" s="52" t="s">
        <v>35</v>
      </c>
      <c r="D1178" s="52" t="s">
        <v>36</v>
      </c>
      <c r="E1178" s="52" t="s">
        <v>62</v>
      </c>
      <c r="F1178" s="52" t="s">
        <v>55</v>
      </c>
      <c r="G1178" s="52" t="s">
        <v>22</v>
      </c>
      <c r="H1178" s="52" t="s">
        <v>31</v>
      </c>
      <c r="I1178" s="52">
        <v>2023</v>
      </c>
      <c r="J1178" s="52" t="s">
        <v>63</v>
      </c>
      <c r="K1178" s="52" t="s">
        <v>72</v>
      </c>
      <c r="L1178" s="52" t="s">
        <v>66</v>
      </c>
      <c r="M1178" s="55">
        <v>55.83</v>
      </c>
      <c r="N1178" s="52">
        <v>494</v>
      </c>
      <c r="O1178" s="52">
        <v>0.12</v>
      </c>
      <c r="P1178" s="55">
        <v>1253.0899999999999</v>
      </c>
      <c r="Q1178" s="75" t="s">
        <v>27</v>
      </c>
    </row>
    <row r="1179" spans="1:17">
      <c r="A1179" s="65">
        <v>3560</v>
      </c>
      <c r="B1179" s="52" t="s">
        <v>17</v>
      </c>
      <c r="C1179" s="52" t="s">
        <v>18</v>
      </c>
      <c r="D1179" s="52" t="s">
        <v>19</v>
      </c>
      <c r="E1179" s="52" t="s">
        <v>62</v>
      </c>
      <c r="F1179" s="52" t="s">
        <v>38</v>
      </c>
      <c r="G1179" s="52" t="s">
        <v>57</v>
      </c>
      <c r="H1179" s="52" t="s">
        <v>23</v>
      </c>
      <c r="I1179" s="52">
        <v>2024</v>
      </c>
      <c r="J1179" s="52" t="s">
        <v>45</v>
      </c>
      <c r="K1179" s="52" t="s">
        <v>64</v>
      </c>
      <c r="L1179" s="52" t="s">
        <v>66</v>
      </c>
      <c r="M1179" s="55">
        <v>58.08</v>
      </c>
      <c r="N1179" s="52">
        <v>155</v>
      </c>
      <c r="O1179" s="52">
        <v>0.2</v>
      </c>
      <c r="P1179" s="55">
        <v>2348.9</v>
      </c>
      <c r="Q1179" s="75" t="s">
        <v>47</v>
      </c>
    </row>
    <row r="1180" spans="1:17">
      <c r="A1180" s="65">
        <v>3566</v>
      </c>
      <c r="B1180" s="52" t="s">
        <v>17</v>
      </c>
      <c r="C1180" s="52" t="s">
        <v>49</v>
      </c>
      <c r="D1180" s="52" t="s">
        <v>19</v>
      </c>
      <c r="E1180" s="52" t="s">
        <v>62</v>
      </c>
      <c r="F1180" s="52" t="s">
        <v>21</v>
      </c>
      <c r="G1180" s="52" t="s">
        <v>57</v>
      </c>
      <c r="H1180" s="52" t="s">
        <v>23</v>
      </c>
      <c r="I1180" s="52">
        <v>2024</v>
      </c>
      <c r="J1180" s="52" t="s">
        <v>45</v>
      </c>
      <c r="K1180" s="52" t="s">
        <v>25</v>
      </c>
      <c r="L1180" s="52" t="s">
        <v>39</v>
      </c>
      <c r="M1180" s="55">
        <v>77.33</v>
      </c>
      <c r="N1180" s="52">
        <v>154</v>
      </c>
      <c r="O1180" s="52">
        <v>0.03</v>
      </c>
      <c r="P1180" s="55">
        <v>2504.77</v>
      </c>
      <c r="Q1180" s="75" t="s">
        <v>40</v>
      </c>
    </row>
    <row r="1181" spans="1:17">
      <c r="A1181" s="65">
        <v>3574</v>
      </c>
      <c r="B1181" s="52" t="s">
        <v>17</v>
      </c>
      <c r="C1181" s="52" t="s">
        <v>18</v>
      </c>
      <c r="D1181" s="52" t="s">
        <v>42</v>
      </c>
      <c r="E1181" s="52" t="s">
        <v>70</v>
      </c>
      <c r="F1181" s="52" t="s">
        <v>55</v>
      </c>
      <c r="G1181" s="52" t="s">
        <v>22</v>
      </c>
      <c r="H1181" s="52" t="s">
        <v>23</v>
      </c>
      <c r="I1181" s="52">
        <v>2023</v>
      </c>
      <c r="J1181" s="52" t="s">
        <v>24</v>
      </c>
      <c r="K1181" s="52" t="s">
        <v>65</v>
      </c>
      <c r="L1181" s="52" t="s">
        <v>34</v>
      </c>
      <c r="M1181" s="55">
        <v>77.489999999999995</v>
      </c>
      <c r="N1181" s="52">
        <v>277</v>
      </c>
      <c r="O1181" s="52">
        <v>7.0000000000000007E-2</v>
      </c>
      <c r="P1181" s="55">
        <v>2110.77</v>
      </c>
      <c r="Q1181" s="75" t="s">
        <v>27</v>
      </c>
    </row>
    <row r="1182" spans="1:17">
      <c r="A1182" s="65">
        <v>3575</v>
      </c>
      <c r="B1182" s="52" t="s">
        <v>17</v>
      </c>
      <c r="C1182" s="52" t="s">
        <v>49</v>
      </c>
      <c r="D1182" s="52" t="s">
        <v>50</v>
      </c>
      <c r="E1182" s="52" t="s">
        <v>59</v>
      </c>
      <c r="F1182" s="52" t="s">
        <v>38</v>
      </c>
      <c r="G1182" s="52" t="s">
        <v>22</v>
      </c>
      <c r="H1182" s="52" t="s">
        <v>23</v>
      </c>
      <c r="I1182" s="52">
        <v>2024</v>
      </c>
      <c r="J1182" s="52" t="s">
        <v>24</v>
      </c>
      <c r="K1182" s="52" t="s">
        <v>71</v>
      </c>
      <c r="L1182" s="52" t="s">
        <v>39</v>
      </c>
      <c r="M1182" s="55">
        <v>25.57</v>
      </c>
      <c r="N1182" s="52">
        <v>76</v>
      </c>
      <c r="O1182" s="52">
        <v>0.06</v>
      </c>
      <c r="P1182" s="55">
        <v>2485.29</v>
      </c>
      <c r="Q1182" s="75" t="s">
        <v>47</v>
      </c>
    </row>
    <row r="1183" spans="1:17">
      <c r="A1183" s="65">
        <v>3576</v>
      </c>
      <c r="B1183" s="52" t="s">
        <v>17</v>
      </c>
      <c r="C1183" s="52" t="s">
        <v>35</v>
      </c>
      <c r="D1183" s="52" t="s">
        <v>52</v>
      </c>
      <c r="E1183" s="52" t="s">
        <v>67</v>
      </c>
      <c r="F1183" s="52" t="s">
        <v>55</v>
      </c>
      <c r="G1183" s="52" t="s">
        <v>22</v>
      </c>
      <c r="H1183" s="52" t="s">
        <v>31</v>
      </c>
      <c r="I1183" s="52">
        <v>2023</v>
      </c>
      <c r="J1183" s="52" t="s">
        <v>45</v>
      </c>
      <c r="K1183" s="52" t="s">
        <v>68</v>
      </c>
      <c r="L1183" s="52" t="s">
        <v>26</v>
      </c>
      <c r="M1183" s="55">
        <v>83.12</v>
      </c>
      <c r="N1183" s="52">
        <v>391</v>
      </c>
      <c r="O1183" s="52">
        <v>0.06</v>
      </c>
      <c r="P1183" s="55">
        <v>1292.77</v>
      </c>
      <c r="Q1183" s="75" t="s">
        <v>56</v>
      </c>
    </row>
    <row r="1184" spans="1:17">
      <c r="A1184" s="65">
        <v>3581</v>
      </c>
      <c r="B1184" s="52" t="s">
        <v>17</v>
      </c>
      <c r="C1184" s="52" t="s">
        <v>18</v>
      </c>
      <c r="D1184" s="52" t="s">
        <v>42</v>
      </c>
      <c r="E1184" s="52" t="s">
        <v>20</v>
      </c>
      <c r="F1184" s="52" t="s">
        <v>38</v>
      </c>
      <c r="G1184" s="52" t="s">
        <v>22</v>
      </c>
      <c r="H1184" s="52" t="s">
        <v>23</v>
      </c>
      <c r="I1184" s="52">
        <v>2024</v>
      </c>
      <c r="J1184" s="52" t="s">
        <v>63</v>
      </c>
      <c r="K1184" s="52" t="s">
        <v>51</v>
      </c>
      <c r="L1184" s="52" t="s">
        <v>69</v>
      </c>
      <c r="M1184" s="55">
        <v>80.87</v>
      </c>
      <c r="N1184" s="52">
        <v>225</v>
      </c>
      <c r="O1184" s="52">
        <v>0.18</v>
      </c>
      <c r="P1184" s="55">
        <v>2028.19</v>
      </c>
      <c r="Q1184" s="75" t="s">
        <v>47</v>
      </c>
    </row>
    <row r="1185" spans="1:17">
      <c r="A1185" s="65">
        <v>3584</v>
      </c>
      <c r="B1185" s="52" t="s">
        <v>17</v>
      </c>
      <c r="C1185" s="52" t="s">
        <v>28</v>
      </c>
      <c r="D1185" s="52" t="s">
        <v>36</v>
      </c>
      <c r="E1185" s="52" t="s">
        <v>67</v>
      </c>
      <c r="F1185" s="52" t="s">
        <v>60</v>
      </c>
      <c r="G1185" s="52" t="s">
        <v>22</v>
      </c>
      <c r="H1185" s="52" t="s">
        <v>23</v>
      </c>
      <c r="I1185" s="52">
        <v>2023</v>
      </c>
      <c r="J1185" s="52" t="s">
        <v>63</v>
      </c>
      <c r="K1185" s="52" t="s">
        <v>51</v>
      </c>
      <c r="L1185" s="52" t="s">
        <v>39</v>
      </c>
      <c r="M1185" s="55">
        <v>31.25</v>
      </c>
      <c r="N1185" s="52">
        <v>14</v>
      </c>
      <c r="O1185" s="52">
        <v>7.0000000000000007E-2</v>
      </c>
      <c r="P1185" s="55">
        <v>2056.64</v>
      </c>
      <c r="Q1185" s="75" t="s">
        <v>27</v>
      </c>
    </row>
    <row r="1186" spans="1:17">
      <c r="A1186" s="65">
        <v>3585</v>
      </c>
      <c r="B1186" s="52" t="s">
        <v>17</v>
      </c>
      <c r="C1186" s="52" t="s">
        <v>28</v>
      </c>
      <c r="D1186" s="52" t="s">
        <v>54</v>
      </c>
      <c r="E1186" s="52" t="s">
        <v>67</v>
      </c>
      <c r="F1186" s="52" t="s">
        <v>43</v>
      </c>
      <c r="G1186" s="52" t="s">
        <v>22</v>
      </c>
      <c r="H1186" s="52" t="s">
        <v>31</v>
      </c>
      <c r="I1186" s="52">
        <v>2023</v>
      </c>
      <c r="J1186" s="52" t="s">
        <v>32</v>
      </c>
      <c r="K1186" s="52" t="s">
        <v>25</v>
      </c>
      <c r="L1186" s="52" t="s">
        <v>26</v>
      </c>
      <c r="M1186" s="55">
        <v>23.46</v>
      </c>
      <c r="N1186" s="52">
        <v>444</v>
      </c>
      <c r="O1186" s="52">
        <v>0.04</v>
      </c>
      <c r="P1186" s="55">
        <v>1359.76</v>
      </c>
      <c r="Q1186" s="75" t="s">
        <v>56</v>
      </c>
    </row>
    <row r="1187" spans="1:17">
      <c r="A1187" s="65">
        <v>3587</v>
      </c>
      <c r="B1187" s="52" t="s">
        <v>17</v>
      </c>
      <c r="C1187" s="52" t="s">
        <v>35</v>
      </c>
      <c r="D1187" s="52" t="s">
        <v>50</v>
      </c>
      <c r="E1187" s="52" t="s">
        <v>59</v>
      </c>
      <c r="F1187" s="52" t="s">
        <v>43</v>
      </c>
      <c r="G1187" s="52" t="s">
        <v>57</v>
      </c>
      <c r="H1187" s="52" t="s">
        <v>23</v>
      </c>
      <c r="I1187" s="52">
        <v>2024</v>
      </c>
      <c r="J1187" s="52" t="s">
        <v>45</v>
      </c>
      <c r="K1187" s="52" t="s">
        <v>46</v>
      </c>
      <c r="L1187" s="52" t="s">
        <v>26</v>
      </c>
      <c r="M1187" s="55">
        <v>40.83</v>
      </c>
      <c r="N1187" s="52">
        <v>162</v>
      </c>
      <c r="O1187" s="52">
        <v>0.26</v>
      </c>
      <c r="P1187" s="55">
        <v>3173.77</v>
      </c>
      <c r="Q1187" s="75" t="s">
        <v>61</v>
      </c>
    </row>
    <row r="1188" spans="1:17">
      <c r="A1188" s="65">
        <v>3591</v>
      </c>
      <c r="B1188" s="52" t="s">
        <v>17</v>
      </c>
      <c r="C1188" s="52" t="s">
        <v>35</v>
      </c>
      <c r="D1188" s="52" t="s">
        <v>52</v>
      </c>
      <c r="E1188" s="52" t="s">
        <v>30</v>
      </c>
      <c r="F1188" s="52" t="s">
        <v>55</v>
      </c>
      <c r="G1188" s="52" t="s">
        <v>22</v>
      </c>
      <c r="H1188" s="52" t="s">
        <v>23</v>
      </c>
      <c r="I1188" s="52">
        <v>2023</v>
      </c>
      <c r="J1188" s="52" t="s">
        <v>32</v>
      </c>
      <c r="K1188" s="52" t="s">
        <v>51</v>
      </c>
      <c r="L1188" s="52" t="s">
        <v>39</v>
      </c>
      <c r="M1188" s="55">
        <v>40.26</v>
      </c>
      <c r="N1188" s="52">
        <v>23</v>
      </c>
      <c r="O1188" s="52">
        <v>0.14000000000000001</v>
      </c>
      <c r="P1188" s="55">
        <v>712.33</v>
      </c>
      <c r="Q1188" s="75" t="s">
        <v>47</v>
      </c>
    </row>
    <row r="1189" spans="1:17">
      <c r="A1189" s="65">
        <v>3592</v>
      </c>
      <c r="B1189" s="52" t="s">
        <v>17</v>
      </c>
      <c r="C1189" s="52" t="s">
        <v>28</v>
      </c>
      <c r="D1189" s="52" t="s">
        <v>36</v>
      </c>
      <c r="E1189" s="52" t="s">
        <v>59</v>
      </c>
      <c r="F1189" s="52" t="s">
        <v>55</v>
      </c>
      <c r="G1189" s="52" t="s">
        <v>22</v>
      </c>
      <c r="H1189" s="52" t="s">
        <v>23</v>
      </c>
      <c r="I1189" s="52">
        <v>2024</v>
      </c>
      <c r="J1189" s="52" t="s">
        <v>45</v>
      </c>
      <c r="K1189" s="52" t="s">
        <v>64</v>
      </c>
      <c r="L1189" s="52" t="s">
        <v>66</v>
      </c>
      <c r="M1189" s="55">
        <v>50.58</v>
      </c>
      <c r="N1189" s="52">
        <v>18</v>
      </c>
      <c r="O1189" s="52">
        <v>0.23</v>
      </c>
      <c r="P1189" s="55">
        <v>1357.45</v>
      </c>
      <c r="Q1189" s="75" t="s">
        <v>40</v>
      </c>
    </row>
    <row r="1190" spans="1:17">
      <c r="A1190" s="65">
        <v>3596</v>
      </c>
      <c r="B1190" s="52" t="s">
        <v>17</v>
      </c>
      <c r="C1190" s="52" t="s">
        <v>28</v>
      </c>
      <c r="D1190" s="52" t="s">
        <v>29</v>
      </c>
      <c r="E1190" s="52" t="s">
        <v>70</v>
      </c>
      <c r="F1190" s="52" t="s">
        <v>60</v>
      </c>
      <c r="G1190" s="52" t="s">
        <v>44</v>
      </c>
      <c r="H1190" s="52" t="s">
        <v>23</v>
      </c>
      <c r="I1190" s="52">
        <v>2024</v>
      </c>
      <c r="J1190" s="52" t="s">
        <v>24</v>
      </c>
      <c r="K1190" s="52" t="s">
        <v>33</v>
      </c>
      <c r="L1190" s="52" t="s">
        <v>66</v>
      </c>
      <c r="M1190" s="55">
        <v>32.049999999999997</v>
      </c>
      <c r="N1190" s="52">
        <v>149</v>
      </c>
      <c r="O1190" s="52">
        <v>0.2</v>
      </c>
      <c r="P1190" s="55">
        <v>1887.35</v>
      </c>
      <c r="Q1190" s="75" t="s">
        <v>47</v>
      </c>
    </row>
    <row r="1191" spans="1:17">
      <c r="A1191" s="65">
        <v>3607</v>
      </c>
      <c r="B1191" s="52" t="s">
        <v>17</v>
      </c>
      <c r="C1191" s="52" t="s">
        <v>28</v>
      </c>
      <c r="D1191" s="52" t="s">
        <v>54</v>
      </c>
      <c r="E1191" s="52" t="s">
        <v>67</v>
      </c>
      <c r="F1191" s="52" t="s">
        <v>60</v>
      </c>
      <c r="G1191" s="52" t="s">
        <v>57</v>
      </c>
      <c r="H1191" s="52" t="s">
        <v>31</v>
      </c>
      <c r="I1191" s="52">
        <v>2023</v>
      </c>
      <c r="J1191" s="52" t="s">
        <v>45</v>
      </c>
      <c r="K1191" s="52" t="s">
        <v>25</v>
      </c>
      <c r="L1191" s="52" t="s">
        <v>39</v>
      </c>
      <c r="M1191" s="55">
        <v>16.3</v>
      </c>
      <c r="N1191" s="52">
        <v>363</v>
      </c>
      <c r="O1191" s="52">
        <v>0.11</v>
      </c>
      <c r="P1191" s="55">
        <v>4367.13</v>
      </c>
      <c r="Q1191" s="75" t="s">
        <v>27</v>
      </c>
    </row>
    <row r="1192" spans="1:17">
      <c r="A1192" s="65">
        <v>3608</v>
      </c>
      <c r="B1192" s="52" t="s">
        <v>17</v>
      </c>
      <c r="C1192" s="52" t="s">
        <v>35</v>
      </c>
      <c r="D1192" s="52" t="s">
        <v>54</v>
      </c>
      <c r="E1192" s="52" t="s">
        <v>67</v>
      </c>
      <c r="F1192" s="52" t="s">
        <v>55</v>
      </c>
      <c r="G1192" s="52" t="s">
        <v>57</v>
      </c>
      <c r="H1192" s="52" t="s">
        <v>31</v>
      </c>
      <c r="I1192" s="52">
        <v>2024</v>
      </c>
      <c r="J1192" s="52" t="s">
        <v>45</v>
      </c>
      <c r="K1192" s="52" t="s">
        <v>68</v>
      </c>
      <c r="L1192" s="52" t="s">
        <v>69</v>
      </c>
      <c r="M1192" s="55">
        <v>25.67</v>
      </c>
      <c r="N1192" s="52">
        <v>57</v>
      </c>
      <c r="O1192" s="52">
        <v>0.22</v>
      </c>
      <c r="P1192" s="55">
        <v>2737.11</v>
      </c>
      <c r="Q1192" s="75" t="s">
        <v>56</v>
      </c>
    </row>
    <row r="1193" spans="1:17">
      <c r="A1193" s="65">
        <v>3611</v>
      </c>
      <c r="B1193" s="52" t="s">
        <v>17</v>
      </c>
      <c r="C1193" s="52" t="s">
        <v>35</v>
      </c>
      <c r="D1193" s="52" t="s">
        <v>36</v>
      </c>
      <c r="E1193" s="52" t="s">
        <v>30</v>
      </c>
      <c r="F1193" s="52" t="s">
        <v>60</v>
      </c>
      <c r="G1193" s="52" t="s">
        <v>57</v>
      </c>
      <c r="H1193" s="52" t="s">
        <v>31</v>
      </c>
      <c r="I1193" s="52">
        <v>2024</v>
      </c>
      <c r="J1193" s="52" t="s">
        <v>45</v>
      </c>
      <c r="K1193" s="52" t="s">
        <v>65</v>
      </c>
      <c r="L1193" s="52" t="s">
        <v>39</v>
      </c>
      <c r="M1193" s="55">
        <v>25.28</v>
      </c>
      <c r="N1193" s="52">
        <v>91</v>
      </c>
      <c r="O1193" s="52">
        <v>0.03</v>
      </c>
      <c r="P1193" s="55">
        <v>765.49</v>
      </c>
      <c r="Q1193" s="75" t="s">
        <v>27</v>
      </c>
    </row>
    <row r="1194" spans="1:17">
      <c r="A1194" s="65">
        <v>3615</v>
      </c>
      <c r="B1194" s="52" t="s">
        <v>17</v>
      </c>
      <c r="C1194" s="52" t="s">
        <v>35</v>
      </c>
      <c r="D1194" s="52" t="s">
        <v>50</v>
      </c>
      <c r="E1194" s="52" t="s">
        <v>59</v>
      </c>
      <c r="F1194" s="52" t="s">
        <v>60</v>
      </c>
      <c r="G1194" s="52" t="s">
        <v>44</v>
      </c>
      <c r="H1194" s="52" t="s">
        <v>23</v>
      </c>
      <c r="I1194" s="52">
        <v>2024</v>
      </c>
      <c r="J1194" s="52" t="s">
        <v>63</v>
      </c>
      <c r="K1194" s="52" t="s">
        <v>53</v>
      </c>
      <c r="L1194" s="52" t="s">
        <v>69</v>
      </c>
      <c r="M1194" s="55">
        <v>93.71</v>
      </c>
      <c r="N1194" s="52">
        <v>297</v>
      </c>
      <c r="O1194" s="52">
        <v>0.14000000000000001</v>
      </c>
      <c r="P1194" s="55">
        <v>1507.15</v>
      </c>
      <c r="Q1194" s="75" t="s">
        <v>27</v>
      </c>
    </row>
    <row r="1195" spans="1:17">
      <c r="A1195" s="65">
        <v>3616</v>
      </c>
      <c r="B1195" s="52" t="s">
        <v>17</v>
      </c>
      <c r="C1195" s="52" t="s">
        <v>18</v>
      </c>
      <c r="D1195" s="52" t="s">
        <v>29</v>
      </c>
      <c r="E1195" s="52" t="s">
        <v>70</v>
      </c>
      <c r="F1195" s="52" t="s">
        <v>43</v>
      </c>
      <c r="G1195" s="52" t="s">
        <v>57</v>
      </c>
      <c r="H1195" s="52" t="s">
        <v>31</v>
      </c>
      <c r="I1195" s="52">
        <v>2024</v>
      </c>
      <c r="J1195" s="52" t="s">
        <v>63</v>
      </c>
      <c r="K1195" s="52" t="s">
        <v>46</v>
      </c>
      <c r="L1195" s="52" t="s">
        <v>34</v>
      </c>
      <c r="M1195" s="55">
        <v>12.88</v>
      </c>
      <c r="N1195" s="52">
        <v>485</v>
      </c>
      <c r="O1195" s="52">
        <v>0.26</v>
      </c>
      <c r="P1195" s="55">
        <v>3076.6</v>
      </c>
      <c r="Q1195" s="75" t="s">
        <v>61</v>
      </c>
    </row>
    <row r="1196" spans="1:17">
      <c r="A1196" s="65">
        <v>3617</v>
      </c>
      <c r="B1196" s="52" t="s">
        <v>17</v>
      </c>
      <c r="C1196" s="52" t="s">
        <v>49</v>
      </c>
      <c r="D1196" s="52" t="s">
        <v>42</v>
      </c>
      <c r="E1196" s="52" t="s">
        <v>70</v>
      </c>
      <c r="F1196" s="52" t="s">
        <v>43</v>
      </c>
      <c r="G1196" s="52" t="s">
        <v>44</v>
      </c>
      <c r="H1196" s="52" t="s">
        <v>23</v>
      </c>
      <c r="I1196" s="52">
        <v>2024</v>
      </c>
      <c r="J1196" s="52" t="s">
        <v>24</v>
      </c>
      <c r="K1196" s="52" t="s">
        <v>53</v>
      </c>
      <c r="L1196" s="52" t="s">
        <v>66</v>
      </c>
      <c r="M1196" s="55">
        <v>74.63</v>
      </c>
      <c r="N1196" s="52">
        <v>459</v>
      </c>
      <c r="O1196" s="52">
        <v>0.16</v>
      </c>
      <c r="P1196" s="55">
        <v>1337.78</v>
      </c>
      <c r="Q1196" s="75" t="s">
        <v>61</v>
      </c>
    </row>
    <row r="1197" spans="1:17">
      <c r="A1197" s="65">
        <v>3618</v>
      </c>
      <c r="B1197" s="52" t="s">
        <v>17</v>
      </c>
      <c r="C1197" s="52" t="s">
        <v>49</v>
      </c>
      <c r="D1197" s="52" t="s">
        <v>54</v>
      </c>
      <c r="E1197" s="52" t="s">
        <v>59</v>
      </c>
      <c r="F1197" s="52" t="s">
        <v>43</v>
      </c>
      <c r="G1197" s="52" t="s">
        <v>44</v>
      </c>
      <c r="H1197" s="52" t="s">
        <v>23</v>
      </c>
      <c r="I1197" s="52">
        <v>2023</v>
      </c>
      <c r="J1197" s="52" t="s">
        <v>63</v>
      </c>
      <c r="K1197" s="52" t="s">
        <v>46</v>
      </c>
      <c r="L1197" s="52" t="s">
        <v>66</v>
      </c>
      <c r="M1197" s="55">
        <v>37.93</v>
      </c>
      <c r="N1197" s="52">
        <v>75</v>
      </c>
      <c r="O1197" s="52">
        <v>0.08</v>
      </c>
      <c r="P1197" s="55">
        <v>492.85</v>
      </c>
      <c r="Q1197" s="75" t="s">
        <v>47</v>
      </c>
    </row>
    <row r="1198" spans="1:17">
      <c r="A1198" s="65">
        <v>3620</v>
      </c>
      <c r="B1198" s="52" t="s">
        <v>17</v>
      </c>
      <c r="C1198" s="52" t="s">
        <v>35</v>
      </c>
      <c r="D1198" s="52" t="s">
        <v>52</v>
      </c>
      <c r="E1198" s="52" t="s">
        <v>30</v>
      </c>
      <c r="F1198" s="52" t="s">
        <v>55</v>
      </c>
      <c r="G1198" s="52" t="s">
        <v>22</v>
      </c>
      <c r="H1198" s="52" t="s">
        <v>31</v>
      </c>
      <c r="I1198" s="52">
        <v>2024</v>
      </c>
      <c r="J1198" s="52" t="s">
        <v>63</v>
      </c>
      <c r="K1198" s="52" t="s">
        <v>25</v>
      </c>
      <c r="L1198" s="52" t="s">
        <v>34</v>
      </c>
      <c r="M1198" s="55">
        <v>63.66</v>
      </c>
      <c r="N1198" s="52">
        <v>243</v>
      </c>
      <c r="O1198" s="52">
        <v>0.04</v>
      </c>
      <c r="P1198" s="55">
        <v>2570.67</v>
      </c>
      <c r="Q1198" s="75" t="s">
        <v>61</v>
      </c>
    </row>
    <row r="1199" spans="1:17">
      <c r="A1199" s="65">
        <v>3621</v>
      </c>
      <c r="B1199" s="52" t="s">
        <v>17</v>
      </c>
      <c r="C1199" s="52" t="s">
        <v>49</v>
      </c>
      <c r="D1199" s="52" t="s">
        <v>36</v>
      </c>
      <c r="E1199" s="52" t="s">
        <v>59</v>
      </c>
      <c r="F1199" s="52" t="s">
        <v>43</v>
      </c>
      <c r="G1199" s="52" t="s">
        <v>44</v>
      </c>
      <c r="H1199" s="52" t="s">
        <v>23</v>
      </c>
      <c r="I1199" s="52">
        <v>2024</v>
      </c>
      <c r="J1199" s="52" t="s">
        <v>45</v>
      </c>
      <c r="K1199" s="52" t="s">
        <v>58</v>
      </c>
      <c r="L1199" s="52" t="s">
        <v>34</v>
      </c>
      <c r="M1199" s="55">
        <v>96.08</v>
      </c>
      <c r="N1199" s="52">
        <v>26</v>
      </c>
      <c r="O1199" s="52">
        <v>0.21</v>
      </c>
      <c r="P1199" s="55">
        <v>825.41</v>
      </c>
      <c r="Q1199" s="75" t="s">
        <v>27</v>
      </c>
    </row>
    <row r="1200" spans="1:17">
      <c r="A1200" s="65">
        <v>3622</v>
      </c>
      <c r="B1200" s="52" t="s">
        <v>17</v>
      </c>
      <c r="C1200" s="52" t="s">
        <v>35</v>
      </c>
      <c r="D1200" s="52" t="s">
        <v>52</v>
      </c>
      <c r="E1200" s="52" t="s">
        <v>37</v>
      </c>
      <c r="F1200" s="52" t="s">
        <v>21</v>
      </c>
      <c r="G1200" s="52" t="s">
        <v>57</v>
      </c>
      <c r="H1200" s="52" t="s">
        <v>23</v>
      </c>
      <c r="I1200" s="52">
        <v>2023</v>
      </c>
      <c r="J1200" s="52" t="s">
        <v>24</v>
      </c>
      <c r="K1200" s="52" t="s">
        <v>72</v>
      </c>
      <c r="L1200" s="52" t="s">
        <v>34</v>
      </c>
      <c r="M1200" s="55">
        <v>51.65</v>
      </c>
      <c r="N1200" s="52">
        <v>478</v>
      </c>
      <c r="O1200" s="52">
        <v>0.25</v>
      </c>
      <c r="P1200" s="55">
        <v>2347.25</v>
      </c>
      <c r="Q1200" s="75" t="s">
        <v>40</v>
      </c>
    </row>
    <row r="1201" spans="1:17">
      <c r="A1201" s="65">
        <v>3627</v>
      </c>
      <c r="B1201" s="52" t="s">
        <v>17</v>
      </c>
      <c r="C1201" s="52" t="s">
        <v>35</v>
      </c>
      <c r="D1201" s="52" t="s">
        <v>42</v>
      </c>
      <c r="E1201" s="52" t="s">
        <v>62</v>
      </c>
      <c r="F1201" s="52" t="s">
        <v>55</v>
      </c>
      <c r="G1201" s="52" t="s">
        <v>44</v>
      </c>
      <c r="H1201" s="52" t="s">
        <v>31</v>
      </c>
      <c r="I1201" s="52">
        <v>2023</v>
      </c>
      <c r="J1201" s="52" t="s">
        <v>45</v>
      </c>
      <c r="K1201" s="52" t="s">
        <v>72</v>
      </c>
      <c r="L1201" s="52" t="s">
        <v>66</v>
      </c>
      <c r="M1201" s="55">
        <v>28.55</v>
      </c>
      <c r="N1201" s="52">
        <v>215</v>
      </c>
      <c r="O1201" s="52">
        <v>0.01</v>
      </c>
      <c r="P1201" s="55">
        <v>4610.8900000000003</v>
      </c>
      <c r="Q1201" s="75" t="s">
        <v>40</v>
      </c>
    </row>
    <row r="1202" spans="1:17">
      <c r="A1202" s="65">
        <v>3629</v>
      </c>
      <c r="B1202" s="52" t="s">
        <v>17</v>
      </c>
      <c r="C1202" s="52" t="s">
        <v>28</v>
      </c>
      <c r="D1202" s="52" t="s">
        <v>52</v>
      </c>
      <c r="E1202" s="52" t="s">
        <v>70</v>
      </c>
      <c r="F1202" s="52" t="s">
        <v>38</v>
      </c>
      <c r="G1202" s="52" t="s">
        <v>44</v>
      </c>
      <c r="H1202" s="52" t="s">
        <v>23</v>
      </c>
      <c r="I1202" s="52">
        <v>2024</v>
      </c>
      <c r="J1202" s="52" t="s">
        <v>24</v>
      </c>
      <c r="K1202" s="52" t="s">
        <v>64</v>
      </c>
      <c r="L1202" s="52" t="s">
        <v>66</v>
      </c>
      <c r="M1202" s="55">
        <v>18</v>
      </c>
      <c r="N1202" s="52">
        <v>191</v>
      </c>
      <c r="O1202" s="52">
        <v>0.02</v>
      </c>
      <c r="P1202" s="55">
        <v>4955.63</v>
      </c>
      <c r="Q1202" s="75" t="s">
        <v>61</v>
      </c>
    </row>
    <row r="1203" spans="1:17">
      <c r="A1203" s="65">
        <v>3632</v>
      </c>
      <c r="B1203" s="52" t="s">
        <v>17</v>
      </c>
      <c r="C1203" s="52" t="s">
        <v>28</v>
      </c>
      <c r="D1203" s="52" t="s">
        <v>54</v>
      </c>
      <c r="E1203" s="52" t="s">
        <v>67</v>
      </c>
      <c r="F1203" s="52" t="s">
        <v>21</v>
      </c>
      <c r="G1203" s="52" t="s">
        <v>44</v>
      </c>
      <c r="H1203" s="52" t="s">
        <v>23</v>
      </c>
      <c r="I1203" s="52">
        <v>2023</v>
      </c>
      <c r="J1203" s="52" t="s">
        <v>45</v>
      </c>
      <c r="K1203" s="52" t="s">
        <v>73</v>
      </c>
      <c r="L1203" s="52" t="s">
        <v>26</v>
      </c>
      <c r="M1203" s="55">
        <v>31.1</v>
      </c>
      <c r="N1203" s="52">
        <v>400</v>
      </c>
      <c r="O1203" s="52">
        <v>0.02</v>
      </c>
      <c r="P1203" s="55">
        <v>4399.5</v>
      </c>
      <c r="Q1203" s="75" t="s">
        <v>40</v>
      </c>
    </row>
    <row r="1204" spans="1:17">
      <c r="A1204" s="65">
        <v>3635</v>
      </c>
      <c r="B1204" s="52" t="s">
        <v>17</v>
      </c>
      <c r="C1204" s="52" t="s">
        <v>49</v>
      </c>
      <c r="D1204" s="52" t="s">
        <v>29</v>
      </c>
      <c r="E1204" s="52" t="s">
        <v>70</v>
      </c>
      <c r="F1204" s="52" t="s">
        <v>38</v>
      </c>
      <c r="G1204" s="52" t="s">
        <v>44</v>
      </c>
      <c r="H1204" s="52" t="s">
        <v>31</v>
      </c>
      <c r="I1204" s="52">
        <v>2024</v>
      </c>
      <c r="J1204" s="52" t="s">
        <v>45</v>
      </c>
      <c r="K1204" s="52" t="s">
        <v>71</v>
      </c>
      <c r="L1204" s="52" t="s">
        <v>26</v>
      </c>
      <c r="M1204" s="55">
        <v>7.71</v>
      </c>
      <c r="N1204" s="52">
        <v>102</v>
      </c>
      <c r="O1204" s="52">
        <v>0.14000000000000001</v>
      </c>
      <c r="P1204" s="55">
        <v>1341.87</v>
      </c>
      <c r="Q1204" s="75" t="s">
        <v>47</v>
      </c>
    </row>
    <row r="1205" spans="1:17">
      <c r="A1205" s="65">
        <v>3636</v>
      </c>
      <c r="B1205" s="52" t="s">
        <v>17</v>
      </c>
      <c r="C1205" s="52" t="s">
        <v>35</v>
      </c>
      <c r="D1205" s="52" t="s">
        <v>19</v>
      </c>
      <c r="E1205" s="52" t="s">
        <v>59</v>
      </c>
      <c r="F1205" s="52" t="s">
        <v>43</v>
      </c>
      <c r="G1205" s="52" t="s">
        <v>44</v>
      </c>
      <c r="H1205" s="52" t="s">
        <v>23</v>
      </c>
      <c r="I1205" s="52">
        <v>2024</v>
      </c>
      <c r="J1205" s="52" t="s">
        <v>45</v>
      </c>
      <c r="K1205" s="52" t="s">
        <v>71</v>
      </c>
      <c r="L1205" s="52" t="s">
        <v>39</v>
      </c>
      <c r="M1205" s="55">
        <v>45.34</v>
      </c>
      <c r="N1205" s="52">
        <v>27</v>
      </c>
      <c r="O1205" s="52">
        <v>0.14000000000000001</v>
      </c>
      <c r="P1205" s="55">
        <v>998.81</v>
      </c>
      <c r="Q1205" s="75" t="s">
        <v>61</v>
      </c>
    </row>
    <row r="1206" spans="1:17">
      <c r="A1206" s="65">
        <v>3637</v>
      </c>
      <c r="B1206" s="52" t="s">
        <v>17</v>
      </c>
      <c r="C1206" s="52" t="s">
        <v>49</v>
      </c>
      <c r="D1206" s="52" t="s">
        <v>52</v>
      </c>
      <c r="E1206" s="52" t="s">
        <v>37</v>
      </c>
      <c r="F1206" s="52" t="s">
        <v>21</v>
      </c>
      <c r="G1206" s="52" t="s">
        <v>44</v>
      </c>
      <c r="H1206" s="52" t="s">
        <v>31</v>
      </c>
      <c r="I1206" s="52">
        <v>2023</v>
      </c>
      <c r="J1206" s="52" t="s">
        <v>24</v>
      </c>
      <c r="K1206" s="52" t="s">
        <v>64</v>
      </c>
      <c r="L1206" s="52" t="s">
        <v>69</v>
      </c>
      <c r="M1206" s="55">
        <v>23.96</v>
      </c>
      <c r="N1206" s="52">
        <v>216</v>
      </c>
      <c r="O1206" s="52">
        <v>0.14000000000000001</v>
      </c>
      <c r="P1206" s="55">
        <v>2681.3</v>
      </c>
      <c r="Q1206" s="75" t="s">
        <v>40</v>
      </c>
    </row>
    <row r="1207" spans="1:17">
      <c r="A1207" s="65">
        <v>3641</v>
      </c>
      <c r="B1207" s="52" t="s">
        <v>17</v>
      </c>
      <c r="C1207" s="52" t="s">
        <v>18</v>
      </c>
      <c r="D1207" s="52" t="s">
        <v>54</v>
      </c>
      <c r="E1207" s="52" t="s">
        <v>30</v>
      </c>
      <c r="F1207" s="52" t="s">
        <v>43</v>
      </c>
      <c r="G1207" s="52" t="s">
        <v>44</v>
      </c>
      <c r="H1207" s="52" t="s">
        <v>31</v>
      </c>
      <c r="I1207" s="52">
        <v>2024</v>
      </c>
      <c r="J1207" s="52" t="s">
        <v>24</v>
      </c>
      <c r="K1207" s="52" t="s">
        <v>33</v>
      </c>
      <c r="L1207" s="52" t="s">
        <v>69</v>
      </c>
      <c r="M1207" s="55">
        <v>76.61</v>
      </c>
      <c r="N1207" s="52">
        <v>149</v>
      </c>
      <c r="O1207" s="52">
        <v>0.15</v>
      </c>
      <c r="P1207" s="55">
        <v>4207.0600000000004</v>
      </c>
      <c r="Q1207" s="75" t="s">
        <v>61</v>
      </c>
    </row>
    <row r="1208" spans="1:17">
      <c r="A1208" s="65">
        <v>3645</v>
      </c>
      <c r="B1208" s="52" t="s">
        <v>17</v>
      </c>
      <c r="C1208" s="52" t="s">
        <v>35</v>
      </c>
      <c r="D1208" s="52" t="s">
        <v>52</v>
      </c>
      <c r="E1208" s="52" t="s">
        <v>70</v>
      </c>
      <c r="F1208" s="52" t="s">
        <v>60</v>
      </c>
      <c r="G1208" s="52" t="s">
        <v>44</v>
      </c>
      <c r="H1208" s="52" t="s">
        <v>31</v>
      </c>
      <c r="I1208" s="52">
        <v>2024</v>
      </c>
      <c r="J1208" s="52" t="s">
        <v>63</v>
      </c>
      <c r="K1208" s="52" t="s">
        <v>46</v>
      </c>
      <c r="L1208" s="52" t="s">
        <v>34</v>
      </c>
      <c r="M1208" s="55">
        <v>91.68</v>
      </c>
      <c r="N1208" s="52">
        <v>62</v>
      </c>
      <c r="O1208" s="52">
        <v>0.18</v>
      </c>
      <c r="P1208" s="55">
        <v>364.29</v>
      </c>
      <c r="Q1208" s="75" t="s">
        <v>61</v>
      </c>
    </row>
    <row r="1209" spans="1:17">
      <c r="A1209" s="65">
        <v>3647</v>
      </c>
      <c r="B1209" s="52" t="s">
        <v>17</v>
      </c>
      <c r="C1209" s="52" t="s">
        <v>18</v>
      </c>
      <c r="D1209" s="52" t="s">
        <v>36</v>
      </c>
      <c r="E1209" s="52" t="s">
        <v>59</v>
      </c>
      <c r="F1209" s="52" t="s">
        <v>21</v>
      </c>
      <c r="G1209" s="52" t="s">
        <v>44</v>
      </c>
      <c r="H1209" s="52" t="s">
        <v>23</v>
      </c>
      <c r="I1209" s="52">
        <v>2023</v>
      </c>
      <c r="J1209" s="52" t="s">
        <v>32</v>
      </c>
      <c r="K1209" s="52" t="s">
        <v>33</v>
      </c>
      <c r="L1209" s="52" t="s">
        <v>26</v>
      </c>
      <c r="M1209" s="55">
        <v>52.76</v>
      </c>
      <c r="N1209" s="52">
        <v>496</v>
      </c>
      <c r="O1209" s="52">
        <v>0.03</v>
      </c>
      <c r="P1209" s="55">
        <v>4599.71</v>
      </c>
      <c r="Q1209" s="75" t="s">
        <v>61</v>
      </c>
    </row>
    <row r="1210" spans="1:17">
      <c r="A1210" s="65">
        <v>3651</v>
      </c>
      <c r="B1210" s="52" t="s">
        <v>17</v>
      </c>
      <c r="C1210" s="52" t="s">
        <v>28</v>
      </c>
      <c r="D1210" s="52" t="s">
        <v>52</v>
      </c>
      <c r="E1210" s="52" t="s">
        <v>30</v>
      </c>
      <c r="F1210" s="52" t="s">
        <v>60</v>
      </c>
      <c r="G1210" s="52" t="s">
        <v>44</v>
      </c>
      <c r="H1210" s="52" t="s">
        <v>23</v>
      </c>
      <c r="I1210" s="52">
        <v>2023</v>
      </c>
      <c r="J1210" s="52" t="s">
        <v>24</v>
      </c>
      <c r="K1210" s="52" t="s">
        <v>65</v>
      </c>
      <c r="L1210" s="52" t="s">
        <v>26</v>
      </c>
      <c r="M1210" s="55">
        <v>33.700000000000003</v>
      </c>
      <c r="N1210" s="52">
        <v>354</v>
      </c>
      <c r="O1210" s="52">
        <v>0.06</v>
      </c>
      <c r="P1210" s="55">
        <v>392.27</v>
      </c>
      <c r="Q1210" s="75" t="s">
        <v>27</v>
      </c>
    </row>
    <row r="1211" spans="1:17">
      <c r="A1211" s="65">
        <v>3652</v>
      </c>
      <c r="B1211" s="52" t="s">
        <v>17</v>
      </c>
      <c r="C1211" s="52" t="s">
        <v>49</v>
      </c>
      <c r="D1211" s="52" t="s">
        <v>54</v>
      </c>
      <c r="E1211" s="52" t="s">
        <v>59</v>
      </c>
      <c r="F1211" s="52" t="s">
        <v>55</v>
      </c>
      <c r="G1211" s="52" t="s">
        <v>57</v>
      </c>
      <c r="H1211" s="52" t="s">
        <v>23</v>
      </c>
      <c r="I1211" s="52">
        <v>2023</v>
      </c>
      <c r="J1211" s="52" t="s">
        <v>32</v>
      </c>
      <c r="K1211" s="52" t="s">
        <v>71</v>
      </c>
      <c r="L1211" s="52" t="s">
        <v>66</v>
      </c>
      <c r="M1211" s="55">
        <v>99.5</v>
      </c>
      <c r="N1211" s="52">
        <v>297</v>
      </c>
      <c r="O1211" s="52">
        <v>0.11</v>
      </c>
      <c r="P1211" s="55">
        <v>2750.44</v>
      </c>
      <c r="Q1211" s="75" t="s">
        <v>27</v>
      </c>
    </row>
    <row r="1212" spans="1:17">
      <c r="A1212" s="65">
        <v>3655</v>
      </c>
      <c r="B1212" s="52" t="s">
        <v>17</v>
      </c>
      <c r="C1212" s="52" t="s">
        <v>49</v>
      </c>
      <c r="D1212" s="52" t="s">
        <v>19</v>
      </c>
      <c r="E1212" s="52" t="s">
        <v>20</v>
      </c>
      <c r="F1212" s="52" t="s">
        <v>55</v>
      </c>
      <c r="G1212" s="52" t="s">
        <v>44</v>
      </c>
      <c r="H1212" s="52" t="s">
        <v>23</v>
      </c>
      <c r="I1212" s="52">
        <v>2023</v>
      </c>
      <c r="J1212" s="52" t="s">
        <v>32</v>
      </c>
      <c r="K1212" s="52" t="s">
        <v>25</v>
      </c>
      <c r="L1212" s="52" t="s">
        <v>39</v>
      </c>
      <c r="M1212" s="55">
        <v>57.65</v>
      </c>
      <c r="N1212" s="52">
        <v>211</v>
      </c>
      <c r="O1212" s="52">
        <v>0.1</v>
      </c>
      <c r="P1212" s="55">
        <v>3922.91</v>
      </c>
      <c r="Q1212" s="75" t="s">
        <v>56</v>
      </c>
    </row>
    <row r="1213" spans="1:17">
      <c r="A1213" s="65">
        <v>3660</v>
      </c>
      <c r="B1213" s="52" t="s">
        <v>17</v>
      </c>
      <c r="C1213" s="52" t="s">
        <v>18</v>
      </c>
      <c r="D1213" s="52" t="s">
        <v>52</v>
      </c>
      <c r="E1213" s="52" t="s">
        <v>67</v>
      </c>
      <c r="F1213" s="52" t="s">
        <v>55</v>
      </c>
      <c r="G1213" s="52" t="s">
        <v>44</v>
      </c>
      <c r="H1213" s="52" t="s">
        <v>31</v>
      </c>
      <c r="I1213" s="52">
        <v>2023</v>
      </c>
      <c r="J1213" s="52" t="s">
        <v>63</v>
      </c>
      <c r="K1213" s="52" t="s">
        <v>72</v>
      </c>
      <c r="L1213" s="52" t="s">
        <v>34</v>
      </c>
      <c r="M1213" s="55">
        <v>43.03</v>
      </c>
      <c r="N1213" s="52">
        <v>23</v>
      </c>
      <c r="O1213" s="52">
        <v>0.11</v>
      </c>
      <c r="P1213" s="55">
        <v>2788.37</v>
      </c>
      <c r="Q1213" s="75" t="s">
        <v>47</v>
      </c>
    </row>
    <row r="1214" spans="1:17">
      <c r="A1214" s="65">
        <v>3663</v>
      </c>
      <c r="B1214" s="52" t="s">
        <v>17</v>
      </c>
      <c r="C1214" s="52" t="s">
        <v>18</v>
      </c>
      <c r="D1214" s="52" t="s">
        <v>54</v>
      </c>
      <c r="E1214" s="52" t="s">
        <v>67</v>
      </c>
      <c r="F1214" s="52" t="s">
        <v>43</v>
      </c>
      <c r="G1214" s="52" t="s">
        <v>44</v>
      </c>
      <c r="H1214" s="52" t="s">
        <v>31</v>
      </c>
      <c r="I1214" s="52">
        <v>2024</v>
      </c>
      <c r="J1214" s="52" t="s">
        <v>24</v>
      </c>
      <c r="K1214" s="52" t="s">
        <v>72</v>
      </c>
      <c r="L1214" s="52" t="s">
        <v>66</v>
      </c>
      <c r="M1214" s="55">
        <v>60.39</v>
      </c>
      <c r="N1214" s="52">
        <v>392</v>
      </c>
      <c r="O1214" s="52">
        <v>0.19</v>
      </c>
      <c r="P1214" s="55">
        <v>1159.68</v>
      </c>
      <c r="Q1214" s="75" t="s">
        <v>27</v>
      </c>
    </row>
    <row r="1215" spans="1:17">
      <c r="A1215" s="65">
        <v>3664</v>
      </c>
      <c r="B1215" s="52" t="s">
        <v>17</v>
      </c>
      <c r="C1215" s="52" t="s">
        <v>49</v>
      </c>
      <c r="D1215" s="52" t="s">
        <v>52</v>
      </c>
      <c r="E1215" s="52" t="s">
        <v>67</v>
      </c>
      <c r="F1215" s="52" t="s">
        <v>60</v>
      </c>
      <c r="G1215" s="52" t="s">
        <v>57</v>
      </c>
      <c r="H1215" s="52" t="s">
        <v>31</v>
      </c>
      <c r="I1215" s="52">
        <v>2024</v>
      </c>
      <c r="J1215" s="52" t="s">
        <v>45</v>
      </c>
      <c r="K1215" s="52" t="s">
        <v>58</v>
      </c>
      <c r="L1215" s="52" t="s">
        <v>26</v>
      </c>
      <c r="M1215" s="55">
        <v>78.17</v>
      </c>
      <c r="N1215" s="52">
        <v>246</v>
      </c>
      <c r="O1215" s="52">
        <v>0.25</v>
      </c>
      <c r="P1215" s="55">
        <v>3675.78</v>
      </c>
      <c r="Q1215" s="75" t="s">
        <v>61</v>
      </c>
    </row>
    <row r="1216" spans="1:17">
      <c r="A1216" s="65">
        <v>3665</v>
      </c>
      <c r="B1216" s="52" t="s">
        <v>17</v>
      </c>
      <c r="C1216" s="52" t="s">
        <v>49</v>
      </c>
      <c r="D1216" s="52" t="s">
        <v>29</v>
      </c>
      <c r="E1216" s="52" t="s">
        <v>30</v>
      </c>
      <c r="F1216" s="52" t="s">
        <v>60</v>
      </c>
      <c r="G1216" s="52" t="s">
        <v>22</v>
      </c>
      <c r="H1216" s="52" t="s">
        <v>31</v>
      </c>
      <c r="I1216" s="52">
        <v>2024</v>
      </c>
      <c r="J1216" s="52" t="s">
        <v>32</v>
      </c>
      <c r="K1216" s="52" t="s">
        <v>53</v>
      </c>
      <c r="L1216" s="52" t="s">
        <v>69</v>
      </c>
      <c r="M1216" s="55">
        <v>83.82</v>
      </c>
      <c r="N1216" s="52">
        <v>7</v>
      </c>
      <c r="O1216" s="52">
        <v>0.28000000000000003</v>
      </c>
      <c r="P1216" s="55">
        <v>3221.99</v>
      </c>
      <c r="Q1216" s="75" t="s">
        <v>47</v>
      </c>
    </row>
    <row r="1217" spans="1:17">
      <c r="A1217" s="65">
        <v>3673</v>
      </c>
      <c r="B1217" s="52" t="s">
        <v>17</v>
      </c>
      <c r="C1217" s="52" t="s">
        <v>18</v>
      </c>
      <c r="D1217" s="52" t="s">
        <v>54</v>
      </c>
      <c r="E1217" s="52" t="s">
        <v>62</v>
      </c>
      <c r="F1217" s="52" t="s">
        <v>60</v>
      </c>
      <c r="G1217" s="52" t="s">
        <v>57</v>
      </c>
      <c r="H1217" s="52" t="s">
        <v>23</v>
      </c>
      <c r="I1217" s="52">
        <v>2024</v>
      </c>
      <c r="J1217" s="52" t="s">
        <v>63</v>
      </c>
      <c r="K1217" s="52" t="s">
        <v>51</v>
      </c>
      <c r="L1217" s="52" t="s">
        <v>34</v>
      </c>
      <c r="M1217" s="55">
        <v>11.33</v>
      </c>
      <c r="N1217" s="52">
        <v>392</v>
      </c>
      <c r="O1217" s="52">
        <v>0.2</v>
      </c>
      <c r="P1217" s="55">
        <v>1582.86</v>
      </c>
      <c r="Q1217" s="75" t="s">
        <v>47</v>
      </c>
    </row>
    <row r="1218" spans="1:17">
      <c r="A1218" s="65">
        <v>3675</v>
      </c>
      <c r="B1218" s="52" t="s">
        <v>17</v>
      </c>
      <c r="C1218" s="52" t="s">
        <v>35</v>
      </c>
      <c r="D1218" s="52" t="s">
        <v>19</v>
      </c>
      <c r="E1218" s="52" t="s">
        <v>37</v>
      </c>
      <c r="F1218" s="52" t="s">
        <v>60</v>
      </c>
      <c r="G1218" s="52" t="s">
        <v>57</v>
      </c>
      <c r="H1218" s="52" t="s">
        <v>23</v>
      </c>
      <c r="I1218" s="52">
        <v>2023</v>
      </c>
      <c r="J1218" s="52" t="s">
        <v>63</v>
      </c>
      <c r="K1218" s="52" t="s">
        <v>68</v>
      </c>
      <c r="L1218" s="52" t="s">
        <v>34</v>
      </c>
      <c r="M1218" s="55">
        <v>20.99</v>
      </c>
      <c r="N1218" s="52">
        <v>492</v>
      </c>
      <c r="O1218" s="52">
        <v>0.14000000000000001</v>
      </c>
      <c r="P1218" s="55">
        <v>3148.21</v>
      </c>
      <c r="Q1218" s="75" t="s">
        <v>47</v>
      </c>
    </row>
    <row r="1219" spans="1:17">
      <c r="A1219" s="65">
        <v>3679</v>
      </c>
      <c r="B1219" s="52" t="s">
        <v>17</v>
      </c>
      <c r="C1219" s="52" t="s">
        <v>35</v>
      </c>
      <c r="D1219" s="52" t="s">
        <v>42</v>
      </c>
      <c r="E1219" s="52" t="s">
        <v>37</v>
      </c>
      <c r="F1219" s="52" t="s">
        <v>21</v>
      </c>
      <c r="G1219" s="52" t="s">
        <v>44</v>
      </c>
      <c r="H1219" s="52" t="s">
        <v>23</v>
      </c>
      <c r="I1219" s="52">
        <v>2023</v>
      </c>
      <c r="J1219" s="52" t="s">
        <v>63</v>
      </c>
      <c r="K1219" s="52" t="s">
        <v>25</v>
      </c>
      <c r="L1219" s="52" t="s">
        <v>26</v>
      </c>
      <c r="M1219" s="55">
        <v>90.85</v>
      </c>
      <c r="N1219" s="52">
        <v>434</v>
      </c>
      <c r="O1219" s="52">
        <v>7.0000000000000007E-2</v>
      </c>
      <c r="P1219" s="55">
        <v>983.62</v>
      </c>
      <c r="Q1219" s="75" t="s">
        <v>56</v>
      </c>
    </row>
    <row r="1220" spans="1:17">
      <c r="A1220" s="65">
        <v>3682</v>
      </c>
      <c r="B1220" s="52" t="s">
        <v>17</v>
      </c>
      <c r="C1220" s="52" t="s">
        <v>28</v>
      </c>
      <c r="D1220" s="52" t="s">
        <v>50</v>
      </c>
      <c r="E1220" s="52" t="s">
        <v>30</v>
      </c>
      <c r="F1220" s="52" t="s">
        <v>60</v>
      </c>
      <c r="G1220" s="52" t="s">
        <v>44</v>
      </c>
      <c r="H1220" s="52" t="s">
        <v>31</v>
      </c>
      <c r="I1220" s="52">
        <v>2024</v>
      </c>
      <c r="J1220" s="52" t="s">
        <v>45</v>
      </c>
      <c r="K1220" s="52" t="s">
        <v>46</v>
      </c>
      <c r="L1220" s="52" t="s">
        <v>34</v>
      </c>
      <c r="M1220" s="55">
        <v>50.83</v>
      </c>
      <c r="N1220" s="52">
        <v>419</v>
      </c>
      <c r="O1220" s="52">
        <v>0.2</v>
      </c>
      <c r="P1220" s="55">
        <v>2791.35</v>
      </c>
      <c r="Q1220" s="75" t="s">
        <v>61</v>
      </c>
    </row>
    <row r="1221" spans="1:17">
      <c r="A1221" s="65">
        <v>3683</v>
      </c>
      <c r="B1221" s="52" t="s">
        <v>17</v>
      </c>
      <c r="C1221" s="52" t="s">
        <v>18</v>
      </c>
      <c r="D1221" s="52" t="s">
        <v>50</v>
      </c>
      <c r="E1221" s="52" t="s">
        <v>70</v>
      </c>
      <c r="F1221" s="52" t="s">
        <v>55</v>
      </c>
      <c r="G1221" s="52" t="s">
        <v>44</v>
      </c>
      <c r="H1221" s="52" t="s">
        <v>23</v>
      </c>
      <c r="I1221" s="52">
        <v>2024</v>
      </c>
      <c r="J1221" s="52" t="s">
        <v>24</v>
      </c>
      <c r="K1221" s="52" t="s">
        <v>51</v>
      </c>
      <c r="L1221" s="52" t="s">
        <v>34</v>
      </c>
      <c r="M1221" s="55">
        <v>12.17</v>
      </c>
      <c r="N1221" s="52">
        <v>143</v>
      </c>
      <c r="O1221" s="52">
        <v>0.08</v>
      </c>
      <c r="P1221" s="55">
        <v>879.35</v>
      </c>
      <c r="Q1221" s="75" t="s">
        <v>56</v>
      </c>
    </row>
    <row r="1222" spans="1:17">
      <c r="A1222" s="65">
        <v>3686</v>
      </c>
      <c r="B1222" s="52" t="s">
        <v>17</v>
      </c>
      <c r="C1222" s="52" t="s">
        <v>28</v>
      </c>
      <c r="D1222" s="52" t="s">
        <v>50</v>
      </c>
      <c r="E1222" s="52" t="s">
        <v>70</v>
      </c>
      <c r="F1222" s="52" t="s">
        <v>38</v>
      </c>
      <c r="G1222" s="52" t="s">
        <v>57</v>
      </c>
      <c r="H1222" s="52" t="s">
        <v>23</v>
      </c>
      <c r="I1222" s="52">
        <v>2024</v>
      </c>
      <c r="J1222" s="52" t="s">
        <v>63</v>
      </c>
      <c r="K1222" s="52" t="s">
        <v>53</v>
      </c>
      <c r="L1222" s="52" t="s">
        <v>34</v>
      </c>
      <c r="M1222" s="55">
        <v>32.04</v>
      </c>
      <c r="N1222" s="52">
        <v>430</v>
      </c>
      <c r="O1222" s="52">
        <v>0.19</v>
      </c>
      <c r="P1222" s="55">
        <v>1753.68</v>
      </c>
      <c r="Q1222" s="75" t="s">
        <v>61</v>
      </c>
    </row>
    <row r="1223" spans="1:17">
      <c r="A1223" s="65">
        <v>3693</v>
      </c>
      <c r="B1223" s="52" t="s">
        <v>17</v>
      </c>
      <c r="C1223" s="52" t="s">
        <v>49</v>
      </c>
      <c r="D1223" s="52" t="s">
        <v>29</v>
      </c>
      <c r="E1223" s="52" t="s">
        <v>20</v>
      </c>
      <c r="F1223" s="52" t="s">
        <v>21</v>
      </c>
      <c r="G1223" s="52" t="s">
        <v>22</v>
      </c>
      <c r="H1223" s="52" t="s">
        <v>23</v>
      </c>
      <c r="I1223" s="52">
        <v>2023</v>
      </c>
      <c r="J1223" s="52" t="s">
        <v>45</v>
      </c>
      <c r="K1223" s="52" t="s">
        <v>33</v>
      </c>
      <c r="L1223" s="52" t="s">
        <v>69</v>
      </c>
      <c r="M1223" s="55">
        <v>13.26</v>
      </c>
      <c r="N1223" s="52">
        <v>491</v>
      </c>
      <c r="O1223" s="52">
        <v>0.01</v>
      </c>
      <c r="P1223" s="55">
        <v>1118.23</v>
      </c>
      <c r="Q1223" s="75" t="s">
        <v>61</v>
      </c>
    </row>
    <row r="1224" spans="1:17">
      <c r="A1224" s="65">
        <v>3696</v>
      </c>
      <c r="B1224" s="52" t="s">
        <v>17</v>
      </c>
      <c r="C1224" s="52" t="s">
        <v>28</v>
      </c>
      <c r="D1224" s="52" t="s">
        <v>29</v>
      </c>
      <c r="E1224" s="52" t="s">
        <v>70</v>
      </c>
      <c r="F1224" s="52" t="s">
        <v>60</v>
      </c>
      <c r="G1224" s="52" t="s">
        <v>22</v>
      </c>
      <c r="H1224" s="52" t="s">
        <v>31</v>
      </c>
      <c r="I1224" s="52">
        <v>2023</v>
      </c>
      <c r="J1224" s="52" t="s">
        <v>24</v>
      </c>
      <c r="K1224" s="52" t="s">
        <v>64</v>
      </c>
      <c r="L1224" s="52" t="s">
        <v>34</v>
      </c>
      <c r="M1224" s="55">
        <v>57.53</v>
      </c>
      <c r="N1224" s="52">
        <v>59</v>
      </c>
      <c r="O1224" s="52">
        <v>0.26</v>
      </c>
      <c r="P1224" s="55">
        <v>2495.25</v>
      </c>
      <c r="Q1224" s="75" t="s">
        <v>47</v>
      </c>
    </row>
    <row r="1225" spans="1:17">
      <c r="A1225" s="65">
        <v>3697</v>
      </c>
      <c r="B1225" s="52" t="s">
        <v>17</v>
      </c>
      <c r="C1225" s="52" t="s">
        <v>28</v>
      </c>
      <c r="D1225" s="52" t="s">
        <v>52</v>
      </c>
      <c r="E1225" s="52" t="s">
        <v>59</v>
      </c>
      <c r="F1225" s="52" t="s">
        <v>38</v>
      </c>
      <c r="G1225" s="52" t="s">
        <v>44</v>
      </c>
      <c r="H1225" s="52" t="s">
        <v>23</v>
      </c>
      <c r="I1225" s="52">
        <v>2024</v>
      </c>
      <c r="J1225" s="52" t="s">
        <v>24</v>
      </c>
      <c r="K1225" s="52" t="s">
        <v>72</v>
      </c>
      <c r="L1225" s="52" t="s">
        <v>34</v>
      </c>
      <c r="M1225" s="55">
        <v>58.18</v>
      </c>
      <c r="N1225" s="52">
        <v>428</v>
      </c>
      <c r="O1225" s="52">
        <v>0.02</v>
      </c>
      <c r="P1225" s="55">
        <v>3913.53</v>
      </c>
      <c r="Q1225" s="75" t="s">
        <v>47</v>
      </c>
    </row>
    <row r="1226" spans="1:17">
      <c r="A1226" s="65">
        <v>3698</v>
      </c>
      <c r="B1226" s="52" t="s">
        <v>17</v>
      </c>
      <c r="C1226" s="52" t="s">
        <v>49</v>
      </c>
      <c r="D1226" s="52" t="s">
        <v>52</v>
      </c>
      <c r="E1226" s="52" t="s">
        <v>37</v>
      </c>
      <c r="F1226" s="52" t="s">
        <v>55</v>
      </c>
      <c r="G1226" s="52" t="s">
        <v>44</v>
      </c>
      <c r="H1226" s="52" t="s">
        <v>31</v>
      </c>
      <c r="I1226" s="52">
        <v>2023</v>
      </c>
      <c r="J1226" s="52" t="s">
        <v>63</v>
      </c>
      <c r="K1226" s="52" t="s">
        <v>53</v>
      </c>
      <c r="L1226" s="52" t="s">
        <v>26</v>
      </c>
      <c r="M1226" s="55">
        <v>18.420000000000002</v>
      </c>
      <c r="N1226" s="52">
        <v>353</v>
      </c>
      <c r="O1226" s="52">
        <v>0.23</v>
      </c>
      <c r="P1226" s="55">
        <v>1278.68</v>
      </c>
      <c r="Q1226" s="75" t="s">
        <v>47</v>
      </c>
    </row>
    <row r="1227" spans="1:17">
      <c r="A1227" s="65">
        <v>3706</v>
      </c>
      <c r="B1227" s="52" t="s">
        <v>17</v>
      </c>
      <c r="C1227" s="52" t="s">
        <v>28</v>
      </c>
      <c r="D1227" s="52" t="s">
        <v>19</v>
      </c>
      <c r="E1227" s="52" t="s">
        <v>62</v>
      </c>
      <c r="F1227" s="52" t="s">
        <v>43</v>
      </c>
      <c r="G1227" s="52" t="s">
        <v>44</v>
      </c>
      <c r="H1227" s="52" t="s">
        <v>31</v>
      </c>
      <c r="I1227" s="52">
        <v>2024</v>
      </c>
      <c r="J1227" s="52" t="s">
        <v>24</v>
      </c>
      <c r="K1227" s="52" t="s">
        <v>25</v>
      </c>
      <c r="L1227" s="52" t="s">
        <v>39</v>
      </c>
      <c r="M1227" s="55">
        <v>77.58</v>
      </c>
      <c r="N1227" s="52">
        <v>263</v>
      </c>
      <c r="O1227" s="52">
        <v>0.18</v>
      </c>
      <c r="P1227" s="55">
        <v>1432.42</v>
      </c>
      <c r="Q1227" s="75" t="s">
        <v>27</v>
      </c>
    </row>
    <row r="1228" spans="1:17">
      <c r="A1228" s="65">
        <v>3714</v>
      </c>
      <c r="B1228" s="52" t="s">
        <v>17</v>
      </c>
      <c r="C1228" s="52" t="s">
        <v>35</v>
      </c>
      <c r="D1228" s="52" t="s">
        <v>29</v>
      </c>
      <c r="E1228" s="52" t="s">
        <v>70</v>
      </c>
      <c r="F1228" s="52" t="s">
        <v>60</v>
      </c>
      <c r="G1228" s="52" t="s">
        <v>44</v>
      </c>
      <c r="H1228" s="52" t="s">
        <v>31</v>
      </c>
      <c r="I1228" s="52">
        <v>2023</v>
      </c>
      <c r="J1228" s="52" t="s">
        <v>32</v>
      </c>
      <c r="K1228" s="52" t="s">
        <v>53</v>
      </c>
      <c r="L1228" s="52" t="s">
        <v>34</v>
      </c>
      <c r="M1228" s="55">
        <v>17.850000000000001</v>
      </c>
      <c r="N1228" s="52">
        <v>401</v>
      </c>
      <c r="O1228" s="52">
        <v>0.17</v>
      </c>
      <c r="P1228" s="55">
        <v>2040.18</v>
      </c>
      <c r="Q1228" s="75" t="s">
        <v>27</v>
      </c>
    </row>
    <row r="1229" spans="1:17">
      <c r="A1229" s="65">
        <v>3718</v>
      </c>
      <c r="B1229" s="52" t="s">
        <v>17</v>
      </c>
      <c r="C1229" s="52" t="s">
        <v>28</v>
      </c>
      <c r="D1229" s="52" t="s">
        <v>19</v>
      </c>
      <c r="E1229" s="52" t="s">
        <v>37</v>
      </c>
      <c r="F1229" s="52" t="s">
        <v>21</v>
      </c>
      <c r="G1229" s="52" t="s">
        <v>22</v>
      </c>
      <c r="H1229" s="52" t="s">
        <v>23</v>
      </c>
      <c r="I1229" s="52">
        <v>2023</v>
      </c>
      <c r="J1229" s="52" t="s">
        <v>32</v>
      </c>
      <c r="K1229" s="52" t="s">
        <v>58</v>
      </c>
      <c r="L1229" s="52" t="s">
        <v>26</v>
      </c>
      <c r="M1229" s="55">
        <v>92.55</v>
      </c>
      <c r="N1229" s="52">
        <v>8</v>
      </c>
      <c r="O1229" s="52">
        <v>0.05</v>
      </c>
      <c r="P1229" s="55">
        <v>2472.0100000000002</v>
      </c>
      <c r="Q1229" s="75" t="s">
        <v>40</v>
      </c>
    </row>
    <row r="1230" spans="1:17">
      <c r="A1230" s="65">
        <v>3722</v>
      </c>
      <c r="B1230" s="52" t="s">
        <v>17</v>
      </c>
      <c r="C1230" s="52" t="s">
        <v>28</v>
      </c>
      <c r="D1230" s="52" t="s">
        <v>19</v>
      </c>
      <c r="E1230" s="52" t="s">
        <v>20</v>
      </c>
      <c r="F1230" s="52" t="s">
        <v>60</v>
      </c>
      <c r="G1230" s="52" t="s">
        <v>44</v>
      </c>
      <c r="H1230" s="52" t="s">
        <v>31</v>
      </c>
      <c r="I1230" s="52">
        <v>2023</v>
      </c>
      <c r="J1230" s="52" t="s">
        <v>63</v>
      </c>
      <c r="K1230" s="52" t="s">
        <v>64</v>
      </c>
      <c r="L1230" s="52" t="s">
        <v>69</v>
      </c>
      <c r="M1230" s="55">
        <v>49.99</v>
      </c>
      <c r="N1230" s="52">
        <v>468</v>
      </c>
      <c r="O1230" s="52">
        <v>0.28999999999999998</v>
      </c>
      <c r="P1230" s="55">
        <v>2959.92</v>
      </c>
      <c r="Q1230" s="75" t="s">
        <v>61</v>
      </c>
    </row>
    <row r="1231" spans="1:17">
      <c r="A1231" s="65">
        <v>3725</v>
      </c>
      <c r="B1231" s="52" t="s">
        <v>17</v>
      </c>
      <c r="C1231" s="52" t="s">
        <v>49</v>
      </c>
      <c r="D1231" s="52" t="s">
        <v>19</v>
      </c>
      <c r="E1231" s="52" t="s">
        <v>67</v>
      </c>
      <c r="F1231" s="52" t="s">
        <v>21</v>
      </c>
      <c r="G1231" s="52" t="s">
        <v>57</v>
      </c>
      <c r="H1231" s="52" t="s">
        <v>23</v>
      </c>
      <c r="I1231" s="52">
        <v>2023</v>
      </c>
      <c r="J1231" s="52" t="s">
        <v>24</v>
      </c>
      <c r="K1231" s="52" t="s">
        <v>51</v>
      </c>
      <c r="L1231" s="52" t="s">
        <v>69</v>
      </c>
      <c r="M1231" s="55">
        <v>81.61</v>
      </c>
      <c r="N1231" s="52">
        <v>243</v>
      </c>
      <c r="O1231" s="52">
        <v>0.17</v>
      </c>
      <c r="P1231" s="55">
        <v>2381.63</v>
      </c>
      <c r="Q1231" s="75" t="s">
        <v>40</v>
      </c>
    </row>
    <row r="1232" spans="1:17">
      <c r="A1232" s="65">
        <v>3727</v>
      </c>
      <c r="B1232" s="52" t="s">
        <v>17</v>
      </c>
      <c r="C1232" s="52" t="s">
        <v>35</v>
      </c>
      <c r="D1232" s="52" t="s">
        <v>42</v>
      </c>
      <c r="E1232" s="52" t="s">
        <v>70</v>
      </c>
      <c r="F1232" s="52" t="s">
        <v>38</v>
      </c>
      <c r="G1232" s="52" t="s">
        <v>44</v>
      </c>
      <c r="H1232" s="52" t="s">
        <v>31</v>
      </c>
      <c r="I1232" s="52">
        <v>2024</v>
      </c>
      <c r="J1232" s="52" t="s">
        <v>63</v>
      </c>
      <c r="K1232" s="52" t="s">
        <v>46</v>
      </c>
      <c r="L1232" s="52" t="s">
        <v>66</v>
      </c>
      <c r="M1232" s="55">
        <v>40.270000000000003</v>
      </c>
      <c r="N1232" s="52">
        <v>49</v>
      </c>
      <c r="O1232" s="52">
        <v>0.01</v>
      </c>
      <c r="P1232" s="55">
        <v>4582.8999999999996</v>
      </c>
      <c r="Q1232" s="75" t="s">
        <v>27</v>
      </c>
    </row>
    <row r="1233" spans="1:17">
      <c r="A1233" s="65">
        <v>3728</v>
      </c>
      <c r="B1233" s="52" t="s">
        <v>17</v>
      </c>
      <c r="C1233" s="52" t="s">
        <v>28</v>
      </c>
      <c r="D1233" s="52" t="s">
        <v>29</v>
      </c>
      <c r="E1233" s="52" t="s">
        <v>70</v>
      </c>
      <c r="F1233" s="52" t="s">
        <v>38</v>
      </c>
      <c r="G1233" s="52" t="s">
        <v>44</v>
      </c>
      <c r="H1233" s="52" t="s">
        <v>31</v>
      </c>
      <c r="I1233" s="52">
        <v>2024</v>
      </c>
      <c r="J1233" s="52" t="s">
        <v>24</v>
      </c>
      <c r="K1233" s="52" t="s">
        <v>25</v>
      </c>
      <c r="L1233" s="52" t="s">
        <v>66</v>
      </c>
      <c r="M1233" s="55">
        <v>38.04</v>
      </c>
      <c r="N1233" s="52">
        <v>136</v>
      </c>
      <c r="O1233" s="52">
        <v>0.2</v>
      </c>
      <c r="P1233" s="55">
        <v>2623.93</v>
      </c>
      <c r="Q1233" s="75" t="s">
        <v>56</v>
      </c>
    </row>
    <row r="1234" spans="1:17">
      <c r="A1234" s="65">
        <v>3730</v>
      </c>
      <c r="B1234" s="52" t="s">
        <v>17</v>
      </c>
      <c r="C1234" s="52" t="s">
        <v>18</v>
      </c>
      <c r="D1234" s="52" t="s">
        <v>19</v>
      </c>
      <c r="E1234" s="52" t="s">
        <v>62</v>
      </c>
      <c r="F1234" s="52" t="s">
        <v>38</v>
      </c>
      <c r="G1234" s="52" t="s">
        <v>22</v>
      </c>
      <c r="H1234" s="52" t="s">
        <v>23</v>
      </c>
      <c r="I1234" s="52">
        <v>2023</v>
      </c>
      <c r="J1234" s="52" t="s">
        <v>45</v>
      </c>
      <c r="K1234" s="52" t="s">
        <v>64</v>
      </c>
      <c r="L1234" s="52" t="s">
        <v>34</v>
      </c>
      <c r="M1234" s="55">
        <v>79.069999999999993</v>
      </c>
      <c r="N1234" s="52">
        <v>260</v>
      </c>
      <c r="O1234" s="52">
        <v>0.12</v>
      </c>
      <c r="P1234" s="55">
        <v>4166.09</v>
      </c>
      <c r="Q1234" s="75" t="s">
        <v>40</v>
      </c>
    </row>
    <row r="1235" spans="1:17">
      <c r="A1235" s="65">
        <v>3734</v>
      </c>
      <c r="B1235" s="52" t="s">
        <v>17</v>
      </c>
      <c r="C1235" s="52" t="s">
        <v>18</v>
      </c>
      <c r="D1235" s="52" t="s">
        <v>36</v>
      </c>
      <c r="E1235" s="52" t="s">
        <v>67</v>
      </c>
      <c r="F1235" s="52" t="s">
        <v>55</v>
      </c>
      <c r="G1235" s="52" t="s">
        <v>22</v>
      </c>
      <c r="H1235" s="52" t="s">
        <v>31</v>
      </c>
      <c r="I1235" s="52">
        <v>2024</v>
      </c>
      <c r="J1235" s="52" t="s">
        <v>32</v>
      </c>
      <c r="K1235" s="52" t="s">
        <v>25</v>
      </c>
      <c r="L1235" s="52" t="s">
        <v>66</v>
      </c>
      <c r="M1235" s="55">
        <v>39.909999999999997</v>
      </c>
      <c r="N1235" s="52">
        <v>433</v>
      </c>
      <c r="O1235" s="52">
        <v>0.28000000000000003</v>
      </c>
      <c r="P1235" s="55">
        <v>4995.63</v>
      </c>
      <c r="Q1235" s="75" t="s">
        <v>40</v>
      </c>
    </row>
    <row r="1236" spans="1:17">
      <c r="A1236" s="65">
        <v>3737</v>
      </c>
      <c r="B1236" s="52" t="s">
        <v>17</v>
      </c>
      <c r="C1236" s="52" t="s">
        <v>28</v>
      </c>
      <c r="D1236" s="52" t="s">
        <v>54</v>
      </c>
      <c r="E1236" s="52" t="s">
        <v>30</v>
      </c>
      <c r="F1236" s="52" t="s">
        <v>43</v>
      </c>
      <c r="G1236" s="52" t="s">
        <v>22</v>
      </c>
      <c r="H1236" s="52" t="s">
        <v>23</v>
      </c>
      <c r="I1236" s="52">
        <v>2023</v>
      </c>
      <c r="J1236" s="52" t="s">
        <v>63</v>
      </c>
      <c r="K1236" s="52" t="s">
        <v>46</v>
      </c>
      <c r="L1236" s="52" t="s">
        <v>69</v>
      </c>
      <c r="M1236" s="55">
        <v>19.489999999999998</v>
      </c>
      <c r="N1236" s="52">
        <v>96</v>
      </c>
      <c r="O1236" s="52">
        <v>0.23</v>
      </c>
      <c r="P1236" s="55">
        <v>4440.3</v>
      </c>
      <c r="Q1236" s="75" t="s">
        <v>47</v>
      </c>
    </row>
    <row r="1237" spans="1:17">
      <c r="A1237" s="65">
        <v>3740</v>
      </c>
      <c r="B1237" s="52" t="s">
        <v>17</v>
      </c>
      <c r="C1237" s="52" t="s">
        <v>35</v>
      </c>
      <c r="D1237" s="52" t="s">
        <v>19</v>
      </c>
      <c r="E1237" s="52" t="s">
        <v>70</v>
      </c>
      <c r="F1237" s="52" t="s">
        <v>43</v>
      </c>
      <c r="G1237" s="52" t="s">
        <v>44</v>
      </c>
      <c r="H1237" s="52" t="s">
        <v>31</v>
      </c>
      <c r="I1237" s="52">
        <v>2023</v>
      </c>
      <c r="J1237" s="52" t="s">
        <v>45</v>
      </c>
      <c r="K1237" s="52" t="s">
        <v>58</v>
      </c>
      <c r="L1237" s="52" t="s">
        <v>26</v>
      </c>
      <c r="M1237" s="55">
        <v>39.9</v>
      </c>
      <c r="N1237" s="52">
        <v>250</v>
      </c>
      <c r="O1237" s="52">
        <v>0.18</v>
      </c>
      <c r="P1237" s="55">
        <v>2419.48</v>
      </c>
      <c r="Q1237" s="75" t="s">
        <v>40</v>
      </c>
    </row>
    <row r="1238" spans="1:17">
      <c r="A1238" s="65">
        <v>3744</v>
      </c>
      <c r="B1238" s="52" t="s">
        <v>17</v>
      </c>
      <c r="C1238" s="52" t="s">
        <v>28</v>
      </c>
      <c r="D1238" s="52" t="s">
        <v>52</v>
      </c>
      <c r="E1238" s="52" t="s">
        <v>37</v>
      </c>
      <c r="F1238" s="52" t="s">
        <v>60</v>
      </c>
      <c r="G1238" s="52" t="s">
        <v>57</v>
      </c>
      <c r="H1238" s="52" t="s">
        <v>31</v>
      </c>
      <c r="I1238" s="52">
        <v>2023</v>
      </c>
      <c r="J1238" s="52" t="s">
        <v>32</v>
      </c>
      <c r="K1238" s="52" t="s">
        <v>73</v>
      </c>
      <c r="L1238" s="52" t="s">
        <v>39</v>
      </c>
      <c r="M1238" s="55">
        <v>65.53</v>
      </c>
      <c r="N1238" s="52">
        <v>304</v>
      </c>
      <c r="O1238" s="52">
        <v>7.0000000000000007E-2</v>
      </c>
      <c r="P1238" s="55">
        <v>2021.72</v>
      </c>
      <c r="Q1238" s="75" t="s">
        <v>47</v>
      </c>
    </row>
    <row r="1239" spans="1:17">
      <c r="A1239" s="65">
        <v>3746</v>
      </c>
      <c r="B1239" s="52" t="s">
        <v>17</v>
      </c>
      <c r="C1239" s="52" t="s">
        <v>49</v>
      </c>
      <c r="D1239" s="52" t="s">
        <v>36</v>
      </c>
      <c r="E1239" s="52" t="s">
        <v>62</v>
      </c>
      <c r="F1239" s="52" t="s">
        <v>21</v>
      </c>
      <c r="G1239" s="52" t="s">
        <v>22</v>
      </c>
      <c r="H1239" s="52" t="s">
        <v>31</v>
      </c>
      <c r="I1239" s="52">
        <v>2024</v>
      </c>
      <c r="J1239" s="52" t="s">
        <v>63</v>
      </c>
      <c r="K1239" s="52" t="s">
        <v>64</v>
      </c>
      <c r="L1239" s="52" t="s">
        <v>39</v>
      </c>
      <c r="M1239" s="55">
        <v>5.26</v>
      </c>
      <c r="N1239" s="52">
        <v>441</v>
      </c>
      <c r="O1239" s="52">
        <v>0.12</v>
      </c>
      <c r="P1239" s="55">
        <v>4335.9799999999996</v>
      </c>
      <c r="Q1239" s="75" t="s">
        <v>61</v>
      </c>
    </row>
    <row r="1240" spans="1:17">
      <c r="A1240" s="65">
        <v>3749</v>
      </c>
      <c r="B1240" s="52" t="s">
        <v>17</v>
      </c>
      <c r="C1240" s="52" t="s">
        <v>18</v>
      </c>
      <c r="D1240" s="52" t="s">
        <v>29</v>
      </c>
      <c r="E1240" s="52" t="s">
        <v>30</v>
      </c>
      <c r="F1240" s="52" t="s">
        <v>21</v>
      </c>
      <c r="G1240" s="52" t="s">
        <v>44</v>
      </c>
      <c r="H1240" s="52" t="s">
        <v>23</v>
      </c>
      <c r="I1240" s="52">
        <v>2023</v>
      </c>
      <c r="J1240" s="52" t="s">
        <v>24</v>
      </c>
      <c r="K1240" s="52" t="s">
        <v>46</v>
      </c>
      <c r="L1240" s="52" t="s">
        <v>26</v>
      </c>
      <c r="M1240" s="55">
        <v>32.74</v>
      </c>
      <c r="N1240" s="52">
        <v>163</v>
      </c>
      <c r="O1240" s="52">
        <v>0.06</v>
      </c>
      <c r="P1240" s="55">
        <v>4668.3</v>
      </c>
      <c r="Q1240" s="75" t="s">
        <v>40</v>
      </c>
    </row>
    <row r="1241" spans="1:17">
      <c r="A1241" s="65">
        <v>3750</v>
      </c>
      <c r="B1241" s="52" t="s">
        <v>17</v>
      </c>
      <c r="C1241" s="52" t="s">
        <v>35</v>
      </c>
      <c r="D1241" s="52" t="s">
        <v>54</v>
      </c>
      <c r="E1241" s="52" t="s">
        <v>67</v>
      </c>
      <c r="F1241" s="52" t="s">
        <v>21</v>
      </c>
      <c r="G1241" s="52" t="s">
        <v>57</v>
      </c>
      <c r="H1241" s="52" t="s">
        <v>31</v>
      </c>
      <c r="I1241" s="52">
        <v>2024</v>
      </c>
      <c r="J1241" s="52" t="s">
        <v>32</v>
      </c>
      <c r="K1241" s="52" t="s">
        <v>51</v>
      </c>
      <c r="L1241" s="52" t="s">
        <v>39</v>
      </c>
      <c r="M1241" s="55">
        <v>76.91</v>
      </c>
      <c r="N1241" s="52">
        <v>165</v>
      </c>
      <c r="O1241" s="52">
        <v>0.2</v>
      </c>
      <c r="P1241" s="55">
        <v>2748.3</v>
      </c>
      <c r="Q1241" s="75" t="s">
        <v>27</v>
      </c>
    </row>
    <row r="1242" spans="1:17">
      <c r="A1242" s="65">
        <v>3751</v>
      </c>
      <c r="B1242" s="52" t="s">
        <v>17</v>
      </c>
      <c r="C1242" s="52" t="s">
        <v>28</v>
      </c>
      <c r="D1242" s="52" t="s">
        <v>36</v>
      </c>
      <c r="E1242" s="52" t="s">
        <v>70</v>
      </c>
      <c r="F1242" s="52" t="s">
        <v>21</v>
      </c>
      <c r="G1242" s="52" t="s">
        <v>57</v>
      </c>
      <c r="H1242" s="52" t="s">
        <v>31</v>
      </c>
      <c r="I1242" s="52">
        <v>2024</v>
      </c>
      <c r="J1242" s="52" t="s">
        <v>45</v>
      </c>
      <c r="K1242" s="52" t="s">
        <v>65</v>
      </c>
      <c r="L1242" s="52" t="s">
        <v>39</v>
      </c>
      <c r="M1242" s="55">
        <v>68.58</v>
      </c>
      <c r="N1242" s="52">
        <v>490</v>
      </c>
      <c r="O1242" s="52">
        <v>0.1</v>
      </c>
      <c r="P1242" s="55">
        <v>3127.95</v>
      </c>
      <c r="Q1242" s="75" t="s">
        <v>61</v>
      </c>
    </row>
    <row r="1243" spans="1:17">
      <c r="A1243" s="65">
        <v>3752</v>
      </c>
      <c r="B1243" s="52" t="s">
        <v>17</v>
      </c>
      <c r="C1243" s="52" t="s">
        <v>28</v>
      </c>
      <c r="D1243" s="52" t="s">
        <v>42</v>
      </c>
      <c r="E1243" s="52" t="s">
        <v>70</v>
      </c>
      <c r="F1243" s="52" t="s">
        <v>38</v>
      </c>
      <c r="G1243" s="52" t="s">
        <v>22</v>
      </c>
      <c r="H1243" s="52" t="s">
        <v>31</v>
      </c>
      <c r="I1243" s="52">
        <v>2024</v>
      </c>
      <c r="J1243" s="52" t="s">
        <v>63</v>
      </c>
      <c r="K1243" s="52" t="s">
        <v>25</v>
      </c>
      <c r="L1243" s="52" t="s">
        <v>66</v>
      </c>
      <c r="M1243" s="55">
        <v>42.91</v>
      </c>
      <c r="N1243" s="52">
        <v>207</v>
      </c>
      <c r="O1243" s="52">
        <v>0.23</v>
      </c>
      <c r="P1243" s="55">
        <v>13.57</v>
      </c>
      <c r="Q1243" s="75" t="s">
        <v>40</v>
      </c>
    </row>
    <row r="1244" spans="1:17">
      <c r="A1244" s="65">
        <v>3755</v>
      </c>
      <c r="B1244" s="52" t="s">
        <v>17</v>
      </c>
      <c r="C1244" s="52" t="s">
        <v>35</v>
      </c>
      <c r="D1244" s="52" t="s">
        <v>54</v>
      </c>
      <c r="E1244" s="52" t="s">
        <v>67</v>
      </c>
      <c r="F1244" s="52" t="s">
        <v>60</v>
      </c>
      <c r="G1244" s="52" t="s">
        <v>57</v>
      </c>
      <c r="H1244" s="52" t="s">
        <v>31</v>
      </c>
      <c r="I1244" s="52">
        <v>2024</v>
      </c>
      <c r="J1244" s="52" t="s">
        <v>45</v>
      </c>
      <c r="K1244" s="52" t="s">
        <v>65</v>
      </c>
      <c r="L1244" s="52" t="s">
        <v>34</v>
      </c>
      <c r="M1244" s="55">
        <v>15.3</v>
      </c>
      <c r="N1244" s="52">
        <v>329</v>
      </c>
      <c r="O1244" s="52">
        <v>0.19</v>
      </c>
      <c r="P1244" s="55">
        <v>2639.07</v>
      </c>
      <c r="Q1244" s="75" t="s">
        <v>61</v>
      </c>
    </row>
    <row r="1245" spans="1:17">
      <c r="A1245" s="65">
        <v>3758</v>
      </c>
      <c r="B1245" s="52" t="s">
        <v>17</v>
      </c>
      <c r="C1245" s="52" t="s">
        <v>28</v>
      </c>
      <c r="D1245" s="52" t="s">
        <v>42</v>
      </c>
      <c r="E1245" s="52" t="s">
        <v>59</v>
      </c>
      <c r="F1245" s="52" t="s">
        <v>60</v>
      </c>
      <c r="G1245" s="52" t="s">
        <v>22</v>
      </c>
      <c r="H1245" s="52" t="s">
        <v>23</v>
      </c>
      <c r="I1245" s="52">
        <v>2023</v>
      </c>
      <c r="J1245" s="52" t="s">
        <v>24</v>
      </c>
      <c r="K1245" s="52" t="s">
        <v>33</v>
      </c>
      <c r="L1245" s="52" t="s">
        <v>26</v>
      </c>
      <c r="M1245" s="55">
        <v>81.53</v>
      </c>
      <c r="N1245" s="52">
        <v>121</v>
      </c>
      <c r="O1245" s="52">
        <v>7.0000000000000007E-2</v>
      </c>
      <c r="P1245" s="55">
        <v>1517.62</v>
      </c>
      <c r="Q1245" s="75" t="s">
        <v>61</v>
      </c>
    </row>
    <row r="1246" spans="1:17">
      <c r="A1246" s="65">
        <v>3763</v>
      </c>
      <c r="B1246" s="52" t="s">
        <v>17</v>
      </c>
      <c r="C1246" s="52" t="s">
        <v>18</v>
      </c>
      <c r="D1246" s="52" t="s">
        <v>19</v>
      </c>
      <c r="E1246" s="52" t="s">
        <v>37</v>
      </c>
      <c r="F1246" s="52" t="s">
        <v>60</v>
      </c>
      <c r="G1246" s="52" t="s">
        <v>44</v>
      </c>
      <c r="H1246" s="52" t="s">
        <v>23</v>
      </c>
      <c r="I1246" s="52">
        <v>2024</v>
      </c>
      <c r="J1246" s="52" t="s">
        <v>63</v>
      </c>
      <c r="K1246" s="52" t="s">
        <v>51</v>
      </c>
      <c r="L1246" s="52" t="s">
        <v>69</v>
      </c>
      <c r="M1246" s="55">
        <v>43.54</v>
      </c>
      <c r="N1246" s="52">
        <v>283</v>
      </c>
      <c r="O1246" s="52">
        <v>0.25</v>
      </c>
      <c r="P1246" s="55">
        <v>775.84</v>
      </c>
      <c r="Q1246" s="75" t="s">
        <v>56</v>
      </c>
    </row>
    <row r="1247" spans="1:17">
      <c r="A1247" s="65">
        <v>3765</v>
      </c>
      <c r="B1247" s="52" t="s">
        <v>17</v>
      </c>
      <c r="C1247" s="52" t="s">
        <v>28</v>
      </c>
      <c r="D1247" s="52" t="s">
        <v>29</v>
      </c>
      <c r="E1247" s="52" t="s">
        <v>70</v>
      </c>
      <c r="F1247" s="52" t="s">
        <v>55</v>
      </c>
      <c r="G1247" s="52" t="s">
        <v>22</v>
      </c>
      <c r="H1247" s="52" t="s">
        <v>23</v>
      </c>
      <c r="I1247" s="52">
        <v>2023</v>
      </c>
      <c r="J1247" s="52" t="s">
        <v>45</v>
      </c>
      <c r="K1247" s="52" t="s">
        <v>33</v>
      </c>
      <c r="L1247" s="52" t="s">
        <v>39</v>
      </c>
      <c r="M1247" s="55">
        <v>85.76</v>
      </c>
      <c r="N1247" s="52">
        <v>90</v>
      </c>
      <c r="O1247" s="52">
        <v>0.18</v>
      </c>
      <c r="P1247" s="55">
        <v>762.14</v>
      </c>
      <c r="Q1247" s="75" t="s">
        <v>47</v>
      </c>
    </row>
    <row r="1248" spans="1:17">
      <c r="A1248" s="65">
        <v>3766</v>
      </c>
      <c r="B1248" s="52" t="s">
        <v>17</v>
      </c>
      <c r="C1248" s="52" t="s">
        <v>49</v>
      </c>
      <c r="D1248" s="52" t="s">
        <v>36</v>
      </c>
      <c r="E1248" s="52" t="s">
        <v>62</v>
      </c>
      <c r="F1248" s="52" t="s">
        <v>21</v>
      </c>
      <c r="G1248" s="52" t="s">
        <v>22</v>
      </c>
      <c r="H1248" s="52" t="s">
        <v>31</v>
      </c>
      <c r="I1248" s="52">
        <v>2023</v>
      </c>
      <c r="J1248" s="52" t="s">
        <v>63</v>
      </c>
      <c r="K1248" s="52" t="s">
        <v>46</v>
      </c>
      <c r="L1248" s="52" t="s">
        <v>39</v>
      </c>
      <c r="M1248" s="55">
        <v>65.06</v>
      </c>
      <c r="N1248" s="52">
        <v>371</v>
      </c>
      <c r="O1248" s="52">
        <v>0.17</v>
      </c>
      <c r="P1248" s="55">
        <v>622.83000000000004</v>
      </c>
      <c r="Q1248" s="75" t="s">
        <v>40</v>
      </c>
    </row>
    <row r="1249" spans="1:17">
      <c r="A1249" s="65">
        <v>3768</v>
      </c>
      <c r="B1249" s="52" t="s">
        <v>17</v>
      </c>
      <c r="C1249" s="52" t="s">
        <v>49</v>
      </c>
      <c r="D1249" s="52" t="s">
        <v>19</v>
      </c>
      <c r="E1249" s="52" t="s">
        <v>30</v>
      </c>
      <c r="F1249" s="52" t="s">
        <v>21</v>
      </c>
      <c r="G1249" s="52" t="s">
        <v>22</v>
      </c>
      <c r="H1249" s="52" t="s">
        <v>31</v>
      </c>
      <c r="I1249" s="52">
        <v>2024</v>
      </c>
      <c r="J1249" s="52" t="s">
        <v>45</v>
      </c>
      <c r="K1249" s="52" t="s">
        <v>46</v>
      </c>
      <c r="L1249" s="52" t="s">
        <v>39</v>
      </c>
      <c r="M1249" s="55">
        <v>89.59</v>
      </c>
      <c r="N1249" s="52">
        <v>90</v>
      </c>
      <c r="O1249" s="52">
        <v>0.1</v>
      </c>
      <c r="P1249" s="55">
        <v>3743.08</v>
      </c>
      <c r="Q1249" s="75" t="s">
        <v>47</v>
      </c>
    </row>
    <row r="1250" spans="1:17">
      <c r="A1250" s="65">
        <v>3771</v>
      </c>
      <c r="B1250" s="52" t="s">
        <v>17</v>
      </c>
      <c r="C1250" s="52" t="s">
        <v>18</v>
      </c>
      <c r="D1250" s="52" t="s">
        <v>42</v>
      </c>
      <c r="E1250" s="52" t="s">
        <v>62</v>
      </c>
      <c r="F1250" s="52" t="s">
        <v>60</v>
      </c>
      <c r="G1250" s="52" t="s">
        <v>44</v>
      </c>
      <c r="H1250" s="52" t="s">
        <v>31</v>
      </c>
      <c r="I1250" s="52">
        <v>2023</v>
      </c>
      <c r="J1250" s="52" t="s">
        <v>45</v>
      </c>
      <c r="K1250" s="52" t="s">
        <v>65</v>
      </c>
      <c r="L1250" s="52" t="s">
        <v>39</v>
      </c>
      <c r="M1250" s="55">
        <v>96.84</v>
      </c>
      <c r="N1250" s="52">
        <v>365</v>
      </c>
      <c r="O1250" s="52">
        <v>0.17</v>
      </c>
      <c r="P1250" s="55">
        <v>4768.28</v>
      </c>
      <c r="Q1250" s="75" t="s">
        <v>56</v>
      </c>
    </row>
    <row r="1251" spans="1:17">
      <c r="A1251" s="65">
        <v>3776</v>
      </c>
      <c r="B1251" s="52" t="s">
        <v>17</v>
      </c>
      <c r="C1251" s="52" t="s">
        <v>35</v>
      </c>
      <c r="D1251" s="52" t="s">
        <v>50</v>
      </c>
      <c r="E1251" s="52" t="s">
        <v>20</v>
      </c>
      <c r="F1251" s="52" t="s">
        <v>21</v>
      </c>
      <c r="G1251" s="52" t="s">
        <v>57</v>
      </c>
      <c r="H1251" s="52" t="s">
        <v>23</v>
      </c>
      <c r="I1251" s="52">
        <v>2024</v>
      </c>
      <c r="J1251" s="52" t="s">
        <v>32</v>
      </c>
      <c r="K1251" s="52" t="s">
        <v>71</v>
      </c>
      <c r="L1251" s="52" t="s">
        <v>26</v>
      </c>
      <c r="M1251" s="55">
        <v>31.09</v>
      </c>
      <c r="N1251" s="52">
        <v>298</v>
      </c>
      <c r="O1251" s="52">
        <v>0.3</v>
      </c>
      <c r="P1251" s="55">
        <v>2453.66</v>
      </c>
      <c r="Q1251" s="75" t="s">
        <v>61</v>
      </c>
    </row>
    <row r="1252" spans="1:17">
      <c r="A1252" s="65">
        <v>3779</v>
      </c>
      <c r="B1252" s="52" t="s">
        <v>17</v>
      </c>
      <c r="C1252" s="52" t="s">
        <v>49</v>
      </c>
      <c r="D1252" s="52" t="s">
        <v>42</v>
      </c>
      <c r="E1252" s="52" t="s">
        <v>20</v>
      </c>
      <c r="F1252" s="52" t="s">
        <v>60</v>
      </c>
      <c r="G1252" s="52" t="s">
        <v>22</v>
      </c>
      <c r="H1252" s="52" t="s">
        <v>23</v>
      </c>
      <c r="I1252" s="52">
        <v>2024</v>
      </c>
      <c r="J1252" s="52" t="s">
        <v>24</v>
      </c>
      <c r="K1252" s="52" t="s">
        <v>51</v>
      </c>
      <c r="L1252" s="52" t="s">
        <v>69</v>
      </c>
      <c r="M1252" s="55">
        <v>59.13</v>
      </c>
      <c r="N1252" s="52">
        <v>320</v>
      </c>
      <c r="O1252" s="52">
        <v>0.14000000000000001</v>
      </c>
      <c r="P1252" s="55">
        <v>1409.23</v>
      </c>
      <c r="Q1252" s="75" t="s">
        <v>40</v>
      </c>
    </row>
    <row r="1253" spans="1:17">
      <c r="A1253" s="65">
        <v>3780</v>
      </c>
      <c r="B1253" s="52" t="s">
        <v>17</v>
      </c>
      <c r="C1253" s="52" t="s">
        <v>28</v>
      </c>
      <c r="D1253" s="52" t="s">
        <v>29</v>
      </c>
      <c r="E1253" s="52" t="s">
        <v>62</v>
      </c>
      <c r="F1253" s="52" t="s">
        <v>38</v>
      </c>
      <c r="G1253" s="52" t="s">
        <v>44</v>
      </c>
      <c r="H1253" s="52" t="s">
        <v>31</v>
      </c>
      <c r="I1253" s="52">
        <v>2024</v>
      </c>
      <c r="J1253" s="52" t="s">
        <v>45</v>
      </c>
      <c r="K1253" s="52" t="s">
        <v>73</v>
      </c>
      <c r="L1253" s="52" t="s">
        <v>39</v>
      </c>
      <c r="M1253" s="55">
        <v>66.78</v>
      </c>
      <c r="N1253" s="52">
        <v>161</v>
      </c>
      <c r="O1253" s="52">
        <v>0.14000000000000001</v>
      </c>
      <c r="P1253" s="55">
        <v>3555.59</v>
      </c>
      <c r="Q1253" s="75" t="s">
        <v>56</v>
      </c>
    </row>
    <row r="1254" spans="1:17">
      <c r="A1254" s="65">
        <v>3788</v>
      </c>
      <c r="B1254" s="52" t="s">
        <v>17</v>
      </c>
      <c r="C1254" s="52" t="s">
        <v>18</v>
      </c>
      <c r="D1254" s="52" t="s">
        <v>50</v>
      </c>
      <c r="E1254" s="52" t="s">
        <v>59</v>
      </c>
      <c r="F1254" s="52" t="s">
        <v>38</v>
      </c>
      <c r="G1254" s="52" t="s">
        <v>22</v>
      </c>
      <c r="H1254" s="52" t="s">
        <v>31</v>
      </c>
      <c r="I1254" s="52">
        <v>2023</v>
      </c>
      <c r="J1254" s="52" t="s">
        <v>32</v>
      </c>
      <c r="K1254" s="52" t="s">
        <v>73</v>
      </c>
      <c r="L1254" s="52" t="s">
        <v>69</v>
      </c>
      <c r="M1254" s="55">
        <v>60.09</v>
      </c>
      <c r="N1254" s="52">
        <v>140</v>
      </c>
      <c r="O1254" s="52">
        <v>0.01</v>
      </c>
      <c r="P1254" s="55">
        <v>1411.88</v>
      </c>
      <c r="Q1254" s="75" t="s">
        <v>47</v>
      </c>
    </row>
    <row r="1255" spans="1:17">
      <c r="A1255" s="65">
        <v>3790</v>
      </c>
      <c r="B1255" s="52" t="s">
        <v>17</v>
      </c>
      <c r="C1255" s="52" t="s">
        <v>18</v>
      </c>
      <c r="D1255" s="52" t="s">
        <v>29</v>
      </c>
      <c r="E1255" s="52" t="s">
        <v>20</v>
      </c>
      <c r="F1255" s="52" t="s">
        <v>55</v>
      </c>
      <c r="G1255" s="52" t="s">
        <v>22</v>
      </c>
      <c r="H1255" s="52" t="s">
        <v>31</v>
      </c>
      <c r="I1255" s="52">
        <v>2023</v>
      </c>
      <c r="J1255" s="52" t="s">
        <v>24</v>
      </c>
      <c r="K1255" s="52" t="s">
        <v>51</v>
      </c>
      <c r="L1255" s="52" t="s">
        <v>66</v>
      </c>
      <c r="M1255" s="55">
        <v>69.37</v>
      </c>
      <c r="N1255" s="52">
        <v>354</v>
      </c>
      <c r="O1255" s="52">
        <v>0.02</v>
      </c>
      <c r="P1255" s="55">
        <v>753.07</v>
      </c>
      <c r="Q1255" s="75" t="s">
        <v>47</v>
      </c>
    </row>
    <row r="1256" spans="1:17">
      <c r="A1256" s="65">
        <v>3791</v>
      </c>
      <c r="B1256" s="52" t="s">
        <v>17</v>
      </c>
      <c r="C1256" s="52" t="s">
        <v>49</v>
      </c>
      <c r="D1256" s="52" t="s">
        <v>19</v>
      </c>
      <c r="E1256" s="52" t="s">
        <v>67</v>
      </c>
      <c r="F1256" s="52" t="s">
        <v>43</v>
      </c>
      <c r="G1256" s="52" t="s">
        <v>22</v>
      </c>
      <c r="H1256" s="52" t="s">
        <v>31</v>
      </c>
      <c r="I1256" s="52">
        <v>2024</v>
      </c>
      <c r="J1256" s="52" t="s">
        <v>32</v>
      </c>
      <c r="K1256" s="52" t="s">
        <v>33</v>
      </c>
      <c r="L1256" s="52" t="s">
        <v>69</v>
      </c>
      <c r="M1256" s="55">
        <v>31.18</v>
      </c>
      <c r="N1256" s="52">
        <v>392</v>
      </c>
      <c r="O1256" s="52">
        <v>0.04</v>
      </c>
      <c r="P1256" s="55">
        <v>4160.9799999999996</v>
      </c>
      <c r="Q1256" s="75" t="s">
        <v>27</v>
      </c>
    </row>
    <row r="1257" spans="1:17">
      <c r="A1257" s="65">
        <v>3793</v>
      </c>
      <c r="B1257" s="52" t="s">
        <v>17</v>
      </c>
      <c r="C1257" s="52" t="s">
        <v>28</v>
      </c>
      <c r="D1257" s="52" t="s">
        <v>50</v>
      </c>
      <c r="E1257" s="52" t="s">
        <v>30</v>
      </c>
      <c r="F1257" s="52" t="s">
        <v>43</v>
      </c>
      <c r="G1257" s="52" t="s">
        <v>22</v>
      </c>
      <c r="H1257" s="52" t="s">
        <v>31</v>
      </c>
      <c r="I1257" s="52">
        <v>2023</v>
      </c>
      <c r="J1257" s="52" t="s">
        <v>32</v>
      </c>
      <c r="K1257" s="52" t="s">
        <v>72</v>
      </c>
      <c r="L1257" s="52" t="s">
        <v>39</v>
      </c>
      <c r="M1257" s="55">
        <v>12.31</v>
      </c>
      <c r="N1257" s="52">
        <v>311</v>
      </c>
      <c r="O1257" s="52">
        <v>0.25</v>
      </c>
      <c r="P1257" s="55">
        <v>4638.66</v>
      </c>
      <c r="Q1257" s="75" t="s">
        <v>61</v>
      </c>
    </row>
    <row r="1258" spans="1:17">
      <c r="A1258" s="65">
        <v>3794</v>
      </c>
      <c r="B1258" s="52" t="s">
        <v>17</v>
      </c>
      <c r="C1258" s="52" t="s">
        <v>18</v>
      </c>
      <c r="D1258" s="52" t="s">
        <v>50</v>
      </c>
      <c r="E1258" s="52" t="s">
        <v>62</v>
      </c>
      <c r="F1258" s="52" t="s">
        <v>21</v>
      </c>
      <c r="G1258" s="52" t="s">
        <v>22</v>
      </c>
      <c r="H1258" s="52" t="s">
        <v>23</v>
      </c>
      <c r="I1258" s="52">
        <v>2024</v>
      </c>
      <c r="J1258" s="52" t="s">
        <v>24</v>
      </c>
      <c r="K1258" s="52" t="s">
        <v>25</v>
      </c>
      <c r="L1258" s="52" t="s">
        <v>34</v>
      </c>
      <c r="M1258" s="55">
        <v>95.21</v>
      </c>
      <c r="N1258" s="52">
        <v>210</v>
      </c>
      <c r="O1258" s="52">
        <v>0.14000000000000001</v>
      </c>
      <c r="P1258" s="55">
        <v>2054.3000000000002</v>
      </c>
      <c r="Q1258" s="75" t="s">
        <v>61</v>
      </c>
    </row>
    <row r="1259" spans="1:17">
      <c r="A1259" s="65">
        <v>3798</v>
      </c>
      <c r="B1259" s="52" t="s">
        <v>17</v>
      </c>
      <c r="C1259" s="52" t="s">
        <v>28</v>
      </c>
      <c r="D1259" s="52" t="s">
        <v>19</v>
      </c>
      <c r="E1259" s="52" t="s">
        <v>70</v>
      </c>
      <c r="F1259" s="52" t="s">
        <v>43</v>
      </c>
      <c r="G1259" s="52" t="s">
        <v>44</v>
      </c>
      <c r="H1259" s="52" t="s">
        <v>31</v>
      </c>
      <c r="I1259" s="52">
        <v>2023</v>
      </c>
      <c r="J1259" s="52" t="s">
        <v>32</v>
      </c>
      <c r="K1259" s="52" t="s">
        <v>68</v>
      </c>
      <c r="L1259" s="52" t="s">
        <v>69</v>
      </c>
      <c r="M1259" s="55">
        <v>68.209999999999994</v>
      </c>
      <c r="N1259" s="52">
        <v>244</v>
      </c>
      <c r="O1259" s="52">
        <v>0.22</v>
      </c>
      <c r="P1259" s="55">
        <v>1715.65</v>
      </c>
      <c r="Q1259" s="75" t="s">
        <v>27</v>
      </c>
    </row>
    <row r="1260" spans="1:17">
      <c r="A1260" s="65">
        <v>3801</v>
      </c>
      <c r="B1260" s="52" t="s">
        <v>17</v>
      </c>
      <c r="C1260" s="52" t="s">
        <v>28</v>
      </c>
      <c r="D1260" s="52" t="s">
        <v>42</v>
      </c>
      <c r="E1260" s="52" t="s">
        <v>59</v>
      </c>
      <c r="F1260" s="52" t="s">
        <v>55</v>
      </c>
      <c r="G1260" s="52" t="s">
        <v>22</v>
      </c>
      <c r="H1260" s="52" t="s">
        <v>31</v>
      </c>
      <c r="I1260" s="52">
        <v>2023</v>
      </c>
      <c r="J1260" s="52" t="s">
        <v>63</v>
      </c>
      <c r="K1260" s="52" t="s">
        <v>64</v>
      </c>
      <c r="L1260" s="52" t="s">
        <v>39</v>
      </c>
      <c r="M1260" s="55">
        <v>57.49</v>
      </c>
      <c r="N1260" s="52">
        <v>235</v>
      </c>
      <c r="O1260" s="52">
        <v>0.04</v>
      </c>
      <c r="P1260" s="55">
        <v>1374.52</v>
      </c>
      <c r="Q1260" s="75" t="s">
        <v>27</v>
      </c>
    </row>
    <row r="1261" spans="1:17">
      <c r="A1261" s="65">
        <v>3803</v>
      </c>
      <c r="B1261" s="52" t="s">
        <v>17</v>
      </c>
      <c r="C1261" s="52" t="s">
        <v>18</v>
      </c>
      <c r="D1261" s="52" t="s">
        <v>42</v>
      </c>
      <c r="E1261" s="52" t="s">
        <v>70</v>
      </c>
      <c r="F1261" s="52" t="s">
        <v>38</v>
      </c>
      <c r="G1261" s="52" t="s">
        <v>22</v>
      </c>
      <c r="H1261" s="52" t="s">
        <v>23</v>
      </c>
      <c r="I1261" s="52">
        <v>2024</v>
      </c>
      <c r="J1261" s="52" t="s">
        <v>32</v>
      </c>
      <c r="K1261" s="52" t="s">
        <v>33</v>
      </c>
      <c r="L1261" s="52" t="s">
        <v>69</v>
      </c>
      <c r="M1261" s="55">
        <v>32.9</v>
      </c>
      <c r="N1261" s="52">
        <v>286</v>
      </c>
      <c r="O1261" s="52">
        <v>0.28999999999999998</v>
      </c>
      <c r="P1261" s="55">
        <v>1427.16</v>
      </c>
      <c r="Q1261" s="75" t="s">
        <v>47</v>
      </c>
    </row>
    <row r="1262" spans="1:17">
      <c r="A1262" s="65">
        <v>3807</v>
      </c>
      <c r="B1262" s="52" t="s">
        <v>17</v>
      </c>
      <c r="C1262" s="52" t="s">
        <v>28</v>
      </c>
      <c r="D1262" s="52" t="s">
        <v>29</v>
      </c>
      <c r="E1262" s="52" t="s">
        <v>59</v>
      </c>
      <c r="F1262" s="52" t="s">
        <v>55</v>
      </c>
      <c r="G1262" s="52" t="s">
        <v>57</v>
      </c>
      <c r="H1262" s="52" t="s">
        <v>23</v>
      </c>
      <c r="I1262" s="52">
        <v>2023</v>
      </c>
      <c r="J1262" s="52" t="s">
        <v>32</v>
      </c>
      <c r="K1262" s="52" t="s">
        <v>25</v>
      </c>
      <c r="L1262" s="52" t="s">
        <v>69</v>
      </c>
      <c r="M1262" s="55">
        <v>31.78</v>
      </c>
      <c r="N1262" s="52">
        <v>144</v>
      </c>
      <c r="O1262" s="52">
        <v>0.19</v>
      </c>
      <c r="P1262" s="55">
        <v>439.75</v>
      </c>
      <c r="Q1262" s="75" t="s">
        <v>47</v>
      </c>
    </row>
    <row r="1263" spans="1:17">
      <c r="A1263" s="65">
        <v>3811</v>
      </c>
      <c r="B1263" s="52" t="s">
        <v>17</v>
      </c>
      <c r="C1263" s="52" t="s">
        <v>18</v>
      </c>
      <c r="D1263" s="52" t="s">
        <v>19</v>
      </c>
      <c r="E1263" s="52" t="s">
        <v>59</v>
      </c>
      <c r="F1263" s="52" t="s">
        <v>55</v>
      </c>
      <c r="G1263" s="52" t="s">
        <v>44</v>
      </c>
      <c r="H1263" s="52" t="s">
        <v>31</v>
      </c>
      <c r="I1263" s="52">
        <v>2024</v>
      </c>
      <c r="J1263" s="52" t="s">
        <v>63</v>
      </c>
      <c r="K1263" s="52" t="s">
        <v>46</v>
      </c>
      <c r="L1263" s="52" t="s">
        <v>26</v>
      </c>
      <c r="M1263" s="55">
        <v>97.68</v>
      </c>
      <c r="N1263" s="52">
        <v>34</v>
      </c>
      <c r="O1263" s="52">
        <v>0.2</v>
      </c>
      <c r="P1263" s="55">
        <v>1248.06</v>
      </c>
      <c r="Q1263" s="75" t="s">
        <v>61</v>
      </c>
    </row>
    <row r="1264" spans="1:17">
      <c r="A1264" s="65">
        <v>3816</v>
      </c>
      <c r="B1264" s="52" t="s">
        <v>17</v>
      </c>
      <c r="C1264" s="52" t="s">
        <v>35</v>
      </c>
      <c r="D1264" s="52" t="s">
        <v>54</v>
      </c>
      <c r="E1264" s="52" t="s">
        <v>30</v>
      </c>
      <c r="F1264" s="52" t="s">
        <v>21</v>
      </c>
      <c r="G1264" s="52" t="s">
        <v>44</v>
      </c>
      <c r="H1264" s="52" t="s">
        <v>23</v>
      </c>
      <c r="I1264" s="52">
        <v>2024</v>
      </c>
      <c r="J1264" s="52" t="s">
        <v>63</v>
      </c>
      <c r="K1264" s="52" t="s">
        <v>33</v>
      </c>
      <c r="L1264" s="52" t="s">
        <v>39</v>
      </c>
      <c r="M1264" s="55">
        <v>16</v>
      </c>
      <c r="N1264" s="52">
        <v>310</v>
      </c>
      <c r="O1264" s="52">
        <v>0.12</v>
      </c>
      <c r="P1264" s="55">
        <v>616.53</v>
      </c>
      <c r="Q1264" s="75" t="s">
        <v>61</v>
      </c>
    </row>
    <row r="1265" spans="1:17">
      <c r="A1265" s="65">
        <v>3817</v>
      </c>
      <c r="B1265" s="52" t="s">
        <v>17</v>
      </c>
      <c r="C1265" s="52" t="s">
        <v>18</v>
      </c>
      <c r="D1265" s="52" t="s">
        <v>29</v>
      </c>
      <c r="E1265" s="52" t="s">
        <v>30</v>
      </c>
      <c r="F1265" s="52" t="s">
        <v>55</v>
      </c>
      <c r="G1265" s="52" t="s">
        <v>44</v>
      </c>
      <c r="H1265" s="52" t="s">
        <v>23</v>
      </c>
      <c r="I1265" s="52">
        <v>2023</v>
      </c>
      <c r="J1265" s="52" t="s">
        <v>24</v>
      </c>
      <c r="K1265" s="52" t="s">
        <v>65</v>
      </c>
      <c r="L1265" s="52" t="s">
        <v>69</v>
      </c>
      <c r="M1265" s="55">
        <v>24.69</v>
      </c>
      <c r="N1265" s="52">
        <v>409</v>
      </c>
      <c r="O1265" s="52">
        <v>0.04</v>
      </c>
      <c r="P1265" s="55">
        <v>4873.1899999999996</v>
      </c>
      <c r="Q1265" s="75" t="s">
        <v>27</v>
      </c>
    </row>
    <row r="1266" spans="1:17">
      <c r="A1266" s="65">
        <v>3819</v>
      </c>
      <c r="B1266" s="52" t="s">
        <v>17</v>
      </c>
      <c r="C1266" s="52" t="s">
        <v>18</v>
      </c>
      <c r="D1266" s="52" t="s">
        <v>36</v>
      </c>
      <c r="E1266" s="52" t="s">
        <v>62</v>
      </c>
      <c r="F1266" s="52" t="s">
        <v>60</v>
      </c>
      <c r="G1266" s="52" t="s">
        <v>44</v>
      </c>
      <c r="H1266" s="52" t="s">
        <v>23</v>
      </c>
      <c r="I1266" s="52">
        <v>2023</v>
      </c>
      <c r="J1266" s="52" t="s">
        <v>24</v>
      </c>
      <c r="K1266" s="52" t="s">
        <v>72</v>
      </c>
      <c r="L1266" s="52" t="s">
        <v>39</v>
      </c>
      <c r="M1266" s="55">
        <v>90.16</v>
      </c>
      <c r="N1266" s="52">
        <v>10</v>
      </c>
      <c r="O1266" s="52">
        <v>0.1</v>
      </c>
      <c r="P1266" s="55">
        <v>4862.4399999999996</v>
      </c>
      <c r="Q1266" s="75" t="s">
        <v>56</v>
      </c>
    </row>
    <row r="1267" spans="1:17">
      <c r="A1267" s="65">
        <v>3820</v>
      </c>
      <c r="B1267" s="52" t="s">
        <v>17</v>
      </c>
      <c r="C1267" s="52" t="s">
        <v>49</v>
      </c>
      <c r="D1267" s="52" t="s">
        <v>54</v>
      </c>
      <c r="E1267" s="52" t="s">
        <v>62</v>
      </c>
      <c r="F1267" s="52" t="s">
        <v>43</v>
      </c>
      <c r="G1267" s="52" t="s">
        <v>44</v>
      </c>
      <c r="H1267" s="52" t="s">
        <v>31</v>
      </c>
      <c r="I1267" s="52">
        <v>2023</v>
      </c>
      <c r="J1267" s="52" t="s">
        <v>24</v>
      </c>
      <c r="K1267" s="52" t="s">
        <v>33</v>
      </c>
      <c r="L1267" s="52" t="s">
        <v>69</v>
      </c>
      <c r="M1267" s="55">
        <v>71.28</v>
      </c>
      <c r="N1267" s="52">
        <v>469</v>
      </c>
      <c r="O1267" s="52">
        <v>0.12</v>
      </c>
      <c r="P1267" s="55">
        <v>3137.44</v>
      </c>
      <c r="Q1267" s="75" t="s">
        <v>56</v>
      </c>
    </row>
    <row r="1268" spans="1:17">
      <c r="A1268" s="65">
        <v>3821</v>
      </c>
      <c r="B1268" s="52" t="s">
        <v>17</v>
      </c>
      <c r="C1268" s="52" t="s">
        <v>18</v>
      </c>
      <c r="D1268" s="52" t="s">
        <v>54</v>
      </c>
      <c r="E1268" s="52" t="s">
        <v>30</v>
      </c>
      <c r="F1268" s="52" t="s">
        <v>21</v>
      </c>
      <c r="G1268" s="52" t="s">
        <v>44</v>
      </c>
      <c r="H1268" s="52" t="s">
        <v>31</v>
      </c>
      <c r="I1268" s="52">
        <v>2023</v>
      </c>
      <c r="J1268" s="52" t="s">
        <v>63</v>
      </c>
      <c r="K1268" s="52" t="s">
        <v>46</v>
      </c>
      <c r="L1268" s="52" t="s">
        <v>39</v>
      </c>
      <c r="M1268" s="55">
        <v>84.68</v>
      </c>
      <c r="N1268" s="52">
        <v>485</v>
      </c>
      <c r="O1268" s="52">
        <v>0.17</v>
      </c>
      <c r="P1268" s="55">
        <v>4495.1499999999996</v>
      </c>
      <c r="Q1268" s="75" t="s">
        <v>27</v>
      </c>
    </row>
    <row r="1269" spans="1:17">
      <c r="A1269" s="65">
        <v>3824</v>
      </c>
      <c r="B1269" s="52" t="s">
        <v>17</v>
      </c>
      <c r="C1269" s="52" t="s">
        <v>28</v>
      </c>
      <c r="D1269" s="52" t="s">
        <v>52</v>
      </c>
      <c r="E1269" s="52" t="s">
        <v>37</v>
      </c>
      <c r="F1269" s="52" t="s">
        <v>55</v>
      </c>
      <c r="G1269" s="52" t="s">
        <v>44</v>
      </c>
      <c r="H1269" s="52" t="s">
        <v>31</v>
      </c>
      <c r="I1269" s="52">
        <v>2024</v>
      </c>
      <c r="J1269" s="52" t="s">
        <v>63</v>
      </c>
      <c r="K1269" s="52" t="s">
        <v>51</v>
      </c>
      <c r="L1269" s="52" t="s">
        <v>26</v>
      </c>
      <c r="M1269" s="55">
        <v>38.94</v>
      </c>
      <c r="N1269" s="52">
        <v>203</v>
      </c>
      <c r="O1269" s="52">
        <v>0.23</v>
      </c>
      <c r="P1269" s="55">
        <v>3260.86</v>
      </c>
      <c r="Q1269" s="75" t="s">
        <v>61</v>
      </c>
    </row>
    <row r="1270" spans="1:17">
      <c r="A1270" s="65">
        <v>3825</v>
      </c>
      <c r="B1270" s="52" t="s">
        <v>17</v>
      </c>
      <c r="C1270" s="52" t="s">
        <v>35</v>
      </c>
      <c r="D1270" s="52" t="s">
        <v>36</v>
      </c>
      <c r="E1270" s="52" t="s">
        <v>67</v>
      </c>
      <c r="F1270" s="52" t="s">
        <v>55</v>
      </c>
      <c r="G1270" s="52" t="s">
        <v>44</v>
      </c>
      <c r="H1270" s="52" t="s">
        <v>23</v>
      </c>
      <c r="I1270" s="52">
        <v>2024</v>
      </c>
      <c r="J1270" s="52" t="s">
        <v>63</v>
      </c>
      <c r="K1270" s="52" t="s">
        <v>68</v>
      </c>
      <c r="L1270" s="52" t="s">
        <v>26</v>
      </c>
      <c r="M1270" s="55">
        <v>86.3</v>
      </c>
      <c r="N1270" s="52">
        <v>436</v>
      </c>
      <c r="O1270" s="52">
        <v>0.26</v>
      </c>
      <c r="P1270" s="55">
        <v>3943.23</v>
      </c>
      <c r="Q1270" s="75" t="s">
        <v>27</v>
      </c>
    </row>
    <row r="1271" spans="1:17">
      <c r="A1271" s="65">
        <v>3833</v>
      </c>
      <c r="B1271" s="52" t="s">
        <v>17</v>
      </c>
      <c r="C1271" s="52" t="s">
        <v>28</v>
      </c>
      <c r="D1271" s="52" t="s">
        <v>50</v>
      </c>
      <c r="E1271" s="52" t="s">
        <v>37</v>
      </c>
      <c r="F1271" s="52" t="s">
        <v>38</v>
      </c>
      <c r="G1271" s="52" t="s">
        <v>57</v>
      </c>
      <c r="H1271" s="52" t="s">
        <v>31</v>
      </c>
      <c r="I1271" s="52">
        <v>2024</v>
      </c>
      <c r="J1271" s="52" t="s">
        <v>32</v>
      </c>
      <c r="K1271" s="52" t="s">
        <v>33</v>
      </c>
      <c r="L1271" s="52" t="s">
        <v>26</v>
      </c>
      <c r="M1271" s="55">
        <v>26.7</v>
      </c>
      <c r="N1271" s="52">
        <v>313</v>
      </c>
      <c r="O1271" s="52">
        <v>0.18</v>
      </c>
      <c r="P1271" s="55">
        <v>1658.12</v>
      </c>
      <c r="Q1271" s="75" t="s">
        <v>27</v>
      </c>
    </row>
    <row r="1272" spans="1:17">
      <c r="A1272" s="65">
        <v>3835</v>
      </c>
      <c r="B1272" s="52" t="s">
        <v>17</v>
      </c>
      <c r="C1272" s="52" t="s">
        <v>18</v>
      </c>
      <c r="D1272" s="52" t="s">
        <v>50</v>
      </c>
      <c r="E1272" s="52" t="s">
        <v>30</v>
      </c>
      <c r="F1272" s="52" t="s">
        <v>21</v>
      </c>
      <c r="G1272" s="52" t="s">
        <v>44</v>
      </c>
      <c r="H1272" s="52" t="s">
        <v>23</v>
      </c>
      <c r="I1272" s="52">
        <v>2024</v>
      </c>
      <c r="J1272" s="52" t="s">
        <v>63</v>
      </c>
      <c r="K1272" s="52" t="s">
        <v>58</v>
      </c>
      <c r="L1272" s="52" t="s">
        <v>26</v>
      </c>
      <c r="M1272" s="55">
        <v>67.38</v>
      </c>
      <c r="N1272" s="52">
        <v>71</v>
      </c>
      <c r="O1272" s="52">
        <v>0.22</v>
      </c>
      <c r="P1272" s="55">
        <v>4434.71</v>
      </c>
      <c r="Q1272" s="75" t="s">
        <v>61</v>
      </c>
    </row>
    <row r="1273" spans="1:17">
      <c r="A1273" s="65">
        <v>3839</v>
      </c>
      <c r="B1273" s="52" t="s">
        <v>17</v>
      </c>
      <c r="C1273" s="52" t="s">
        <v>28</v>
      </c>
      <c r="D1273" s="52" t="s">
        <v>52</v>
      </c>
      <c r="E1273" s="52" t="s">
        <v>67</v>
      </c>
      <c r="F1273" s="52" t="s">
        <v>60</v>
      </c>
      <c r="G1273" s="52" t="s">
        <v>22</v>
      </c>
      <c r="H1273" s="52" t="s">
        <v>31</v>
      </c>
      <c r="I1273" s="52">
        <v>2023</v>
      </c>
      <c r="J1273" s="52" t="s">
        <v>63</v>
      </c>
      <c r="K1273" s="52" t="s">
        <v>33</v>
      </c>
      <c r="L1273" s="52" t="s">
        <v>66</v>
      </c>
      <c r="M1273" s="55">
        <v>20.93</v>
      </c>
      <c r="N1273" s="52">
        <v>11</v>
      </c>
      <c r="O1273" s="52">
        <v>0.27</v>
      </c>
      <c r="P1273" s="55">
        <v>4551.95</v>
      </c>
      <c r="Q1273" s="75" t="s">
        <v>47</v>
      </c>
    </row>
    <row r="1274" spans="1:17">
      <c r="A1274" s="65">
        <v>3840</v>
      </c>
      <c r="B1274" s="52" t="s">
        <v>17</v>
      </c>
      <c r="C1274" s="52" t="s">
        <v>28</v>
      </c>
      <c r="D1274" s="52" t="s">
        <v>54</v>
      </c>
      <c r="E1274" s="52" t="s">
        <v>59</v>
      </c>
      <c r="F1274" s="52" t="s">
        <v>43</v>
      </c>
      <c r="G1274" s="52" t="s">
        <v>22</v>
      </c>
      <c r="H1274" s="52" t="s">
        <v>31</v>
      </c>
      <c r="I1274" s="52">
        <v>2023</v>
      </c>
      <c r="J1274" s="52" t="s">
        <v>45</v>
      </c>
      <c r="K1274" s="52" t="s">
        <v>51</v>
      </c>
      <c r="L1274" s="52" t="s">
        <v>66</v>
      </c>
      <c r="M1274" s="55">
        <v>14.04</v>
      </c>
      <c r="N1274" s="52">
        <v>490</v>
      </c>
      <c r="O1274" s="52">
        <v>0.22</v>
      </c>
      <c r="P1274" s="55">
        <v>2341.12</v>
      </c>
      <c r="Q1274" s="75" t="s">
        <v>61</v>
      </c>
    </row>
    <row r="1275" spans="1:17">
      <c r="A1275" s="65">
        <v>3841</v>
      </c>
      <c r="B1275" s="52" t="s">
        <v>17</v>
      </c>
      <c r="C1275" s="52" t="s">
        <v>28</v>
      </c>
      <c r="D1275" s="52" t="s">
        <v>50</v>
      </c>
      <c r="E1275" s="52" t="s">
        <v>67</v>
      </c>
      <c r="F1275" s="52" t="s">
        <v>21</v>
      </c>
      <c r="G1275" s="52" t="s">
        <v>44</v>
      </c>
      <c r="H1275" s="52" t="s">
        <v>23</v>
      </c>
      <c r="I1275" s="52">
        <v>2023</v>
      </c>
      <c r="J1275" s="52" t="s">
        <v>63</v>
      </c>
      <c r="K1275" s="52" t="s">
        <v>58</v>
      </c>
      <c r="L1275" s="52" t="s">
        <v>69</v>
      </c>
      <c r="M1275" s="55">
        <v>68.069999999999993</v>
      </c>
      <c r="N1275" s="52">
        <v>209</v>
      </c>
      <c r="O1275" s="52">
        <v>0.22</v>
      </c>
      <c r="P1275" s="55">
        <v>4918.13</v>
      </c>
      <c r="Q1275" s="75" t="s">
        <v>47</v>
      </c>
    </row>
    <row r="1276" spans="1:17">
      <c r="A1276" s="65">
        <v>3848</v>
      </c>
      <c r="B1276" s="52" t="s">
        <v>17</v>
      </c>
      <c r="C1276" s="52" t="s">
        <v>35</v>
      </c>
      <c r="D1276" s="52" t="s">
        <v>54</v>
      </c>
      <c r="E1276" s="52" t="s">
        <v>70</v>
      </c>
      <c r="F1276" s="52" t="s">
        <v>55</v>
      </c>
      <c r="G1276" s="52" t="s">
        <v>22</v>
      </c>
      <c r="H1276" s="52" t="s">
        <v>23</v>
      </c>
      <c r="I1276" s="52">
        <v>2024</v>
      </c>
      <c r="J1276" s="52" t="s">
        <v>45</v>
      </c>
      <c r="K1276" s="52" t="s">
        <v>64</v>
      </c>
      <c r="L1276" s="52" t="s">
        <v>39</v>
      </c>
      <c r="M1276" s="55">
        <v>94.91</v>
      </c>
      <c r="N1276" s="52">
        <v>434</v>
      </c>
      <c r="O1276" s="52">
        <v>0.02</v>
      </c>
      <c r="P1276" s="55">
        <v>3798.06</v>
      </c>
      <c r="Q1276" s="75" t="s">
        <v>47</v>
      </c>
    </row>
    <row r="1277" spans="1:17">
      <c r="A1277" s="65">
        <v>3852</v>
      </c>
      <c r="B1277" s="52" t="s">
        <v>17</v>
      </c>
      <c r="C1277" s="52" t="s">
        <v>35</v>
      </c>
      <c r="D1277" s="52" t="s">
        <v>29</v>
      </c>
      <c r="E1277" s="52" t="s">
        <v>59</v>
      </c>
      <c r="F1277" s="52" t="s">
        <v>55</v>
      </c>
      <c r="G1277" s="52" t="s">
        <v>57</v>
      </c>
      <c r="H1277" s="52" t="s">
        <v>31</v>
      </c>
      <c r="I1277" s="52">
        <v>2024</v>
      </c>
      <c r="J1277" s="52" t="s">
        <v>32</v>
      </c>
      <c r="K1277" s="52" t="s">
        <v>58</v>
      </c>
      <c r="L1277" s="52" t="s">
        <v>34</v>
      </c>
      <c r="M1277" s="55">
        <v>26.28</v>
      </c>
      <c r="N1277" s="52">
        <v>141</v>
      </c>
      <c r="O1277" s="52">
        <v>7.0000000000000007E-2</v>
      </c>
      <c r="P1277" s="55">
        <v>3112.25</v>
      </c>
      <c r="Q1277" s="75" t="s">
        <v>61</v>
      </c>
    </row>
    <row r="1278" spans="1:17">
      <c r="A1278" s="65">
        <v>3853</v>
      </c>
      <c r="B1278" s="52" t="s">
        <v>17</v>
      </c>
      <c r="C1278" s="52" t="s">
        <v>49</v>
      </c>
      <c r="D1278" s="52" t="s">
        <v>42</v>
      </c>
      <c r="E1278" s="52" t="s">
        <v>70</v>
      </c>
      <c r="F1278" s="52" t="s">
        <v>55</v>
      </c>
      <c r="G1278" s="52" t="s">
        <v>44</v>
      </c>
      <c r="H1278" s="52" t="s">
        <v>31</v>
      </c>
      <c r="I1278" s="52">
        <v>2024</v>
      </c>
      <c r="J1278" s="52" t="s">
        <v>32</v>
      </c>
      <c r="K1278" s="52" t="s">
        <v>68</v>
      </c>
      <c r="L1278" s="52" t="s">
        <v>39</v>
      </c>
      <c r="M1278" s="55">
        <v>12.52</v>
      </c>
      <c r="N1278" s="52">
        <v>358</v>
      </c>
      <c r="O1278" s="52">
        <v>0.28999999999999998</v>
      </c>
      <c r="P1278" s="55">
        <v>3068.69</v>
      </c>
      <c r="Q1278" s="75" t="s">
        <v>27</v>
      </c>
    </row>
    <row r="1279" spans="1:17">
      <c r="A1279" s="65">
        <v>3855</v>
      </c>
      <c r="B1279" s="52" t="s">
        <v>17</v>
      </c>
      <c r="C1279" s="52" t="s">
        <v>49</v>
      </c>
      <c r="D1279" s="52" t="s">
        <v>36</v>
      </c>
      <c r="E1279" s="52" t="s">
        <v>59</v>
      </c>
      <c r="F1279" s="52" t="s">
        <v>21</v>
      </c>
      <c r="G1279" s="52" t="s">
        <v>22</v>
      </c>
      <c r="H1279" s="52" t="s">
        <v>31</v>
      </c>
      <c r="I1279" s="52">
        <v>2024</v>
      </c>
      <c r="J1279" s="52" t="s">
        <v>32</v>
      </c>
      <c r="K1279" s="52" t="s">
        <v>33</v>
      </c>
      <c r="L1279" s="52" t="s">
        <v>69</v>
      </c>
      <c r="M1279" s="55">
        <v>42.01</v>
      </c>
      <c r="N1279" s="52">
        <v>381</v>
      </c>
      <c r="O1279" s="52">
        <v>0.16</v>
      </c>
      <c r="P1279" s="55">
        <v>2581.16</v>
      </c>
      <c r="Q1279" s="75" t="s">
        <v>47</v>
      </c>
    </row>
    <row r="1280" spans="1:17">
      <c r="A1280" s="65">
        <v>3856</v>
      </c>
      <c r="B1280" s="52" t="s">
        <v>17</v>
      </c>
      <c r="C1280" s="52" t="s">
        <v>18</v>
      </c>
      <c r="D1280" s="52" t="s">
        <v>54</v>
      </c>
      <c r="E1280" s="52" t="s">
        <v>20</v>
      </c>
      <c r="F1280" s="52" t="s">
        <v>38</v>
      </c>
      <c r="G1280" s="52" t="s">
        <v>22</v>
      </c>
      <c r="H1280" s="52" t="s">
        <v>31</v>
      </c>
      <c r="I1280" s="52">
        <v>2024</v>
      </c>
      <c r="J1280" s="52" t="s">
        <v>32</v>
      </c>
      <c r="K1280" s="52" t="s">
        <v>65</v>
      </c>
      <c r="L1280" s="52" t="s">
        <v>39</v>
      </c>
      <c r="M1280" s="55">
        <v>85.68</v>
      </c>
      <c r="N1280" s="52">
        <v>160</v>
      </c>
      <c r="O1280" s="52">
        <v>0.14000000000000001</v>
      </c>
      <c r="P1280" s="55">
        <v>554.4</v>
      </c>
      <c r="Q1280" s="75" t="s">
        <v>40</v>
      </c>
    </row>
    <row r="1281" spans="1:17">
      <c r="A1281" s="65">
        <v>3858</v>
      </c>
      <c r="B1281" s="52" t="s">
        <v>17</v>
      </c>
      <c r="C1281" s="52" t="s">
        <v>35</v>
      </c>
      <c r="D1281" s="52" t="s">
        <v>36</v>
      </c>
      <c r="E1281" s="52" t="s">
        <v>30</v>
      </c>
      <c r="F1281" s="52" t="s">
        <v>60</v>
      </c>
      <c r="G1281" s="52" t="s">
        <v>44</v>
      </c>
      <c r="H1281" s="52" t="s">
        <v>31</v>
      </c>
      <c r="I1281" s="52">
        <v>2024</v>
      </c>
      <c r="J1281" s="52" t="s">
        <v>32</v>
      </c>
      <c r="K1281" s="52" t="s">
        <v>73</v>
      </c>
      <c r="L1281" s="52" t="s">
        <v>69</v>
      </c>
      <c r="M1281" s="55">
        <v>43.29</v>
      </c>
      <c r="N1281" s="52">
        <v>380</v>
      </c>
      <c r="O1281" s="52">
        <v>0.19</v>
      </c>
      <c r="P1281" s="55">
        <v>153.28</v>
      </c>
      <c r="Q1281" s="75" t="s">
        <v>27</v>
      </c>
    </row>
    <row r="1282" spans="1:17">
      <c r="A1282" s="65">
        <v>3862</v>
      </c>
      <c r="B1282" s="52" t="s">
        <v>17</v>
      </c>
      <c r="C1282" s="52" t="s">
        <v>18</v>
      </c>
      <c r="D1282" s="52" t="s">
        <v>36</v>
      </c>
      <c r="E1282" s="52" t="s">
        <v>59</v>
      </c>
      <c r="F1282" s="52" t="s">
        <v>21</v>
      </c>
      <c r="G1282" s="52" t="s">
        <v>44</v>
      </c>
      <c r="H1282" s="52" t="s">
        <v>31</v>
      </c>
      <c r="I1282" s="52">
        <v>2023</v>
      </c>
      <c r="J1282" s="52" t="s">
        <v>32</v>
      </c>
      <c r="K1282" s="52" t="s">
        <v>33</v>
      </c>
      <c r="L1282" s="52" t="s">
        <v>39</v>
      </c>
      <c r="M1282" s="55">
        <v>8.48</v>
      </c>
      <c r="N1282" s="52">
        <v>457</v>
      </c>
      <c r="O1282" s="52">
        <v>0.22</v>
      </c>
      <c r="P1282" s="55">
        <v>2700.02</v>
      </c>
      <c r="Q1282" s="75" t="s">
        <v>56</v>
      </c>
    </row>
    <row r="1283" spans="1:17">
      <c r="A1283" s="65">
        <v>3868</v>
      </c>
      <c r="B1283" s="52" t="s">
        <v>17</v>
      </c>
      <c r="C1283" s="52" t="s">
        <v>49</v>
      </c>
      <c r="D1283" s="52" t="s">
        <v>36</v>
      </c>
      <c r="E1283" s="52" t="s">
        <v>59</v>
      </c>
      <c r="F1283" s="52" t="s">
        <v>55</v>
      </c>
      <c r="G1283" s="52" t="s">
        <v>44</v>
      </c>
      <c r="H1283" s="52" t="s">
        <v>23</v>
      </c>
      <c r="I1283" s="52">
        <v>2024</v>
      </c>
      <c r="J1283" s="52" t="s">
        <v>63</v>
      </c>
      <c r="K1283" s="52" t="s">
        <v>65</v>
      </c>
      <c r="L1283" s="52" t="s">
        <v>34</v>
      </c>
      <c r="M1283" s="55">
        <v>46.18</v>
      </c>
      <c r="N1283" s="52">
        <v>4</v>
      </c>
      <c r="O1283" s="52">
        <v>0.22</v>
      </c>
      <c r="P1283" s="55">
        <v>4184.4799999999996</v>
      </c>
      <c r="Q1283" s="75" t="s">
        <v>56</v>
      </c>
    </row>
    <row r="1284" spans="1:17">
      <c r="A1284" s="65">
        <v>3872</v>
      </c>
      <c r="B1284" s="52" t="s">
        <v>17</v>
      </c>
      <c r="C1284" s="52" t="s">
        <v>28</v>
      </c>
      <c r="D1284" s="52" t="s">
        <v>52</v>
      </c>
      <c r="E1284" s="52" t="s">
        <v>37</v>
      </c>
      <c r="F1284" s="52" t="s">
        <v>60</v>
      </c>
      <c r="G1284" s="52" t="s">
        <v>22</v>
      </c>
      <c r="H1284" s="52" t="s">
        <v>23</v>
      </c>
      <c r="I1284" s="52">
        <v>2024</v>
      </c>
      <c r="J1284" s="52" t="s">
        <v>32</v>
      </c>
      <c r="K1284" s="52" t="s">
        <v>71</v>
      </c>
      <c r="L1284" s="52" t="s">
        <v>69</v>
      </c>
      <c r="M1284" s="55">
        <v>78.33</v>
      </c>
      <c r="N1284" s="52">
        <v>398</v>
      </c>
      <c r="O1284" s="52">
        <v>0.04</v>
      </c>
      <c r="P1284" s="55">
        <v>4176.26</v>
      </c>
      <c r="Q1284" s="75" t="s">
        <v>47</v>
      </c>
    </row>
    <row r="1285" spans="1:17">
      <c r="A1285" s="65">
        <v>3874</v>
      </c>
      <c r="B1285" s="52" t="s">
        <v>17</v>
      </c>
      <c r="C1285" s="52" t="s">
        <v>28</v>
      </c>
      <c r="D1285" s="52" t="s">
        <v>19</v>
      </c>
      <c r="E1285" s="52" t="s">
        <v>67</v>
      </c>
      <c r="F1285" s="52" t="s">
        <v>38</v>
      </c>
      <c r="G1285" s="52" t="s">
        <v>57</v>
      </c>
      <c r="H1285" s="52" t="s">
        <v>23</v>
      </c>
      <c r="I1285" s="52">
        <v>2023</v>
      </c>
      <c r="J1285" s="52" t="s">
        <v>24</v>
      </c>
      <c r="K1285" s="52" t="s">
        <v>53</v>
      </c>
      <c r="L1285" s="52" t="s">
        <v>69</v>
      </c>
      <c r="M1285" s="55">
        <v>37.590000000000003</v>
      </c>
      <c r="N1285" s="52">
        <v>58</v>
      </c>
      <c r="O1285" s="52">
        <v>0.06</v>
      </c>
      <c r="P1285" s="55">
        <v>4871.79</v>
      </c>
      <c r="Q1285" s="75" t="s">
        <v>27</v>
      </c>
    </row>
    <row r="1286" spans="1:17">
      <c r="A1286" s="65">
        <v>3875</v>
      </c>
      <c r="B1286" s="52" t="s">
        <v>17</v>
      </c>
      <c r="C1286" s="52" t="s">
        <v>28</v>
      </c>
      <c r="D1286" s="52" t="s">
        <v>36</v>
      </c>
      <c r="E1286" s="52" t="s">
        <v>20</v>
      </c>
      <c r="F1286" s="52" t="s">
        <v>55</v>
      </c>
      <c r="G1286" s="52" t="s">
        <v>57</v>
      </c>
      <c r="H1286" s="52" t="s">
        <v>31</v>
      </c>
      <c r="I1286" s="52">
        <v>2023</v>
      </c>
      <c r="J1286" s="52" t="s">
        <v>24</v>
      </c>
      <c r="K1286" s="52" t="s">
        <v>68</v>
      </c>
      <c r="L1286" s="52" t="s">
        <v>34</v>
      </c>
      <c r="M1286" s="55">
        <v>86.29</v>
      </c>
      <c r="N1286" s="52">
        <v>351</v>
      </c>
      <c r="O1286" s="52">
        <v>0.04</v>
      </c>
      <c r="P1286" s="55">
        <v>177.53</v>
      </c>
      <c r="Q1286" s="75" t="s">
        <v>61</v>
      </c>
    </row>
    <row r="1287" spans="1:17">
      <c r="A1287" s="65">
        <v>3885</v>
      </c>
      <c r="B1287" s="52" t="s">
        <v>17</v>
      </c>
      <c r="C1287" s="52" t="s">
        <v>28</v>
      </c>
      <c r="D1287" s="52" t="s">
        <v>54</v>
      </c>
      <c r="E1287" s="52" t="s">
        <v>67</v>
      </c>
      <c r="F1287" s="52" t="s">
        <v>60</v>
      </c>
      <c r="G1287" s="52" t="s">
        <v>22</v>
      </c>
      <c r="H1287" s="52" t="s">
        <v>31</v>
      </c>
      <c r="I1287" s="52">
        <v>2023</v>
      </c>
      <c r="J1287" s="52" t="s">
        <v>24</v>
      </c>
      <c r="K1287" s="52" t="s">
        <v>65</v>
      </c>
      <c r="L1287" s="52" t="s">
        <v>66</v>
      </c>
      <c r="M1287" s="55">
        <v>65</v>
      </c>
      <c r="N1287" s="52">
        <v>110</v>
      </c>
      <c r="O1287" s="52">
        <v>0.04</v>
      </c>
      <c r="P1287" s="55">
        <v>3550.42</v>
      </c>
      <c r="Q1287" s="75" t="s">
        <v>47</v>
      </c>
    </row>
    <row r="1288" spans="1:17">
      <c r="A1288" s="65">
        <v>3886</v>
      </c>
      <c r="B1288" s="52" t="s">
        <v>17</v>
      </c>
      <c r="C1288" s="52" t="s">
        <v>18</v>
      </c>
      <c r="D1288" s="52" t="s">
        <v>19</v>
      </c>
      <c r="E1288" s="52" t="s">
        <v>67</v>
      </c>
      <c r="F1288" s="52" t="s">
        <v>43</v>
      </c>
      <c r="G1288" s="52" t="s">
        <v>22</v>
      </c>
      <c r="H1288" s="52" t="s">
        <v>31</v>
      </c>
      <c r="I1288" s="52">
        <v>2024</v>
      </c>
      <c r="J1288" s="52" t="s">
        <v>63</v>
      </c>
      <c r="K1288" s="52" t="s">
        <v>72</v>
      </c>
      <c r="L1288" s="52" t="s">
        <v>34</v>
      </c>
      <c r="M1288" s="55">
        <v>63.62</v>
      </c>
      <c r="N1288" s="52">
        <v>480</v>
      </c>
      <c r="O1288" s="52">
        <v>0.28000000000000003</v>
      </c>
      <c r="P1288" s="55">
        <v>1982.79</v>
      </c>
      <c r="Q1288" s="75" t="s">
        <v>40</v>
      </c>
    </row>
    <row r="1289" spans="1:17">
      <c r="A1289" s="65">
        <v>3890</v>
      </c>
      <c r="B1289" s="52" t="s">
        <v>17</v>
      </c>
      <c r="C1289" s="52" t="s">
        <v>28</v>
      </c>
      <c r="D1289" s="52" t="s">
        <v>54</v>
      </c>
      <c r="E1289" s="52" t="s">
        <v>67</v>
      </c>
      <c r="F1289" s="52" t="s">
        <v>60</v>
      </c>
      <c r="G1289" s="52" t="s">
        <v>44</v>
      </c>
      <c r="H1289" s="52" t="s">
        <v>23</v>
      </c>
      <c r="I1289" s="52">
        <v>2024</v>
      </c>
      <c r="J1289" s="52" t="s">
        <v>45</v>
      </c>
      <c r="K1289" s="52" t="s">
        <v>71</v>
      </c>
      <c r="L1289" s="52" t="s">
        <v>26</v>
      </c>
      <c r="M1289" s="55">
        <v>29.1</v>
      </c>
      <c r="N1289" s="52">
        <v>302</v>
      </c>
      <c r="O1289" s="52">
        <v>0.02</v>
      </c>
      <c r="P1289" s="55">
        <v>384.49</v>
      </c>
      <c r="Q1289" s="75" t="s">
        <v>40</v>
      </c>
    </row>
    <row r="1290" spans="1:17">
      <c r="A1290" s="65">
        <v>3894</v>
      </c>
      <c r="B1290" s="52" t="s">
        <v>17</v>
      </c>
      <c r="C1290" s="52" t="s">
        <v>28</v>
      </c>
      <c r="D1290" s="52" t="s">
        <v>29</v>
      </c>
      <c r="E1290" s="52" t="s">
        <v>62</v>
      </c>
      <c r="F1290" s="52" t="s">
        <v>43</v>
      </c>
      <c r="G1290" s="52" t="s">
        <v>57</v>
      </c>
      <c r="H1290" s="52" t="s">
        <v>23</v>
      </c>
      <c r="I1290" s="52">
        <v>2023</v>
      </c>
      <c r="J1290" s="52" t="s">
        <v>63</v>
      </c>
      <c r="K1290" s="52" t="s">
        <v>46</v>
      </c>
      <c r="L1290" s="52" t="s">
        <v>69</v>
      </c>
      <c r="M1290" s="55">
        <v>33.04</v>
      </c>
      <c r="N1290" s="52">
        <v>332</v>
      </c>
      <c r="O1290" s="52">
        <v>0.01</v>
      </c>
      <c r="P1290" s="55">
        <v>1084.79</v>
      </c>
      <c r="Q1290" s="75" t="s">
        <v>56</v>
      </c>
    </row>
    <row r="1291" spans="1:17">
      <c r="A1291" s="65">
        <v>3897</v>
      </c>
      <c r="B1291" s="52" t="s">
        <v>17</v>
      </c>
      <c r="C1291" s="52" t="s">
        <v>28</v>
      </c>
      <c r="D1291" s="52" t="s">
        <v>29</v>
      </c>
      <c r="E1291" s="52" t="s">
        <v>62</v>
      </c>
      <c r="F1291" s="52" t="s">
        <v>60</v>
      </c>
      <c r="G1291" s="52" t="s">
        <v>44</v>
      </c>
      <c r="H1291" s="52" t="s">
        <v>31</v>
      </c>
      <c r="I1291" s="52">
        <v>2024</v>
      </c>
      <c r="J1291" s="52" t="s">
        <v>24</v>
      </c>
      <c r="K1291" s="52" t="s">
        <v>51</v>
      </c>
      <c r="L1291" s="52" t="s">
        <v>69</v>
      </c>
      <c r="M1291" s="55">
        <v>20.86</v>
      </c>
      <c r="N1291" s="52">
        <v>200</v>
      </c>
      <c r="O1291" s="52">
        <v>0.12</v>
      </c>
      <c r="P1291" s="55">
        <v>4624.63</v>
      </c>
      <c r="Q1291" s="75" t="s">
        <v>47</v>
      </c>
    </row>
    <row r="1292" spans="1:17">
      <c r="A1292" s="65">
        <v>3904</v>
      </c>
      <c r="B1292" s="52" t="s">
        <v>17</v>
      </c>
      <c r="C1292" s="52" t="s">
        <v>18</v>
      </c>
      <c r="D1292" s="52" t="s">
        <v>36</v>
      </c>
      <c r="E1292" s="52" t="s">
        <v>59</v>
      </c>
      <c r="F1292" s="52" t="s">
        <v>60</v>
      </c>
      <c r="G1292" s="52" t="s">
        <v>57</v>
      </c>
      <c r="H1292" s="52" t="s">
        <v>31</v>
      </c>
      <c r="I1292" s="52">
        <v>2023</v>
      </c>
      <c r="J1292" s="52" t="s">
        <v>63</v>
      </c>
      <c r="K1292" s="52" t="s">
        <v>71</v>
      </c>
      <c r="L1292" s="52" t="s">
        <v>69</v>
      </c>
      <c r="M1292" s="55">
        <v>64.52</v>
      </c>
      <c r="N1292" s="52">
        <v>298</v>
      </c>
      <c r="O1292" s="52">
        <v>0.25</v>
      </c>
      <c r="P1292" s="55">
        <v>384.61</v>
      </c>
      <c r="Q1292" s="75" t="s">
        <v>61</v>
      </c>
    </row>
    <row r="1293" spans="1:17">
      <c r="A1293" s="65">
        <v>3908</v>
      </c>
      <c r="B1293" s="52" t="s">
        <v>17</v>
      </c>
      <c r="C1293" s="52" t="s">
        <v>49</v>
      </c>
      <c r="D1293" s="52" t="s">
        <v>52</v>
      </c>
      <c r="E1293" s="52" t="s">
        <v>67</v>
      </c>
      <c r="F1293" s="52" t="s">
        <v>55</v>
      </c>
      <c r="G1293" s="52" t="s">
        <v>44</v>
      </c>
      <c r="H1293" s="52" t="s">
        <v>23</v>
      </c>
      <c r="I1293" s="52">
        <v>2023</v>
      </c>
      <c r="J1293" s="52" t="s">
        <v>63</v>
      </c>
      <c r="K1293" s="52" t="s">
        <v>64</v>
      </c>
      <c r="L1293" s="52" t="s">
        <v>69</v>
      </c>
      <c r="M1293" s="55">
        <v>60.95</v>
      </c>
      <c r="N1293" s="52">
        <v>207</v>
      </c>
      <c r="O1293" s="52">
        <v>0.25</v>
      </c>
      <c r="P1293" s="55">
        <v>2492.29</v>
      </c>
      <c r="Q1293" s="75" t="s">
        <v>61</v>
      </c>
    </row>
    <row r="1294" spans="1:17">
      <c r="A1294" s="65">
        <v>3910</v>
      </c>
      <c r="B1294" s="52" t="s">
        <v>17</v>
      </c>
      <c r="C1294" s="52" t="s">
        <v>28</v>
      </c>
      <c r="D1294" s="52" t="s">
        <v>42</v>
      </c>
      <c r="E1294" s="52" t="s">
        <v>37</v>
      </c>
      <c r="F1294" s="52" t="s">
        <v>60</v>
      </c>
      <c r="G1294" s="52" t="s">
        <v>57</v>
      </c>
      <c r="H1294" s="52" t="s">
        <v>23</v>
      </c>
      <c r="I1294" s="52">
        <v>2023</v>
      </c>
      <c r="J1294" s="52" t="s">
        <v>32</v>
      </c>
      <c r="K1294" s="52" t="s">
        <v>51</v>
      </c>
      <c r="L1294" s="52" t="s">
        <v>69</v>
      </c>
      <c r="M1294" s="55">
        <v>97.16</v>
      </c>
      <c r="N1294" s="52">
        <v>349</v>
      </c>
      <c r="O1294" s="52">
        <v>0.12</v>
      </c>
      <c r="P1294" s="55">
        <v>4433.22</v>
      </c>
      <c r="Q1294" s="75" t="s">
        <v>47</v>
      </c>
    </row>
    <row r="1295" spans="1:17">
      <c r="A1295" s="65">
        <v>3911</v>
      </c>
      <c r="B1295" s="52" t="s">
        <v>17</v>
      </c>
      <c r="C1295" s="52" t="s">
        <v>18</v>
      </c>
      <c r="D1295" s="52" t="s">
        <v>42</v>
      </c>
      <c r="E1295" s="52" t="s">
        <v>62</v>
      </c>
      <c r="F1295" s="52" t="s">
        <v>38</v>
      </c>
      <c r="G1295" s="52" t="s">
        <v>22</v>
      </c>
      <c r="H1295" s="52" t="s">
        <v>31</v>
      </c>
      <c r="I1295" s="52">
        <v>2023</v>
      </c>
      <c r="J1295" s="52" t="s">
        <v>63</v>
      </c>
      <c r="K1295" s="52" t="s">
        <v>71</v>
      </c>
      <c r="L1295" s="52" t="s">
        <v>34</v>
      </c>
      <c r="M1295" s="55">
        <v>35.17</v>
      </c>
      <c r="N1295" s="52">
        <v>430</v>
      </c>
      <c r="O1295" s="52">
        <v>0.15</v>
      </c>
      <c r="P1295" s="55">
        <v>2549.5100000000002</v>
      </c>
      <c r="Q1295" s="75" t="s">
        <v>40</v>
      </c>
    </row>
    <row r="1296" spans="1:17">
      <c r="A1296" s="65">
        <v>3914</v>
      </c>
      <c r="B1296" s="52" t="s">
        <v>17</v>
      </c>
      <c r="C1296" s="52" t="s">
        <v>35</v>
      </c>
      <c r="D1296" s="52" t="s">
        <v>29</v>
      </c>
      <c r="E1296" s="52" t="s">
        <v>30</v>
      </c>
      <c r="F1296" s="52" t="s">
        <v>60</v>
      </c>
      <c r="G1296" s="52" t="s">
        <v>57</v>
      </c>
      <c r="H1296" s="52" t="s">
        <v>31</v>
      </c>
      <c r="I1296" s="52">
        <v>2024</v>
      </c>
      <c r="J1296" s="52" t="s">
        <v>63</v>
      </c>
      <c r="K1296" s="52" t="s">
        <v>68</v>
      </c>
      <c r="L1296" s="52" t="s">
        <v>69</v>
      </c>
      <c r="M1296" s="55">
        <v>23.39</v>
      </c>
      <c r="N1296" s="52">
        <v>268</v>
      </c>
      <c r="O1296" s="52">
        <v>0.15</v>
      </c>
      <c r="P1296" s="55">
        <v>40.51</v>
      </c>
      <c r="Q1296" s="75" t="s">
        <v>56</v>
      </c>
    </row>
    <row r="1297" spans="1:17">
      <c r="A1297" s="65">
        <v>3916</v>
      </c>
      <c r="B1297" s="52" t="s">
        <v>17</v>
      </c>
      <c r="C1297" s="52" t="s">
        <v>18</v>
      </c>
      <c r="D1297" s="52" t="s">
        <v>19</v>
      </c>
      <c r="E1297" s="52" t="s">
        <v>30</v>
      </c>
      <c r="F1297" s="52" t="s">
        <v>38</v>
      </c>
      <c r="G1297" s="52" t="s">
        <v>57</v>
      </c>
      <c r="H1297" s="52" t="s">
        <v>31</v>
      </c>
      <c r="I1297" s="52">
        <v>2024</v>
      </c>
      <c r="J1297" s="52" t="s">
        <v>24</v>
      </c>
      <c r="K1297" s="52" t="s">
        <v>72</v>
      </c>
      <c r="L1297" s="52" t="s">
        <v>34</v>
      </c>
      <c r="M1297" s="55">
        <v>58.62</v>
      </c>
      <c r="N1297" s="52">
        <v>49</v>
      </c>
      <c r="O1297" s="52">
        <v>0.11</v>
      </c>
      <c r="P1297" s="55">
        <v>264.8</v>
      </c>
      <c r="Q1297" s="75" t="s">
        <v>56</v>
      </c>
    </row>
    <row r="1298" spans="1:17">
      <c r="A1298" s="65">
        <v>3923</v>
      </c>
      <c r="B1298" s="52" t="s">
        <v>17</v>
      </c>
      <c r="C1298" s="52" t="s">
        <v>28</v>
      </c>
      <c r="D1298" s="52" t="s">
        <v>29</v>
      </c>
      <c r="E1298" s="52" t="s">
        <v>59</v>
      </c>
      <c r="F1298" s="52" t="s">
        <v>60</v>
      </c>
      <c r="G1298" s="52" t="s">
        <v>57</v>
      </c>
      <c r="H1298" s="52" t="s">
        <v>31</v>
      </c>
      <c r="I1298" s="52">
        <v>2023</v>
      </c>
      <c r="J1298" s="52" t="s">
        <v>45</v>
      </c>
      <c r="K1298" s="52" t="s">
        <v>68</v>
      </c>
      <c r="L1298" s="52" t="s">
        <v>34</v>
      </c>
      <c r="M1298" s="55">
        <v>62.57</v>
      </c>
      <c r="N1298" s="52">
        <v>86</v>
      </c>
      <c r="O1298" s="52">
        <v>0.03</v>
      </c>
      <c r="P1298" s="55">
        <v>3697.38</v>
      </c>
      <c r="Q1298" s="75" t="s">
        <v>47</v>
      </c>
    </row>
    <row r="1299" spans="1:17">
      <c r="A1299" s="65">
        <v>3925</v>
      </c>
      <c r="B1299" s="52" t="s">
        <v>17</v>
      </c>
      <c r="C1299" s="52" t="s">
        <v>35</v>
      </c>
      <c r="D1299" s="52" t="s">
        <v>42</v>
      </c>
      <c r="E1299" s="52" t="s">
        <v>70</v>
      </c>
      <c r="F1299" s="52" t="s">
        <v>38</v>
      </c>
      <c r="G1299" s="52" t="s">
        <v>44</v>
      </c>
      <c r="H1299" s="52" t="s">
        <v>31</v>
      </c>
      <c r="I1299" s="52">
        <v>2023</v>
      </c>
      <c r="J1299" s="52" t="s">
        <v>63</v>
      </c>
      <c r="K1299" s="52" t="s">
        <v>51</v>
      </c>
      <c r="L1299" s="52" t="s">
        <v>39</v>
      </c>
      <c r="M1299" s="55">
        <v>30.02</v>
      </c>
      <c r="N1299" s="52">
        <v>473</v>
      </c>
      <c r="O1299" s="52">
        <v>0.22</v>
      </c>
      <c r="P1299" s="55">
        <v>2725.4</v>
      </c>
      <c r="Q1299" s="75" t="s">
        <v>47</v>
      </c>
    </row>
    <row r="1300" spans="1:17">
      <c r="A1300" s="65">
        <v>3928</v>
      </c>
      <c r="B1300" s="52" t="s">
        <v>17</v>
      </c>
      <c r="C1300" s="52" t="s">
        <v>35</v>
      </c>
      <c r="D1300" s="52" t="s">
        <v>52</v>
      </c>
      <c r="E1300" s="52" t="s">
        <v>20</v>
      </c>
      <c r="F1300" s="52" t="s">
        <v>60</v>
      </c>
      <c r="G1300" s="52" t="s">
        <v>57</v>
      </c>
      <c r="H1300" s="52" t="s">
        <v>23</v>
      </c>
      <c r="I1300" s="52">
        <v>2024</v>
      </c>
      <c r="J1300" s="52" t="s">
        <v>24</v>
      </c>
      <c r="K1300" s="52" t="s">
        <v>58</v>
      </c>
      <c r="L1300" s="52" t="s">
        <v>66</v>
      </c>
      <c r="M1300" s="55">
        <v>37.090000000000003</v>
      </c>
      <c r="N1300" s="52">
        <v>490</v>
      </c>
      <c r="O1300" s="52">
        <v>0.03</v>
      </c>
      <c r="P1300" s="55">
        <v>298.88</v>
      </c>
      <c r="Q1300" s="75" t="s">
        <v>47</v>
      </c>
    </row>
    <row r="1301" spans="1:17">
      <c r="A1301" s="65">
        <v>3929</v>
      </c>
      <c r="B1301" s="52" t="s">
        <v>17</v>
      </c>
      <c r="C1301" s="52" t="s">
        <v>49</v>
      </c>
      <c r="D1301" s="52" t="s">
        <v>54</v>
      </c>
      <c r="E1301" s="52" t="s">
        <v>59</v>
      </c>
      <c r="F1301" s="52" t="s">
        <v>43</v>
      </c>
      <c r="G1301" s="52" t="s">
        <v>57</v>
      </c>
      <c r="H1301" s="52" t="s">
        <v>31</v>
      </c>
      <c r="I1301" s="52">
        <v>2023</v>
      </c>
      <c r="J1301" s="52" t="s">
        <v>63</v>
      </c>
      <c r="K1301" s="52" t="s">
        <v>73</v>
      </c>
      <c r="L1301" s="52" t="s">
        <v>66</v>
      </c>
      <c r="M1301" s="55">
        <v>59.71</v>
      </c>
      <c r="N1301" s="52">
        <v>413</v>
      </c>
      <c r="O1301" s="52">
        <v>0.2</v>
      </c>
      <c r="P1301" s="55">
        <v>4256.92</v>
      </c>
      <c r="Q1301" s="75" t="s">
        <v>27</v>
      </c>
    </row>
    <row r="1302" spans="1:17">
      <c r="A1302" s="65">
        <v>3930</v>
      </c>
      <c r="B1302" s="52" t="s">
        <v>17</v>
      </c>
      <c r="C1302" s="52" t="s">
        <v>18</v>
      </c>
      <c r="D1302" s="52" t="s">
        <v>29</v>
      </c>
      <c r="E1302" s="52" t="s">
        <v>67</v>
      </c>
      <c r="F1302" s="52" t="s">
        <v>38</v>
      </c>
      <c r="G1302" s="52" t="s">
        <v>57</v>
      </c>
      <c r="H1302" s="52" t="s">
        <v>31</v>
      </c>
      <c r="I1302" s="52">
        <v>2023</v>
      </c>
      <c r="J1302" s="52" t="s">
        <v>32</v>
      </c>
      <c r="K1302" s="52" t="s">
        <v>53</v>
      </c>
      <c r="L1302" s="52" t="s">
        <v>39</v>
      </c>
      <c r="M1302" s="55">
        <v>72.23</v>
      </c>
      <c r="N1302" s="52">
        <v>358</v>
      </c>
      <c r="O1302" s="52">
        <v>0.03</v>
      </c>
      <c r="P1302" s="55">
        <v>3011.25</v>
      </c>
      <c r="Q1302" s="75" t="s">
        <v>40</v>
      </c>
    </row>
    <row r="1303" spans="1:17">
      <c r="A1303" s="65">
        <v>3933</v>
      </c>
      <c r="B1303" s="52" t="s">
        <v>17</v>
      </c>
      <c r="C1303" s="52" t="s">
        <v>28</v>
      </c>
      <c r="D1303" s="52" t="s">
        <v>36</v>
      </c>
      <c r="E1303" s="52" t="s">
        <v>62</v>
      </c>
      <c r="F1303" s="52" t="s">
        <v>43</v>
      </c>
      <c r="G1303" s="52" t="s">
        <v>22</v>
      </c>
      <c r="H1303" s="52" t="s">
        <v>31</v>
      </c>
      <c r="I1303" s="52">
        <v>2024</v>
      </c>
      <c r="J1303" s="52" t="s">
        <v>45</v>
      </c>
      <c r="K1303" s="52" t="s">
        <v>64</v>
      </c>
      <c r="L1303" s="52" t="s">
        <v>34</v>
      </c>
      <c r="M1303" s="55">
        <v>56.33</v>
      </c>
      <c r="N1303" s="52">
        <v>232</v>
      </c>
      <c r="O1303" s="52">
        <v>0.03</v>
      </c>
      <c r="P1303" s="55">
        <v>301.24</v>
      </c>
      <c r="Q1303" s="75" t="s">
        <v>56</v>
      </c>
    </row>
    <row r="1304" spans="1:17">
      <c r="A1304" s="65">
        <v>3934</v>
      </c>
      <c r="B1304" s="52" t="s">
        <v>17</v>
      </c>
      <c r="C1304" s="52" t="s">
        <v>35</v>
      </c>
      <c r="D1304" s="52" t="s">
        <v>19</v>
      </c>
      <c r="E1304" s="52" t="s">
        <v>20</v>
      </c>
      <c r="F1304" s="52" t="s">
        <v>38</v>
      </c>
      <c r="G1304" s="52" t="s">
        <v>44</v>
      </c>
      <c r="H1304" s="52" t="s">
        <v>31</v>
      </c>
      <c r="I1304" s="52">
        <v>2023</v>
      </c>
      <c r="J1304" s="52" t="s">
        <v>45</v>
      </c>
      <c r="K1304" s="52" t="s">
        <v>65</v>
      </c>
      <c r="L1304" s="52" t="s">
        <v>69</v>
      </c>
      <c r="M1304" s="55">
        <v>15.38</v>
      </c>
      <c r="N1304" s="52">
        <v>239</v>
      </c>
      <c r="O1304" s="52">
        <v>0.08</v>
      </c>
      <c r="P1304" s="55">
        <v>4306.87</v>
      </c>
      <c r="Q1304" s="75" t="s">
        <v>56</v>
      </c>
    </row>
    <row r="1305" spans="1:17">
      <c r="A1305" s="65">
        <v>3936</v>
      </c>
      <c r="B1305" s="52" t="s">
        <v>17</v>
      </c>
      <c r="C1305" s="52" t="s">
        <v>49</v>
      </c>
      <c r="D1305" s="52" t="s">
        <v>52</v>
      </c>
      <c r="E1305" s="52" t="s">
        <v>30</v>
      </c>
      <c r="F1305" s="52" t="s">
        <v>43</v>
      </c>
      <c r="G1305" s="52" t="s">
        <v>22</v>
      </c>
      <c r="H1305" s="52" t="s">
        <v>31</v>
      </c>
      <c r="I1305" s="52">
        <v>2023</v>
      </c>
      <c r="J1305" s="52" t="s">
        <v>32</v>
      </c>
      <c r="K1305" s="52" t="s">
        <v>46</v>
      </c>
      <c r="L1305" s="52" t="s">
        <v>66</v>
      </c>
      <c r="M1305" s="55">
        <v>26.54</v>
      </c>
      <c r="N1305" s="52">
        <v>140</v>
      </c>
      <c r="O1305" s="52">
        <v>0.14000000000000001</v>
      </c>
      <c r="P1305" s="55">
        <v>1443.23</v>
      </c>
      <c r="Q1305" s="75" t="s">
        <v>56</v>
      </c>
    </row>
    <row r="1306" spans="1:17">
      <c r="A1306" s="65">
        <v>3937</v>
      </c>
      <c r="B1306" s="52" t="s">
        <v>17</v>
      </c>
      <c r="C1306" s="52" t="s">
        <v>28</v>
      </c>
      <c r="D1306" s="52" t="s">
        <v>36</v>
      </c>
      <c r="E1306" s="52" t="s">
        <v>30</v>
      </c>
      <c r="F1306" s="52" t="s">
        <v>55</v>
      </c>
      <c r="G1306" s="52" t="s">
        <v>44</v>
      </c>
      <c r="H1306" s="52" t="s">
        <v>31</v>
      </c>
      <c r="I1306" s="52">
        <v>2023</v>
      </c>
      <c r="J1306" s="52" t="s">
        <v>24</v>
      </c>
      <c r="K1306" s="52" t="s">
        <v>68</v>
      </c>
      <c r="L1306" s="52" t="s">
        <v>69</v>
      </c>
      <c r="M1306" s="55">
        <v>50.75</v>
      </c>
      <c r="N1306" s="52">
        <v>402</v>
      </c>
      <c r="O1306" s="52">
        <v>0.09</v>
      </c>
      <c r="P1306" s="55">
        <v>4467.75</v>
      </c>
      <c r="Q1306" s="75" t="s">
        <v>40</v>
      </c>
    </row>
    <row r="1307" spans="1:17">
      <c r="A1307" s="65">
        <v>3938</v>
      </c>
      <c r="B1307" s="52" t="s">
        <v>17</v>
      </c>
      <c r="C1307" s="52" t="s">
        <v>28</v>
      </c>
      <c r="D1307" s="52" t="s">
        <v>36</v>
      </c>
      <c r="E1307" s="52" t="s">
        <v>59</v>
      </c>
      <c r="F1307" s="52" t="s">
        <v>43</v>
      </c>
      <c r="G1307" s="52" t="s">
        <v>22</v>
      </c>
      <c r="H1307" s="52" t="s">
        <v>23</v>
      </c>
      <c r="I1307" s="52">
        <v>2023</v>
      </c>
      <c r="J1307" s="52" t="s">
        <v>24</v>
      </c>
      <c r="K1307" s="52" t="s">
        <v>25</v>
      </c>
      <c r="L1307" s="52" t="s">
        <v>26</v>
      </c>
      <c r="M1307" s="55">
        <v>67.7</v>
      </c>
      <c r="N1307" s="52">
        <v>204</v>
      </c>
      <c r="O1307" s="52">
        <v>0.06</v>
      </c>
      <c r="P1307" s="55">
        <v>4968.3</v>
      </c>
      <c r="Q1307" s="75" t="s">
        <v>61</v>
      </c>
    </row>
    <row r="1308" spans="1:17">
      <c r="A1308" s="65">
        <v>3946</v>
      </c>
      <c r="B1308" s="52" t="s">
        <v>17</v>
      </c>
      <c r="C1308" s="52" t="s">
        <v>28</v>
      </c>
      <c r="D1308" s="52" t="s">
        <v>19</v>
      </c>
      <c r="E1308" s="52" t="s">
        <v>37</v>
      </c>
      <c r="F1308" s="52" t="s">
        <v>21</v>
      </c>
      <c r="G1308" s="52" t="s">
        <v>57</v>
      </c>
      <c r="H1308" s="52" t="s">
        <v>23</v>
      </c>
      <c r="I1308" s="52">
        <v>2024</v>
      </c>
      <c r="J1308" s="52" t="s">
        <v>32</v>
      </c>
      <c r="K1308" s="52" t="s">
        <v>65</v>
      </c>
      <c r="L1308" s="52" t="s">
        <v>39</v>
      </c>
      <c r="M1308" s="55">
        <v>85.25</v>
      </c>
      <c r="N1308" s="52">
        <v>282</v>
      </c>
      <c r="O1308" s="52">
        <v>0.18</v>
      </c>
      <c r="P1308" s="55">
        <v>4849.72</v>
      </c>
      <c r="Q1308" s="75" t="s">
        <v>27</v>
      </c>
    </row>
    <row r="1309" spans="1:17">
      <c r="A1309" s="65">
        <v>3947</v>
      </c>
      <c r="B1309" s="52" t="s">
        <v>17</v>
      </c>
      <c r="C1309" s="52" t="s">
        <v>18</v>
      </c>
      <c r="D1309" s="52" t="s">
        <v>29</v>
      </c>
      <c r="E1309" s="52" t="s">
        <v>62</v>
      </c>
      <c r="F1309" s="52" t="s">
        <v>55</v>
      </c>
      <c r="G1309" s="52" t="s">
        <v>22</v>
      </c>
      <c r="H1309" s="52" t="s">
        <v>31</v>
      </c>
      <c r="I1309" s="52">
        <v>2023</v>
      </c>
      <c r="J1309" s="52" t="s">
        <v>63</v>
      </c>
      <c r="K1309" s="52" t="s">
        <v>64</v>
      </c>
      <c r="L1309" s="52" t="s">
        <v>69</v>
      </c>
      <c r="M1309" s="55">
        <v>12.27</v>
      </c>
      <c r="N1309" s="52">
        <v>276</v>
      </c>
      <c r="O1309" s="52">
        <v>0.04</v>
      </c>
      <c r="P1309" s="55">
        <v>2875.94</v>
      </c>
      <c r="Q1309" s="75" t="s">
        <v>61</v>
      </c>
    </row>
    <row r="1310" spans="1:17">
      <c r="A1310" s="65">
        <v>3949</v>
      </c>
      <c r="B1310" s="52" t="s">
        <v>17</v>
      </c>
      <c r="C1310" s="52" t="s">
        <v>49</v>
      </c>
      <c r="D1310" s="52" t="s">
        <v>36</v>
      </c>
      <c r="E1310" s="52" t="s">
        <v>20</v>
      </c>
      <c r="F1310" s="52" t="s">
        <v>55</v>
      </c>
      <c r="G1310" s="52" t="s">
        <v>22</v>
      </c>
      <c r="H1310" s="52" t="s">
        <v>23</v>
      </c>
      <c r="I1310" s="52">
        <v>2023</v>
      </c>
      <c r="J1310" s="52" t="s">
        <v>32</v>
      </c>
      <c r="K1310" s="52" t="s">
        <v>33</v>
      </c>
      <c r="L1310" s="52" t="s">
        <v>39</v>
      </c>
      <c r="M1310" s="55">
        <v>66.52</v>
      </c>
      <c r="N1310" s="52">
        <v>251</v>
      </c>
      <c r="O1310" s="52">
        <v>0.2</v>
      </c>
      <c r="P1310" s="55">
        <v>412.97</v>
      </c>
      <c r="Q1310" s="75" t="s">
        <v>56</v>
      </c>
    </row>
    <row r="1311" spans="1:17">
      <c r="A1311" s="65">
        <v>3956</v>
      </c>
      <c r="B1311" s="52" t="s">
        <v>17</v>
      </c>
      <c r="C1311" s="52" t="s">
        <v>49</v>
      </c>
      <c r="D1311" s="52" t="s">
        <v>42</v>
      </c>
      <c r="E1311" s="52" t="s">
        <v>70</v>
      </c>
      <c r="F1311" s="52" t="s">
        <v>21</v>
      </c>
      <c r="G1311" s="52" t="s">
        <v>57</v>
      </c>
      <c r="H1311" s="52" t="s">
        <v>31</v>
      </c>
      <c r="I1311" s="52">
        <v>2024</v>
      </c>
      <c r="J1311" s="52" t="s">
        <v>45</v>
      </c>
      <c r="K1311" s="52" t="s">
        <v>25</v>
      </c>
      <c r="L1311" s="52" t="s">
        <v>69</v>
      </c>
      <c r="M1311" s="55">
        <v>5.86</v>
      </c>
      <c r="N1311" s="52">
        <v>106</v>
      </c>
      <c r="O1311" s="52">
        <v>0.14000000000000001</v>
      </c>
      <c r="P1311" s="55">
        <v>4522.18</v>
      </c>
      <c r="Q1311" s="75" t="s">
        <v>56</v>
      </c>
    </row>
    <row r="1312" spans="1:17">
      <c r="A1312" s="65">
        <v>3958</v>
      </c>
      <c r="B1312" s="52" t="s">
        <v>17</v>
      </c>
      <c r="C1312" s="52" t="s">
        <v>28</v>
      </c>
      <c r="D1312" s="52" t="s">
        <v>50</v>
      </c>
      <c r="E1312" s="52" t="s">
        <v>62</v>
      </c>
      <c r="F1312" s="52" t="s">
        <v>21</v>
      </c>
      <c r="G1312" s="52" t="s">
        <v>22</v>
      </c>
      <c r="H1312" s="52" t="s">
        <v>31</v>
      </c>
      <c r="I1312" s="52">
        <v>2023</v>
      </c>
      <c r="J1312" s="52" t="s">
        <v>45</v>
      </c>
      <c r="K1312" s="52" t="s">
        <v>58</v>
      </c>
      <c r="L1312" s="52" t="s">
        <v>69</v>
      </c>
      <c r="M1312" s="55">
        <v>89.31</v>
      </c>
      <c r="N1312" s="52">
        <v>474</v>
      </c>
      <c r="O1312" s="52">
        <v>0.24</v>
      </c>
      <c r="P1312" s="55">
        <v>4798.84</v>
      </c>
      <c r="Q1312" s="75" t="s">
        <v>56</v>
      </c>
    </row>
    <row r="1313" spans="1:17">
      <c r="A1313" s="65">
        <v>3961</v>
      </c>
      <c r="B1313" s="52" t="s">
        <v>17</v>
      </c>
      <c r="C1313" s="52" t="s">
        <v>18</v>
      </c>
      <c r="D1313" s="52" t="s">
        <v>50</v>
      </c>
      <c r="E1313" s="52" t="s">
        <v>62</v>
      </c>
      <c r="F1313" s="52" t="s">
        <v>55</v>
      </c>
      <c r="G1313" s="52" t="s">
        <v>57</v>
      </c>
      <c r="H1313" s="52" t="s">
        <v>31</v>
      </c>
      <c r="I1313" s="52">
        <v>2023</v>
      </c>
      <c r="J1313" s="52" t="s">
        <v>32</v>
      </c>
      <c r="K1313" s="52" t="s">
        <v>73</v>
      </c>
      <c r="L1313" s="52" t="s">
        <v>39</v>
      </c>
      <c r="M1313" s="55">
        <v>94.52</v>
      </c>
      <c r="N1313" s="52">
        <v>395</v>
      </c>
      <c r="O1313" s="52">
        <v>0.16</v>
      </c>
      <c r="P1313" s="55">
        <v>1131.48</v>
      </c>
      <c r="Q1313" s="75" t="s">
        <v>40</v>
      </c>
    </row>
    <row r="1314" spans="1:17">
      <c r="A1314" s="65">
        <v>3962</v>
      </c>
      <c r="B1314" s="52" t="s">
        <v>17</v>
      </c>
      <c r="C1314" s="52" t="s">
        <v>35</v>
      </c>
      <c r="D1314" s="52" t="s">
        <v>19</v>
      </c>
      <c r="E1314" s="52" t="s">
        <v>67</v>
      </c>
      <c r="F1314" s="52" t="s">
        <v>38</v>
      </c>
      <c r="G1314" s="52" t="s">
        <v>44</v>
      </c>
      <c r="H1314" s="52" t="s">
        <v>23</v>
      </c>
      <c r="I1314" s="52">
        <v>2024</v>
      </c>
      <c r="J1314" s="52" t="s">
        <v>24</v>
      </c>
      <c r="K1314" s="52" t="s">
        <v>65</v>
      </c>
      <c r="L1314" s="52" t="s">
        <v>26</v>
      </c>
      <c r="M1314" s="55">
        <v>62.75</v>
      </c>
      <c r="N1314" s="52">
        <v>174</v>
      </c>
      <c r="O1314" s="52">
        <v>0.22</v>
      </c>
      <c r="P1314" s="55">
        <v>2248.4299999999998</v>
      </c>
      <c r="Q1314" s="75" t="s">
        <v>27</v>
      </c>
    </row>
    <row r="1315" spans="1:17">
      <c r="A1315" s="65">
        <v>3963</v>
      </c>
      <c r="B1315" s="52" t="s">
        <v>17</v>
      </c>
      <c r="C1315" s="52" t="s">
        <v>49</v>
      </c>
      <c r="D1315" s="52" t="s">
        <v>19</v>
      </c>
      <c r="E1315" s="52" t="s">
        <v>67</v>
      </c>
      <c r="F1315" s="52" t="s">
        <v>21</v>
      </c>
      <c r="G1315" s="52" t="s">
        <v>57</v>
      </c>
      <c r="H1315" s="52" t="s">
        <v>23</v>
      </c>
      <c r="I1315" s="52">
        <v>2024</v>
      </c>
      <c r="J1315" s="52" t="s">
        <v>24</v>
      </c>
      <c r="K1315" s="52" t="s">
        <v>64</v>
      </c>
      <c r="L1315" s="52" t="s">
        <v>66</v>
      </c>
      <c r="M1315" s="55">
        <v>39.380000000000003</v>
      </c>
      <c r="N1315" s="52">
        <v>243</v>
      </c>
      <c r="O1315" s="52">
        <v>0.1</v>
      </c>
      <c r="P1315" s="55">
        <v>3096.06</v>
      </c>
      <c r="Q1315" s="75" t="s">
        <v>56</v>
      </c>
    </row>
    <row r="1316" spans="1:17">
      <c r="A1316" s="65">
        <v>3972</v>
      </c>
      <c r="B1316" s="52" t="s">
        <v>17</v>
      </c>
      <c r="C1316" s="52" t="s">
        <v>18</v>
      </c>
      <c r="D1316" s="52" t="s">
        <v>42</v>
      </c>
      <c r="E1316" s="52" t="s">
        <v>37</v>
      </c>
      <c r="F1316" s="52" t="s">
        <v>43</v>
      </c>
      <c r="G1316" s="52" t="s">
        <v>22</v>
      </c>
      <c r="H1316" s="52" t="s">
        <v>23</v>
      </c>
      <c r="I1316" s="52">
        <v>2024</v>
      </c>
      <c r="J1316" s="52" t="s">
        <v>45</v>
      </c>
      <c r="K1316" s="52" t="s">
        <v>33</v>
      </c>
      <c r="L1316" s="52" t="s">
        <v>66</v>
      </c>
      <c r="M1316" s="55">
        <v>20.68</v>
      </c>
      <c r="N1316" s="52">
        <v>246</v>
      </c>
      <c r="O1316" s="52">
        <v>0.14000000000000001</v>
      </c>
      <c r="P1316" s="55">
        <v>522.86</v>
      </c>
      <c r="Q1316" s="75" t="s">
        <v>40</v>
      </c>
    </row>
    <row r="1317" spans="1:17">
      <c r="A1317" s="65">
        <v>3976</v>
      </c>
      <c r="B1317" s="52" t="s">
        <v>17</v>
      </c>
      <c r="C1317" s="52" t="s">
        <v>28</v>
      </c>
      <c r="D1317" s="52" t="s">
        <v>29</v>
      </c>
      <c r="E1317" s="52" t="s">
        <v>59</v>
      </c>
      <c r="F1317" s="52" t="s">
        <v>43</v>
      </c>
      <c r="G1317" s="52" t="s">
        <v>22</v>
      </c>
      <c r="H1317" s="52" t="s">
        <v>31</v>
      </c>
      <c r="I1317" s="52">
        <v>2024</v>
      </c>
      <c r="J1317" s="52" t="s">
        <v>24</v>
      </c>
      <c r="K1317" s="52" t="s">
        <v>25</v>
      </c>
      <c r="L1317" s="52" t="s">
        <v>39</v>
      </c>
      <c r="M1317" s="55">
        <v>30.17</v>
      </c>
      <c r="N1317" s="52">
        <v>473</v>
      </c>
      <c r="O1317" s="52">
        <v>0.22</v>
      </c>
      <c r="P1317" s="55">
        <v>4901.2</v>
      </c>
      <c r="Q1317" s="75" t="s">
        <v>40</v>
      </c>
    </row>
    <row r="1318" spans="1:17">
      <c r="A1318" s="65">
        <v>3977</v>
      </c>
      <c r="B1318" s="52" t="s">
        <v>17</v>
      </c>
      <c r="C1318" s="52" t="s">
        <v>35</v>
      </c>
      <c r="D1318" s="52" t="s">
        <v>50</v>
      </c>
      <c r="E1318" s="52" t="s">
        <v>30</v>
      </c>
      <c r="F1318" s="52" t="s">
        <v>43</v>
      </c>
      <c r="G1318" s="52" t="s">
        <v>22</v>
      </c>
      <c r="H1318" s="52" t="s">
        <v>31</v>
      </c>
      <c r="I1318" s="52">
        <v>2023</v>
      </c>
      <c r="J1318" s="52" t="s">
        <v>24</v>
      </c>
      <c r="K1318" s="52" t="s">
        <v>73</v>
      </c>
      <c r="L1318" s="52" t="s">
        <v>39</v>
      </c>
      <c r="M1318" s="55">
        <v>32.46</v>
      </c>
      <c r="N1318" s="52">
        <v>216</v>
      </c>
      <c r="O1318" s="52">
        <v>0.11</v>
      </c>
      <c r="P1318" s="55">
        <v>380.33</v>
      </c>
      <c r="Q1318" s="75" t="s">
        <v>56</v>
      </c>
    </row>
    <row r="1319" spans="1:17">
      <c r="A1319" s="65">
        <v>3984</v>
      </c>
      <c r="B1319" s="52" t="s">
        <v>17</v>
      </c>
      <c r="C1319" s="52" t="s">
        <v>28</v>
      </c>
      <c r="D1319" s="52" t="s">
        <v>42</v>
      </c>
      <c r="E1319" s="52" t="s">
        <v>67</v>
      </c>
      <c r="F1319" s="52" t="s">
        <v>55</v>
      </c>
      <c r="G1319" s="52" t="s">
        <v>22</v>
      </c>
      <c r="H1319" s="52" t="s">
        <v>31</v>
      </c>
      <c r="I1319" s="52">
        <v>2024</v>
      </c>
      <c r="J1319" s="52" t="s">
        <v>63</v>
      </c>
      <c r="K1319" s="52" t="s">
        <v>73</v>
      </c>
      <c r="L1319" s="52" t="s">
        <v>39</v>
      </c>
      <c r="M1319" s="55">
        <v>28.04</v>
      </c>
      <c r="N1319" s="52">
        <v>209</v>
      </c>
      <c r="O1319" s="52">
        <v>0.11</v>
      </c>
      <c r="P1319" s="55">
        <v>1542.25</v>
      </c>
      <c r="Q1319" s="75" t="s">
        <v>27</v>
      </c>
    </row>
    <row r="1320" spans="1:17">
      <c r="A1320" s="65">
        <v>3989</v>
      </c>
      <c r="B1320" s="52" t="s">
        <v>17</v>
      </c>
      <c r="C1320" s="52" t="s">
        <v>35</v>
      </c>
      <c r="D1320" s="52" t="s">
        <v>42</v>
      </c>
      <c r="E1320" s="52" t="s">
        <v>37</v>
      </c>
      <c r="F1320" s="52" t="s">
        <v>60</v>
      </c>
      <c r="G1320" s="52" t="s">
        <v>57</v>
      </c>
      <c r="H1320" s="52" t="s">
        <v>23</v>
      </c>
      <c r="I1320" s="52">
        <v>2023</v>
      </c>
      <c r="J1320" s="52" t="s">
        <v>32</v>
      </c>
      <c r="K1320" s="52" t="s">
        <v>53</v>
      </c>
      <c r="L1320" s="52" t="s">
        <v>34</v>
      </c>
      <c r="M1320" s="55">
        <v>15.58</v>
      </c>
      <c r="N1320" s="52">
        <v>38</v>
      </c>
      <c r="O1320" s="52">
        <v>0.28999999999999998</v>
      </c>
      <c r="P1320" s="55">
        <v>1834.82</v>
      </c>
      <c r="Q1320" s="75" t="s">
        <v>40</v>
      </c>
    </row>
    <row r="1321" spans="1:17">
      <c r="A1321" s="65">
        <v>3993</v>
      </c>
      <c r="B1321" s="52" t="s">
        <v>17</v>
      </c>
      <c r="C1321" s="52" t="s">
        <v>49</v>
      </c>
      <c r="D1321" s="52" t="s">
        <v>29</v>
      </c>
      <c r="E1321" s="52" t="s">
        <v>70</v>
      </c>
      <c r="F1321" s="52" t="s">
        <v>38</v>
      </c>
      <c r="G1321" s="52" t="s">
        <v>44</v>
      </c>
      <c r="H1321" s="52" t="s">
        <v>23</v>
      </c>
      <c r="I1321" s="52">
        <v>2023</v>
      </c>
      <c r="J1321" s="52" t="s">
        <v>32</v>
      </c>
      <c r="K1321" s="52" t="s">
        <v>33</v>
      </c>
      <c r="L1321" s="52" t="s">
        <v>34</v>
      </c>
      <c r="M1321" s="55">
        <v>58.46</v>
      </c>
      <c r="N1321" s="52">
        <v>201</v>
      </c>
      <c r="O1321" s="52">
        <v>0.08</v>
      </c>
      <c r="P1321" s="55">
        <v>1507.82</v>
      </c>
      <c r="Q1321" s="75" t="s">
        <v>40</v>
      </c>
    </row>
    <row r="1322" spans="1:17">
      <c r="A1322" s="65">
        <v>3998</v>
      </c>
      <c r="B1322" s="52" t="s">
        <v>17</v>
      </c>
      <c r="C1322" s="52" t="s">
        <v>49</v>
      </c>
      <c r="D1322" s="52" t="s">
        <v>29</v>
      </c>
      <c r="E1322" s="52" t="s">
        <v>59</v>
      </c>
      <c r="F1322" s="52" t="s">
        <v>43</v>
      </c>
      <c r="G1322" s="52" t="s">
        <v>44</v>
      </c>
      <c r="H1322" s="52" t="s">
        <v>31</v>
      </c>
      <c r="I1322" s="52">
        <v>2024</v>
      </c>
      <c r="J1322" s="52" t="s">
        <v>63</v>
      </c>
      <c r="K1322" s="52" t="s">
        <v>65</v>
      </c>
      <c r="L1322" s="52" t="s">
        <v>26</v>
      </c>
      <c r="M1322" s="55">
        <v>51.41</v>
      </c>
      <c r="N1322" s="52">
        <v>468</v>
      </c>
      <c r="O1322" s="52">
        <v>0.28999999999999998</v>
      </c>
      <c r="P1322" s="55">
        <v>2078.2600000000002</v>
      </c>
      <c r="Q1322" s="75" t="s">
        <v>27</v>
      </c>
    </row>
    <row r="1323" spans="1:17">
      <c r="A1323" s="65">
        <v>4000</v>
      </c>
      <c r="B1323" s="52" t="s">
        <v>17</v>
      </c>
      <c r="C1323" s="52" t="s">
        <v>18</v>
      </c>
      <c r="D1323" s="52" t="s">
        <v>54</v>
      </c>
      <c r="E1323" s="52" t="s">
        <v>30</v>
      </c>
      <c r="F1323" s="52" t="s">
        <v>38</v>
      </c>
      <c r="G1323" s="52" t="s">
        <v>57</v>
      </c>
      <c r="H1323" s="52" t="s">
        <v>31</v>
      </c>
      <c r="I1323" s="52">
        <v>2024</v>
      </c>
      <c r="J1323" s="52" t="s">
        <v>32</v>
      </c>
      <c r="K1323" s="52" t="s">
        <v>58</v>
      </c>
      <c r="L1323" s="52" t="s">
        <v>34</v>
      </c>
      <c r="M1323" s="55">
        <v>12.2</v>
      </c>
      <c r="N1323" s="52">
        <v>136</v>
      </c>
      <c r="O1323" s="52">
        <v>0.12</v>
      </c>
      <c r="P1323" s="55">
        <v>2082.06</v>
      </c>
      <c r="Q1323" s="75" t="s">
        <v>27</v>
      </c>
    </row>
    <row r="1324" spans="1:17">
      <c r="A1324" s="65">
        <v>2004</v>
      </c>
      <c r="B1324" s="52" t="s">
        <v>41</v>
      </c>
      <c r="C1324" s="52" t="s">
        <v>28</v>
      </c>
      <c r="D1324" s="52" t="s">
        <v>42</v>
      </c>
      <c r="E1324" s="52" t="s">
        <v>20</v>
      </c>
      <c r="F1324" s="52" t="s">
        <v>43</v>
      </c>
      <c r="G1324" s="52" t="s">
        <v>44</v>
      </c>
      <c r="H1324" s="52" t="s">
        <v>31</v>
      </c>
      <c r="I1324" s="52">
        <v>2023</v>
      </c>
      <c r="J1324" s="52" t="s">
        <v>45</v>
      </c>
      <c r="K1324" s="52" t="s">
        <v>46</v>
      </c>
      <c r="L1324" s="52" t="s">
        <v>34</v>
      </c>
      <c r="M1324" s="55">
        <v>72.3</v>
      </c>
      <c r="N1324" s="52">
        <v>75</v>
      </c>
      <c r="O1324" s="52">
        <v>0.06</v>
      </c>
      <c r="P1324" s="55">
        <v>4382.09</v>
      </c>
      <c r="Q1324" s="75" t="s">
        <v>47</v>
      </c>
    </row>
    <row r="1325" spans="1:17">
      <c r="A1325" s="65">
        <v>2006</v>
      </c>
      <c r="B1325" s="52" t="s">
        <v>41</v>
      </c>
      <c r="C1325" s="52" t="s">
        <v>18</v>
      </c>
      <c r="D1325" s="52" t="s">
        <v>52</v>
      </c>
      <c r="E1325" s="52" t="s">
        <v>20</v>
      </c>
      <c r="F1325" s="52" t="s">
        <v>38</v>
      </c>
      <c r="G1325" s="52" t="s">
        <v>22</v>
      </c>
      <c r="H1325" s="52" t="s">
        <v>23</v>
      </c>
      <c r="I1325" s="52">
        <v>2024</v>
      </c>
      <c r="J1325" s="52" t="s">
        <v>45</v>
      </c>
      <c r="K1325" s="52" t="s">
        <v>53</v>
      </c>
      <c r="L1325" s="52" t="s">
        <v>26</v>
      </c>
      <c r="M1325" s="55">
        <v>91.02</v>
      </c>
      <c r="N1325" s="52">
        <v>163</v>
      </c>
      <c r="O1325" s="52">
        <v>0.24</v>
      </c>
      <c r="P1325" s="55">
        <v>1226.93</v>
      </c>
      <c r="Q1325" s="75" t="s">
        <v>47</v>
      </c>
    </row>
    <row r="1326" spans="1:17">
      <c r="A1326" s="65">
        <v>2007</v>
      </c>
      <c r="B1326" s="52" t="s">
        <v>41</v>
      </c>
      <c r="C1326" s="52" t="s">
        <v>49</v>
      </c>
      <c r="D1326" s="52" t="s">
        <v>54</v>
      </c>
      <c r="E1326" s="52" t="s">
        <v>30</v>
      </c>
      <c r="F1326" s="52" t="s">
        <v>55</v>
      </c>
      <c r="G1326" s="52" t="s">
        <v>22</v>
      </c>
      <c r="H1326" s="52" t="s">
        <v>31</v>
      </c>
      <c r="I1326" s="52">
        <v>2023</v>
      </c>
      <c r="J1326" s="52" t="s">
        <v>32</v>
      </c>
      <c r="K1326" s="52" t="s">
        <v>25</v>
      </c>
      <c r="L1326" s="52" t="s">
        <v>39</v>
      </c>
      <c r="M1326" s="55">
        <v>12.21</v>
      </c>
      <c r="N1326" s="52">
        <v>220</v>
      </c>
      <c r="O1326" s="52">
        <v>0.04</v>
      </c>
      <c r="P1326" s="55">
        <v>2353.08</v>
      </c>
      <c r="Q1326" s="75" t="s">
        <v>56</v>
      </c>
    </row>
    <row r="1327" spans="1:17">
      <c r="A1327" s="65">
        <v>2008</v>
      </c>
      <c r="B1327" s="52" t="s">
        <v>41</v>
      </c>
      <c r="C1327" s="52" t="s">
        <v>35</v>
      </c>
      <c r="D1327" s="52" t="s">
        <v>52</v>
      </c>
      <c r="E1327" s="52" t="s">
        <v>30</v>
      </c>
      <c r="F1327" s="52" t="s">
        <v>43</v>
      </c>
      <c r="G1327" s="52" t="s">
        <v>57</v>
      </c>
      <c r="H1327" s="52" t="s">
        <v>31</v>
      </c>
      <c r="I1327" s="52">
        <v>2023</v>
      </c>
      <c r="J1327" s="52" t="s">
        <v>32</v>
      </c>
      <c r="K1327" s="52" t="s">
        <v>58</v>
      </c>
      <c r="L1327" s="52" t="s">
        <v>34</v>
      </c>
      <c r="M1327" s="55">
        <v>80.44</v>
      </c>
      <c r="N1327" s="52">
        <v>14</v>
      </c>
      <c r="O1327" s="52">
        <v>0.27</v>
      </c>
      <c r="P1327" s="55">
        <v>753.64</v>
      </c>
      <c r="Q1327" s="75" t="s">
        <v>56</v>
      </c>
    </row>
    <row r="1328" spans="1:17">
      <c r="A1328" s="65">
        <v>2015</v>
      </c>
      <c r="B1328" s="52" t="s">
        <v>41</v>
      </c>
      <c r="C1328" s="52" t="s">
        <v>18</v>
      </c>
      <c r="D1328" s="52" t="s">
        <v>52</v>
      </c>
      <c r="E1328" s="52" t="s">
        <v>70</v>
      </c>
      <c r="F1328" s="52" t="s">
        <v>38</v>
      </c>
      <c r="G1328" s="52" t="s">
        <v>22</v>
      </c>
      <c r="H1328" s="52" t="s">
        <v>31</v>
      </c>
      <c r="I1328" s="52">
        <v>2023</v>
      </c>
      <c r="J1328" s="52" t="s">
        <v>45</v>
      </c>
      <c r="K1328" s="52" t="s">
        <v>65</v>
      </c>
      <c r="L1328" s="52" t="s">
        <v>69</v>
      </c>
      <c r="M1328" s="55">
        <v>52.62</v>
      </c>
      <c r="N1328" s="52">
        <v>419</v>
      </c>
      <c r="O1328" s="52">
        <v>0.01</v>
      </c>
      <c r="P1328" s="55">
        <v>177.75</v>
      </c>
      <c r="Q1328" s="75" t="s">
        <v>61</v>
      </c>
    </row>
    <row r="1329" spans="1:17">
      <c r="A1329" s="65">
        <v>2019</v>
      </c>
      <c r="B1329" s="52" t="s">
        <v>41</v>
      </c>
      <c r="C1329" s="52" t="s">
        <v>35</v>
      </c>
      <c r="D1329" s="52" t="s">
        <v>36</v>
      </c>
      <c r="E1329" s="52" t="s">
        <v>37</v>
      </c>
      <c r="F1329" s="52" t="s">
        <v>55</v>
      </c>
      <c r="G1329" s="52" t="s">
        <v>44</v>
      </c>
      <c r="H1329" s="52" t="s">
        <v>23</v>
      </c>
      <c r="I1329" s="52">
        <v>2024</v>
      </c>
      <c r="J1329" s="52" t="s">
        <v>32</v>
      </c>
      <c r="K1329" s="52" t="s">
        <v>72</v>
      </c>
      <c r="L1329" s="52" t="s">
        <v>39</v>
      </c>
      <c r="M1329" s="55">
        <v>7.49</v>
      </c>
      <c r="N1329" s="52">
        <v>496</v>
      </c>
      <c r="O1329" s="52">
        <v>7.0000000000000007E-2</v>
      </c>
      <c r="P1329" s="55">
        <v>1210.18</v>
      </c>
      <c r="Q1329" s="75" t="s">
        <v>27</v>
      </c>
    </row>
    <row r="1330" spans="1:17">
      <c r="A1330" s="65">
        <v>2020</v>
      </c>
      <c r="B1330" s="52" t="s">
        <v>41</v>
      </c>
      <c r="C1330" s="52" t="s">
        <v>35</v>
      </c>
      <c r="D1330" s="52" t="s">
        <v>50</v>
      </c>
      <c r="E1330" s="52" t="s">
        <v>62</v>
      </c>
      <c r="F1330" s="52" t="s">
        <v>55</v>
      </c>
      <c r="G1330" s="52" t="s">
        <v>44</v>
      </c>
      <c r="H1330" s="52" t="s">
        <v>23</v>
      </c>
      <c r="I1330" s="52">
        <v>2024</v>
      </c>
      <c r="J1330" s="52" t="s">
        <v>45</v>
      </c>
      <c r="K1330" s="52" t="s">
        <v>72</v>
      </c>
      <c r="L1330" s="52" t="s">
        <v>69</v>
      </c>
      <c r="M1330" s="55">
        <v>89.21</v>
      </c>
      <c r="N1330" s="52">
        <v>249</v>
      </c>
      <c r="O1330" s="52">
        <v>0.21</v>
      </c>
      <c r="P1330" s="55">
        <v>566.74</v>
      </c>
      <c r="Q1330" s="75" t="s">
        <v>27</v>
      </c>
    </row>
    <row r="1331" spans="1:17">
      <c r="A1331" s="65">
        <v>2034</v>
      </c>
      <c r="B1331" s="52" t="s">
        <v>41</v>
      </c>
      <c r="C1331" s="52" t="s">
        <v>35</v>
      </c>
      <c r="D1331" s="52" t="s">
        <v>42</v>
      </c>
      <c r="E1331" s="52" t="s">
        <v>37</v>
      </c>
      <c r="F1331" s="52" t="s">
        <v>55</v>
      </c>
      <c r="G1331" s="52" t="s">
        <v>22</v>
      </c>
      <c r="H1331" s="52" t="s">
        <v>23</v>
      </c>
      <c r="I1331" s="52">
        <v>2024</v>
      </c>
      <c r="J1331" s="52" t="s">
        <v>63</v>
      </c>
      <c r="K1331" s="52" t="s">
        <v>58</v>
      </c>
      <c r="L1331" s="52" t="s">
        <v>66</v>
      </c>
      <c r="M1331" s="55">
        <v>76.349999999999994</v>
      </c>
      <c r="N1331" s="52">
        <v>494</v>
      </c>
      <c r="O1331" s="52">
        <v>0.04</v>
      </c>
      <c r="P1331" s="55">
        <v>4439.3500000000004</v>
      </c>
      <c r="Q1331" s="75" t="s">
        <v>61</v>
      </c>
    </row>
    <row r="1332" spans="1:17">
      <c r="A1332" s="65">
        <v>2039</v>
      </c>
      <c r="B1332" s="52" t="s">
        <v>41</v>
      </c>
      <c r="C1332" s="52" t="s">
        <v>49</v>
      </c>
      <c r="D1332" s="52" t="s">
        <v>50</v>
      </c>
      <c r="E1332" s="52" t="s">
        <v>30</v>
      </c>
      <c r="F1332" s="52" t="s">
        <v>38</v>
      </c>
      <c r="G1332" s="52" t="s">
        <v>44</v>
      </c>
      <c r="H1332" s="52" t="s">
        <v>31</v>
      </c>
      <c r="I1332" s="52">
        <v>2024</v>
      </c>
      <c r="J1332" s="52" t="s">
        <v>63</v>
      </c>
      <c r="K1332" s="52" t="s">
        <v>46</v>
      </c>
      <c r="L1332" s="52" t="s">
        <v>26</v>
      </c>
      <c r="M1332" s="55">
        <v>78.5</v>
      </c>
      <c r="N1332" s="52">
        <v>29</v>
      </c>
      <c r="O1332" s="52">
        <v>0.03</v>
      </c>
      <c r="P1332" s="55">
        <v>4297.2</v>
      </c>
      <c r="Q1332" s="75" t="s">
        <v>56</v>
      </c>
    </row>
    <row r="1333" spans="1:17">
      <c r="A1333" s="65">
        <v>2041</v>
      </c>
      <c r="B1333" s="52" t="s">
        <v>41</v>
      </c>
      <c r="C1333" s="52" t="s">
        <v>35</v>
      </c>
      <c r="D1333" s="52" t="s">
        <v>52</v>
      </c>
      <c r="E1333" s="52" t="s">
        <v>30</v>
      </c>
      <c r="F1333" s="52" t="s">
        <v>60</v>
      </c>
      <c r="G1333" s="52" t="s">
        <v>22</v>
      </c>
      <c r="H1333" s="52" t="s">
        <v>23</v>
      </c>
      <c r="I1333" s="52">
        <v>2024</v>
      </c>
      <c r="J1333" s="52" t="s">
        <v>45</v>
      </c>
      <c r="K1333" s="52" t="s">
        <v>68</v>
      </c>
      <c r="L1333" s="52" t="s">
        <v>26</v>
      </c>
      <c r="M1333" s="55">
        <v>9.85</v>
      </c>
      <c r="N1333" s="52">
        <v>124</v>
      </c>
      <c r="O1333" s="52">
        <v>0.08</v>
      </c>
      <c r="P1333" s="55">
        <v>4518.38</v>
      </c>
      <c r="Q1333" s="75" t="s">
        <v>40</v>
      </c>
    </row>
    <row r="1334" spans="1:17">
      <c r="A1334" s="65">
        <v>2043</v>
      </c>
      <c r="B1334" s="52" t="s">
        <v>41</v>
      </c>
      <c r="C1334" s="52" t="s">
        <v>18</v>
      </c>
      <c r="D1334" s="52" t="s">
        <v>52</v>
      </c>
      <c r="E1334" s="52" t="s">
        <v>70</v>
      </c>
      <c r="F1334" s="52" t="s">
        <v>43</v>
      </c>
      <c r="G1334" s="52" t="s">
        <v>22</v>
      </c>
      <c r="H1334" s="52" t="s">
        <v>31</v>
      </c>
      <c r="I1334" s="52">
        <v>2023</v>
      </c>
      <c r="J1334" s="52" t="s">
        <v>45</v>
      </c>
      <c r="K1334" s="52" t="s">
        <v>53</v>
      </c>
      <c r="L1334" s="52" t="s">
        <v>39</v>
      </c>
      <c r="M1334" s="55">
        <v>38.1</v>
      </c>
      <c r="N1334" s="52">
        <v>216</v>
      </c>
      <c r="O1334" s="52">
        <v>0.18</v>
      </c>
      <c r="P1334" s="55">
        <v>1775.3</v>
      </c>
      <c r="Q1334" s="75" t="s">
        <v>47</v>
      </c>
    </row>
    <row r="1335" spans="1:17">
      <c r="A1335" s="65">
        <v>2045</v>
      </c>
      <c r="B1335" s="52" t="s">
        <v>41</v>
      </c>
      <c r="C1335" s="52" t="s">
        <v>49</v>
      </c>
      <c r="D1335" s="52" t="s">
        <v>50</v>
      </c>
      <c r="E1335" s="52" t="s">
        <v>20</v>
      </c>
      <c r="F1335" s="52" t="s">
        <v>21</v>
      </c>
      <c r="G1335" s="52" t="s">
        <v>44</v>
      </c>
      <c r="H1335" s="52" t="s">
        <v>31</v>
      </c>
      <c r="I1335" s="52">
        <v>2023</v>
      </c>
      <c r="J1335" s="52" t="s">
        <v>24</v>
      </c>
      <c r="K1335" s="52" t="s">
        <v>73</v>
      </c>
      <c r="L1335" s="52" t="s">
        <v>66</v>
      </c>
      <c r="M1335" s="55">
        <v>30.73</v>
      </c>
      <c r="N1335" s="52">
        <v>305</v>
      </c>
      <c r="O1335" s="52">
        <v>0.1</v>
      </c>
      <c r="P1335" s="55">
        <v>3176.49</v>
      </c>
      <c r="Q1335" s="75" t="s">
        <v>27</v>
      </c>
    </row>
    <row r="1336" spans="1:17">
      <c r="A1336" s="65">
        <v>2052</v>
      </c>
      <c r="B1336" s="52" t="s">
        <v>41</v>
      </c>
      <c r="C1336" s="52" t="s">
        <v>49</v>
      </c>
      <c r="D1336" s="52" t="s">
        <v>19</v>
      </c>
      <c r="E1336" s="52" t="s">
        <v>67</v>
      </c>
      <c r="F1336" s="52" t="s">
        <v>60</v>
      </c>
      <c r="G1336" s="52" t="s">
        <v>22</v>
      </c>
      <c r="H1336" s="52" t="s">
        <v>23</v>
      </c>
      <c r="I1336" s="52">
        <v>2024</v>
      </c>
      <c r="J1336" s="52" t="s">
        <v>32</v>
      </c>
      <c r="K1336" s="52" t="s">
        <v>25</v>
      </c>
      <c r="L1336" s="52" t="s">
        <v>69</v>
      </c>
      <c r="M1336" s="55">
        <v>98.4</v>
      </c>
      <c r="N1336" s="52">
        <v>331</v>
      </c>
      <c r="O1336" s="52">
        <v>0.08</v>
      </c>
      <c r="P1336" s="55">
        <v>4582.84</v>
      </c>
      <c r="Q1336" s="75" t="s">
        <v>56</v>
      </c>
    </row>
    <row r="1337" spans="1:17">
      <c r="A1337" s="65">
        <v>2054</v>
      </c>
      <c r="B1337" s="52" t="s">
        <v>41</v>
      </c>
      <c r="C1337" s="52" t="s">
        <v>18</v>
      </c>
      <c r="D1337" s="52" t="s">
        <v>36</v>
      </c>
      <c r="E1337" s="52" t="s">
        <v>37</v>
      </c>
      <c r="F1337" s="52" t="s">
        <v>43</v>
      </c>
      <c r="G1337" s="52" t="s">
        <v>44</v>
      </c>
      <c r="H1337" s="52" t="s">
        <v>23</v>
      </c>
      <c r="I1337" s="52">
        <v>2024</v>
      </c>
      <c r="J1337" s="52" t="s">
        <v>45</v>
      </c>
      <c r="K1337" s="52" t="s">
        <v>68</v>
      </c>
      <c r="L1337" s="52" t="s">
        <v>26</v>
      </c>
      <c r="M1337" s="55">
        <v>64.91</v>
      </c>
      <c r="N1337" s="52">
        <v>189</v>
      </c>
      <c r="O1337" s="52">
        <v>0.27</v>
      </c>
      <c r="P1337" s="55">
        <v>3266.07</v>
      </c>
      <c r="Q1337" s="75" t="s">
        <v>56</v>
      </c>
    </row>
    <row r="1338" spans="1:17">
      <c r="A1338" s="65">
        <v>2057</v>
      </c>
      <c r="B1338" s="52" t="s">
        <v>41</v>
      </c>
      <c r="C1338" s="52" t="s">
        <v>49</v>
      </c>
      <c r="D1338" s="52" t="s">
        <v>36</v>
      </c>
      <c r="E1338" s="52" t="s">
        <v>67</v>
      </c>
      <c r="F1338" s="52" t="s">
        <v>43</v>
      </c>
      <c r="G1338" s="52" t="s">
        <v>57</v>
      </c>
      <c r="H1338" s="52" t="s">
        <v>31</v>
      </c>
      <c r="I1338" s="52">
        <v>2024</v>
      </c>
      <c r="J1338" s="52" t="s">
        <v>32</v>
      </c>
      <c r="K1338" s="52" t="s">
        <v>51</v>
      </c>
      <c r="L1338" s="52" t="s">
        <v>34</v>
      </c>
      <c r="M1338" s="55">
        <v>10.28</v>
      </c>
      <c r="N1338" s="52">
        <v>165</v>
      </c>
      <c r="O1338" s="52">
        <v>0.17</v>
      </c>
      <c r="P1338" s="55">
        <v>2697.3</v>
      </c>
      <c r="Q1338" s="75" t="s">
        <v>40</v>
      </c>
    </row>
    <row r="1339" spans="1:17">
      <c r="A1339" s="65">
        <v>2058</v>
      </c>
      <c r="B1339" s="52" t="s">
        <v>41</v>
      </c>
      <c r="C1339" s="52" t="s">
        <v>28</v>
      </c>
      <c r="D1339" s="52" t="s">
        <v>52</v>
      </c>
      <c r="E1339" s="52" t="s">
        <v>70</v>
      </c>
      <c r="F1339" s="52" t="s">
        <v>43</v>
      </c>
      <c r="G1339" s="52" t="s">
        <v>57</v>
      </c>
      <c r="H1339" s="52" t="s">
        <v>23</v>
      </c>
      <c r="I1339" s="52">
        <v>2023</v>
      </c>
      <c r="J1339" s="52" t="s">
        <v>45</v>
      </c>
      <c r="K1339" s="52" t="s">
        <v>72</v>
      </c>
      <c r="L1339" s="52" t="s">
        <v>69</v>
      </c>
      <c r="M1339" s="55">
        <v>37.64</v>
      </c>
      <c r="N1339" s="52">
        <v>8</v>
      </c>
      <c r="O1339" s="52">
        <v>0.15</v>
      </c>
      <c r="P1339" s="55">
        <v>2802.74</v>
      </c>
      <c r="Q1339" s="75" t="s">
        <v>61</v>
      </c>
    </row>
    <row r="1340" spans="1:17">
      <c r="A1340" s="65">
        <v>2059</v>
      </c>
      <c r="B1340" s="52" t="s">
        <v>41</v>
      </c>
      <c r="C1340" s="52" t="s">
        <v>28</v>
      </c>
      <c r="D1340" s="52" t="s">
        <v>50</v>
      </c>
      <c r="E1340" s="52" t="s">
        <v>20</v>
      </c>
      <c r="F1340" s="52" t="s">
        <v>38</v>
      </c>
      <c r="G1340" s="52" t="s">
        <v>44</v>
      </c>
      <c r="H1340" s="52" t="s">
        <v>23</v>
      </c>
      <c r="I1340" s="52">
        <v>2024</v>
      </c>
      <c r="J1340" s="52" t="s">
        <v>63</v>
      </c>
      <c r="K1340" s="52" t="s">
        <v>72</v>
      </c>
      <c r="L1340" s="52" t="s">
        <v>66</v>
      </c>
      <c r="M1340" s="55">
        <v>26.5</v>
      </c>
      <c r="N1340" s="52">
        <v>67</v>
      </c>
      <c r="O1340" s="52">
        <v>0.16</v>
      </c>
      <c r="P1340" s="55">
        <v>2497.9299999999998</v>
      </c>
      <c r="Q1340" s="75" t="s">
        <v>47</v>
      </c>
    </row>
    <row r="1341" spans="1:17">
      <c r="A1341" s="65">
        <v>2061</v>
      </c>
      <c r="B1341" s="52" t="s">
        <v>41</v>
      </c>
      <c r="C1341" s="52" t="s">
        <v>18</v>
      </c>
      <c r="D1341" s="52" t="s">
        <v>52</v>
      </c>
      <c r="E1341" s="52" t="s">
        <v>20</v>
      </c>
      <c r="F1341" s="52" t="s">
        <v>55</v>
      </c>
      <c r="G1341" s="52" t="s">
        <v>22</v>
      </c>
      <c r="H1341" s="52" t="s">
        <v>23</v>
      </c>
      <c r="I1341" s="52">
        <v>2023</v>
      </c>
      <c r="J1341" s="52" t="s">
        <v>32</v>
      </c>
      <c r="K1341" s="52" t="s">
        <v>25</v>
      </c>
      <c r="L1341" s="52" t="s">
        <v>26</v>
      </c>
      <c r="M1341" s="55">
        <v>29.12</v>
      </c>
      <c r="N1341" s="52">
        <v>75</v>
      </c>
      <c r="O1341" s="52">
        <v>0.18</v>
      </c>
      <c r="P1341" s="55">
        <v>3859</v>
      </c>
      <c r="Q1341" s="75" t="s">
        <v>56</v>
      </c>
    </row>
    <row r="1342" spans="1:17">
      <c r="A1342" s="65">
        <v>2062</v>
      </c>
      <c r="B1342" s="52" t="s">
        <v>41</v>
      </c>
      <c r="C1342" s="52" t="s">
        <v>18</v>
      </c>
      <c r="D1342" s="52" t="s">
        <v>36</v>
      </c>
      <c r="E1342" s="52" t="s">
        <v>67</v>
      </c>
      <c r="F1342" s="52" t="s">
        <v>55</v>
      </c>
      <c r="G1342" s="52" t="s">
        <v>22</v>
      </c>
      <c r="H1342" s="52" t="s">
        <v>31</v>
      </c>
      <c r="I1342" s="52">
        <v>2023</v>
      </c>
      <c r="J1342" s="52" t="s">
        <v>32</v>
      </c>
      <c r="K1342" s="52" t="s">
        <v>68</v>
      </c>
      <c r="L1342" s="52" t="s">
        <v>39</v>
      </c>
      <c r="M1342" s="55">
        <v>24.26</v>
      </c>
      <c r="N1342" s="52">
        <v>215</v>
      </c>
      <c r="O1342" s="52">
        <v>0.2</v>
      </c>
      <c r="P1342" s="55">
        <v>2164.7399999999998</v>
      </c>
      <c r="Q1342" s="75" t="s">
        <v>56</v>
      </c>
    </row>
    <row r="1343" spans="1:17">
      <c r="A1343" s="65">
        <v>2066</v>
      </c>
      <c r="B1343" s="52" t="s">
        <v>41</v>
      </c>
      <c r="C1343" s="52" t="s">
        <v>18</v>
      </c>
      <c r="D1343" s="52" t="s">
        <v>42</v>
      </c>
      <c r="E1343" s="52" t="s">
        <v>20</v>
      </c>
      <c r="F1343" s="52" t="s">
        <v>43</v>
      </c>
      <c r="G1343" s="52" t="s">
        <v>44</v>
      </c>
      <c r="H1343" s="52" t="s">
        <v>31</v>
      </c>
      <c r="I1343" s="52">
        <v>2024</v>
      </c>
      <c r="J1343" s="52" t="s">
        <v>32</v>
      </c>
      <c r="K1343" s="52" t="s">
        <v>46</v>
      </c>
      <c r="L1343" s="52" t="s">
        <v>39</v>
      </c>
      <c r="M1343" s="55">
        <v>34.520000000000003</v>
      </c>
      <c r="N1343" s="52">
        <v>63</v>
      </c>
      <c r="O1343" s="52">
        <v>0.09</v>
      </c>
      <c r="P1343" s="55">
        <v>1507.02</v>
      </c>
      <c r="Q1343" s="75" t="s">
        <v>40</v>
      </c>
    </row>
    <row r="1344" spans="1:17">
      <c r="A1344" s="65">
        <v>2069</v>
      </c>
      <c r="B1344" s="52" t="s">
        <v>41</v>
      </c>
      <c r="C1344" s="52" t="s">
        <v>28</v>
      </c>
      <c r="D1344" s="52" t="s">
        <v>42</v>
      </c>
      <c r="E1344" s="52" t="s">
        <v>70</v>
      </c>
      <c r="F1344" s="52" t="s">
        <v>55</v>
      </c>
      <c r="G1344" s="52" t="s">
        <v>22</v>
      </c>
      <c r="H1344" s="52" t="s">
        <v>23</v>
      </c>
      <c r="I1344" s="52">
        <v>2024</v>
      </c>
      <c r="J1344" s="52" t="s">
        <v>45</v>
      </c>
      <c r="K1344" s="52" t="s">
        <v>72</v>
      </c>
      <c r="L1344" s="52" t="s">
        <v>34</v>
      </c>
      <c r="M1344" s="55">
        <v>60.62</v>
      </c>
      <c r="N1344" s="52">
        <v>358</v>
      </c>
      <c r="O1344" s="52">
        <v>0.25</v>
      </c>
      <c r="P1344" s="55">
        <v>1697.37</v>
      </c>
      <c r="Q1344" s="75" t="s">
        <v>47</v>
      </c>
    </row>
    <row r="1345" spans="1:17">
      <c r="A1345" s="65">
        <v>2073</v>
      </c>
      <c r="B1345" s="52" t="s">
        <v>41</v>
      </c>
      <c r="C1345" s="52" t="s">
        <v>28</v>
      </c>
      <c r="D1345" s="52" t="s">
        <v>50</v>
      </c>
      <c r="E1345" s="52" t="s">
        <v>30</v>
      </c>
      <c r="F1345" s="52" t="s">
        <v>21</v>
      </c>
      <c r="G1345" s="52" t="s">
        <v>22</v>
      </c>
      <c r="H1345" s="52" t="s">
        <v>31</v>
      </c>
      <c r="I1345" s="52">
        <v>2023</v>
      </c>
      <c r="J1345" s="52" t="s">
        <v>32</v>
      </c>
      <c r="K1345" s="52" t="s">
        <v>25</v>
      </c>
      <c r="L1345" s="52" t="s">
        <v>34</v>
      </c>
      <c r="M1345" s="55">
        <v>84.94</v>
      </c>
      <c r="N1345" s="52">
        <v>401</v>
      </c>
      <c r="O1345" s="52">
        <v>0.23</v>
      </c>
      <c r="P1345" s="55">
        <v>3922.61</v>
      </c>
      <c r="Q1345" s="75" t="s">
        <v>40</v>
      </c>
    </row>
    <row r="1346" spans="1:17">
      <c r="A1346" s="65">
        <v>2079</v>
      </c>
      <c r="B1346" s="52" t="s">
        <v>41</v>
      </c>
      <c r="C1346" s="52" t="s">
        <v>49</v>
      </c>
      <c r="D1346" s="52" t="s">
        <v>19</v>
      </c>
      <c r="E1346" s="52" t="s">
        <v>20</v>
      </c>
      <c r="F1346" s="52" t="s">
        <v>38</v>
      </c>
      <c r="G1346" s="52" t="s">
        <v>44</v>
      </c>
      <c r="H1346" s="52" t="s">
        <v>23</v>
      </c>
      <c r="I1346" s="52">
        <v>2023</v>
      </c>
      <c r="J1346" s="52" t="s">
        <v>32</v>
      </c>
      <c r="K1346" s="52" t="s">
        <v>58</v>
      </c>
      <c r="L1346" s="52" t="s">
        <v>39</v>
      </c>
      <c r="M1346" s="55">
        <v>68.489999999999995</v>
      </c>
      <c r="N1346" s="52">
        <v>13</v>
      </c>
      <c r="O1346" s="52">
        <v>0.01</v>
      </c>
      <c r="P1346" s="55">
        <v>3722.11</v>
      </c>
      <c r="Q1346" s="75" t="s">
        <v>61</v>
      </c>
    </row>
    <row r="1347" spans="1:17">
      <c r="A1347" s="65">
        <v>2085</v>
      </c>
      <c r="B1347" s="52" t="s">
        <v>41</v>
      </c>
      <c r="C1347" s="52" t="s">
        <v>49</v>
      </c>
      <c r="D1347" s="52" t="s">
        <v>50</v>
      </c>
      <c r="E1347" s="52" t="s">
        <v>70</v>
      </c>
      <c r="F1347" s="52" t="s">
        <v>21</v>
      </c>
      <c r="G1347" s="52" t="s">
        <v>22</v>
      </c>
      <c r="H1347" s="52" t="s">
        <v>23</v>
      </c>
      <c r="I1347" s="52">
        <v>2023</v>
      </c>
      <c r="J1347" s="52" t="s">
        <v>63</v>
      </c>
      <c r="K1347" s="52" t="s">
        <v>71</v>
      </c>
      <c r="L1347" s="52" t="s">
        <v>39</v>
      </c>
      <c r="M1347" s="55">
        <v>72.33</v>
      </c>
      <c r="N1347" s="52">
        <v>450</v>
      </c>
      <c r="O1347" s="52">
        <v>0.04</v>
      </c>
      <c r="P1347" s="55">
        <v>4412.53</v>
      </c>
      <c r="Q1347" s="75" t="s">
        <v>47</v>
      </c>
    </row>
    <row r="1348" spans="1:17">
      <c r="A1348" s="65">
        <v>2091</v>
      </c>
      <c r="B1348" s="52" t="s">
        <v>41</v>
      </c>
      <c r="C1348" s="52" t="s">
        <v>49</v>
      </c>
      <c r="D1348" s="52" t="s">
        <v>19</v>
      </c>
      <c r="E1348" s="52" t="s">
        <v>59</v>
      </c>
      <c r="F1348" s="52" t="s">
        <v>43</v>
      </c>
      <c r="G1348" s="52" t="s">
        <v>44</v>
      </c>
      <c r="H1348" s="52" t="s">
        <v>23</v>
      </c>
      <c r="I1348" s="52">
        <v>2023</v>
      </c>
      <c r="J1348" s="52" t="s">
        <v>63</v>
      </c>
      <c r="K1348" s="52" t="s">
        <v>53</v>
      </c>
      <c r="L1348" s="52" t="s">
        <v>26</v>
      </c>
      <c r="M1348" s="55">
        <v>62.72</v>
      </c>
      <c r="N1348" s="52">
        <v>255</v>
      </c>
      <c r="O1348" s="52">
        <v>0.11</v>
      </c>
      <c r="P1348" s="55">
        <v>4841.67</v>
      </c>
      <c r="Q1348" s="75" t="s">
        <v>47</v>
      </c>
    </row>
    <row r="1349" spans="1:17">
      <c r="A1349" s="65">
        <v>2093</v>
      </c>
      <c r="B1349" s="52" t="s">
        <v>41</v>
      </c>
      <c r="C1349" s="52" t="s">
        <v>18</v>
      </c>
      <c r="D1349" s="52" t="s">
        <v>42</v>
      </c>
      <c r="E1349" s="52" t="s">
        <v>70</v>
      </c>
      <c r="F1349" s="52" t="s">
        <v>38</v>
      </c>
      <c r="G1349" s="52" t="s">
        <v>57</v>
      </c>
      <c r="H1349" s="52" t="s">
        <v>31</v>
      </c>
      <c r="I1349" s="52">
        <v>2023</v>
      </c>
      <c r="J1349" s="52" t="s">
        <v>45</v>
      </c>
      <c r="K1349" s="52" t="s">
        <v>71</v>
      </c>
      <c r="L1349" s="52" t="s">
        <v>39</v>
      </c>
      <c r="M1349" s="55">
        <v>50.64</v>
      </c>
      <c r="N1349" s="52">
        <v>263</v>
      </c>
      <c r="O1349" s="52">
        <v>0.25</v>
      </c>
      <c r="P1349" s="55">
        <v>788.75</v>
      </c>
      <c r="Q1349" s="75" t="s">
        <v>27</v>
      </c>
    </row>
    <row r="1350" spans="1:17">
      <c r="A1350" s="65">
        <v>2103</v>
      </c>
      <c r="B1350" s="52" t="s">
        <v>41</v>
      </c>
      <c r="C1350" s="52" t="s">
        <v>35</v>
      </c>
      <c r="D1350" s="52" t="s">
        <v>54</v>
      </c>
      <c r="E1350" s="52" t="s">
        <v>70</v>
      </c>
      <c r="F1350" s="52" t="s">
        <v>38</v>
      </c>
      <c r="G1350" s="52" t="s">
        <v>22</v>
      </c>
      <c r="H1350" s="52" t="s">
        <v>31</v>
      </c>
      <c r="I1350" s="52">
        <v>2023</v>
      </c>
      <c r="J1350" s="52" t="s">
        <v>32</v>
      </c>
      <c r="K1350" s="52" t="s">
        <v>58</v>
      </c>
      <c r="L1350" s="52" t="s">
        <v>69</v>
      </c>
      <c r="M1350" s="55">
        <v>26.84</v>
      </c>
      <c r="N1350" s="52">
        <v>415</v>
      </c>
      <c r="O1350" s="52">
        <v>0.25</v>
      </c>
      <c r="P1350" s="55">
        <v>728</v>
      </c>
      <c r="Q1350" s="75" t="s">
        <v>27</v>
      </c>
    </row>
    <row r="1351" spans="1:17">
      <c r="A1351" s="65">
        <v>2108</v>
      </c>
      <c r="B1351" s="52" t="s">
        <v>41</v>
      </c>
      <c r="C1351" s="52" t="s">
        <v>28</v>
      </c>
      <c r="D1351" s="52" t="s">
        <v>42</v>
      </c>
      <c r="E1351" s="52" t="s">
        <v>30</v>
      </c>
      <c r="F1351" s="52" t="s">
        <v>38</v>
      </c>
      <c r="G1351" s="52" t="s">
        <v>22</v>
      </c>
      <c r="H1351" s="52" t="s">
        <v>31</v>
      </c>
      <c r="I1351" s="52">
        <v>2024</v>
      </c>
      <c r="J1351" s="52" t="s">
        <v>45</v>
      </c>
      <c r="K1351" s="52" t="s">
        <v>71</v>
      </c>
      <c r="L1351" s="52" t="s">
        <v>26</v>
      </c>
      <c r="M1351" s="55">
        <v>33.270000000000003</v>
      </c>
      <c r="N1351" s="52">
        <v>42</v>
      </c>
      <c r="O1351" s="52">
        <v>0.3</v>
      </c>
      <c r="P1351" s="55">
        <v>3410.94</v>
      </c>
      <c r="Q1351" s="75" t="s">
        <v>40</v>
      </c>
    </row>
    <row r="1352" spans="1:17">
      <c r="A1352" s="65">
        <v>2109</v>
      </c>
      <c r="B1352" s="52" t="s">
        <v>41</v>
      </c>
      <c r="C1352" s="52" t="s">
        <v>28</v>
      </c>
      <c r="D1352" s="52" t="s">
        <v>29</v>
      </c>
      <c r="E1352" s="52" t="s">
        <v>62</v>
      </c>
      <c r="F1352" s="52" t="s">
        <v>60</v>
      </c>
      <c r="G1352" s="52" t="s">
        <v>44</v>
      </c>
      <c r="H1352" s="52" t="s">
        <v>31</v>
      </c>
      <c r="I1352" s="52">
        <v>2023</v>
      </c>
      <c r="J1352" s="52" t="s">
        <v>45</v>
      </c>
      <c r="K1352" s="52" t="s">
        <v>68</v>
      </c>
      <c r="L1352" s="52" t="s">
        <v>39</v>
      </c>
      <c r="M1352" s="55">
        <v>42.62</v>
      </c>
      <c r="N1352" s="52">
        <v>169</v>
      </c>
      <c r="O1352" s="52">
        <v>0.11</v>
      </c>
      <c r="P1352" s="55">
        <v>1122.1300000000001</v>
      </c>
      <c r="Q1352" s="75" t="s">
        <v>47</v>
      </c>
    </row>
    <row r="1353" spans="1:17">
      <c r="A1353" s="65">
        <v>2110</v>
      </c>
      <c r="B1353" s="52" t="s">
        <v>41</v>
      </c>
      <c r="C1353" s="52" t="s">
        <v>49</v>
      </c>
      <c r="D1353" s="52" t="s">
        <v>52</v>
      </c>
      <c r="E1353" s="52" t="s">
        <v>67</v>
      </c>
      <c r="F1353" s="52" t="s">
        <v>60</v>
      </c>
      <c r="G1353" s="52" t="s">
        <v>22</v>
      </c>
      <c r="H1353" s="52" t="s">
        <v>31</v>
      </c>
      <c r="I1353" s="52">
        <v>2023</v>
      </c>
      <c r="J1353" s="52" t="s">
        <v>24</v>
      </c>
      <c r="K1353" s="52" t="s">
        <v>58</v>
      </c>
      <c r="L1353" s="52" t="s">
        <v>39</v>
      </c>
      <c r="M1353" s="55">
        <v>99.54</v>
      </c>
      <c r="N1353" s="52">
        <v>142</v>
      </c>
      <c r="O1353" s="52">
        <v>0.14000000000000001</v>
      </c>
      <c r="P1353" s="55">
        <v>2748.01</v>
      </c>
      <c r="Q1353" s="75" t="s">
        <v>56</v>
      </c>
    </row>
    <row r="1354" spans="1:17">
      <c r="A1354" s="65">
        <v>2119</v>
      </c>
      <c r="B1354" s="52" t="s">
        <v>41</v>
      </c>
      <c r="C1354" s="52" t="s">
        <v>28</v>
      </c>
      <c r="D1354" s="52" t="s">
        <v>42</v>
      </c>
      <c r="E1354" s="52" t="s">
        <v>59</v>
      </c>
      <c r="F1354" s="52" t="s">
        <v>21</v>
      </c>
      <c r="G1354" s="52" t="s">
        <v>22</v>
      </c>
      <c r="H1354" s="52" t="s">
        <v>31</v>
      </c>
      <c r="I1354" s="52">
        <v>2023</v>
      </c>
      <c r="J1354" s="52" t="s">
        <v>63</v>
      </c>
      <c r="K1354" s="52" t="s">
        <v>68</v>
      </c>
      <c r="L1354" s="52" t="s">
        <v>39</v>
      </c>
      <c r="M1354" s="55">
        <v>22.14</v>
      </c>
      <c r="N1354" s="52">
        <v>292</v>
      </c>
      <c r="O1354" s="52">
        <v>0.04</v>
      </c>
      <c r="P1354" s="55">
        <v>3668.63</v>
      </c>
      <c r="Q1354" s="75" t="s">
        <v>56</v>
      </c>
    </row>
    <row r="1355" spans="1:17">
      <c r="A1355" s="65">
        <v>2124</v>
      </c>
      <c r="B1355" s="52" t="s">
        <v>41</v>
      </c>
      <c r="C1355" s="52" t="s">
        <v>49</v>
      </c>
      <c r="D1355" s="52" t="s">
        <v>36</v>
      </c>
      <c r="E1355" s="52" t="s">
        <v>37</v>
      </c>
      <c r="F1355" s="52" t="s">
        <v>43</v>
      </c>
      <c r="G1355" s="52" t="s">
        <v>22</v>
      </c>
      <c r="H1355" s="52" t="s">
        <v>31</v>
      </c>
      <c r="I1355" s="52">
        <v>2023</v>
      </c>
      <c r="J1355" s="52" t="s">
        <v>32</v>
      </c>
      <c r="K1355" s="52" t="s">
        <v>33</v>
      </c>
      <c r="L1355" s="52" t="s">
        <v>34</v>
      </c>
      <c r="M1355" s="55">
        <v>66.900000000000006</v>
      </c>
      <c r="N1355" s="52">
        <v>431</v>
      </c>
      <c r="O1355" s="52">
        <v>0.15</v>
      </c>
      <c r="P1355" s="55">
        <v>1257.8699999999999</v>
      </c>
      <c r="Q1355" s="75" t="s">
        <v>61</v>
      </c>
    </row>
    <row r="1356" spans="1:17">
      <c r="A1356" s="65">
        <v>2125</v>
      </c>
      <c r="B1356" s="52" t="s">
        <v>41</v>
      </c>
      <c r="C1356" s="52" t="s">
        <v>49</v>
      </c>
      <c r="D1356" s="52" t="s">
        <v>50</v>
      </c>
      <c r="E1356" s="52" t="s">
        <v>20</v>
      </c>
      <c r="F1356" s="52" t="s">
        <v>21</v>
      </c>
      <c r="G1356" s="52" t="s">
        <v>57</v>
      </c>
      <c r="H1356" s="52" t="s">
        <v>23</v>
      </c>
      <c r="I1356" s="52">
        <v>2023</v>
      </c>
      <c r="J1356" s="52" t="s">
        <v>63</v>
      </c>
      <c r="K1356" s="52" t="s">
        <v>72</v>
      </c>
      <c r="L1356" s="52" t="s">
        <v>26</v>
      </c>
      <c r="M1356" s="55">
        <v>95.67</v>
      </c>
      <c r="N1356" s="52">
        <v>351</v>
      </c>
      <c r="O1356" s="52">
        <v>0.11</v>
      </c>
      <c r="P1356" s="55">
        <v>4383.7700000000004</v>
      </c>
      <c r="Q1356" s="75" t="s">
        <v>56</v>
      </c>
    </row>
    <row r="1357" spans="1:17">
      <c r="A1357" s="65">
        <v>2135</v>
      </c>
      <c r="B1357" s="52" t="s">
        <v>41</v>
      </c>
      <c r="C1357" s="52" t="s">
        <v>49</v>
      </c>
      <c r="D1357" s="52" t="s">
        <v>50</v>
      </c>
      <c r="E1357" s="52" t="s">
        <v>62</v>
      </c>
      <c r="F1357" s="52" t="s">
        <v>55</v>
      </c>
      <c r="G1357" s="52" t="s">
        <v>57</v>
      </c>
      <c r="H1357" s="52" t="s">
        <v>31</v>
      </c>
      <c r="I1357" s="52">
        <v>2024</v>
      </c>
      <c r="J1357" s="52" t="s">
        <v>45</v>
      </c>
      <c r="K1357" s="52" t="s">
        <v>33</v>
      </c>
      <c r="L1357" s="52" t="s">
        <v>39</v>
      </c>
      <c r="M1357" s="55">
        <v>25.17</v>
      </c>
      <c r="N1357" s="52">
        <v>70</v>
      </c>
      <c r="O1357" s="52">
        <v>0.13</v>
      </c>
      <c r="P1357" s="55">
        <v>4302.68</v>
      </c>
      <c r="Q1357" s="75" t="s">
        <v>47</v>
      </c>
    </row>
    <row r="1358" spans="1:17">
      <c r="A1358" s="65">
        <v>2137</v>
      </c>
      <c r="B1358" s="52" t="s">
        <v>41</v>
      </c>
      <c r="C1358" s="52" t="s">
        <v>28</v>
      </c>
      <c r="D1358" s="52" t="s">
        <v>52</v>
      </c>
      <c r="E1358" s="52" t="s">
        <v>67</v>
      </c>
      <c r="F1358" s="52" t="s">
        <v>55</v>
      </c>
      <c r="G1358" s="52" t="s">
        <v>22</v>
      </c>
      <c r="H1358" s="52" t="s">
        <v>23</v>
      </c>
      <c r="I1358" s="52">
        <v>2024</v>
      </c>
      <c r="J1358" s="52" t="s">
        <v>63</v>
      </c>
      <c r="K1358" s="52" t="s">
        <v>64</v>
      </c>
      <c r="L1358" s="52" t="s">
        <v>66</v>
      </c>
      <c r="M1358" s="55">
        <v>27.17</v>
      </c>
      <c r="N1358" s="52">
        <v>349</v>
      </c>
      <c r="O1358" s="52">
        <v>0.28000000000000003</v>
      </c>
      <c r="P1358" s="55">
        <v>1752.63</v>
      </c>
      <c r="Q1358" s="75" t="s">
        <v>47</v>
      </c>
    </row>
    <row r="1359" spans="1:17">
      <c r="A1359" s="65">
        <v>2145</v>
      </c>
      <c r="B1359" s="52" t="s">
        <v>41</v>
      </c>
      <c r="C1359" s="52" t="s">
        <v>28</v>
      </c>
      <c r="D1359" s="52" t="s">
        <v>29</v>
      </c>
      <c r="E1359" s="52" t="s">
        <v>70</v>
      </c>
      <c r="F1359" s="52" t="s">
        <v>38</v>
      </c>
      <c r="G1359" s="52" t="s">
        <v>22</v>
      </c>
      <c r="H1359" s="52" t="s">
        <v>23</v>
      </c>
      <c r="I1359" s="52">
        <v>2024</v>
      </c>
      <c r="J1359" s="52" t="s">
        <v>32</v>
      </c>
      <c r="K1359" s="52" t="s">
        <v>65</v>
      </c>
      <c r="L1359" s="52" t="s">
        <v>66</v>
      </c>
      <c r="M1359" s="55">
        <v>63.71</v>
      </c>
      <c r="N1359" s="52">
        <v>307</v>
      </c>
      <c r="O1359" s="52">
        <v>0.27</v>
      </c>
      <c r="P1359" s="55">
        <v>3126.87</v>
      </c>
      <c r="Q1359" s="75" t="s">
        <v>47</v>
      </c>
    </row>
    <row r="1360" spans="1:17">
      <c r="A1360" s="65">
        <v>2146</v>
      </c>
      <c r="B1360" s="52" t="s">
        <v>41</v>
      </c>
      <c r="C1360" s="52" t="s">
        <v>49</v>
      </c>
      <c r="D1360" s="52" t="s">
        <v>50</v>
      </c>
      <c r="E1360" s="52" t="s">
        <v>67</v>
      </c>
      <c r="F1360" s="52" t="s">
        <v>60</v>
      </c>
      <c r="G1360" s="52" t="s">
        <v>44</v>
      </c>
      <c r="H1360" s="52" t="s">
        <v>23</v>
      </c>
      <c r="I1360" s="52">
        <v>2024</v>
      </c>
      <c r="J1360" s="52" t="s">
        <v>32</v>
      </c>
      <c r="K1360" s="52" t="s">
        <v>71</v>
      </c>
      <c r="L1360" s="52" t="s">
        <v>34</v>
      </c>
      <c r="M1360" s="55">
        <v>57.31</v>
      </c>
      <c r="N1360" s="52">
        <v>284</v>
      </c>
      <c r="O1360" s="52">
        <v>0.08</v>
      </c>
      <c r="P1360" s="55">
        <v>3357.29</v>
      </c>
      <c r="Q1360" s="75" t="s">
        <v>56</v>
      </c>
    </row>
    <row r="1361" spans="1:17">
      <c r="A1361" s="65">
        <v>2147</v>
      </c>
      <c r="B1361" s="52" t="s">
        <v>41</v>
      </c>
      <c r="C1361" s="52" t="s">
        <v>49</v>
      </c>
      <c r="D1361" s="52" t="s">
        <v>29</v>
      </c>
      <c r="E1361" s="52" t="s">
        <v>62</v>
      </c>
      <c r="F1361" s="52" t="s">
        <v>21</v>
      </c>
      <c r="G1361" s="52" t="s">
        <v>57</v>
      </c>
      <c r="H1361" s="52" t="s">
        <v>23</v>
      </c>
      <c r="I1361" s="52">
        <v>2024</v>
      </c>
      <c r="J1361" s="52" t="s">
        <v>32</v>
      </c>
      <c r="K1361" s="52" t="s">
        <v>73</v>
      </c>
      <c r="L1361" s="52" t="s">
        <v>66</v>
      </c>
      <c r="M1361" s="55">
        <v>86.04</v>
      </c>
      <c r="N1361" s="52">
        <v>442</v>
      </c>
      <c r="O1361" s="52">
        <v>0.02</v>
      </c>
      <c r="P1361" s="55">
        <v>3232.67</v>
      </c>
      <c r="Q1361" s="75" t="s">
        <v>40</v>
      </c>
    </row>
    <row r="1362" spans="1:17">
      <c r="A1362" s="65">
        <v>2149</v>
      </c>
      <c r="B1362" s="52" t="s">
        <v>41</v>
      </c>
      <c r="C1362" s="52" t="s">
        <v>49</v>
      </c>
      <c r="D1362" s="52" t="s">
        <v>19</v>
      </c>
      <c r="E1362" s="52" t="s">
        <v>59</v>
      </c>
      <c r="F1362" s="52" t="s">
        <v>38</v>
      </c>
      <c r="G1362" s="52" t="s">
        <v>57</v>
      </c>
      <c r="H1362" s="52" t="s">
        <v>31</v>
      </c>
      <c r="I1362" s="52">
        <v>2023</v>
      </c>
      <c r="J1362" s="52" t="s">
        <v>63</v>
      </c>
      <c r="K1362" s="52" t="s">
        <v>33</v>
      </c>
      <c r="L1362" s="52" t="s">
        <v>69</v>
      </c>
      <c r="M1362" s="55">
        <v>41.8</v>
      </c>
      <c r="N1362" s="52">
        <v>452</v>
      </c>
      <c r="O1362" s="52">
        <v>0.13</v>
      </c>
      <c r="P1362" s="55">
        <v>1957.55</v>
      </c>
      <c r="Q1362" s="75" t="s">
        <v>40</v>
      </c>
    </row>
    <row r="1363" spans="1:17">
      <c r="A1363" s="65">
        <v>2151</v>
      </c>
      <c r="B1363" s="52" t="s">
        <v>41</v>
      </c>
      <c r="C1363" s="52" t="s">
        <v>28</v>
      </c>
      <c r="D1363" s="52" t="s">
        <v>36</v>
      </c>
      <c r="E1363" s="52" t="s">
        <v>30</v>
      </c>
      <c r="F1363" s="52" t="s">
        <v>43</v>
      </c>
      <c r="G1363" s="52" t="s">
        <v>57</v>
      </c>
      <c r="H1363" s="52" t="s">
        <v>31</v>
      </c>
      <c r="I1363" s="52">
        <v>2024</v>
      </c>
      <c r="J1363" s="52" t="s">
        <v>24</v>
      </c>
      <c r="K1363" s="52" t="s">
        <v>25</v>
      </c>
      <c r="L1363" s="52" t="s">
        <v>26</v>
      </c>
      <c r="M1363" s="55">
        <v>25.08</v>
      </c>
      <c r="N1363" s="52">
        <v>201</v>
      </c>
      <c r="O1363" s="52">
        <v>0.15</v>
      </c>
      <c r="P1363" s="55">
        <v>48</v>
      </c>
      <c r="Q1363" s="75" t="s">
        <v>47</v>
      </c>
    </row>
    <row r="1364" spans="1:17">
      <c r="A1364" s="65">
        <v>2152</v>
      </c>
      <c r="B1364" s="52" t="s">
        <v>41</v>
      </c>
      <c r="C1364" s="52" t="s">
        <v>28</v>
      </c>
      <c r="D1364" s="52" t="s">
        <v>50</v>
      </c>
      <c r="E1364" s="52" t="s">
        <v>70</v>
      </c>
      <c r="F1364" s="52" t="s">
        <v>55</v>
      </c>
      <c r="G1364" s="52" t="s">
        <v>22</v>
      </c>
      <c r="H1364" s="52" t="s">
        <v>31</v>
      </c>
      <c r="I1364" s="52">
        <v>2023</v>
      </c>
      <c r="J1364" s="52" t="s">
        <v>32</v>
      </c>
      <c r="K1364" s="52" t="s">
        <v>25</v>
      </c>
      <c r="L1364" s="52" t="s">
        <v>66</v>
      </c>
      <c r="M1364" s="55">
        <v>12.26</v>
      </c>
      <c r="N1364" s="52">
        <v>213</v>
      </c>
      <c r="O1364" s="52">
        <v>0.15</v>
      </c>
      <c r="P1364" s="55">
        <v>2021.61</v>
      </c>
      <c r="Q1364" s="75" t="s">
        <v>47</v>
      </c>
    </row>
    <row r="1365" spans="1:17">
      <c r="A1365" s="65">
        <v>2154</v>
      </c>
      <c r="B1365" s="52" t="s">
        <v>41</v>
      </c>
      <c r="C1365" s="52" t="s">
        <v>18</v>
      </c>
      <c r="D1365" s="52" t="s">
        <v>29</v>
      </c>
      <c r="E1365" s="52" t="s">
        <v>30</v>
      </c>
      <c r="F1365" s="52" t="s">
        <v>21</v>
      </c>
      <c r="G1365" s="52" t="s">
        <v>44</v>
      </c>
      <c r="H1365" s="52" t="s">
        <v>23</v>
      </c>
      <c r="I1365" s="52">
        <v>2024</v>
      </c>
      <c r="J1365" s="52" t="s">
        <v>24</v>
      </c>
      <c r="K1365" s="52" t="s">
        <v>58</v>
      </c>
      <c r="L1365" s="52" t="s">
        <v>34</v>
      </c>
      <c r="M1365" s="55">
        <v>13.86</v>
      </c>
      <c r="N1365" s="52">
        <v>161</v>
      </c>
      <c r="O1365" s="52">
        <v>0.11</v>
      </c>
      <c r="P1365" s="55">
        <v>4615.41</v>
      </c>
      <c r="Q1365" s="75" t="s">
        <v>47</v>
      </c>
    </row>
    <row r="1366" spans="1:17">
      <c r="A1366" s="65">
        <v>2155</v>
      </c>
      <c r="B1366" s="52" t="s">
        <v>41</v>
      </c>
      <c r="C1366" s="52" t="s">
        <v>35</v>
      </c>
      <c r="D1366" s="52" t="s">
        <v>19</v>
      </c>
      <c r="E1366" s="52" t="s">
        <v>20</v>
      </c>
      <c r="F1366" s="52" t="s">
        <v>43</v>
      </c>
      <c r="G1366" s="52" t="s">
        <v>44</v>
      </c>
      <c r="H1366" s="52" t="s">
        <v>31</v>
      </c>
      <c r="I1366" s="52">
        <v>2023</v>
      </c>
      <c r="J1366" s="52" t="s">
        <v>63</v>
      </c>
      <c r="K1366" s="52" t="s">
        <v>72</v>
      </c>
      <c r="L1366" s="52" t="s">
        <v>39</v>
      </c>
      <c r="M1366" s="55">
        <v>93.84</v>
      </c>
      <c r="N1366" s="52">
        <v>133</v>
      </c>
      <c r="O1366" s="52">
        <v>0.1</v>
      </c>
      <c r="P1366" s="55">
        <v>2531.11</v>
      </c>
      <c r="Q1366" s="75" t="s">
        <v>47</v>
      </c>
    </row>
    <row r="1367" spans="1:17">
      <c r="A1367" s="65">
        <v>2161</v>
      </c>
      <c r="B1367" s="52" t="s">
        <v>41</v>
      </c>
      <c r="C1367" s="52" t="s">
        <v>49</v>
      </c>
      <c r="D1367" s="52" t="s">
        <v>19</v>
      </c>
      <c r="E1367" s="52" t="s">
        <v>67</v>
      </c>
      <c r="F1367" s="52" t="s">
        <v>38</v>
      </c>
      <c r="G1367" s="52" t="s">
        <v>22</v>
      </c>
      <c r="H1367" s="52" t="s">
        <v>23</v>
      </c>
      <c r="I1367" s="52">
        <v>2024</v>
      </c>
      <c r="J1367" s="52" t="s">
        <v>45</v>
      </c>
      <c r="K1367" s="52" t="s">
        <v>71</v>
      </c>
      <c r="L1367" s="52" t="s">
        <v>69</v>
      </c>
      <c r="M1367" s="55">
        <v>32.51</v>
      </c>
      <c r="N1367" s="52">
        <v>449</v>
      </c>
      <c r="O1367" s="52">
        <v>0.17</v>
      </c>
      <c r="P1367" s="55">
        <v>4895.99</v>
      </c>
      <c r="Q1367" s="75" t="s">
        <v>61</v>
      </c>
    </row>
    <row r="1368" spans="1:17">
      <c r="A1368" s="65">
        <v>2165</v>
      </c>
      <c r="B1368" s="52" t="s">
        <v>41</v>
      </c>
      <c r="C1368" s="52" t="s">
        <v>49</v>
      </c>
      <c r="D1368" s="52" t="s">
        <v>42</v>
      </c>
      <c r="E1368" s="52" t="s">
        <v>62</v>
      </c>
      <c r="F1368" s="52" t="s">
        <v>38</v>
      </c>
      <c r="G1368" s="52" t="s">
        <v>22</v>
      </c>
      <c r="H1368" s="52" t="s">
        <v>31</v>
      </c>
      <c r="I1368" s="52">
        <v>2024</v>
      </c>
      <c r="J1368" s="52" t="s">
        <v>45</v>
      </c>
      <c r="K1368" s="52" t="s">
        <v>46</v>
      </c>
      <c r="L1368" s="52" t="s">
        <v>39</v>
      </c>
      <c r="M1368" s="55">
        <v>7.78</v>
      </c>
      <c r="N1368" s="52">
        <v>276</v>
      </c>
      <c r="O1368" s="52">
        <v>0.11</v>
      </c>
      <c r="P1368" s="55">
        <v>4409.1000000000004</v>
      </c>
      <c r="Q1368" s="75" t="s">
        <v>47</v>
      </c>
    </row>
    <row r="1369" spans="1:17">
      <c r="A1369" s="65">
        <v>2166</v>
      </c>
      <c r="B1369" s="52" t="s">
        <v>41</v>
      </c>
      <c r="C1369" s="52" t="s">
        <v>49</v>
      </c>
      <c r="D1369" s="52" t="s">
        <v>36</v>
      </c>
      <c r="E1369" s="52" t="s">
        <v>59</v>
      </c>
      <c r="F1369" s="52" t="s">
        <v>55</v>
      </c>
      <c r="G1369" s="52" t="s">
        <v>44</v>
      </c>
      <c r="H1369" s="52" t="s">
        <v>23</v>
      </c>
      <c r="I1369" s="52">
        <v>2023</v>
      </c>
      <c r="J1369" s="52" t="s">
        <v>45</v>
      </c>
      <c r="K1369" s="52" t="s">
        <v>58</v>
      </c>
      <c r="L1369" s="52" t="s">
        <v>66</v>
      </c>
      <c r="M1369" s="55">
        <v>53.79</v>
      </c>
      <c r="N1369" s="52">
        <v>301</v>
      </c>
      <c r="O1369" s="52">
        <v>0.24</v>
      </c>
      <c r="P1369" s="55">
        <v>2248.71</v>
      </c>
      <c r="Q1369" s="75" t="s">
        <v>47</v>
      </c>
    </row>
    <row r="1370" spans="1:17">
      <c r="A1370" s="65">
        <v>2167</v>
      </c>
      <c r="B1370" s="52" t="s">
        <v>41</v>
      </c>
      <c r="C1370" s="52" t="s">
        <v>49</v>
      </c>
      <c r="D1370" s="52" t="s">
        <v>50</v>
      </c>
      <c r="E1370" s="52" t="s">
        <v>70</v>
      </c>
      <c r="F1370" s="52" t="s">
        <v>55</v>
      </c>
      <c r="G1370" s="52" t="s">
        <v>57</v>
      </c>
      <c r="H1370" s="52" t="s">
        <v>23</v>
      </c>
      <c r="I1370" s="52">
        <v>2024</v>
      </c>
      <c r="J1370" s="52" t="s">
        <v>45</v>
      </c>
      <c r="K1370" s="52" t="s">
        <v>51</v>
      </c>
      <c r="L1370" s="52" t="s">
        <v>39</v>
      </c>
      <c r="M1370" s="55">
        <v>7.8</v>
      </c>
      <c r="N1370" s="52">
        <v>206</v>
      </c>
      <c r="O1370" s="52">
        <v>0.01</v>
      </c>
      <c r="P1370" s="55">
        <v>662.78</v>
      </c>
      <c r="Q1370" s="75" t="s">
        <v>27</v>
      </c>
    </row>
    <row r="1371" spans="1:17">
      <c r="A1371" s="65">
        <v>2168</v>
      </c>
      <c r="B1371" s="52" t="s">
        <v>41</v>
      </c>
      <c r="C1371" s="52" t="s">
        <v>28</v>
      </c>
      <c r="D1371" s="52" t="s">
        <v>52</v>
      </c>
      <c r="E1371" s="52" t="s">
        <v>37</v>
      </c>
      <c r="F1371" s="52" t="s">
        <v>21</v>
      </c>
      <c r="G1371" s="52" t="s">
        <v>57</v>
      </c>
      <c r="H1371" s="52" t="s">
        <v>31</v>
      </c>
      <c r="I1371" s="52">
        <v>2023</v>
      </c>
      <c r="J1371" s="52" t="s">
        <v>63</v>
      </c>
      <c r="K1371" s="52" t="s">
        <v>71</v>
      </c>
      <c r="L1371" s="52" t="s">
        <v>34</v>
      </c>
      <c r="M1371" s="55">
        <v>87.3</v>
      </c>
      <c r="N1371" s="52">
        <v>139</v>
      </c>
      <c r="O1371" s="52">
        <v>0.24</v>
      </c>
      <c r="P1371" s="55">
        <v>4826.38</v>
      </c>
      <c r="Q1371" s="75" t="s">
        <v>27</v>
      </c>
    </row>
    <row r="1372" spans="1:17">
      <c r="A1372" s="65">
        <v>2172</v>
      </c>
      <c r="B1372" s="52" t="s">
        <v>41</v>
      </c>
      <c r="C1372" s="52" t="s">
        <v>18</v>
      </c>
      <c r="D1372" s="52" t="s">
        <v>29</v>
      </c>
      <c r="E1372" s="52" t="s">
        <v>59</v>
      </c>
      <c r="F1372" s="52" t="s">
        <v>43</v>
      </c>
      <c r="G1372" s="52" t="s">
        <v>22</v>
      </c>
      <c r="H1372" s="52" t="s">
        <v>23</v>
      </c>
      <c r="I1372" s="52">
        <v>2024</v>
      </c>
      <c r="J1372" s="52" t="s">
        <v>63</v>
      </c>
      <c r="K1372" s="52" t="s">
        <v>72</v>
      </c>
      <c r="L1372" s="52" t="s">
        <v>39</v>
      </c>
      <c r="M1372" s="55">
        <v>51.72</v>
      </c>
      <c r="N1372" s="52">
        <v>203</v>
      </c>
      <c r="O1372" s="52">
        <v>0.27</v>
      </c>
      <c r="P1372" s="55">
        <v>70.81</v>
      </c>
      <c r="Q1372" s="75" t="s">
        <v>40</v>
      </c>
    </row>
    <row r="1373" spans="1:17">
      <c r="A1373" s="65">
        <v>2175</v>
      </c>
      <c r="B1373" s="52" t="s">
        <v>41</v>
      </c>
      <c r="C1373" s="52" t="s">
        <v>35</v>
      </c>
      <c r="D1373" s="52" t="s">
        <v>42</v>
      </c>
      <c r="E1373" s="52" t="s">
        <v>70</v>
      </c>
      <c r="F1373" s="52" t="s">
        <v>55</v>
      </c>
      <c r="G1373" s="52" t="s">
        <v>22</v>
      </c>
      <c r="H1373" s="52" t="s">
        <v>23</v>
      </c>
      <c r="I1373" s="52">
        <v>2023</v>
      </c>
      <c r="J1373" s="52" t="s">
        <v>32</v>
      </c>
      <c r="K1373" s="52" t="s">
        <v>65</v>
      </c>
      <c r="L1373" s="52" t="s">
        <v>34</v>
      </c>
      <c r="M1373" s="55">
        <v>43.7</v>
      </c>
      <c r="N1373" s="52">
        <v>375</v>
      </c>
      <c r="O1373" s="52">
        <v>0.1</v>
      </c>
      <c r="P1373" s="55">
        <v>3871.25</v>
      </c>
      <c r="Q1373" s="75" t="s">
        <v>27</v>
      </c>
    </row>
    <row r="1374" spans="1:17">
      <c r="A1374" s="65">
        <v>2178</v>
      </c>
      <c r="B1374" s="52" t="s">
        <v>41</v>
      </c>
      <c r="C1374" s="52" t="s">
        <v>28</v>
      </c>
      <c r="D1374" s="52" t="s">
        <v>54</v>
      </c>
      <c r="E1374" s="52" t="s">
        <v>20</v>
      </c>
      <c r="F1374" s="52" t="s">
        <v>38</v>
      </c>
      <c r="G1374" s="52" t="s">
        <v>57</v>
      </c>
      <c r="H1374" s="52" t="s">
        <v>23</v>
      </c>
      <c r="I1374" s="52">
        <v>2023</v>
      </c>
      <c r="J1374" s="52" t="s">
        <v>32</v>
      </c>
      <c r="K1374" s="52" t="s">
        <v>46</v>
      </c>
      <c r="L1374" s="52" t="s">
        <v>39</v>
      </c>
      <c r="M1374" s="55">
        <v>65.739999999999995</v>
      </c>
      <c r="N1374" s="52">
        <v>68</v>
      </c>
      <c r="O1374" s="52">
        <v>0.18</v>
      </c>
      <c r="P1374" s="55">
        <v>4211.07</v>
      </c>
      <c r="Q1374" s="75" t="s">
        <v>56</v>
      </c>
    </row>
    <row r="1375" spans="1:17">
      <c r="A1375" s="65">
        <v>2182</v>
      </c>
      <c r="B1375" s="52" t="s">
        <v>41</v>
      </c>
      <c r="C1375" s="52" t="s">
        <v>35</v>
      </c>
      <c r="D1375" s="52" t="s">
        <v>52</v>
      </c>
      <c r="E1375" s="52" t="s">
        <v>67</v>
      </c>
      <c r="F1375" s="52" t="s">
        <v>43</v>
      </c>
      <c r="G1375" s="52" t="s">
        <v>57</v>
      </c>
      <c r="H1375" s="52" t="s">
        <v>23</v>
      </c>
      <c r="I1375" s="52">
        <v>2024</v>
      </c>
      <c r="J1375" s="52" t="s">
        <v>32</v>
      </c>
      <c r="K1375" s="52" t="s">
        <v>46</v>
      </c>
      <c r="L1375" s="52" t="s">
        <v>66</v>
      </c>
      <c r="M1375" s="55">
        <v>26.63</v>
      </c>
      <c r="N1375" s="52">
        <v>423</v>
      </c>
      <c r="O1375" s="52">
        <v>0.15</v>
      </c>
      <c r="P1375" s="55">
        <v>2878.7</v>
      </c>
      <c r="Q1375" s="75" t="s">
        <v>56</v>
      </c>
    </row>
    <row r="1376" spans="1:17">
      <c r="A1376" s="65">
        <v>2185</v>
      </c>
      <c r="B1376" s="52" t="s">
        <v>41</v>
      </c>
      <c r="C1376" s="52" t="s">
        <v>35</v>
      </c>
      <c r="D1376" s="52" t="s">
        <v>29</v>
      </c>
      <c r="E1376" s="52" t="s">
        <v>62</v>
      </c>
      <c r="F1376" s="52" t="s">
        <v>38</v>
      </c>
      <c r="G1376" s="52" t="s">
        <v>44</v>
      </c>
      <c r="H1376" s="52" t="s">
        <v>23</v>
      </c>
      <c r="I1376" s="52">
        <v>2024</v>
      </c>
      <c r="J1376" s="52" t="s">
        <v>45</v>
      </c>
      <c r="K1376" s="52" t="s">
        <v>58</v>
      </c>
      <c r="L1376" s="52" t="s">
        <v>39</v>
      </c>
      <c r="M1376" s="55">
        <v>14.14</v>
      </c>
      <c r="N1376" s="52">
        <v>360</v>
      </c>
      <c r="O1376" s="52">
        <v>0.03</v>
      </c>
      <c r="P1376" s="55">
        <v>826.29</v>
      </c>
      <c r="Q1376" s="75" t="s">
        <v>61</v>
      </c>
    </row>
    <row r="1377" spans="1:17">
      <c r="A1377" s="65">
        <v>2186</v>
      </c>
      <c r="B1377" s="52" t="s">
        <v>41</v>
      </c>
      <c r="C1377" s="52" t="s">
        <v>35</v>
      </c>
      <c r="D1377" s="52" t="s">
        <v>52</v>
      </c>
      <c r="E1377" s="52" t="s">
        <v>59</v>
      </c>
      <c r="F1377" s="52" t="s">
        <v>60</v>
      </c>
      <c r="G1377" s="52" t="s">
        <v>57</v>
      </c>
      <c r="H1377" s="52" t="s">
        <v>23</v>
      </c>
      <c r="I1377" s="52">
        <v>2024</v>
      </c>
      <c r="J1377" s="52" t="s">
        <v>45</v>
      </c>
      <c r="K1377" s="52" t="s">
        <v>25</v>
      </c>
      <c r="L1377" s="52" t="s">
        <v>26</v>
      </c>
      <c r="M1377" s="55">
        <v>10.130000000000001</v>
      </c>
      <c r="N1377" s="52">
        <v>434</v>
      </c>
      <c r="O1377" s="52">
        <v>0.1</v>
      </c>
      <c r="P1377" s="55">
        <v>327.31</v>
      </c>
      <c r="Q1377" s="75" t="s">
        <v>61</v>
      </c>
    </row>
    <row r="1378" spans="1:17">
      <c r="A1378" s="65">
        <v>2193</v>
      </c>
      <c r="B1378" s="52" t="s">
        <v>41</v>
      </c>
      <c r="C1378" s="52" t="s">
        <v>28</v>
      </c>
      <c r="D1378" s="52" t="s">
        <v>52</v>
      </c>
      <c r="E1378" s="52" t="s">
        <v>59</v>
      </c>
      <c r="F1378" s="52" t="s">
        <v>55</v>
      </c>
      <c r="G1378" s="52" t="s">
        <v>22</v>
      </c>
      <c r="H1378" s="52" t="s">
        <v>23</v>
      </c>
      <c r="I1378" s="52">
        <v>2024</v>
      </c>
      <c r="J1378" s="52" t="s">
        <v>63</v>
      </c>
      <c r="K1378" s="52" t="s">
        <v>25</v>
      </c>
      <c r="L1378" s="52" t="s">
        <v>66</v>
      </c>
      <c r="M1378" s="55">
        <v>23.72</v>
      </c>
      <c r="N1378" s="52">
        <v>243</v>
      </c>
      <c r="O1378" s="52">
        <v>0.08</v>
      </c>
      <c r="P1378" s="55">
        <v>1569.89</v>
      </c>
      <c r="Q1378" s="75" t="s">
        <v>40</v>
      </c>
    </row>
    <row r="1379" spans="1:17">
      <c r="A1379" s="65">
        <v>2196</v>
      </c>
      <c r="B1379" s="52" t="s">
        <v>41</v>
      </c>
      <c r="C1379" s="52" t="s">
        <v>28</v>
      </c>
      <c r="D1379" s="52" t="s">
        <v>29</v>
      </c>
      <c r="E1379" s="52" t="s">
        <v>20</v>
      </c>
      <c r="F1379" s="52" t="s">
        <v>38</v>
      </c>
      <c r="G1379" s="52" t="s">
        <v>44</v>
      </c>
      <c r="H1379" s="52" t="s">
        <v>23</v>
      </c>
      <c r="I1379" s="52">
        <v>2024</v>
      </c>
      <c r="J1379" s="52" t="s">
        <v>24</v>
      </c>
      <c r="K1379" s="52" t="s">
        <v>73</v>
      </c>
      <c r="L1379" s="52" t="s">
        <v>26</v>
      </c>
      <c r="M1379" s="55">
        <v>59.32</v>
      </c>
      <c r="N1379" s="52">
        <v>488</v>
      </c>
      <c r="O1379" s="52">
        <v>0.12</v>
      </c>
      <c r="P1379" s="55">
        <v>237.97</v>
      </c>
      <c r="Q1379" s="75" t="s">
        <v>27</v>
      </c>
    </row>
    <row r="1380" spans="1:17">
      <c r="A1380" s="65">
        <v>2199</v>
      </c>
      <c r="B1380" s="52" t="s">
        <v>41</v>
      </c>
      <c r="C1380" s="52" t="s">
        <v>28</v>
      </c>
      <c r="D1380" s="52" t="s">
        <v>36</v>
      </c>
      <c r="E1380" s="52" t="s">
        <v>67</v>
      </c>
      <c r="F1380" s="52" t="s">
        <v>55</v>
      </c>
      <c r="G1380" s="52" t="s">
        <v>44</v>
      </c>
      <c r="H1380" s="52" t="s">
        <v>23</v>
      </c>
      <c r="I1380" s="52">
        <v>2023</v>
      </c>
      <c r="J1380" s="52" t="s">
        <v>45</v>
      </c>
      <c r="K1380" s="52" t="s">
        <v>53</v>
      </c>
      <c r="L1380" s="52" t="s">
        <v>39</v>
      </c>
      <c r="M1380" s="55">
        <v>40.76</v>
      </c>
      <c r="N1380" s="52">
        <v>81</v>
      </c>
      <c r="O1380" s="52">
        <v>0.28999999999999998</v>
      </c>
      <c r="P1380" s="55">
        <v>3190.43</v>
      </c>
      <c r="Q1380" s="75" t="s">
        <v>40</v>
      </c>
    </row>
    <row r="1381" spans="1:17">
      <c r="A1381" s="65">
        <v>2200</v>
      </c>
      <c r="B1381" s="52" t="s">
        <v>41</v>
      </c>
      <c r="C1381" s="52" t="s">
        <v>18</v>
      </c>
      <c r="D1381" s="52" t="s">
        <v>54</v>
      </c>
      <c r="E1381" s="52" t="s">
        <v>37</v>
      </c>
      <c r="F1381" s="52" t="s">
        <v>43</v>
      </c>
      <c r="G1381" s="52" t="s">
        <v>57</v>
      </c>
      <c r="H1381" s="52" t="s">
        <v>23</v>
      </c>
      <c r="I1381" s="52">
        <v>2024</v>
      </c>
      <c r="J1381" s="52" t="s">
        <v>24</v>
      </c>
      <c r="K1381" s="52" t="s">
        <v>73</v>
      </c>
      <c r="L1381" s="52" t="s">
        <v>26</v>
      </c>
      <c r="M1381" s="55">
        <v>50.37</v>
      </c>
      <c r="N1381" s="52">
        <v>428</v>
      </c>
      <c r="O1381" s="52">
        <v>0.28000000000000003</v>
      </c>
      <c r="P1381" s="55">
        <v>1155.26</v>
      </c>
      <c r="Q1381" s="75" t="s">
        <v>61</v>
      </c>
    </row>
    <row r="1382" spans="1:17">
      <c r="A1382" s="65">
        <v>2201</v>
      </c>
      <c r="B1382" s="52" t="s">
        <v>41</v>
      </c>
      <c r="C1382" s="52" t="s">
        <v>18</v>
      </c>
      <c r="D1382" s="52" t="s">
        <v>36</v>
      </c>
      <c r="E1382" s="52" t="s">
        <v>62</v>
      </c>
      <c r="F1382" s="52" t="s">
        <v>55</v>
      </c>
      <c r="G1382" s="52" t="s">
        <v>44</v>
      </c>
      <c r="H1382" s="52" t="s">
        <v>23</v>
      </c>
      <c r="I1382" s="52">
        <v>2023</v>
      </c>
      <c r="J1382" s="52" t="s">
        <v>45</v>
      </c>
      <c r="K1382" s="52" t="s">
        <v>58</v>
      </c>
      <c r="L1382" s="52" t="s">
        <v>69</v>
      </c>
      <c r="M1382" s="55">
        <v>71.42</v>
      </c>
      <c r="N1382" s="52">
        <v>160</v>
      </c>
      <c r="O1382" s="52">
        <v>0.12</v>
      </c>
      <c r="P1382" s="55">
        <v>4072.19</v>
      </c>
      <c r="Q1382" s="75" t="s">
        <v>56</v>
      </c>
    </row>
    <row r="1383" spans="1:17">
      <c r="A1383" s="65">
        <v>2203</v>
      </c>
      <c r="B1383" s="52" t="s">
        <v>41</v>
      </c>
      <c r="C1383" s="52" t="s">
        <v>35</v>
      </c>
      <c r="D1383" s="52" t="s">
        <v>50</v>
      </c>
      <c r="E1383" s="52" t="s">
        <v>37</v>
      </c>
      <c r="F1383" s="52" t="s">
        <v>43</v>
      </c>
      <c r="G1383" s="52" t="s">
        <v>22</v>
      </c>
      <c r="H1383" s="52" t="s">
        <v>23</v>
      </c>
      <c r="I1383" s="52">
        <v>2023</v>
      </c>
      <c r="J1383" s="52" t="s">
        <v>45</v>
      </c>
      <c r="K1383" s="52" t="s">
        <v>53</v>
      </c>
      <c r="L1383" s="52" t="s">
        <v>39</v>
      </c>
      <c r="M1383" s="55">
        <v>54.52</v>
      </c>
      <c r="N1383" s="52">
        <v>96</v>
      </c>
      <c r="O1383" s="52">
        <v>0.05</v>
      </c>
      <c r="P1383" s="55">
        <v>3020.95</v>
      </c>
      <c r="Q1383" s="75" t="s">
        <v>61</v>
      </c>
    </row>
    <row r="1384" spans="1:17">
      <c r="A1384" s="65">
        <v>2207</v>
      </c>
      <c r="B1384" s="52" t="s">
        <v>41</v>
      </c>
      <c r="C1384" s="52" t="s">
        <v>28</v>
      </c>
      <c r="D1384" s="52" t="s">
        <v>52</v>
      </c>
      <c r="E1384" s="52" t="s">
        <v>59</v>
      </c>
      <c r="F1384" s="52" t="s">
        <v>55</v>
      </c>
      <c r="G1384" s="52" t="s">
        <v>44</v>
      </c>
      <c r="H1384" s="52" t="s">
        <v>31</v>
      </c>
      <c r="I1384" s="52">
        <v>2024</v>
      </c>
      <c r="J1384" s="52" t="s">
        <v>24</v>
      </c>
      <c r="K1384" s="52" t="s">
        <v>53</v>
      </c>
      <c r="L1384" s="52" t="s">
        <v>69</v>
      </c>
      <c r="M1384" s="55">
        <v>73.75</v>
      </c>
      <c r="N1384" s="52">
        <v>238</v>
      </c>
      <c r="O1384" s="52">
        <v>0.24</v>
      </c>
      <c r="P1384" s="55">
        <v>1192.33</v>
      </c>
      <c r="Q1384" s="75" t="s">
        <v>56</v>
      </c>
    </row>
    <row r="1385" spans="1:17">
      <c r="A1385" s="65">
        <v>2208</v>
      </c>
      <c r="B1385" s="52" t="s">
        <v>41</v>
      </c>
      <c r="C1385" s="52" t="s">
        <v>18</v>
      </c>
      <c r="D1385" s="52" t="s">
        <v>19</v>
      </c>
      <c r="E1385" s="52" t="s">
        <v>37</v>
      </c>
      <c r="F1385" s="52" t="s">
        <v>38</v>
      </c>
      <c r="G1385" s="52" t="s">
        <v>22</v>
      </c>
      <c r="H1385" s="52" t="s">
        <v>31</v>
      </c>
      <c r="I1385" s="52">
        <v>2024</v>
      </c>
      <c r="J1385" s="52" t="s">
        <v>63</v>
      </c>
      <c r="K1385" s="52" t="s">
        <v>33</v>
      </c>
      <c r="L1385" s="52" t="s">
        <v>39</v>
      </c>
      <c r="M1385" s="55">
        <v>76.16</v>
      </c>
      <c r="N1385" s="52">
        <v>243</v>
      </c>
      <c r="O1385" s="52">
        <v>0.13</v>
      </c>
      <c r="P1385" s="55">
        <v>3648.94</v>
      </c>
      <c r="Q1385" s="75" t="s">
        <v>61</v>
      </c>
    </row>
    <row r="1386" spans="1:17">
      <c r="A1386" s="65">
        <v>2213</v>
      </c>
      <c r="B1386" s="52" t="s">
        <v>41</v>
      </c>
      <c r="C1386" s="52" t="s">
        <v>28</v>
      </c>
      <c r="D1386" s="52" t="s">
        <v>29</v>
      </c>
      <c r="E1386" s="52" t="s">
        <v>62</v>
      </c>
      <c r="F1386" s="52" t="s">
        <v>21</v>
      </c>
      <c r="G1386" s="52" t="s">
        <v>57</v>
      </c>
      <c r="H1386" s="52" t="s">
        <v>23</v>
      </c>
      <c r="I1386" s="52">
        <v>2024</v>
      </c>
      <c r="J1386" s="52" t="s">
        <v>24</v>
      </c>
      <c r="K1386" s="52" t="s">
        <v>25</v>
      </c>
      <c r="L1386" s="52" t="s">
        <v>39</v>
      </c>
      <c r="M1386" s="55">
        <v>6.59</v>
      </c>
      <c r="N1386" s="52">
        <v>71</v>
      </c>
      <c r="O1386" s="52">
        <v>0.01</v>
      </c>
      <c r="P1386" s="55">
        <v>4682.59</v>
      </c>
      <c r="Q1386" s="75" t="s">
        <v>27</v>
      </c>
    </row>
    <row r="1387" spans="1:17">
      <c r="A1387" s="65">
        <v>2225</v>
      </c>
      <c r="B1387" s="52" t="s">
        <v>41</v>
      </c>
      <c r="C1387" s="52" t="s">
        <v>35</v>
      </c>
      <c r="D1387" s="52" t="s">
        <v>52</v>
      </c>
      <c r="E1387" s="52" t="s">
        <v>70</v>
      </c>
      <c r="F1387" s="52" t="s">
        <v>55</v>
      </c>
      <c r="G1387" s="52" t="s">
        <v>22</v>
      </c>
      <c r="H1387" s="52" t="s">
        <v>31</v>
      </c>
      <c r="I1387" s="52">
        <v>2024</v>
      </c>
      <c r="J1387" s="52" t="s">
        <v>45</v>
      </c>
      <c r="K1387" s="52" t="s">
        <v>68</v>
      </c>
      <c r="L1387" s="52" t="s">
        <v>34</v>
      </c>
      <c r="M1387" s="55">
        <v>12.22</v>
      </c>
      <c r="N1387" s="52">
        <v>90</v>
      </c>
      <c r="O1387" s="52">
        <v>0.06</v>
      </c>
      <c r="P1387" s="55">
        <v>2351.15</v>
      </c>
      <c r="Q1387" s="75" t="s">
        <v>40</v>
      </c>
    </row>
    <row r="1388" spans="1:17">
      <c r="A1388" s="65">
        <v>2227</v>
      </c>
      <c r="B1388" s="52" t="s">
        <v>41</v>
      </c>
      <c r="C1388" s="52" t="s">
        <v>18</v>
      </c>
      <c r="D1388" s="52" t="s">
        <v>19</v>
      </c>
      <c r="E1388" s="52" t="s">
        <v>67</v>
      </c>
      <c r="F1388" s="52" t="s">
        <v>43</v>
      </c>
      <c r="G1388" s="52" t="s">
        <v>44</v>
      </c>
      <c r="H1388" s="52" t="s">
        <v>31</v>
      </c>
      <c r="I1388" s="52">
        <v>2024</v>
      </c>
      <c r="J1388" s="52" t="s">
        <v>63</v>
      </c>
      <c r="K1388" s="52" t="s">
        <v>65</v>
      </c>
      <c r="L1388" s="52" t="s">
        <v>34</v>
      </c>
      <c r="M1388" s="55">
        <v>62.4</v>
      </c>
      <c r="N1388" s="52">
        <v>277</v>
      </c>
      <c r="O1388" s="52">
        <v>0.02</v>
      </c>
      <c r="P1388" s="55">
        <v>2843.44</v>
      </c>
      <c r="Q1388" s="75" t="s">
        <v>56</v>
      </c>
    </row>
    <row r="1389" spans="1:17">
      <c r="A1389" s="65">
        <v>2232</v>
      </c>
      <c r="B1389" s="52" t="s">
        <v>41</v>
      </c>
      <c r="C1389" s="52" t="s">
        <v>49</v>
      </c>
      <c r="D1389" s="52" t="s">
        <v>29</v>
      </c>
      <c r="E1389" s="52" t="s">
        <v>37</v>
      </c>
      <c r="F1389" s="52" t="s">
        <v>38</v>
      </c>
      <c r="G1389" s="52" t="s">
        <v>57</v>
      </c>
      <c r="H1389" s="52" t="s">
        <v>31</v>
      </c>
      <c r="I1389" s="52">
        <v>2023</v>
      </c>
      <c r="J1389" s="52" t="s">
        <v>32</v>
      </c>
      <c r="K1389" s="52" t="s">
        <v>64</v>
      </c>
      <c r="L1389" s="52" t="s">
        <v>34</v>
      </c>
      <c r="M1389" s="55">
        <v>64.290000000000006</v>
      </c>
      <c r="N1389" s="52">
        <v>124</v>
      </c>
      <c r="O1389" s="52">
        <v>0.2</v>
      </c>
      <c r="P1389" s="55">
        <v>1761</v>
      </c>
      <c r="Q1389" s="75" t="s">
        <v>40</v>
      </c>
    </row>
    <row r="1390" spans="1:17">
      <c r="A1390" s="65">
        <v>2233</v>
      </c>
      <c r="B1390" s="52" t="s">
        <v>41</v>
      </c>
      <c r="C1390" s="52" t="s">
        <v>28</v>
      </c>
      <c r="D1390" s="52" t="s">
        <v>19</v>
      </c>
      <c r="E1390" s="52" t="s">
        <v>62</v>
      </c>
      <c r="F1390" s="52" t="s">
        <v>21</v>
      </c>
      <c r="G1390" s="52" t="s">
        <v>44</v>
      </c>
      <c r="H1390" s="52" t="s">
        <v>31</v>
      </c>
      <c r="I1390" s="52">
        <v>2024</v>
      </c>
      <c r="J1390" s="52" t="s">
        <v>32</v>
      </c>
      <c r="K1390" s="52" t="s">
        <v>64</v>
      </c>
      <c r="L1390" s="52" t="s">
        <v>26</v>
      </c>
      <c r="M1390" s="55">
        <v>26.83</v>
      </c>
      <c r="N1390" s="52">
        <v>230</v>
      </c>
      <c r="O1390" s="52">
        <v>0.27</v>
      </c>
      <c r="P1390" s="55">
        <v>4076.52</v>
      </c>
      <c r="Q1390" s="75" t="s">
        <v>40</v>
      </c>
    </row>
    <row r="1391" spans="1:17">
      <c r="A1391" s="65">
        <v>2237</v>
      </c>
      <c r="B1391" s="52" t="s">
        <v>41</v>
      </c>
      <c r="C1391" s="52" t="s">
        <v>18</v>
      </c>
      <c r="D1391" s="52" t="s">
        <v>29</v>
      </c>
      <c r="E1391" s="52" t="s">
        <v>67</v>
      </c>
      <c r="F1391" s="52" t="s">
        <v>60</v>
      </c>
      <c r="G1391" s="52" t="s">
        <v>44</v>
      </c>
      <c r="H1391" s="52" t="s">
        <v>31</v>
      </c>
      <c r="I1391" s="52">
        <v>2023</v>
      </c>
      <c r="J1391" s="52" t="s">
        <v>24</v>
      </c>
      <c r="K1391" s="52" t="s">
        <v>51</v>
      </c>
      <c r="L1391" s="52" t="s">
        <v>39</v>
      </c>
      <c r="M1391" s="55">
        <v>91.16</v>
      </c>
      <c r="N1391" s="52">
        <v>46</v>
      </c>
      <c r="O1391" s="52">
        <v>0.25</v>
      </c>
      <c r="P1391" s="55">
        <v>4812.34</v>
      </c>
      <c r="Q1391" s="75" t="s">
        <v>47</v>
      </c>
    </row>
    <row r="1392" spans="1:17">
      <c r="A1392" s="65">
        <v>2238</v>
      </c>
      <c r="B1392" s="52" t="s">
        <v>41</v>
      </c>
      <c r="C1392" s="52" t="s">
        <v>35</v>
      </c>
      <c r="D1392" s="52" t="s">
        <v>29</v>
      </c>
      <c r="E1392" s="52" t="s">
        <v>70</v>
      </c>
      <c r="F1392" s="52" t="s">
        <v>55</v>
      </c>
      <c r="G1392" s="52" t="s">
        <v>22</v>
      </c>
      <c r="H1392" s="52" t="s">
        <v>31</v>
      </c>
      <c r="I1392" s="52">
        <v>2023</v>
      </c>
      <c r="J1392" s="52" t="s">
        <v>45</v>
      </c>
      <c r="K1392" s="52" t="s">
        <v>25</v>
      </c>
      <c r="L1392" s="52" t="s">
        <v>69</v>
      </c>
      <c r="M1392" s="55">
        <v>40.619999999999997</v>
      </c>
      <c r="N1392" s="52">
        <v>31</v>
      </c>
      <c r="O1392" s="52">
        <v>0.01</v>
      </c>
      <c r="P1392" s="55">
        <v>2249.9899999999998</v>
      </c>
      <c r="Q1392" s="75" t="s">
        <v>47</v>
      </c>
    </row>
    <row r="1393" spans="1:17">
      <c r="A1393" s="65">
        <v>2239</v>
      </c>
      <c r="B1393" s="52" t="s">
        <v>41</v>
      </c>
      <c r="C1393" s="52" t="s">
        <v>18</v>
      </c>
      <c r="D1393" s="52" t="s">
        <v>36</v>
      </c>
      <c r="E1393" s="52" t="s">
        <v>62</v>
      </c>
      <c r="F1393" s="52" t="s">
        <v>43</v>
      </c>
      <c r="G1393" s="52" t="s">
        <v>57</v>
      </c>
      <c r="H1393" s="52" t="s">
        <v>23</v>
      </c>
      <c r="I1393" s="52">
        <v>2024</v>
      </c>
      <c r="J1393" s="52" t="s">
        <v>32</v>
      </c>
      <c r="K1393" s="52" t="s">
        <v>64</v>
      </c>
      <c r="L1393" s="52" t="s">
        <v>26</v>
      </c>
      <c r="M1393" s="55">
        <v>54.69</v>
      </c>
      <c r="N1393" s="52">
        <v>342</v>
      </c>
      <c r="O1393" s="52">
        <v>0.26</v>
      </c>
      <c r="P1393" s="55">
        <v>4206.0600000000004</v>
      </c>
      <c r="Q1393" s="75" t="s">
        <v>61</v>
      </c>
    </row>
    <row r="1394" spans="1:17">
      <c r="A1394" s="65">
        <v>2240</v>
      </c>
      <c r="B1394" s="52" t="s">
        <v>41</v>
      </c>
      <c r="C1394" s="52" t="s">
        <v>28</v>
      </c>
      <c r="D1394" s="52" t="s">
        <v>19</v>
      </c>
      <c r="E1394" s="52" t="s">
        <v>37</v>
      </c>
      <c r="F1394" s="52" t="s">
        <v>60</v>
      </c>
      <c r="G1394" s="52" t="s">
        <v>57</v>
      </c>
      <c r="H1394" s="52" t="s">
        <v>31</v>
      </c>
      <c r="I1394" s="52">
        <v>2023</v>
      </c>
      <c r="J1394" s="52" t="s">
        <v>32</v>
      </c>
      <c r="K1394" s="52" t="s">
        <v>46</v>
      </c>
      <c r="L1394" s="52" t="s">
        <v>34</v>
      </c>
      <c r="M1394" s="55">
        <v>22.33</v>
      </c>
      <c r="N1394" s="52">
        <v>126</v>
      </c>
      <c r="O1394" s="52">
        <v>0.03</v>
      </c>
      <c r="P1394" s="55">
        <v>3176.35</v>
      </c>
      <c r="Q1394" s="75" t="s">
        <v>27</v>
      </c>
    </row>
    <row r="1395" spans="1:17">
      <c r="A1395" s="65">
        <v>2248</v>
      </c>
      <c r="B1395" s="52" t="s">
        <v>41</v>
      </c>
      <c r="C1395" s="52" t="s">
        <v>35</v>
      </c>
      <c r="D1395" s="52" t="s">
        <v>52</v>
      </c>
      <c r="E1395" s="52" t="s">
        <v>37</v>
      </c>
      <c r="F1395" s="52" t="s">
        <v>38</v>
      </c>
      <c r="G1395" s="52" t="s">
        <v>57</v>
      </c>
      <c r="H1395" s="52" t="s">
        <v>23</v>
      </c>
      <c r="I1395" s="52">
        <v>2024</v>
      </c>
      <c r="J1395" s="52" t="s">
        <v>32</v>
      </c>
      <c r="K1395" s="52" t="s">
        <v>72</v>
      </c>
      <c r="L1395" s="52" t="s">
        <v>69</v>
      </c>
      <c r="M1395" s="55">
        <v>90.66</v>
      </c>
      <c r="N1395" s="52">
        <v>52</v>
      </c>
      <c r="O1395" s="52">
        <v>0.24</v>
      </c>
      <c r="P1395" s="55">
        <v>13.84</v>
      </c>
      <c r="Q1395" s="75" t="s">
        <v>40</v>
      </c>
    </row>
    <row r="1396" spans="1:17">
      <c r="A1396" s="65">
        <v>2249</v>
      </c>
      <c r="B1396" s="52" t="s">
        <v>41</v>
      </c>
      <c r="C1396" s="52" t="s">
        <v>49</v>
      </c>
      <c r="D1396" s="52" t="s">
        <v>36</v>
      </c>
      <c r="E1396" s="52" t="s">
        <v>20</v>
      </c>
      <c r="F1396" s="52" t="s">
        <v>43</v>
      </c>
      <c r="G1396" s="52" t="s">
        <v>22</v>
      </c>
      <c r="H1396" s="52" t="s">
        <v>23</v>
      </c>
      <c r="I1396" s="52">
        <v>2023</v>
      </c>
      <c r="J1396" s="52" t="s">
        <v>45</v>
      </c>
      <c r="K1396" s="52" t="s">
        <v>72</v>
      </c>
      <c r="L1396" s="52" t="s">
        <v>34</v>
      </c>
      <c r="M1396" s="55">
        <v>61.91</v>
      </c>
      <c r="N1396" s="52">
        <v>260</v>
      </c>
      <c r="O1396" s="52">
        <v>0.14000000000000001</v>
      </c>
      <c r="P1396" s="55">
        <v>4831.42</v>
      </c>
      <c r="Q1396" s="75" t="s">
        <v>47</v>
      </c>
    </row>
    <row r="1397" spans="1:17">
      <c r="A1397" s="65">
        <v>2253</v>
      </c>
      <c r="B1397" s="52" t="s">
        <v>41</v>
      </c>
      <c r="C1397" s="52" t="s">
        <v>18</v>
      </c>
      <c r="D1397" s="52" t="s">
        <v>54</v>
      </c>
      <c r="E1397" s="52" t="s">
        <v>20</v>
      </c>
      <c r="F1397" s="52" t="s">
        <v>21</v>
      </c>
      <c r="G1397" s="52" t="s">
        <v>57</v>
      </c>
      <c r="H1397" s="52" t="s">
        <v>31</v>
      </c>
      <c r="I1397" s="52">
        <v>2024</v>
      </c>
      <c r="J1397" s="52" t="s">
        <v>45</v>
      </c>
      <c r="K1397" s="52" t="s">
        <v>65</v>
      </c>
      <c r="L1397" s="52" t="s">
        <v>26</v>
      </c>
      <c r="M1397" s="55">
        <v>60.8</v>
      </c>
      <c r="N1397" s="52">
        <v>496</v>
      </c>
      <c r="O1397" s="52">
        <v>0.19</v>
      </c>
      <c r="P1397" s="55">
        <v>1536.56</v>
      </c>
      <c r="Q1397" s="75" t="s">
        <v>61</v>
      </c>
    </row>
    <row r="1398" spans="1:17">
      <c r="A1398" s="65">
        <v>2254</v>
      </c>
      <c r="B1398" s="52" t="s">
        <v>41</v>
      </c>
      <c r="C1398" s="52" t="s">
        <v>18</v>
      </c>
      <c r="D1398" s="52" t="s">
        <v>19</v>
      </c>
      <c r="E1398" s="52" t="s">
        <v>20</v>
      </c>
      <c r="F1398" s="52" t="s">
        <v>60</v>
      </c>
      <c r="G1398" s="52" t="s">
        <v>57</v>
      </c>
      <c r="H1398" s="52" t="s">
        <v>23</v>
      </c>
      <c r="I1398" s="52">
        <v>2023</v>
      </c>
      <c r="J1398" s="52" t="s">
        <v>63</v>
      </c>
      <c r="K1398" s="52" t="s">
        <v>64</v>
      </c>
      <c r="L1398" s="52" t="s">
        <v>26</v>
      </c>
      <c r="M1398" s="55">
        <v>71.95</v>
      </c>
      <c r="N1398" s="52">
        <v>39</v>
      </c>
      <c r="O1398" s="52">
        <v>0.22</v>
      </c>
      <c r="P1398" s="55">
        <v>2638.33</v>
      </c>
      <c r="Q1398" s="75" t="s">
        <v>56</v>
      </c>
    </row>
    <row r="1399" spans="1:17">
      <c r="A1399" s="65">
        <v>2257</v>
      </c>
      <c r="B1399" s="52" t="s">
        <v>41</v>
      </c>
      <c r="C1399" s="52" t="s">
        <v>35</v>
      </c>
      <c r="D1399" s="52" t="s">
        <v>52</v>
      </c>
      <c r="E1399" s="52" t="s">
        <v>30</v>
      </c>
      <c r="F1399" s="52" t="s">
        <v>21</v>
      </c>
      <c r="G1399" s="52" t="s">
        <v>22</v>
      </c>
      <c r="H1399" s="52" t="s">
        <v>23</v>
      </c>
      <c r="I1399" s="52">
        <v>2024</v>
      </c>
      <c r="J1399" s="52" t="s">
        <v>63</v>
      </c>
      <c r="K1399" s="52" t="s">
        <v>51</v>
      </c>
      <c r="L1399" s="52" t="s">
        <v>66</v>
      </c>
      <c r="M1399" s="55">
        <v>49.2</v>
      </c>
      <c r="N1399" s="52">
        <v>61</v>
      </c>
      <c r="O1399" s="52">
        <v>0.26</v>
      </c>
      <c r="P1399" s="55">
        <v>1092.9100000000001</v>
      </c>
      <c r="Q1399" s="75" t="s">
        <v>27</v>
      </c>
    </row>
    <row r="1400" spans="1:17">
      <c r="A1400" s="65">
        <v>2262</v>
      </c>
      <c r="B1400" s="52" t="s">
        <v>41</v>
      </c>
      <c r="C1400" s="52" t="s">
        <v>49</v>
      </c>
      <c r="D1400" s="52" t="s">
        <v>50</v>
      </c>
      <c r="E1400" s="52" t="s">
        <v>62</v>
      </c>
      <c r="F1400" s="52" t="s">
        <v>43</v>
      </c>
      <c r="G1400" s="52" t="s">
        <v>44</v>
      </c>
      <c r="H1400" s="52" t="s">
        <v>31</v>
      </c>
      <c r="I1400" s="52">
        <v>2024</v>
      </c>
      <c r="J1400" s="52" t="s">
        <v>45</v>
      </c>
      <c r="K1400" s="52" t="s">
        <v>51</v>
      </c>
      <c r="L1400" s="52" t="s">
        <v>39</v>
      </c>
      <c r="M1400" s="55">
        <v>97.13</v>
      </c>
      <c r="N1400" s="52">
        <v>249</v>
      </c>
      <c r="O1400" s="52">
        <v>0.18</v>
      </c>
      <c r="P1400" s="55">
        <v>2360.0700000000002</v>
      </c>
      <c r="Q1400" s="75" t="s">
        <v>61</v>
      </c>
    </row>
    <row r="1401" spans="1:17">
      <c r="A1401" s="65">
        <v>2266</v>
      </c>
      <c r="B1401" s="52" t="s">
        <v>41</v>
      </c>
      <c r="C1401" s="52" t="s">
        <v>35</v>
      </c>
      <c r="D1401" s="52" t="s">
        <v>50</v>
      </c>
      <c r="E1401" s="52" t="s">
        <v>67</v>
      </c>
      <c r="F1401" s="52" t="s">
        <v>43</v>
      </c>
      <c r="G1401" s="52" t="s">
        <v>22</v>
      </c>
      <c r="H1401" s="52" t="s">
        <v>31</v>
      </c>
      <c r="I1401" s="52">
        <v>2023</v>
      </c>
      <c r="J1401" s="52" t="s">
        <v>63</v>
      </c>
      <c r="K1401" s="52" t="s">
        <v>33</v>
      </c>
      <c r="L1401" s="52" t="s">
        <v>39</v>
      </c>
      <c r="M1401" s="55">
        <v>11.5</v>
      </c>
      <c r="N1401" s="52">
        <v>294</v>
      </c>
      <c r="O1401" s="52">
        <v>0.06</v>
      </c>
      <c r="P1401" s="55">
        <v>4647.0200000000004</v>
      </c>
      <c r="Q1401" s="75" t="s">
        <v>61</v>
      </c>
    </row>
    <row r="1402" spans="1:17">
      <c r="A1402" s="65">
        <v>2270</v>
      </c>
      <c r="B1402" s="52" t="s">
        <v>41</v>
      </c>
      <c r="C1402" s="52" t="s">
        <v>35</v>
      </c>
      <c r="D1402" s="52" t="s">
        <v>42</v>
      </c>
      <c r="E1402" s="52" t="s">
        <v>67</v>
      </c>
      <c r="F1402" s="52" t="s">
        <v>60</v>
      </c>
      <c r="G1402" s="52" t="s">
        <v>57</v>
      </c>
      <c r="H1402" s="52" t="s">
        <v>31</v>
      </c>
      <c r="I1402" s="52">
        <v>2023</v>
      </c>
      <c r="J1402" s="52" t="s">
        <v>32</v>
      </c>
      <c r="K1402" s="52" t="s">
        <v>71</v>
      </c>
      <c r="L1402" s="52" t="s">
        <v>69</v>
      </c>
      <c r="M1402" s="55">
        <v>95.37</v>
      </c>
      <c r="N1402" s="52">
        <v>59</v>
      </c>
      <c r="O1402" s="52">
        <v>0.28999999999999998</v>
      </c>
      <c r="P1402" s="55">
        <v>1824.83</v>
      </c>
      <c r="Q1402" s="75" t="s">
        <v>27</v>
      </c>
    </row>
    <row r="1403" spans="1:17">
      <c r="A1403" s="65">
        <v>2276</v>
      </c>
      <c r="B1403" s="52" t="s">
        <v>41</v>
      </c>
      <c r="C1403" s="52" t="s">
        <v>35</v>
      </c>
      <c r="D1403" s="52" t="s">
        <v>36</v>
      </c>
      <c r="E1403" s="52" t="s">
        <v>70</v>
      </c>
      <c r="F1403" s="52" t="s">
        <v>43</v>
      </c>
      <c r="G1403" s="52" t="s">
        <v>44</v>
      </c>
      <c r="H1403" s="52" t="s">
        <v>23</v>
      </c>
      <c r="I1403" s="52">
        <v>2024</v>
      </c>
      <c r="J1403" s="52" t="s">
        <v>24</v>
      </c>
      <c r="K1403" s="52" t="s">
        <v>25</v>
      </c>
      <c r="L1403" s="52" t="s">
        <v>34</v>
      </c>
      <c r="M1403" s="55">
        <v>71.010000000000005</v>
      </c>
      <c r="N1403" s="52">
        <v>126</v>
      </c>
      <c r="O1403" s="52">
        <v>0.06</v>
      </c>
      <c r="P1403" s="55">
        <v>297.05</v>
      </c>
      <c r="Q1403" s="75" t="s">
        <v>47</v>
      </c>
    </row>
    <row r="1404" spans="1:17">
      <c r="A1404" s="65">
        <v>2278</v>
      </c>
      <c r="B1404" s="52" t="s">
        <v>41</v>
      </c>
      <c r="C1404" s="52" t="s">
        <v>35</v>
      </c>
      <c r="D1404" s="52" t="s">
        <v>54</v>
      </c>
      <c r="E1404" s="52" t="s">
        <v>37</v>
      </c>
      <c r="F1404" s="52" t="s">
        <v>21</v>
      </c>
      <c r="G1404" s="52" t="s">
        <v>57</v>
      </c>
      <c r="H1404" s="52" t="s">
        <v>31</v>
      </c>
      <c r="I1404" s="52">
        <v>2024</v>
      </c>
      <c r="J1404" s="52" t="s">
        <v>32</v>
      </c>
      <c r="K1404" s="52" t="s">
        <v>25</v>
      </c>
      <c r="L1404" s="52" t="s">
        <v>69</v>
      </c>
      <c r="M1404" s="55">
        <v>70.540000000000006</v>
      </c>
      <c r="N1404" s="52">
        <v>115</v>
      </c>
      <c r="O1404" s="52">
        <v>0.12</v>
      </c>
      <c r="P1404" s="55">
        <v>1763.39</v>
      </c>
      <c r="Q1404" s="75" t="s">
        <v>27</v>
      </c>
    </row>
    <row r="1405" spans="1:17">
      <c r="A1405" s="65">
        <v>2280</v>
      </c>
      <c r="B1405" s="52" t="s">
        <v>41</v>
      </c>
      <c r="C1405" s="52" t="s">
        <v>28</v>
      </c>
      <c r="D1405" s="52" t="s">
        <v>29</v>
      </c>
      <c r="E1405" s="52" t="s">
        <v>59</v>
      </c>
      <c r="F1405" s="52" t="s">
        <v>38</v>
      </c>
      <c r="G1405" s="52" t="s">
        <v>57</v>
      </c>
      <c r="H1405" s="52" t="s">
        <v>31</v>
      </c>
      <c r="I1405" s="52">
        <v>2023</v>
      </c>
      <c r="J1405" s="52" t="s">
        <v>24</v>
      </c>
      <c r="K1405" s="52" t="s">
        <v>25</v>
      </c>
      <c r="L1405" s="52" t="s">
        <v>69</v>
      </c>
      <c r="M1405" s="55">
        <v>20.32</v>
      </c>
      <c r="N1405" s="52">
        <v>282</v>
      </c>
      <c r="O1405" s="52">
        <v>0.14000000000000001</v>
      </c>
      <c r="P1405" s="55">
        <v>1120.1199999999999</v>
      </c>
      <c r="Q1405" s="75" t="s">
        <v>40</v>
      </c>
    </row>
    <row r="1406" spans="1:17">
      <c r="A1406" s="65">
        <v>2281</v>
      </c>
      <c r="B1406" s="52" t="s">
        <v>41</v>
      </c>
      <c r="C1406" s="52" t="s">
        <v>49</v>
      </c>
      <c r="D1406" s="52" t="s">
        <v>54</v>
      </c>
      <c r="E1406" s="52" t="s">
        <v>67</v>
      </c>
      <c r="F1406" s="52" t="s">
        <v>43</v>
      </c>
      <c r="G1406" s="52" t="s">
        <v>22</v>
      </c>
      <c r="H1406" s="52" t="s">
        <v>23</v>
      </c>
      <c r="I1406" s="52">
        <v>2023</v>
      </c>
      <c r="J1406" s="52" t="s">
        <v>32</v>
      </c>
      <c r="K1406" s="52" t="s">
        <v>64</v>
      </c>
      <c r="L1406" s="52" t="s">
        <v>66</v>
      </c>
      <c r="M1406" s="55">
        <v>89.28</v>
      </c>
      <c r="N1406" s="52">
        <v>343</v>
      </c>
      <c r="O1406" s="52">
        <v>0.25</v>
      </c>
      <c r="P1406" s="55">
        <v>4351.95</v>
      </c>
      <c r="Q1406" s="75" t="s">
        <v>61</v>
      </c>
    </row>
    <row r="1407" spans="1:17">
      <c r="A1407" s="65">
        <v>2283</v>
      </c>
      <c r="B1407" s="52" t="s">
        <v>41</v>
      </c>
      <c r="C1407" s="52" t="s">
        <v>49</v>
      </c>
      <c r="D1407" s="52" t="s">
        <v>42</v>
      </c>
      <c r="E1407" s="52" t="s">
        <v>70</v>
      </c>
      <c r="F1407" s="52" t="s">
        <v>55</v>
      </c>
      <c r="G1407" s="52" t="s">
        <v>57</v>
      </c>
      <c r="H1407" s="52" t="s">
        <v>31</v>
      </c>
      <c r="I1407" s="52">
        <v>2024</v>
      </c>
      <c r="J1407" s="52" t="s">
        <v>45</v>
      </c>
      <c r="K1407" s="52" t="s">
        <v>53</v>
      </c>
      <c r="L1407" s="52" t="s">
        <v>66</v>
      </c>
      <c r="M1407" s="55">
        <v>97.59</v>
      </c>
      <c r="N1407" s="52">
        <v>294</v>
      </c>
      <c r="O1407" s="52">
        <v>0.12</v>
      </c>
      <c r="P1407" s="55">
        <v>3162.85</v>
      </c>
      <c r="Q1407" s="75" t="s">
        <v>47</v>
      </c>
    </row>
    <row r="1408" spans="1:17">
      <c r="A1408" s="65">
        <v>2285</v>
      </c>
      <c r="B1408" s="52" t="s">
        <v>41</v>
      </c>
      <c r="C1408" s="52" t="s">
        <v>35</v>
      </c>
      <c r="D1408" s="52" t="s">
        <v>50</v>
      </c>
      <c r="E1408" s="52" t="s">
        <v>30</v>
      </c>
      <c r="F1408" s="52" t="s">
        <v>60</v>
      </c>
      <c r="G1408" s="52" t="s">
        <v>22</v>
      </c>
      <c r="H1408" s="52" t="s">
        <v>31</v>
      </c>
      <c r="I1408" s="52">
        <v>2024</v>
      </c>
      <c r="J1408" s="52" t="s">
        <v>45</v>
      </c>
      <c r="K1408" s="52" t="s">
        <v>65</v>
      </c>
      <c r="L1408" s="52" t="s">
        <v>69</v>
      </c>
      <c r="M1408" s="55">
        <v>7.09</v>
      </c>
      <c r="N1408" s="52">
        <v>90</v>
      </c>
      <c r="O1408" s="52">
        <v>0.23</v>
      </c>
      <c r="P1408" s="55">
        <v>4249.16</v>
      </c>
      <c r="Q1408" s="75" t="s">
        <v>47</v>
      </c>
    </row>
    <row r="1409" spans="1:17">
      <c r="A1409" s="65">
        <v>2286</v>
      </c>
      <c r="B1409" s="52" t="s">
        <v>41</v>
      </c>
      <c r="C1409" s="52" t="s">
        <v>49</v>
      </c>
      <c r="D1409" s="52" t="s">
        <v>50</v>
      </c>
      <c r="E1409" s="52" t="s">
        <v>30</v>
      </c>
      <c r="F1409" s="52" t="s">
        <v>55</v>
      </c>
      <c r="G1409" s="52" t="s">
        <v>57</v>
      </c>
      <c r="H1409" s="52" t="s">
        <v>23</v>
      </c>
      <c r="I1409" s="52">
        <v>2024</v>
      </c>
      <c r="J1409" s="52" t="s">
        <v>45</v>
      </c>
      <c r="K1409" s="52" t="s">
        <v>64</v>
      </c>
      <c r="L1409" s="52" t="s">
        <v>69</v>
      </c>
      <c r="M1409" s="55">
        <v>14.27</v>
      </c>
      <c r="N1409" s="52">
        <v>53</v>
      </c>
      <c r="O1409" s="52">
        <v>0.18</v>
      </c>
      <c r="P1409" s="55">
        <v>1910.83</v>
      </c>
      <c r="Q1409" s="75" t="s">
        <v>40</v>
      </c>
    </row>
    <row r="1410" spans="1:17">
      <c r="A1410" s="65">
        <v>2287</v>
      </c>
      <c r="B1410" s="52" t="s">
        <v>41</v>
      </c>
      <c r="C1410" s="52" t="s">
        <v>28</v>
      </c>
      <c r="D1410" s="52" t="s">
        <v>19</v>
      </c>
      <c r="E1410" s="52" t="s">
        <v>70</v>
      </c>
      <c r="F1410" s="52" t="s">
        <v>21</v>
      </c>
      <c r="G1410" s="52" t="s">
        <v>44</v>
      </c>
      <c r="H1410" s="52" t="s">
        <v>31</v>
      </c>
      <c r="I1410" s="52">
        <v>2024</v>
      </c>
      <c r="J1410" s="52" t="s">
        <v>45</v>
      </c>
      <c r="K1410" s="52" t="s">
        <v>65</v>
      </c>
      <c r="L1410" s="52" t="s">
        <v>39</v>
      </c>
      <c r="M1410" s="55">
        <v>96.7</v>
      </c>
      <c r="N1410" s="52">
        <v>83</v>
      </c>
      <c r="O1410" s="52">
        <v>0.26</v>
      </c>
      <c r="P1410" s="55">
        <v>4610.13</v>
      </c>
      <c r="Q1410" s="75" t="s">
        <v>61</v>
      </c>
    </row>
    <row r="1411" spans="1:17">
      <c r="A1411" s="65">
        <v>2290</v>
      </c>
      <c r="B1411" s="52" t="s">
        <v>41</v>
      </c>
      <c r="C1411" s="52" t="s">
        <v>28</v>
      </c>
      <c r="D1411" s="52" t="s">
        <v>52</v>
      </c>
      <c r="E1411" s="52" t="s">
        <v>62</v>
      </c>
      <c r="F1411" s="52" t="s">
        <v>43</v>
      </c>
      <c r="G1411" s="52" t="s">
        <v>57</v>
      </c>
      <c r="H1411" s="52" t="s">
        <v>23</v>
      </c>
      <c r="I1411" s="52">
        <v>2023</v>
      </c>
      <c r="J1411" s="52" t="s">
        <v>32</v>
      </c>
      <c r="K1411" s="52" t="s">
        <v>25</v>
      </c>
      <c r="L1411" s="52" t="s">
        <v>39</v>
      </c>
      <c r="M1411" s="55">
        <v>64.94</v>
      </c>
      <c r="N1411" s="52">
        <v>291</v>
      </c>
      <c r="O1411" s="52">
        <v>0.22</v>
      </c>
      <c r="P1411" s="55">
        <v>2260.2600000000002</v>
      </c>
      <c r="Q1411" s="75" t="s">
        <v>27</v>
      </c>
    </row>
    <row r="1412" spans="1:17">
      <c r="A1412" s="65">
        <v>2291</v>
      </c>
      <c r="B1412" s="52" t="s">
        <v>41</v>
      </c>
      <c r="C1412" s="52" t="s">
        <v>28</v>
      </c>
      <c r="D1412" s="52" t="s">
        <v>54</v>
      </c>
      <c r="E1412" s="52" t="s">
        <v>37</v>
      </c>
      <c r="F1412" s="52" t="s">
        <v>55</v>
      </c>
      <c r="G1412" s="52" t="s">
        <v>44</v>
      </c>
      <c r="H1412" s="52" t="s">
        <v>23</v>
      </c>
      <c r="I1412" s="52">
        <v>2023</v>
      </c>
      <c r="J1412" s="52" t="s">
        <v>63</v>
      </c>
      <c r="K1412" s="52" t="s">
        <v>68</v>
      </c>
      <c r="L1412" s="52" t="s">
        <v>39</v>
      </c>
      <c r="M1412" s="55">
        <v>80.06</v>
      </c>
      <c r="N1412" s="52">
        <v>431</v>
      </c>
      <c r="O1412" s="52">
        <v>0.27</v>
      </c>
      <c r="P1412" s="55">
        <v>2198.7800000000002</v>
      </c>
      <c r="Q1412" s="75" t="s">
        <v>27</v>
      </c>
    </row>
    <row r="1413" spans="1:17">
      <c r="A1413" s="65">
        <v>2292</v>
      </c>
      <c r="B1413" s="52" t="s">
        <v>41</v>
      </c>
      <c r="C1413" s="52" t="s">
        <v>35</v>
      </c>
      <c r="D1413" s="52" t="s">
        <v>42</v>
      </c>
      <c r="E1413" s="52" t="s">
        <v>62</v>
      </c>
      <c r="F1413" s="52" t="s">
        <v>55</v>
      </c>
      <c r="G1413" s="52" t="s">
        <v>22</v>
      </c>
      <c r="H1413" s="52" t="s">
        <v>31</v>
      </c>
      <c r="I1413" s="52">
        <v>2023</v>
      </c>
      <c r="J1413" s="52" t="s">
        <v>32</v>
      </c>
      <c r="K1413" s="52" t="s">
        <v>46</v>
      </c>
      <c r="L1413" s="52" t="s">
        <v>39</v>
      </c>
      <c r="M1413" s="55">
        <v>54.61</v>
      </c>
      <c r="N1413" s="52">
        <v>375</v>
      </c>
      <c r="O1413" s="52">
        <v>0.14000000000000001</v>
      </c>
      <c r="P1413" s="55">
        <v>2024.44</v>
      </c>
      <c r="Q1413" s="75" t="s">
        <v>40</v>
      </c>
    </row>
    <row r="1414" spans="1:17">
      <c r="A1414" s="65">
        <v>2295</v>
      </c>
      <c r="B1414" s="52" t="s">
        <v>41</v>
      </c>
      <c r="C1414" s="52" t="s">
        <v>28</v>
      </c>
      <c r="D1414" s="52" t="s">
        <v>52</v>
      </c>
      <c r="E1414" s="52" t="s">
        <v>37</v>
      </c>
      <c r="F1414" s="52" t="s">
        <v>21</v>
      </c>
      <c r="G1414" s="52" t="s">
        <v>57</v>
      </c>
      <c r="H1414" s="52" t="s">
        <v>31</v>
      </c>
      <c r="I1414" s="52">
        <v>2024</v>
      </c>
      <c r="J1414" s="52" t="s">
        <v>63</v>
      </c>
      <c r="K1414" s="52" t="s">
        <v>25</v>
      </c>
      <c r="L1414" s="52" t="s">
        <v>66</v>
      </c>
      <c r="M1414" s="55">
        <v>87.22</v>
      </c>
      <c r="N1414" s="52">
        <v>371</v>
      </c>
      <c r="O1414" s="52">
        <v>0.06</v>
      </c>
      <c r="P1414" s="55">
        <v>4548.1400000000003</v>
      </c>
      <c r="Q1414" s="75" t="s">
        <v>56</v>
      </c>
    </row>
    <row r="1415" spans="1:17">
      <c r="A1415" s="65">
        <v>2297</v>
      </c>
      <c r="B1415" s="52" t="s">
        <v>41</v>
      </c>
      <c r="C1415" s="52" t="s">
        <v>49</v>
      </c>
      <c r="D1415" s="52" t="s">
        <v>52</v>
      </c>
      <c r="E1415" s="52" t="s">
        <v>67</v>
      </c>
      <c r="F1415" s="52" t="s">
        <v>38</v>
      </c>
      <c r="G1415" s="52" t="s">
        <v>22</v>
      </c>
      <c r="H1415" s="52" t="s">
        <v>31</v>
      </c>
      <c r="I1415" s="52">
        <v>2024</v>
      </c>
      <c r="J1415" s="52" t="s">
        <v>32</v>
      </c>
      <c r="K1415" s="52" t="s">
        <v>58</v>
      </c>
      <c r="L1415" s="52" t="s">
        <v>26</v>
      </c>
      <c r="M1415" s="55">
        <v>35.14</v>
      </c>
      <c r="N1415" s="52">
        <v>269</v>
      </c>
      <c r="O1415" s="52">
        <v>0.22</v>
      </c>
      <c r="P1415" s="55">
        <v>1660.04</v>
      </c>
      <c r="Q1415" s="75" t="s">
        <v>40</v>
      </c>
    </row>
    <row r="1416" spans="1:17">
      <c r="A1416" s="65">
        <v>2298</v>
      </c>
      <c r="B1416" s="52" t="s">
        <v>41</v>
      </c>
      <c r="C1416" s="52" t="s">
        <v>35</v>
      </c>
      <c r="D1416" s="52" t="s">
        <v>19</v>
      </c>
      <c r="E1416" s="52" t="s">
        <v>67</v>
      </c>
      <c r="F1416" s="52" t="s">
        <v>60</v>
      </c>
      <c r="G1416" s="52" t="s">
        <v>44</v>
      </c>
      <c r="H1416" s="52" t="s">
        <v>31</v>
      </c>
      <c r="I1416" s="52">
        <v>2023</v>
      </c>
      <c r="J1416" s="52" t="s">
        <v>32</v>
      </c>
      <c r="K1416" s="52" t="s">
        <v>51</v>
      </c>
      <c r="L1416" s="52" t="s">
        <v>26</v>
      </c>
      <c r="M1416" s="55">
        <v>25.22</v>
      </c>
      <c r="N1416" s="52">
        <v>295</v>
      </c>
      <c r="O1416" s="52">
        <v>0.2</v>
      </c>
      <c r="P1416" s="55">
        <v>148.5</v>
      </c>
      <c r="Q1416" s="75" t="s">
        <v>47</v>
      </c>
    </row>
    <row r="1417" spans="1:17">
      <c r="A1417" s="65">
        <v>2300</v>
      </c>
      <c r="B1417" s="52" t="s">
        <v>41</v>
      </c>
      <c r="C1417" s="52" t="s">
        <v>49</v>
      </c>
      <c r="D1417" s="52" t="s">
        <v>19</v>
      </c>
      <c r="E1417" s="52" t="s">
        <v>59</v>
      </c>
      <c r="F1417" s="52" t="s">
        <v>38</v>
      </c>
      <c r="G1417" s="52" t="s">
        <v>57</v>
      </c>
      <c r="H1417" s="52" t="s">
        <v>23</v>
      </c>
      <c r="I1417" s="52">
        <v>2023</v>
      </c>
      <c r="J1417" s="52" t="s">
        <v>45</v>
      </c>
      <c r="K1417" s="52" t="s">
        <v>58</v>
      </c>
      <c r="L1417" s="52" t="s">
        <v>26</v>
      </c>
      <c r="M1417" s="55">
        <v>64.73</v>
      </c>
      <c r="N1417" s="52">
        <v>264</v>
      </c>
      <c r="O1417" s="52">
        <v>0.12</v>
      </c>
      <c r="P1417" s="55">
        <v>4988.51</v>
      </c>
      <c r="Q1417" s="75" t="s">
        <v>40</v>
      </c>
    </row>
    <row r="1418" spans="1:17">
      <c r="A1418" s="65">
        <v>2303</v>
      </c>
      <c r="B1418" s="52" t="s">
        <v>41</v>
      </c>
      <c r="C1418" s="52" t="s">
        <v>18</v>
      </c>
      <c r="D1418" s="52" t="s">
        <v>19</v>
      </c>
      <c r="E1418" s="52" t="s">
        <v>37</v>
      </c>
      <c r="F1418" s="52" t="s">
        <v>55</v>
      </c>
      <c r="G1418" s="52" t="s">
        <v>57</v>
      </c>
      <c r="H1418" s="52" t="s">
        <v>31</v>
      </c>
      <c r="I1418" s="52">
        <v>2023</v>
      </c>
      <c r="J1418" s="52" t="s">
        <v>45</v>
      </c>
      <c r="K1418" s="52" t="s">
        <v>25</v>
      </c>
      <c r="L1418" s="52" t="s">
        <v>39</v>
      </c>
      <c r="M1418" s="55">
        <v>35.28</v>
      </c>
      <c r="N1418" s="52">
        <v>256</v>
      </c>
      <c r="O1418" s="52">
        <v>0.15</v>
      </c>
      <c r="P1418" s="55">
        <v>742.48</v>
      </c>
      <c r="Q1418" s="75" t="s">
        <v>61</v>
      </c>
    </row>
    <row r="1419" spans="1:17">
      <c r="A1419" s="65">
        <v>2306</v>
      </c>
      <c r="B1419" s="52" t="s">
        <v>41</v>
      </c>
      <c r="C1419" s="52" t="s">
        <v>35</v>
      </c>
      <c r="D1419" s="52" t="s">
        <v>42</v>
      </c>
      <c r="E1419" s="52" t="s">
        <v>62</v>
      </c>
      <c r="F1419" s="52" t="s">
        <v>38</v>
      </c>
      <c r="G1419" s="52" t="s">
        <v>22</v>
      </c>
      <c r="H1419" s="52" t="s">
        <v>31</v>
      </c>
      <c r="I1419" s="52">
        <v>2023</v>
      </c>
      <c r="J1419" s="52" t="s">
        <v>32</v>
      </c>
      <c r="K1419" s="52" t="s">
        <v>65</v>
      </c>
      <c r="L1419" s="52" t="s">
        <v>34</v>
      </c>
      <c r="M1419" s="55">
        <v>82.76</v>
      </c>
      <c r="N1419" s="52">
        <v>232</v>
      </c>
      <c r="O1419" s="52">
        <v>0.27</v>
      </c>
      <c r="P1419" s="55">
        <v>1782.77</v>
      </c>
      <c r="Q1419" s="75" t="s">
        <v>56</v>
      </c>
    </row>
    <row r="1420" spans="1:17">
      <c r="A1420" s="65">
        <v>2309</v>
      </c>
      <c r="B1420" s="52" t="s">
        <v>41</v>
      </c>
      <c r="C1420" s="52" t="s">
        <v>18</v>
      </c>
      <c r="D1420" s="52" t="s">
        <v>36</v>
      </c>
      <c r="E1420" s="52" t="s">
        <v>30</v>
      </c>
      <c r="F1420" s="52" t="s">
        <v>60</v>
      </c>
      <c r="G1420" s="52" t="s">
        <v>44</v>
      </c>
      <c r="H1420" s="52" t="s">
        <v>23</v>
      </c>
      <c r="I1420" s="52">
        <v>2023</v>
      </c>
      <c r="J1420" s="52" t="s">
        <v>63</v>
      </c>
      <c r="K1420" s="52" t="s">
        <v>64</v>
      </c>
      <c r="L1420" s="52" t="s">
        <v>66</v>
      </c>
      <c r="M1420" s="55">
        <v>58.61</v>
      </c>
      <c r="N1420" s="52">
        <v>55</v>
      </c>
      <c r="O1420" s="52">
        <v>0.16</v>
      </c>
      <c r="P1420" s="55">
        <v>3537.6</v>
      </c>
      <c r="Q1420" s="75" t="s">
        <v>61</v>
      </c>
    </row>
    <row r="1421" spans="1:17">
      <c r="A1421" s="65">
        <v>2313</v>
      </c>
      <c r="B1421" s="52" t="s">
        <v>41</v>
      </c>
      <c r="C1421" s="52" t="s">
        <v>35</v>
      </c>
      <c r="D1421" s="52" t="s">
        <v>29</v>
      </c>
      <c r="E1421" s="52" t="s">
        <v>62</v>
      </c>
      <c r="F1421" s="52" t="s">
        <v>60</v>
      </c>
      <c r="G1421" s="52" t="s">
        <v>22</v>
      </c>
      <c r="H1421" s="52" t="s">
        <v>31</v>
      </c>
      <c r="I1421" s="52">
        <v>2024</v>
      </c>
      <c r="J1421" s="52" t="s">
        <v>63</v>
      </c>
      <c r="K1421" s="52" t="s">
        <v>68</v>
      </c>
      <c r="L1421" s="52" t="s">
        <v>34</v>
      </c>
      <c r="M1421" s="55">
        <v>56.67</v>
      </c>
      <c r="N1421" s="52">
        <v>58</v>
      </c>
      <c r="O1421" s="52">
        <v>0.1</v>
      </c>
      <c r="P1421" s="55">
        <v>3860.31</v>
      </c>
      <c r="Q1421" s="75" t="s">
        <v>40</v>
      </c>
    </row>
    <row r="1422" spans="1:17">
      <c r="A1422" s="65">
        <v>2316</v>
      </c>
      <c r="B1422" s="52" t="s">
        <v>41</v>
      </c>
      <c r="C1422" s="52" t="s">
        <v>28</v>
      </c>
      <c r="D1422" s="52" t="s">
        <v>29</v>
      </c>
      <c r="E1422" s="52" t="s">
        <v>59</v>
      </c>
      <c r="F1422" s="52" t="s">
        <v>38</v>
      </c>
      <c r="G1422" s="52" t="s">
        <v>57</v>
      </c>
      <c r="H1422" s="52" t="s">
        <v>31</v>
      </c>
      <c r="I1422" s="52">
        <v>2023</v>
      </c>
      <c r="J1422" s="52" t="s">
        <v>63</v>
      </c>
      <c r="K1422" s="52" t="s">
        <v>65</v>
      </c>
      <c r="L1422" s="52" t="s">
        <v>69</v>
      </c>
      <c r="M1422" s="55">
        <v>64.2</v>
      </c>
      <c r="N1422" s="52">
        <v>10</v>
      </c>
      <c r="O1422" s="52">
        <v>0.19</v>
      </c>
      <c r="P1422" s="55">
        <v>1254.82</v>
      </c>
      <c r="Q1422" s="75" t="s">
        <v>61</v>
      </c>
    </row>
    <row r="1423" spans="1:17">
      <c r="A1423" s="65">
        <v>2318</v>
      </c>
      <c r="B1423" s="52" t="s">
        <v>41</v>
      </c>
      <c r="C1423" s="52" t="s">
        <v>28</v>
      </c>
      <c r="D1423" s="52" t="s">
        <v>54</v>
      </c>
      <c r="E1423" s="52" t="s">
        <v>62</v>
      </c>
      <c r="F1423" s="52" t="s">
        <v>38</v>
      </c>
      <c r="G1423" s="52" t="s">
        <v>57</v>
      </c>
      <c r="H1423" s="52" t="s">
        <v>31</v>
      </c>
      <c r="I1423" s="52">
        <v>2024</v>
      </c>
      <c r="J1423" s="52" t="s">
        <v>32</v>
      </c>
      <c r="K1423" s="52" t="s">
        <v>58</v>
      </c>
      <c r="L1423" s="52" t="s">
        <v>34</v>
      </c>
      <c r="M1423" s="55">
        <v>83.12</v>
      </c>
      <c r="N1423" s="52">
        <v>280</v>
      </c>
      <c r="O1423" s="52">
        <v>0.17</v>
      </c>
      <c r="P1423" s="55">
        <v>4601.87</v>
      </c>
      <c r="Q1423" s="75" t="s">
        <v>61</v>
      </c>
    </row>
    <row r="1424" spans="1:17">
      <c r="A1424" s="65">
        <v>2320</v>
      </c>
      <c r="B1424" s="52" t="s">
        <v>41</v>
      </c>
      <c r="C1424" s="52" t="s">
        <v>28</v>
      </c>
      <c r="D1424" s="52" t="s">
        <v>29</v>
      </c>
      <c r="E1424" s="52" t="s">
        <v>59</v>
      </c>
      <c r="F1424" s="52" t="s">
        <v>55</v>
      </c>
      <c r="G1424" s="52" t="s">
        <v>57</v>
      </c>
      <c r="H1424" s="52" t="s">
        <v>23</v>
      </c>
      <c r="I1424" s="52">
        <v>2024</v>
      </c>
      <c r="J1424" s="52" t="s">
        <v>32</v>
      </c>
      <c r="K1424" s="52" t="s">
        <v>46</v>
      </c>
      <c r="L1424" s="52" t="s">
        <v>66</v>
      </c>
      <c r="M1424" s="55">
        <v>7.34</v>
      </c>
      <c r="N1424" s="52">
        <v>451</v>
      </c>
      <c r="O1424" s="52">
        <v>0.1</v>
      </c>
      <c r="P1424" s="55">
        <v>360.49</v>
      </c>
      <c r="Q1424" s="75" t="s">
        <v>56</v>
      </c>
    </row>
    <row r="1425" spans="1:17">
      <c r="A1425" s="65">
        <v>2323</v>
      </c>
      <c r="B1425" s="52" t="s">
        <v>41</v>
      </c>
      <c r="C1425" s="52" t="s">
        <v>35</v>
      </c>
      <c r="D1425" s="52" t="s">
        <v>54</v>
      </c>
      <c r="E1425" s="52" t="s">
        <v>59</v>
      </c>
      <c r="F1425" s="52" t="s">
        <v>60</v>
      </c>
      <c r="G1425" s="52" t="s">
        <v>57</v>
      </c>
      <c r="H1425" s="52" t="s">
        <v>23</v>
      </c>
      <c r="I1425" s="52">
        <v>2024</v>
      </c>
      <c r="J1425" s="52" t="s">
        <v>24</v>
      </c>
      <c r="K1425" s="52" t="s">
        <v>68</v>
      </c>
      <c r="L1425" s="52" t="s">
        <v>26</v>
      </c>
      <c r="M1425" s="55">
        <v>48.03</v>
      </c>
      <c r="N1425" s="52">
        <v>411</v>
      </c>
      <c r="O1425" s="52">
        <v>0.1</v>
      </c>
      <c r="P1425" s="55">
        <v>1130.21</v>
      </c>
      <c r="Q1425" s="75" t="s">
        <v>61</v>
      </c>
    </row>
    <row r="1426" spans="1:17">
      <c r="A1426" s="65">
        <v>2327</v>
      </c>
      <c r="B1426" s="52" t="s">
        <v>41</v>
      </c>
      <c r="C1426" s="52" t="s">
        <v>18</v>
      </c>
      <c r="D1426" s="52" t="s">
        <v>54</v>
      </c>
      <c r="E1426" s="52" t="s">
        <v>62</v>
      </c>
      <c r="F1426" s="52" t="s">
        <v>60</v>
      </c>
      <c r="G1426" s="52" t="s">
        <v>44</v>
      </c>
      <c r="H1426" s="52" t="s">
        <v>31</v>
      </c>
      <c r="I1426" s="52">
        <v>2023</v>
      </c>
      <c r="J1426" s="52" t="s">
        <v>45</v>
      </c>
      <c r="K1426" s="52" t="s">
        <v>65</v>
      </c>
      <c r="L1426" s="52" t="s">
        <v>66</v>
      </c>
      <c r="M1426" s="55">
        <v>64.45</v>
      </c>
      <c r="N1426" s="52">
        <v>300</v>
      </c>
      <c r="O1426" s="52">
        <v>0.01</v>
      </c>
      <c r="P1426" s="55">
        <v>4781.0600000000004</v>
      </c>
      <c r="Q1426" s="75" t="s">
        <v>61</v>
      </c>
    </row>
    <row r="1427" spans="1:17">
      <c r="A1427" s="65">
        <v>2329</v>
      </c>
      <c r="B1427" s="52" t="s">
        <v>41</v>
      </c>
      <c r="C1427" s="52" t="s">
        <v>49</v>
      </c>
      <c r="D1427" s="52" t="s">
        <v>42</v>
      </c>
      <c r="E1427" s="52" t="s">
        <v>20</v>
      </c>
      <c r="F1427" s="52" t="s">
        <v>43</v>
      </c>
      <c r="G1427" s="52" t="s">
        <v>44</v>
      </c>
      <c r="H1427" s="52" t="s">
        <v>23</v>
      </c>
      <c r="I1427" s="52">
        <v>2024</v>
      </c>
      <c r="J1427" s="52" t="s">
        <v>32</v>
      </c>
      <c r="K1427" s="52" t="s">
        <v>65</v>
      </c>
      <c r="L1427" s="52" t="s">
        <v>69</v>
      </c>
      <c r="M1427" s="55">
        <v>19.37</v>
      </c>
      <c r="N1427" s="52">
        <v>496</v>
      </c>
      <c r="O1427" s="52">
        <v>0.21</v>
      </c>
      <c r="P1427" s="55">
        <v>4074.5</v>
      </c>
      <c r="Q1427" s="75" t="s">
        <v>61</v>
      </c>
    </row>
    <row r="1428" spans="1:17">
      <c r="A1428" s="65">
        <v>2332</v>
      </c>
      <c r="B1428" s="52" t="s">
        <v>41</v>
      </c>
      <c r="C1428" s="52" t="s">
        <v>35</v>
      </c>
      <c r="D1428" s="52" t="s">
        <v>42</v>
      </c>
      <c r="E1428" s="52" t="s">
        <v>62</v>
      </c>
      <c r="F1428" s="52" t="s">
        <v>21</v>
      </c>
      <c r="G1428" s="52" t="s">
        <v>44</v>
      </c>
      <c r="H1428" s="52" t="s">
        <v>31</v>
      </c>
      <c r="I1428" s="52">
        <v>2023</v>
      </c>
      <c r="J1428" s="52" t="s">
        <v>63</v>
      </c>
      <c r="K1428" s="52" t="s">
        <v>64</v>
      </c>
      <c r="L1428" s="52" t="s">
        <v>66</v>
      </c>
      <c r="M1428" s="55">
        <v>43.17</v>
      </c>
      <c r="N1428" s="52">
        <v>289</v>
      </c>
      <c r="O1428" s="52">
        <v>7.0000000000000007E-2</v>
      </c>
      <c r="P1428" s="55">
        <v>2274.9299999999998</v>
      </c>
      <c r="Q1428" s="75" t="s">
        <v>47</v>
      </c>
    </row>
    <row r="1429" spans="1:17">
      <c r="A1429" s="65">
        <v>2333</v>
      </c>
      <c r="B1429" s="52" t="s">
        <v>41</v>
      </c>
      <c r="C1429" s="52" t="s">
        <v>35</v>
      </c>
      <c r="D1429" s="52" t="s">
        <v>42</v>
      </c>
      <c r="E1429" s="52" t="s">
        <v>20</v>
      </c>
      <c r="F1429" s="52" t="s">
        <v>38</v>
      </c>
      <c r="G1429" s="52" t="s">
        <v>57</v>
      </c>
      <c r="H1429" s="52" t="s">
        <v>31</v>
      </c>
      <c r="I1429" s="52">
        <v>2024</v>
      </c>
      <c r="J1429" s="52" t="s">
        <v>32</v>
      </c>
      <c r="K1429" s="52" t="s">
        <v>65</v>
      </c>
      <c r="L1429" s="52" t="s">
        <v>66</v>
      </c>
      <c r="M1429" s="55">
        <v>61.59</v>
      </c>
      <c r="N1429" s="52">
        <v>257</v>
      </c>
      <c r="O1429" s="52">
        <v>0.03</v>
      </c>
      <c r="P1429" s="55">
        <v>1743.63</v>
      </c>
      <c r="Q1429" s="75" t="s">
        <v>27</v>
      </c>
    </row>
    <row r="1430" spans="1:17">
      <c r="A1430" s="65">
        <v>2337</v>
      </c>
      <c r="B1430" s="52" t="s">
        <v>41</v>
      </c>
      <c r="C1430" s="52" t="s">
        <v>28</v>
      </c>
      <c r="D1430" s="52" t="s">
        <v>42</v>
      </c>
      <c r="E1430" s="52" t="s">
        <v>67</v>
      </c>
      <c r="F1430" s="52" t="s">
        <v>21</v>
      </c>
      <c r="G1430" s="52" t="s">
        <v>57</v>
      </c>
      <c r="H1430" s="52" t="s">
        <v>31</v>
      </c>
      <c r="I1430" s="52">
        <v>2024</v>
      </c>
      <c r="J1430" s="52" t="s">
        <v>45</v>
      </c>
      <c r="K1430" s="52" t="s">
        <v>33</v>
      </c>
      <c r="L1430" s="52" t="s">
        <v>69</v>
      </c>
      <c r="M1430" s="55">
        <v>30.9</v>
      </c>
      <c r="N1430" s="52">
        <v>176</v>
      </c>
      <c r="O1430" s="52">
        <v>0.19</v>
      </c>
      <c r="P1430" s="55">
        <v>2709.14</v>
      </c>
      <c r="Q1430" s="75" t="s">
        <v>47</v>
      </c>
    </row>
    <row r="1431" spans="1:17">
      <c r="A1431" s="65">
        <v>2340</v>
      </c>
      <c r="B1431" s="52" t="s">
        <v>41</v>
      </c>
      <c r="C1431" s="52" t="s">
        <v>18</v>
      </c>
      <c r="D1431" s="52" t="s">
        <v>50</v>
      </c>
      <c r="E1431" s="52" t="s">
        <v>30</v>
      </c>
      <c r="F1431" s="52" t="s">
        <v>21</v>
      </c>
      <c r="G1431" s="52" t="s">
        <v>44</v>
      </c>
      <c r="H1431" s="52" t="s">
        <v>23</v>
      </c>
      <c r="I1431" s="52">
        <v>2023</v>
      </c>
      <c r="J1431" s="52" t="s">
        <v>24</v>
      </c>
      <c r="K1431" s="52" t="s">
        <v>64</v>
      </c>
      <c r="L1431" s="52" t="s">
        <v>26</v>
      </c>
      <c r="M1431" s="55">
        <v>26.95</v>
      </c>
      <c r="N1431" s="52">
        <v>335</v>
      </c>
      <c r="O1431" s="52">
        <v>0.04</v>
      </c>
      <c r="P1431" s="55">
        <v>4025.02</v>
      </c>
      <c r="Q1431" s="75" t="s">
        <v>61</v>
      </c>
    </row>
    <row r="1432" spans="1:17">
      <c r="A1432" s="65">
        <v>2341</v>
      </c>
      <c r="B1432" s="52" t="s">
        <v>41</v>
      </c>
      <c r="C1432" s="52" t="s">
        <v>18</v>
      </c>
      <c r="D1432" s="52" t="s">
        <v>52</v>
      </c>
      <c r="E1432" s="52" t="s">
        <v>62</v>
      </c>
      <c r="F1432" s="52" t="s">
        <v>38</v>
      </c>
      <c r="G1432" s="52" t="s">
        <v>57</v>
      </c>
      <c r="H1432" s="52" t="s">
        <v>23</v>
      </c>
      <c r="I1432" s="52">
        <v>2024</v>
      </c>
      <c r="J1432" s="52" t="s">
        <v>32</v>
      </c>
      <c r="K1432" s="52" t="s">
        <v>33</v>
      </c>
      <c r="L1432" s="52" t="s">
        <v>69</v>
      </c>
      <c r="M1432" s="55">
        <v>31.79</v>
      </c>
      <c r="N1432" s="52">
        <v>288</v>
      </c>
      <c r="O1432" s="52">
        <v>0.24</v>
      </c>
      <c r="P1432" s="55">
        <v>437.49</v>
      </c>
      <c r="Q1432" s="75" t="s">
        <v>40</v>
      </c>
    </row>
    <row r="1433" spans="1:17">
      <c r="A1433" s="65">
        <v>2343</v>
      </c>
      <c r="B1433" s="52" t="s">
        <v>41</v>
      </c>
      <c r="C1433" s="52" t="s">
        <v>18</v>
      </c>
      <c r="D1433" s="52" t="s">
        <v>54</v>
      </c>
      <c r="E1433" s="52" t="s">
        <v>37</v>
      </c>
      <c r="F1433" s="52" t="s">
        <v>55</v>
      </c>
      <c r="G1433" s="52" t="s">
        <v>22</v>
      </c>
      <c r="H1433" s="52" t="s">
        <v>31</v>
      </c>
      <c r="I1433" s="52">
        <v>2023</v>
      </c>
      <c r="J1433" s="52" t="s">
        <v>45</v>
      </c>
      <c r="K1433" s="52" t="s">
        <v>53</v>
      </c>
      <c r="L1433" s="52" t="s">
        <v>69</v>
      </c>
      <c r="M1433" s="55">
        <v>60.24</v>
      </c>
      <c r="N1433" s="52">
        <v>187</v>
      </c>
      <c r="O1433" s="52">
        <v>0.02</v>
      </c>
      <c r="P1433" s="55">
        <v>3317.45</v>
      </c>
      <c r="Q1433" s="75" t="s">
        <v>61</v>
      </c>
    </row>
    <row r="1434" spans="1:17">
      <c r="A1434" s="65">
        <v>2344</v>
      </c>
      <c r="B1434" s="52" t="s">
        <v>41</v>
      </c>
      <c r="C1434" s="52" t="s">
        <v>28</v>
      </c>
      <c r="D1434" s="52" t="s">
        <v>19</v>
      </c>
      <c r="E1434" s="52" t="s">
        <v>70</v>
      </c>
      <c r="F1434" s="52" t="s">
        <v>55</v>
      </c>
      <c r="G1434" s="52" t="s">
        <v>44</v>
      </c>
      <c r="H1434" s="52" t="s">
        <v>23</v>
      </c>
      <c r="I1434" s="52">
        <v>2024</v>
      </c>
      <c r="J1434" s="52" t="s">
        <v>24</v>
      </c>
      <c r="K1434" s="52" t="s">
        <v>65</v>
      </c>
      <c r="L1434" s="52" t="s">
        <v>66</v>
      </c>
      <c r="M1434" s="55">
        <v>94.26</v>
      </c>
      <c r="N1434" s="52">
        <v>37</v>
      </c>
      <c r="O1434" s="52">
        <v>0.18</v>
      </c>
      <c r="P1434" s="55">
        <v>233.69</v>
      </c>
      <c r="Q1434" s="75" t="s">
        <v>47</v>
      </c>
    </row>
    <row r="1435" spans="1:17">
      <c r="A1435" s="65">
        <v>2346</v>
      </c>
      <c r="B1435" s="52" t="s">
        <v>41</v>
      </c>
      <c r="C1435" s="52" t="s">
        <v>49</v>
      </c>
      <c r="D1435" s="52" t="s">
        <v>36</v>
      </c>
      <c r="E1435" s="52" t="s">
        <v>30</v>
      </c>
      <c r="F1435" s="52" t="s">
        <v>60</v>
      </c>
      <c r="G1435" s="52" t="s">
        <v>44</v>
      </c>
      <c r="H1435" s="52" t="s">
        <v>31</v>
      </c>
      <c r="I1435" s="52">
        <v>2024</v>
      </c>
      <c r="J1435" s="52" t="s">
        <v>45</v>
      </c>
      <c r="K1435" s="52" t="s">
        <v>71</v>
      </c>
      <c r="L1435" s="52" t="s">
        <v>34</v>
      </c>
      <c r="M1435" s="55">
        <v>38.020000000000003</v>
      </c>
      <c r="N1435" s="52">
        <v>334</v>
      </c>
      <c r="O1435" s="52">
        <v>0.25</v>
      </c>
      <c r="P1435" s="55">
        <v>3365.3</v>
      </c>
      <c r="Q1435" s="75" t="s">
        <v>40</v>
      </c>
    </row>
    <row r="1436" spans="1:17">
      <c r="A1436" s="65">
        <v>2348</v>
      </c>
      <c r="B1436" s="52" t="s">
        <v>41</v>
      </c>
      <c r="C1436" s="52" t="s">
        <v>28</v>
      </c>
      <c r="D1436" s="52" t="s">
        <v>54</v>
      </c>
      <c r="E1436" s="52" t="s">
        <v>37</v>
      </c>
      <c r="F1436" s="52" t="s">
        <v>21</v>
      </c>
      <c r="G1436" s="52" t="s">
        <v>57</v>
      </c>
      <c r="H1436" s="52" t="s">
        <v>31</v>
      </c>
      <c r="I1436" s="52">
        <v>2024</v>
      </c>
      <c r="J1436" s="52" t="s">
        <v>32</v>
      </c>
      <c r="K1436" s="52" t="s">
        <v>71</v>
      </c>
      <c r="L1436" s="52" t="s">
        <v>39</v>
      </c>
      <c r="M1436" s="55">
        <v>19.53</v>
      </c>
      <c r="N1436" s="52">
        <v>318</v>
      </c>
      <c r="O1436" s="52">
        <v>0.18</v>
      </c>
      <c r="P1436" s="55">
        <v>870.42</v>
      </c>
      <c r="Q1436" s="75" t="s">
        <v>61</v>
      </c>
    </row>
    <row r="1437" spans="1:17">
      <c r="A1437" s="65">
        <v>2349</v>
      </c>
      <c r="B1437" s="52" t="s">
        <v>41</v>
      </c>
      <c r="C1437" s="52" t="s">
        <v>35</v>
      </c>
      <c r="D1437" s="52" t="s">
        <v>42</v>
      </c>
      <c r="E1437" s="52" t="s">
        <v>70</v>
      </c>
      <c r="F1437" s="52" t="s">
        <v>55</v>
      </c>
      <c r="G1437" s="52" t="s">
        <v>57</v>
      </c>
      <c r="H1437" s="52" t="s">
        <v>31</v>
      </c>
      <c r="I1437" s="52">
        <v>2023</v>
      </c>
      <c r="J1437" s="52" t="s">
        <v>45</v>
      </c>
      <c r="K1437" s="52" t="s">
        <v>58</v>
      </c>
      <c r="L1437" s="52" t="s">
        <v>66</v>
      </c>
      <c r="M1437" s="55">
        <v>27.08</v>
      </c>
      <c r="N1437" s="52">
        <v>322</v>
      </c>
      <c r="O1437" s="52">
        <v>0.12</v>
      </c>
      <c r="P1437" s="55">
        <v>1454.16</v>
      </c>
      <c r="Q1437" s="75" t="s">
        <v>61</v>
      </c>
    </row>
    <row r="1438" spans="1:17">
      <c r="A1438" s="65">
        <v>2352</v>
      </c>
      <c r="B1438" s="52" t="s">
        <v>41</v>
      </c>
      <c r="C1438" s="52" t="s">
        <v>28</v>
      </c>
      <c r="D1438" s="52" t="s">
        <v>36</v>
      </c>
      <c r="E1438" s="52" t="s">
        <v>37</v>
      </c>
      <c r="F1438" s="52" t="s">
        <v>55</v>
      </c>
      <c r="G1438" s="52" t="s">
        <v>57</v>
      </c>
      <c r="H1438" s="52" t="s">
        <v>23</v>
      </c>
      <c r="I1438" s="52">
        <v>2024</v>
      </c>
      <c r="J1438" s="52" t="s">
        <v>63</v>
      </c>
      <c r="K1438" s="52" t="s">
        <v>53</v>
      </c>
      <c r="L1438" s="52" t="s">
        <v>66</v>
      </c>
      <c r="M1438" s="55">
        <v>43.51</v>
      </c>
      <c r="N1438" s="52">
        <v>228</v>
      </c>
      <c r="O1438" s="52">
        <v>0</v>
      </c>
      <c r="P1438" s="55">
        <v>2574.37</v>
      </c>
      <c r="Q1438" s="75" t="s">
        <v>61</v>
      </c>
    </row>
    <row r="1439" spans="1:17">
      <c r="A1439" s="65">
        <v>2355</v>
      </c>
      <c r="B1439" s="52" t="s">
        <v>41</v>
      </c>
      <c r="C1439" s="52" t="s">
        <v>35</v>
      </c>
      <c r="D1439" s="52" t="s">
        <v>42</v>
      </c>
      <c r="E1439" s="52" t="s">
        <v>70</v>
      </c>
      <c r="F1439" s="52" t="s">
        <v>43</v>
      </c>
      <c r="G1439" s="52" t="s">
        <v>57</v>
      </c>
      <c r="H1439" s="52" t="s">
        <v>31</v>
      </c>
      <c r="I1439" s="52">
        <v>2024</v>
      </c>
      <c r="J1439" s="52" t="s">
        <v>45</v>
      </c>
      <c r="K1439" s="52" t="s">
        <v>51</v>
      </c>
      <c r="L1439" s="52" t="s">
        <v>39</v>
      </c>
      <c r="M1439" s="55">
        <v>53.15</v>
      </c>
      <c r="N1439" s="52">
        <v>51</v>
      </c>
      <c r="O1439" s="52">
        <v>0.16</v>
      </c>
      <c r="P1439" s="55">
        <v>972.72</v>
      </c>
      <c r="Q1439" s="75" t="s">
        <v>47</v>
      </c>
    </row>
    <row r="1440" spans="1:17">
      <c r="A1440" s="65">
        <v>2356</v>
      </c>
      <c r="B1440" s="52" t="s">
        <v>41</v>
      </c>
      <c r="C1440" s="52" t="s">
        <v>18</v>
      </c>
      <c r="D1440" s="52" t="s">
        <v>52</v>
      </c>
      <c r="E1440" s="52" t="s">
        <v>59</v>
      </c>
      <c r="F1440" s="52" t="s">
        <v>55</v>
      </c>
      <c r="G1440" s="52" t="s">
        <v>22</v>
      </c>
      <c r="H1440" s="52" t="s">
        <v>23</v>
      </c>
      <c r="I1440" s="52">
        <v>2024</v>
      </c>
      <c r="J1440" s="52" t="s">
        <v>32</v>
      </c>
      <c r="K1440" s="52" t="s">
        <v>53</v>
      </c>
      <c r="L1440" s="52" t="s">
        <v>66</v>
      </c>
      <c r="M1440" s="55">
        <v>61.07</v>
      </c>
      <c r="N1440" s="52">
        <v>116</v>
      </c>
      <c r="O1440" s="52">
        <v>0.09</v>
      </c>
      <c r="P1440" s="55">
        <v>358.3</v>
      </c>
      <c r="Q1440" s="75" t="s">
        <v>40</v>
      </c>
    </row>
    <row r="1441" spans="1:17">
      <c r="A1441" s="65">
        <v>2359</v>
      </c>
      <c r="B1441" s="52" t="s">
        <v>41</v>
      </c>
      <c r="C1441" s="52" t="s">
        <v>18</v>
      </c>
      <c r="D1441" s="52" t="s">
        <v>36</v>
      </c>
      <c r="E1441" s="52" t="s">
        <v>70</v>
      </c>
      <c r="F1441" s="52" t="s">
        <v>43</v>
      </c>
      <c r="G1441" s="52" t="s">
        <v>44</v>
      </c>
      <c r="H1441" s="52" t="s">
        <v>23</v>
      </c>
      <c r="I1441" s="52">
        <v>2023</v>
      </c>
      <c r="J1441" s="52" t="s">
        <v>45</v>
      </c>
      <c r="K1441" s="52" t="s">
        <v>73</v>
      </c>
      <c r="L1441" s="52" t="s">
        <v>39</v>
      </c>
      <c r="M1441" s="55">
        <v>56.19</v>
      </c>
      <c r="N1441" s="52">
        <v>203</v>
      </c>
      <c r="O1441" s="52">
        <v>7.0000000000000007E-2</v>
      </c>
      <c r="P1441" s="55">
        <v>3916.2</v>
      </c>
      <c r="Q1441" s="75" t="s">
        <v>47</v>
      </c>
    </row>
    <row r="1442" spans="1:17">
      <c r="A1442" s="65">
        <v>2362</v>
      </c>
      <c r="B1442" s="52" t="s">
        <v>41</v>
      </c>
      <c r="C1442" s="52" t="s">
        <v>18</v>
      </c>
      <c r="D1442" s="52" t="s">
        <v>50</v>
      </c>
      <c r="E1442" s="52" t="s">
        <v>70</v>
      </c>
      <c r="F1442" s="52" t="s">
        <v>60</v>
      </c>
      <c r="G1442" s="52" t="s">
        <v>22</v>
      </c>
      <c r="H1442" s="52" t="s">
        <v>31</v>
      </c>
      <c r="I1442" s="52">
        <v>2023</v>
      </c>
      <c r="J1442" s="52" t="s">
        <v>63</v>
      </c>
      <c r="K1442" s="52" t="s">
        <v>51</v>
      </c>
      <c r="L1442" s="52" t="s">
        <v>66</v>
      </c>
      <c r="M1442" s="55">
        <v>63.06</v>
      </c>
      <c r="N1442" s="52">
        <v>291</v>
      </c>
      <c r="O1442" s="52">
        <v>0.06</v>
      </c>
      <c r="P1442" s="55">
        <v>2181.35</v>
      </c>
      <c r="Q1442" s="75" t="s">
        <v>61</v>
      </c>
    </row>
    <row r="1443" spans="1:17">
      <c r="A1443" s="65">
        <v>2365</v>
      </c>
      <c r="B1443" s="52" t="s">
        <v>41</v>
      </c>
      <c r="C1443" s="52" t="s">
        <v>18</v>
      </c>
      <c r="D1443" s="52" t="s">
        <v>36</v>
      </c>
      <c r="E1443" s="52" t="s">
        <v>67</v>
      </c>
      <c r="F1443" s="52" t="s">
        <v>55</v>
      </c>
      <c r="G1443" s="52" t="s">
        <v>44</v>
      </c>
      <c r="H1443" s="52" t="s">
        <v>31</v>
      </c>
      <c r="I1443" s="52">
        <v>2024</v>
      </c>
      <c r="J1443" s="52" t="s">
        <v>32</v>
      </c>
      <c r="K1443" s="52" t="s">
        <v>33</v>
      </c>
      <c r="L1443" s="52" t="s">
        <v>34</v>
      </c>
      <c r="M1443" s="55">
        <v>48.13</v>
      </c>
      <c r="N1443" s="52">
        <v>440</v>
      </c>
      <c r="O1443" s="52">
        <v>0.09</v>
      </c>
      <c r="P1443" s="55">
        <v>4063.91</v>
      </c>
      <c r="Q1443" s="75" t="s">
        <v>27</v>
      </c>
    </row>
    <row r="1444" spans="1:17">
      <c r="A1444" s="65">
        <v>2368</v>
      </c>
      <c r="B1444" s="52" t="s">
        <v>41</v>
      </c>
      <c r="C1444" s="52" t="s">
        <v>35</v>
      </c>
      <c r="D1444" s="52" t="s">
        <v>42</v>
      </c>
      <c r="E1444" s="52" t="s">
        <v>70</v>
      </c>
      <c r="F1444" s="52" t="s">
        <v>60</v>
      </c>
      <c r="G1444" s="52" t="s">
        <v>57</v>
      </c>
      <c r="H1444" s="52" t="s">
        <v>31</v>
      </c>
      <c r="I1444" s="52">
        <v>2024</v>
      </c>
      <c r="J1444" s="52" t="s">
        <v>63</v>
      </c>
      <c r="K1444" s="52" t="s">
        <v>58</v>
      </c>
      <c r="L1444" s="52" t="s">
        <v>26</v>
      </c>
      <c r="M1444" s="55">
        <v>75.650000000000006</v>
      </c>
      <c r="N1444" s="52">
        <v>339</v>
      </c>
      <c r="O1444" s="52">
        <v>0.21</v>
      </c>
      <c r="P1444" s="55">
        <v>1261.97</v>
      </c>
      <c r="Q1444" s="75" t="s">
        <v>27</v>
      </c>
    </row>
    <row r="1445" spans="1:17">
      <c r="A1445" s="65">
        <v>2372</v>
      </c>
      <c r="B1445" s="52" t="s">
        <v>41</v>
      </c>
      <c r="C1445" s="52" t="s">
        <v>35</v>
      </c>
      <c r="D1445" s="52" t="s">
        <v>29</v>
      </c>
      <c r="E1445" s="52" t="s">
        <v>37</v>
      </c>
      <c r="F1445" s="52" t="s">
        <v>43</v>
      </c>
      <c r="G1445" s="52" t="s">
        <v>22</v>
      </c>
      <c r="H1445" s="52" t="s">
        <v>23</v>
      </c>
      <c r="I1445" s="52">
        <v>2023</v>
      </c>
      <c r="J1445" s="52" t="s">
        <v>63</v>
      </c>
      <c r="K1445" s="52" t="s">
        <v>68</v>
      </c>
      <c r="L1445" s="52" t="s">
        <v>69</v>
      </c>
      <c r="M1445" s="55">
        <v>75.760000000000005</v>
      </c>
      <c r="N1445" s="52">
        <v>46</v>
      </c>
      <c r="O1445" s="52">
        <v>0.01</v>
      </c>
      <c r="P1445" s="55">
        <v>3430.17</v>
      </c>
      <c r="Q1445" s="75" t="s">
        <v>61</v>
      </c>
    </row>
    <row r="1446" spans="1:17">
      <c r="A1446" s="65">
        <v>2374</v>
      </c>
      <c r="B1446" s="52" t="s">
        <v>41</v>
      </c>
      <c r="C1446" s="52" t="s">
        <v>49</v>
      </c>
      <c r="D1446" s="52" t="s">
        <v>29</v>
      </c>
      <c r="E1446" s="52" t="s">
        <v>62</v>
      </c>
      <c r="F1446" s="52" t="s">
        <v>55</v>
      </c>
      <c r="G1446" s="52" t="s">
        <v>57</v>
      </c>
      <c r="H1446" s="52" t="s">
        <v>23</v>
      </c>
      <c r="I1446" s="52">
        <v>2024</v>
      </c>
      <c r="J1446" s="52" t="s">
        <v>24</v>
      </c>
      <c r="K1446" s="52" t="s">
        <v>65</v>
      </c>
      <c r="L1446" s="52" t="s">
        <v>69</v>
      </c>
      <c r="M1446" s="55">
        <v>16.510000000000002</v>
      </c>
      <c r="N1446" s="52">
        <v>192</v>
      </c>
      <c r="O1446" s="52">
        <v>0.2</v>
      </c>
      <c r="P1446" s="55">
        <v>3793.34</v>
      </c>
      <c r="Q1446" s="75" t="s">
        <v>27</v>
      </c>
    </row>
    <row r="1447" spans="1:17">
      <c r="A1447" s="65">
        <v>2381</v>
      </c>
      <c r="B1447" s="52" t="s">
        <v>41</v>
      </c>
      <c r="C1447" s="52" t="s">
        <v>35</v>
      </c>
      <c r="D1447" s="52" t="s">
        <v>50</v>
      </c>
      <c r="E1447" s="52" t="s">
        <v>62</v>
      </c>
      <c r="F1447" s="52" t="s">
        <v>60</v>
      </c>
      <c r="G1447" s="52" t="s">
        <v>22</v>
      </c>
      <c r="H1447" s="52" t="s">
        <v>31</v>
      </c>
      <c r="I1447" s="52">
        <v>2024</v>
      </c>
      <c r="J1447" s="52" t="s">
        <v>45</v>
      </c>
      <c r="K1447" s="52" t="s">
        <v>53</v>
      </c>
      <c r="L1447" s="52" t="s">
        <v>69</v>
      </c>
      <c r="M1447" s="55">
        <v>82.72</v>
      </c>
      <c r="N1447" s="52">
        <v>372</v>
      </c>
      <c r="O1447" s="52">
        <v>0.25</v>
      </c>
      <c r="P1447" s="55">
        <v>369.31</v>
      </c>
      <c r="Q1447" s="75" t="s">
        <v>61</v>
      </c>
    </row>
    <row r="1448" spans="1:17">
      <c r="A1448" s="65">
        <v>2384</v>
      </c>
      <c r="B1448" s="52" t="s">
        <v>41</v>
      </c>
      <c r="C1448" s="52" t="s">
        <v>49</v>
      </c>
      <c r="D1448" s="52" t="s">
        <v>29</v>
      </c>
      <c r="E1448" s="52" t="s">
        <v>70</v>
      </c>
      <c r="F1448" s="52" t="s">
        <v>21</v>
      </c>
      <c r="G1448" s="52" t="s">
        <v>57</v>
      </c>
      <c r="H1448" s="52" t="s">
        <v>23</v>
      </c>
      <c r="I1448" s="52">
        <v>2024</v>
      </c>
      <c r="J1448" s="52" t="s">
        <v>45</v>
      </c>
      <c r="K1448" s="52" t="s">
        <v>72</v>
      </c>
      <c r="L1448" s="52" t="s">
        <v>34</v>
      </c>
      <c r="M1448" s="55">
        <v>87.75</v>
      </c>
      <c r="N1448" s="52">
        <v>74</v>
      </c>
      <c r="O1448" s="52">
        <v>0.25</v>
      </c>
      <c r="P1448" s="55">
        <v>3054.89</v>
      </c>
      <c r="Q1448" s="75" t="s">
        <v>40</v>
      </c>
    </row>
    <row r="1449" spans="1:17">
      <c r="A1449" s="65">
        <v>2388</v>
      </c>
      <c r="B1449" s="52" t="s">
        <v>41</v>
      </c>
      <c r="C1449" s="52" t="s">
        <v>18</v>
      </c>
      <c r="D1449" s="52" t="s">
        <v>54</v>
      </c>
      <c r="E1449" s="52" t="s">
        <v>37</v>
      </c>
      <c r="F1449" s="52" t="s">
        <v>43</v>
      </c>
      <c r="G1449" s="52" t="s">
        <v>44</v>
      </c>
      <c r="H1449" s="52" t="s">
        <v>31</v>
      </c>
      <c r="I1449" s="52">
        <v>2024</v>
      </c>
      <c r="J1449" s="52" t="s">
        <v>45</v>
      </c>
      <c r="K1449" s="52" t="s">
        <v>51</v>
      </c>
      <c r="L1449" s="52" t="s">
        <v>34</v>
      </c>
      <c r="M1449" s="55">
        <v>97.04</v>
      </c>
      <c r="N1449" s="52">
        <v>250</v>
      </c>
      <c r="O1449" s="52">
        <v>0.19</v>
      </c>
      <c r="P1449" s="55">
        <v>2850.71</v>
      </c>
      <c r="Q1449" s="75" t="s">
        <v>61</v>
      </c>
    </row>
    <row r="1450" spans="1:17">
      <c r="A1450" s="65">
        <v>2391</v>
      </c>
      <c r="B1450" s="52" t="s">
        <v>41</v>
      </c>
      <c r="C1450" s="52" t="s">
        <v>28</v>
      </c>
      <c r="D1450" s="52" t="s">
        <v>29</v>
      </c>
      <c r="E1450" s="52" t="s">
        <v>30</v>
      </c>
      <c r="F1450" s="52" t="s">
        <v>43</v>
      </c>
      <c r="G1450" s="52" t="s">
        <v>22</v>
      </c>
      <c r="H1450" s="52" t="s">
        <v>31</v>
      </c>
      <c r="I1450" s="52">
        <v>2023</v>
      </c>
      <c r="J1450" s="52" t="s">
        <v>63</v>
      </c>
      <c r="K1450" s="52" t="s">
        <v>65</v>
      </c>
      <c r="L1450" s="52" t="s">
        <v>39</v>
      </c>
      <c r="M1450" s="55">
        <v>55.03</v>
      </c>
      <c r="N1450" s="52">
        <v>381</v>
      </c>
      <c r="O1450" s="52">
        <v>0.15</v>
      </c>
      <c r="P1450" s="55">
        <v>2585.88</v>
      </c>
      <c r="Q1450" s="75" t="s">
        <v>47</v>
      </c>
    </row>
    <row r="1451" spans="1:17">
      <c r="A1451" s="65">
        <v>2398</v>
      </c>
      <c r="B1451" s="52" t="s">
        <v>41</v>
      </c>
      <c r="C1451" s="52" t="s">
        <v>35</v>
      </c>
      <c r="D1451" s="52" t="s">
        <v>36</v>
      </c>
      <c r="E1451" s="52" t="s">
        <v>70</v>
      </c>
      <c r="F1451" s="52" t="s">
        <v>55</v>
      </c>
      <c r="G1451" s="52" t="s">
        <v>44</v>
      </c>
      <c r="H1451" s="52" t="s">
        <v>23</v>
      </c>
      <c r="I1451" s="52">
        <v>2024</v>
      </c>
      <c r="J1451" s="52" t="s">
        <v>32</v>
      </c>
      <c r="K1451" s="52" t="s">
        <v>46</v>
      </c>
      <c r="L1451" s="52" t="s">
        <v>26</v>
      </c>
      <c r="M1451" s="55">
        <v>57.15</v>
      </c>
      <c r="N1451" s="52">
        <v>16</v>
      </c>
      <c r="O1451" s="52">
        <v>0.26</v>
      </c>
      <c r="P1451" s="55">
        <v>502.19</v>
      </c>
      <c r="Q1451" s="75" t="s">
        <v>27</v>
      </c>
    </row>
    <row r="1452" spans="1:17">
      <c r="A1452" s="65">
        <v>2403</v>
      </c>
      <c r="B1452" s="52" t="s">
        <v>41</v>
      </c>
      <c r="C1452" s="52" t="s">
        <v>28</v>
      </c>
      <c r="D1452" s="52" t="s">
        <v>52</v>
      </c>
      <c r="E1452" s="52" t="s">
        <v>70</v>
      </c>
      <c r="F1452" s="52" t="s">
        <v>21</v>
      </c>
      <c r="G1452" s="52" t="s">
        <v>22</v>
      </c>
      <c r="H1452" s="52" t="s">
        <v>23</v>
      </c>
      <c r="I1452" s="52">
        <v>2024</v>
      </c>
      <c r="J1452" s="52" t="s">
        <v>45</v>
      </c>
      <c r="K1452" s="52" t="s">
        <v>73</v>
      </c>
      <c r="L1452" s="52" t="s">
        <v>69</v>
      </c>
      <c r="M1452" s="55">
        <v>30.12</v>
      </c>
      <c r="N1452" s="52">
        <v>106</v>
      </c>
      <c r="O1452" s="52">
        <v>0.22</v>
      </c>
      <c r="P1452" s="55">
        <v>1561.74</v>
      </c>
      <c r="Q1452" s="75" t="s">
        <v>27</v>
      </c>
    </row>
    <row r="1453" spans="1:17">
      <c r="A1453" s="65">
        <v>2406</v>
      </c>
      <c r="B1453" s="52" t="s">
        <v>41</v>
      </c>
      <c r="C1453" s="52" t="s">
        <v>35</v>
      </c>
      <c r="D1453" s="52" t="s">
        <v>36</v>
      </c>
      <c r="E1453" s="52" t="s">
        <v>30</v>
      </c>
      <c r="F1453" s="52" t="s">
        <v>38</v>
      </c>
      <c r="G1453" s="52" t="s">
        <v>57</v>
      </c>
      <c r="H1453" s="52" t="s">
        <v>31</v>
      </c>
      <c r="I1453" s="52">
        <v>2024</v>
      </c>
      <c r="J1453" s="52" t="s">
        <v>45</v>
      </c>
      <c r="K1453" s="52" t="s">
        <v>33</v>
      </c>
      <c r="L1453" s="52" t="s">
        <v>69</v>
      </c>
      <c r="M1453" s="55">
        <v>37.619999999999997</v>
      </c>
      <c r="N1453" s="52">
        <v>26</v>
      </c>
      <c r="O1453" s="52">
        <v>0.1</v>
      </c>
      <c r="P1453" s="55">
        <v>791.32</v>
      </c>
      <c r="Q1453" s="75" t="s">
        <v>61</v>
      </c>
    </row>
    <row r="1454" spans="1:17">
      <c r="A1454" s="65">
        <v>2412</v>
      </c>
      <c r="B1454" s="52" t="s">
        <v>41</v>
      </c>
      <c r="C1454" s="52" t="s">
        <v>28</v>
      </c>
      <c r="D1454" s="52" t="s">
        <v>50</v>
      </c>
      <c r="E1454" s="52" t="s">
        <v>62</v>
      </c>
      <c r="F1454" s="52" t="s">
        <v>38</v>
      </c>
      <c r="G1454" s="52" t="s">
        <v>44</v>
      </c>
      <c r="H1454" s="52" t="s">
        <v>31</v>
      </c>
      <c r="I1454" s="52">
        <v>2024</v>
      </c>
      <c r="J1454" s="52" t="s">
        <v>32</v>
      </c>
      <c r="K1454" s="52" t="s">
        <v>25</v>
      </c>
      <c r="L1454" s="52" t="s">
        <v>69</v>
      </c>
      <c r="M1454" s="55">
        <v>80.06</v>
      </c>
      <c r="N1454" s="52">
        <v>355</v>
      </c>
      <c r="O1454" s="52">
        <v>0.03</v>
      </c>
      <c r="P1454" s="55">
        <v>114.32</v>
      </c>
      <c r="Q1454" s="75" t="s">
        <v>47</v>
      </c>
    </row>
    <row r="1455" spans="1:17">
      <c r="A1455" s="65">
        <v>2414</v>
      </c>
      <c r="B1455" s="52" t="s">
        <v>41</v>
      </c>
      <c r="C1455" s="52" t="s">
        <v>35</v>
      </c>
      <c r="D1455" s="52" t="s">
        <v>36</v>
      </c>
      <c r="E1455" s="52" t="s">
        <v>30</v>
      </c>
      <c r="F1455" s="52" t="s">
        <v>60</v>
      </c>
      <c r="G1455" s="52" t="s">
        <v>22</v>
      </c>
      <c r="H1455" s="52" t="s">
        <v>23</v>
      </c>
      <c r="I1455" s="52">
        <v>2024</v>
      </c>
      <c r="J1455" s="52" t="s">
        <v>45</v>
      </c>
      <c r="K1455" s="52" t="s">
        <v>25</v>
      </c>
      <c r="L1455" s="52" t="s">
        <v>34</v>
      </c>
      <c r="M1455" s="55">
        <v>28.24</v>
      </c>
      <c r="N1455" s="52">
        <v>353</v>
      </c>
      <c r="O1455" s="52">
        <v>0.27</v>
      </c>
      <c r="P1455" s="55">
        <v>2452.96</v>
      </c>
      <c r="Q1455" s="75" t="s">
        <v>47</v>
      </c>
    </row>
    <row r="1456" spans="1:17">
      <c r="A1456" s="65">
        <v>2415</v>
      </c>
      <c r="B1456" s="52" t="s">
        <v>41</v>
      </c>
      <c r="C1456" s="52" t="s">
        <v>18</v>
      </c>
      <c r="D1456" s="52" t="s">
        <v>36</v>
      </c>
      <c r="E1456" s="52" t="s">
        <v>67</v>
      </c>
      <c r="F1456" s="52" t="s">
        <v>60</v>
      </c>
      <c r="G1456" s="52" t="s">
        <v>57</v>
      </c>
      <c r="H1456" s="52" t="s">
        <v>23</v>
      </c>
      <c r="I1456" s="52">
        <v>2024</v>
      </c>
      <c r="J1456" s="52" t="s">
        <v>32</v>
      </c>
      <c r="K1456" s="52" t="s">
        <v>72</v>
      </c>
      <c r="L1456" s="52" t="s">
        <v>39</v>
      </c>
      <c r="M1456" s="55">
        <v>71.56</v>
      </c>
      <c r="N1456" s="52">
        <v>32</v>
      </c>
      <c r="O1456" s="52">
        <v>0.16</v>
      </c>
      <c r="P1456" s="55">
        <v>4571.6400000000003</v>
      </c>
      <c r="Q1456" s="75" t="s">
        <v>56</v>
      </c>
    </row>
    <row r="1457" spans="1:17">
      <c r="A1457" s="65">
        <v>2416</v>
      </c>
      <c r="B1457" s="52" t="s">
        <v>41</v>
      </c>
      <c r="C1457" s="52" t="s">
        <v>35</v>
      </c>
      <c r="D1457" s="52" t="s">
        <v>19</v>
      </c>
      <c r="E1457" s="52" t="s">
        <v>59</v>
      </c>
      <c r="F1457" s="52" t="s">
        <v>21</v>
      </c>
      <c r="G1457" s="52" t="s">
        <v>44</v>
      </c>
      <c r="H1457" s="52" t="s">
        <v>31</v>
      </c>
      <c r="I1457" s="52">
        <v>2023</v>
      </c>
      <c r="J1457" s="52" t="s">
        <v>63</v>
      </c>
      <c r="K1457" s="52" t="s">
        <v>65</v>
      </c>
      <c r="L1457" s="52" t="s">
        <v>26</v>
      </c>
      <c r="M1457" s="55">
        <v>81.83</v>
      </c>
      <c r="N1457" s="52">
        <v>239</v>
      </c>
      <c r="O1457" s="52">
        <v>0.13</v>
      </c>
      <c r="P1457" s="55">
        <v>375.8</v>
      </c>
      <c r="Q1457" s="75" t="s">
        <v>61</v>
      </c>
    </row>
    <row r="1458" spans="1:17">
      <c r="A1458" s="65">
        <v>2419</v>
      </c>
      <c r="B1458" s="52" t="s">
        <v>41</v>
      </c>
      <c r="C1458" s="52" t="s">
        <v>28</v>
      </c>
      <c r="D1458" s="52" t="s">
        <v>54</v>
      </c>
      <c r="E1458" s="52" t="s">
        <v>20</v>
      </c>
      <c r="F1458" s="52" t="s">
        <v>60</v>
      </c>
      <c r="G1458" s="52" t="s">
        <v>22</v>
      </c>
      <c r="H1458" s="52" t="s">
        <v>23</v>
      </c>
      <c r="I1458" s="52">
        <v>2024</v>
      </c>
      <c r="J1458" s="52" t="s">
        <v>32</v>
      </c>
      <c r="K1458" s="52" t="s">
        <v>68</v>
      </c>
      <c r="L1458" s="52" t="s">
        <v>34</v>
      </c>
      <c r="M1458" s="55">
        <v>76.86</v>
      </c>
      <c r="N1458" s="52">
        <v>255</v>
      </c>
      <c r="O1458" s="52">
        <v>0.09</v>
      </c>
      <c r="P1458" s="55">
        <v>2218.08</v>
      </c>
      <c r="Q1458" s="75" t="s">
        <v>56</v>
      </c>
    </row>
    <row r="1459" spans="1:17">
      <c r="A1459" s="65">
        <v>2421</v>
      </c>
      <c r="B1459" s="52" t="s">
        <v>41</v>
      </c>
      <c r="C1459" s="52" t="s">
        <v>18</v>
      </c>
      <c r="D1459" s="52" t="s">
        <v>29</v>
      </c>
      <c r="E1459" s="52" t="s">
        <v>62</v>
      </c>
      <c r="F1459" s="52" t="s">
        <v>60</v>
      </c>
      <c r="G1459" s="52" t="s">
        <v>44</v>
      </c>
      <c r="H1459" s="52" t="s">
        <v>31</v>
      </c>
      <c r="I1459" s="52">
        <v>2024</v>
      </c>
      <c r="J1459" s="52" t="s">
        <v>45</v>
      </c>
      <c r="K1459" s="52" t="s">
        <v>71</v>
      </c>
      <c r="L1459" s="52" t="s">
        <v>34</v>
      </c>
      <c r="M1459" s="55">
        <v>67.33</v>
      </c>
      <c r="N1459" s="52">
        <v>38</v>
      </c>
      <c r="O1459" s="52">
        <v>0.27</v>
      </c>
      <c r="P1459" s="55">
        <v>700.44</v>
      </c>
      <c r="Q1459" s="75" t="s">
        <v>61</v>
      </c>
    </row>
    <row r="1460" spans="1:17">
      <c r="A1460" s="65">
        <v>2424</v>
      </c>
      <c r="B1460" s="52" t="s">
        <v>41</v>
      </c>
      <c r="C1460" s="52" t="s">
        <v>49</v>
      </c>
      <c r="D1460" s="52" t="s">
        <v>54</v>
      </c>
      <c r="E1460" s="52" t="s">
        <v>37</v>
      </c>
      <c r="F1460" s="52" t="s">
        <v>21</v>
      </c>
      <c r="G1460" s="52" t="s">
        <v>57</v>
      </c>
      <c r="H1460" s="52" t="s">
        <v>31</v>
      </c>
      <c r="I1460" s="52">
        <v>2024</v>
      </c>
      <c r="J1460" s="52" t="s">
        <v>63</v>
      </c>
      <c r="K1460" s="52" t="s">
        <v>53</v>
      </c>
      <c r="L1460" s="52" t="s">
        <v>26</v>
      </c>
      <c r="M1460" s="55">
        <v>71.97</v>
      </c>
      <c r="N1460" s="52">
        <v>344</v>
      </c>
      <c r="O1460" s="52">
        <v>0.02</v>
      </c>
      <c r="P1460" s="55">
        <v>2784.61</v>
      </c>
      <c r="Q1460" s="75" t="s">
        <v>56</v>
      </c>
    </row>
    <row r="1461" spans="1:17">
      <c r="A1461" s="65">
        <v>2425</v>
      </c>
      <c r="B1461" s="52" t="s">
        <v>41</v>
      </c>
      <c r="C1461" s="52" t="s">
        <v>18</v>
      </c>
      <c r="D1461" s="52" t="s">
        <v>29</v>
      </c>
      <c r="E1461" s="52" t="s">
        <v>20</v>
      </c>
      <c r="F1461" s="52" t="s">
        <v>60</v>
      </c>
      <c r="G1461" s="52" t="s">
        <v>22</v>
      </c>
      <c r="H1461" s="52" t="s">
        <v>23</v>
      </c>
      <c r="I1461" s="52">
        <v>2024</v>
      </c>
      <c r="J1461" s="52" t="s">
        <v>24</v>
      </c>
      <c r="K1461" s="52" t="s">
        <v>72</v>
      </c>
      <c r="L1461" s="52" t="s">
        <v>69</v>
      </c>
      <c r="M1461" s="55">
        <v>95.33</v>
      </c>
      <c r="N1461" s="52">
        <v>194</v>
      </c>
      <c r="O1461" s="52">
        <v>0.14000000000000001</v>
      </c>
      <c r="P1461" s="55">
        <v>4255.71</v>
      </c>
      <c r="Q1461" s="75" t="s">
        <v>27</v>
      </c>
    </row>
    <row r="1462" spans="1:17">
      <c r="A1462" s="65">
        <v>2427</v>
      </c>
      <c r="B1462" s="52" t="s">
        <v>41</v>
      </c>
      <c r="C1462" s="52" t="s">
        <v>35</v>
      </c>
      <c r="D1462" s="52" t="s">
        <v>50</v>
      </c>
      <c r="E1462" s="52" t="s">
        <v>37</v>
      </c>
      <c r="F1462" s="52" t="s">
        <v>55</v>
      </c>
      <c r="G1462" s="52" t="s">
        <v>22</v>
      </c>
      <c r="H1462" s="52" t="s">
        <v>31</v>
      </c>
      <c r="I1462" s="52">
        <v>2023</v>
      </c>
      <c r="J1462" s="52" t="s">
        <v>63</v>
      </c>
      <c r="K1462" s="52" t="s">
        <v>58</v>
      </c>
      <c r="L1462" s="52" t="s">
        <v>66</v>
      </c>
      <c r="M1462" s="55">
        <v>27.4</v>
      </c>
      <c r="N1462" s="52">
        <v>451</v>
      </c>
      <c r="O1462" s="52">
        <v>0.14000000000000001</v>
      </c>
      <c r="P1462" s="55">
        <v>3094.92</v>
      </c>
      <c r="Q1462" s="75" t="s">
        <v>40</v>
      </c>
    </row>
    <row r="1463" spans="1:17">
      <c r="A1463" s="65">
        <v>2429</v>
      </c>
      <c r="B1463" s="52" t="s">
        <v>41</v>
      </c>
      <c r="C1463" s="52" t="s">
        <v>18</v>
      </c>
      <c r="D1463" s="52" t="s">
        <v>36</v>
      </c>
      <c r="E1463" s="52" t="s">
        <v>62</v>
      </c>
      <c r="F1463" s="52" t="s">
        <v>43</v>
      </c>
      <c r="G1463" s="52" t="s">
        <v>44</v>
      </c>
      <c r="H1463" s="52" t="s">
        <v>23</v>
      </c>
      <c r="I1463" s="52">
        <v>2024</v>
      </c>
      <c r="J1463" s="52" t="s">
        <v>45</v>
      </c>
      <c r="K1463" s="52" t="s">
        <v>51</v>
      </c>
      <c r="L1463" s="52" t="s">
        <v>39</v>
      </c>
      <c r="M1463" s="55">
        <v>45.3</v>
      </c>
      <c r="N1463" s="52">
        <v>239</v>
      </c>
      <c r="O1463" s="52">
        <v>0.06</v>
      </c>
      <c r="P1463" s="55">
        <v>1949.78</v>
      </c>
      <c r="Q1463" s="75" t="s">
        <v>40</v>
      </c>
    </row>
    <row r="1464" spans="1:17">
      <c r="A1464" s="65">
        <v>2431</v>
      </c>
      <c r="B1464" s="52" t="s">
        <v>41</v>
      </c>
      <c r="C1464" s="52" t="s">
        <v>35</v>
      </c>
      <c r="D1464" s="52" t="s">
        <v>42</v>
      </c>
      <c r="E1464" s="52" t="s">
        <v>59</v>
      </c>
      <c r="F1464" s="52" t="s">
        <v>43</v>
      </c>
      <c r="G1464" s="52" t="s">
        <v>22</v>
      </c>
      <c r="H1464" s="52" t="s">
        <v>23</v>
      </c>
      <c r="I1464" s="52">
        <v>2023</v>
      </c>
      <c r="J1464" s="52" t="s">
        <v>32</v>
      </c>
      <c r="K1464" s="52" t="s">
        <v>33</v>
      </c>
      <c r="L1464" s="52" t="s">
        <v>34</v>
      </c>
      <c r="M1464" s="55">
        <v>68.31</v>
      </c>
      <c r="N1464" s="52">
        <v>284</v>
      </c>
      <c r="O1464" s="52">
        <v>0.1</v>
      </c>
      <c r="P1464" s="55">
        <v>2085.56</v>
      </c>
      <c r="Q1464" s="75" t="s">
        <v>56</v>
      </c>
    </row>
    <row r="1465" spans="1:17">
      <c r="A1465" s="65">
        <v>2434</v>
      </c>
      <c r="B1465" s="52" t="s">
        <v>41</v>
      </c>
      <c r="C1465" s="52" t="s">
        <v>28</v>
      </c>
      <c r="D1465" s="52" t="s">
        <v>36</v>
      </c>
      <c r="E1465" s="52" t="s">
        <v>20</v>
      </c>
      <c r="F1465" s="52" t="s">
        <v>43</v>
      </c>
      <c r="G1465" s="52" t="s">
        <v>57</v>
      </c>
      <c r="H1465" s="52" t="s">
        <v>23</v>
      </c>
      <c r="I1465" s="52">
        <v>2024</v>
      </c>
      <c r="J1465" s="52" t="s">
        <v>32</v>
      </c>
      <c r="K1465" s="52" t="s">
        <v>64</v>
      </c>
      <c r="L1465" s="52" t="s">
        <v>69</v>
      </c>
      <c r="M1465" s="55">
        <v>8.5299999999999994</v>
      </c>
      <c r="N1465" s="52">
        <v>130</v>
      </c>
      <c r="O1465" s="52">
        <v>0.05</v>
      </c>
      <c r="P1465" s="55">
        <v>1316.12</v>
      </c>
      <c r="Q1465" s="75" t="s">
        <v>27</v>
      </c>
    </row>
    <row r="1466" spans="1:17">
      <c r="A1466" s="65">
        <v>2436</v>
      </c>
      <c r="B1466" s="52" t="s">
        <v>41</v>
      </c>
      <c r="C1466" s="52" t="s">
        <v>28</v>
      </c>
      <c r="D1466" s="52" t="s">
        <v>42</v>
      </c>
      <c r="E1466" s="52" t="s">
        <v>30</v>
      </c>
      <c r="F1466" s="52" t="s">
        <v>21</v>
      </c>
      <c r="G1466" s="52" t="s">
        <v>22</v>
      </c>
      <c r="H1466" s="52" t="s">
        <v>31</v>
      </c>
      <c r="I1466" s="52">
        <v>2024</v>
      </c>
      <c r="J1466" s="52" t="s">
        <v>45</v>
      </c>
      <c r="K1466" s="52" t="s">
        <v>33</v>
      </c>
      <c r="L1466" s="52" t="s">
        <v>26</v>
      </c>
      <c r="M1466" s="55">
        <v>63.95</v>
      </c>
      <c r="N1466" s="52">
        <v>213</v>
      </c>
      <c r="O1466" s="52">
        <v>0.19</v>
      </c>
      <c r="P1466" s="55">
        <v>3209.89</v>
      </c>
      <c r="Q1466" s="75" t="s">
        <v>27</v>
      </c>
    </row>
    <row r="1467" spans="1:17">
      <c r="A1467" s="65">
        <v>2437</v>
      </c>
      <c r="B1467" s="52" t="s">
        <v>41</v>
      </c>
      <c r="C1467" s="52" t="s">
        <v>28</v>
      </c>
      <c r="D1467" s="52" t="s">
        <v>50</v>
      </c>
      <c r="E1467" s="52" t="s">
        <v>59</v>
      </c>
      <c r="F1467" s="52" t="s">
        <v>55</v>
      </c>
      <c r="G1467" s="52" t="s">
        <v>44</v>
      </c>
      <c r="H1467" s="52" t="s">
        <v>31</v>
      </c>
      <c r="I1467" s="52">
        <v>2023</v>
      </c>
      <c r="J1467" s="52" t="s">
        <v>63</v>
      </c>
      <c r="K1467" s="52" t="s">
        <v>71</v>
      </c>
      <c r="L1467" s="52" t="s">
        <v>34</v>
      </c>
      <c r="M1467" s="55">
        <v>61.25</v>
      </c>
      <c r="N1467" s="52">
        <v>164</v>
      </c>
      <c r="O1467" s="52">
        <v>0.09</v>
      </c>
      <c r="P1467" s="55">
        <v>1181.6199999999999</v>
      </c>
      <c r="Q1467" s="75" t="s">
        <v>47</v>
      </c>
    </row>
    <row r="1468" spans="1:17">
      <c r="A1468" s="65">
        <v>2445</v>
      </c>
      <c r="B1468" s="52" t="s">
        <v>41</v>
      </c>
      <c r="C1468" s="52" t="s">
        <v>49</v>
      </c>
      <c r="D1468" s="52" t="s">
        <v>36</v>
      </c>
      <c r="E1468" s="52" t="s">
        <v>67</v>
      </c>
      <c r="F1468" s="52" t="s">
        <v>38</v>
      </c>
      <c r="G1468" s="52" t="s">
        <v>44</v>
      </c>
      <c r="H1468" s="52" t="s">
        <v>31</v>
      </c>
      <c r="I1468" s="52">
        <v>2024</v>
      </c>
      <c r="J1468" s="52" t="s">
        <v>24</v>
      </c>
      <c r="K1468" s="52" t="s">
        <v>33</v>
      </c>
      <c r="L1468" s="52" t="s">
        <v>26</v>
      </c>
      <c r="M1468" s="55">
        <v>54.23</v>
      </c>
      <c r="N1468" s="52">
        <v>250</v>
      </c>
      <c r="O1468" s="52">
        <v>0.2</v>
      </c>
      <c r="P1468" s="55">
        <v>1352.37</v>
      </c>
      <c r="Q1468" s="75" t="s">
        <v>27</v>
      </c>
    </row>
    <row r="1469" spans="1:17">
      <c r="A1469" s="65">
        <v>2450</v>
      </c>
      <c r="B1469" s="52" t="s">
        <v>41</v>
      </c>
      <c r="C1469" s="52" t="s">
        <v>35</v>
      </c>
      <c r="D1469" s="52" t="s">
        <v>36</v>
      </c>
      <c r="E1469" s="52" t="s">
        <v>70</v>
      </c>
      <c r="F1469" s="52" t="s">
        <v>60</v>
      </c>
      <c r="G1469" s="52" t="s">
        <v>22</v>
      </c>
      <c r="H1469" s="52" t="s">
        <v>31</v>
      </c>
      <c r="I1469" s="52">
        <v>2024</v>
      </c>
      <c r="J1469" s="52" t="s">
        <v>45</v>
      </c>
      <c r="K1469" s="52" t="s">
        <v>46</v>
      </c>
      <c r="L1469" s="52" t="s">
        <v>34</v>
      </c>
      <c r="M1469" s="55">
        <v>77.05</v>
      </c>
      <c r="N1469" s="52">
        <v>116</v>
      </c>
      <c r="O1469" s="52">
        <v>0.04</v>
      </c>
      <c r="P1469" s="55">
        <v>4890.05</v>
      </c>
      <c r="Q1469" s="75" t="s">
        <v>47</v>
      </c>
    </row>
    <row r="1470" spans="1:17">
      <c r="A1470" s="65">
        <v>2472</v>
      </c>
      <c r="B1470" s="52" t="s">
        <v>41</v>
      </c>
      <c r="C1470" s="52" t="s">
        <v>35</v>
      </c>
      <c r="D1470" s="52" t="s">
        <v>50</v>
      </c>
      <c r="E1470" s="52" t="s">
        <v>67</v>
      </c>
      <c r="F1470" s="52" t="s">
        <v>38</v>
      </c>
      <c r="G1470" s="52" t="s">
        <v>57</v>
      </c>
      <c r="H1470" s="52" t="s">
        <v>31</v>
      </c>
      <c r="I1470" s="52">
        <v>2023</v>
      </c>
      <c r="J1470" s="52" t="s">
        <v>32</v>
      </c>
      <c r="K1470" s="52" t="s">
        <v>64</v>
      </c>
      <c r="L1470" s="52" t="s">
        <v>66</v>
      </c>
      <c r="M1470" s="55">
        <v>12.57</v>
      </c>
      <c r="N1470" s="52">
        <v>141</v>
      </c>
      <c r="O1470" s="52">
        <v>0.17</v>
      </c>
      <c r="P1470" s="55">
        <v>3761.71</v>
      </c>
      <c r="Q1470" s="75" t="s">
        <v>56</v>
      </c>
    </row>
    <row r="1471" spans="1:17">
      <c r="A1471" s="65">
        <v>2474</v>
      </c>
      <c r="B1471" s="52" t="s">
        <v>41</v>
      </c>
      <c r="C1471" s="52" t="s">
        <v>35</v>
      </c>
      <c r="D1471" s="52" t="s">
        <v>50</v>
      </c>
      <c r="E1471" s="52" t="s">
        <v>67</v>
      </c>
      <c r="F1471" s="52" t="s">
        <v>43</v>
      </c>
      <c r="G1471" s="52" t="s">
        <v>22</v>
      </c>
      <c r="H1471" s="52" t="s">
        <v>23</v>
      </c>
      <c r="I1471" s="52">
        <v>2023</v>
      </c>
      <c r="J1471" s="52" t="s">
        <v>24</v>
      </c>
      <c r="K1471" s="52" t="s">
        <v>71</v>
      </c>
      <c r="L1471" s="52" t="s">
        <v>69</v>
      </c>
      <c r="M1471" s="55">
        <v>81.040000000000006</v>
      </c>
      <c r="N1471" s="52">
        <v>160</v>
      </c>
      <c r="O1471" s="52">
        <v>0.06</v>
      </c>
      <c r="P1471" s="55">
        <v>927.2</v>
      </c>
      <c r="Q1471" s="75" t="s">
        <v>40</v>
      </c>
    </row>
    <row r="1472" spans="1:17">
      <c r="A1472" s="65">
        <v>2478</v>
      </c>
      <c r="B1472" s="52" t="s">
        <v>41</v>
      </c>
      <c r="C1472" s="52" t="s">
        <v>28</v>
      </c>
      <c r="D1472" s="52" t="s">
        <v>50</v>
      </c>
      <c r="E1472" s="52" t="s">
        <v>59</v>
      </c>
      <c r="F1472" s="52" t="s">
        <v>43</v>
      </c>
      <c r="G1472" s="52" t="s">
        <v>44</v>
      </c>
      <c r="H1472" s="52" t="s">
        <v>23</v>
      </c>
      <c r="I1472" s="52">
        <v>2023</v>
      </c>
      <c r="J1472" s="52" t="s">
        <v>63</v>
      </c>
      <c r="K1472" s="52" t="s">
        <v>72</v>
      </c>
      <c r="L1472" s="52" t="s">
        <v>69</v>
      </c>
      <c r="M1472" s="55">
        <v>60.31</v>
      </c>
      <c r="N1472" s="52">
        <v>311</v>
      </c>
      <c r="O1472" s="52">
        <v>0.17</v>
      </c>
      <c r="P1472" s="55">
        <v>543.79</v>
      </c>
      <c r="Q1472" s="75" t="s">
        <v>27</v>
      </c>
    </row>
    <row r="1473" spans="1:17">
      <c r="A1473" s="65">
        <v>2479</v>
      </c>
      <c r="B1473" s="52" t="s">
        <v>41</v>
      </c>
      <c r="C1473" s="52" t="s">
        <v>35</v>
      </c>
      <c r="D1473" s="52" t="s">
        <v>50</v>
      </c>
      <c r="E1473" s="52" t="s">
        <v>37</v>
      </c>
      <c r="F1473" s="52" t="s">
        <v>38</v>
      </c>
      <c r="G1473" s="52" t="s">
        <v>22</v>
      </c>
      <c r="H1473" s="52" t="s">
        <v>31</v>
      </c>
      <c r="I1473" s="52">
        <v>2024</v>
      </c>
      <c r="J1473" s="52" t="s">
        <v>32</v>
      </c>
      <c r="K1473" s="52" t="s">
        <v>68</v>
      </c>
      <c r="L1473" s="52" t="s">
        <v>39</v>
      </c>
      <c r="M1473" s="55">
        <v>35.5</v>
      </c>
      <c r="N1473" s="52">
        <v>184</v>
      </c>
      <c r="O1473" s="52">
        <v>0</v>
      </c>
      <c r="P1473" s="55">
        <v>3745.16</v>
      </c>
      <c r="Q1473" s="75" t="s">
        <v>27</v>
      </c>
    </row>
    <row r="1474" spans="1:17">
      <c r="A1474" s="65">
        <v>2480</v>
      </c>
      <c r="B1474" s="52" t="s">
        <v>41</v>
      </c>
      <c r="C1474" s="52" t="s">
        <v>35</v>
      </c>
      <c r="D1474" s="52" t="s">
        <v>50</v>
      </c>
      <c r="E1474" s="52" t="s">
        <v>59</v>
      </c>
      <c r="F1474" s="52" t="s">
        <v>43</v>
      </c>
      <c r="G1474" s="52" t="s">
        <v>44</v>
      </c>
      <c r="H1474" s="52" t="s">
        <v>31</v>
      </c>
      <c r="I1474" s="52">
        <v>2024</v>
      </c>
      <c r="J1474" s="52" t="s">
        <v>24</v>
      </c>
      <c r="K1474" s="52" t="s">
        <v>65</v>
      </c>
      <c r="L1474" s="52" t="s">
        <v>39</v>
      </c>
      <c r="M1474" s="55">
        <v>31.45</v>
      </c>
      <c r="N1474" s="52">
        <v>465</v>
      </c>
      <c r="O1474" s="52">
        <v>0.17</v>
      </c>
      <c r="P1474" s="55">
        <v>4951.63</v>
      </c>
      <c r="Q1474" s="75" t="s">
        <v>56</v>
      </c>
    </row>
    <row r="1475" spans="1:17">
      <c r="A1475" s="65">
        <v>2482</v>
      </c>
      <c r="B1475" s="52" t="s">
        <v>41</v>
      </c>
      <c r="C1475" s="52" t="s">
        <v>49</v>
      </c>
      <c r="D1475" s="52" t="s">
        <v>36</v>
      </c>
      <c r="E1475" s="52" t="s">
        <v>37</v>
      </c>
      <c r="F1475" s="52" t="s">
        <v>55</v>
      </c>
      <c r="G1475" s="52" t="s">
        <v>44</v>
      </c>
      <c r="H1475" s="52" t="s">
        <v>31</v>
      </c>
      <c r="I1475" s="52">
        <v>2023</v>
      </c>
      <c r="J1475" s="52" t="s">
        <v>24</v>
      </c>
      <c r="K1475" s="52" t="s">
        <v>51</v>
      </c>
      <c r="L1475" s="52" t="s">
        <v>39</v>
      </c>
      <c r="M1475" s="55">
        <v>48.52</v>
      </c>
      <c r="N1475" s="52">
        <v>155</v>
      </c>
      <c r="O1475" s="52">
        <v>0.3</v>
      </c>
      <c r="P1475" s="55">
        <v>4756.93</v>
      </c>
      <c r="Q1475" s="75" t="s">
        <v>61</v>
      </c>
    </row>
    <row r="1476" spans="1:17">
      <c r="A1476" s="65">
        <v>2485</v>
      </c>
      <c r="B1476" s="52" t="s">
        <v>41</v>
      </c>
      <c r="C1476" s="52" t="s">
        <v>28</v>
      </c>
      <c r="D1476" s="52" t="s">
        <v>50</v>
      </c>
      <c r="E1476" s="52" t="s">
        <v>20</v>
      </c>
      <c r="F1476" s="52" t="s">
        <v>38</v>
      </c>
      <c r="G1476" s="52" t="s">
        <v>44</v>
      </c>
      <c r="H1476" s="52" t="s">
        <v>23</v>
      </c>
      <c r="I1476" s="52">
        <v>2024</v>
      </c>
      <c r="J1476" s="52" t="s">
        <v>32</v>
      </c>
      <c r="K1476" s="52" t="s">
        <v>65</v>
      </c>
      <c r="L1476" s="52" t="s">
        <v>69</v>
      </c>
      <c r="M1476" s="55">
        <v>21.1</v>
      </c>
      <c r="N1476" s="52">
        <v>247</v>
      </c>
      <c r="O1476" s="52">
        <v>0.03</v>
      </c>
      <c r="P1476" s="55">
        <v>2081.7199999999998</v>
      </c>
      <c r="Q1476" s="75" t="s">
        <v>40</v>
      </c>
    </row>
    <row r="1477" spans="1:17">
      <c r="A1477" s="65">
        <v>2489</v>
      </c>
      <c r="B1477" s="52" t="s">
        <v>41</v>
      </c>
      <c r="C1477" s="52" t="s">
        <v>28</v>
      </c>
      <c r="D1477" s="52" t="s">
        <v>36</v>
      </c>
      <c r="E1477" s="52" t="s">
        <v>62</v>
      </c>
      <c r="F1477" s="52" t="s">
        <v>43</v>
      </c>
      <c r="G1477" s="52" t="s">
        <v>22</v>
      </c>
      <c r="H1477" s="52" t="s">
        <v>31</v>
      </c>
      <c r="I1477" s="52">
        <v>2023</v>
      </c>
      <c r="J1477" s="52" t="s">
        <v>24</v>
      </c>
      <c r="K1477" s="52" t="s">
        <v>64</v>
      </c>
      <c r="L1477" s="52" t="s">
        <v>39</v>
      </c>
      <c r="M1477" s="55">
        <v>27.61</v>
      </c>
      <c r="N1477" s="52">
        <v>10</v>
      </c>
      <c r="O1477" s="52">
        <v>0.17</v>
      </c>
      <c r="P1477" s="55">
        <v>2360.71</v>
      </c>
      <c r="Q1477" s="75" t="s">
        <v>27</v>
      </c>
    </row>
    <row r="1478" spans="1:17">
      <c r="A1478" s="65">
        <v>2492</v>
      </c>
      <c r="B1478" s="52" t="s">
        <v>41</v>
      </c>
      <c r="C1478" s="52" t="s">
        <v>28</v>
      </c>
      <c r="D1478" s="52" t="s">
        <v>52</v>
      </c>
      <c r="E1478" s="52" t="s">
        <v>59</v>
      </c>
      <c r="F1478" s="52" t="s">
        <v>38</v>
      </c>
      <c r="G1478" s="52" t="s">
        <v>22</v>
      </c>
      <c r="H1478" s="52" t="s">
        <v>23</v>
      </c>
      <c r="I1478" s="52">
        <v>2024</v>
      </c>
      <c r="J1478" s="52" t="s">
        <v>45</v>
      </c>
      <c r="K1478" s="52" t="s">
        <v>65</v>
      </c>
      <c r="L1478" s="52" t="s">
        <v>26</v>
      </c>
      <c r="M1478" s="55">
        <v>57.4</v>
      </c>
      <c r="N1478" s="52">
        <v>192</v>
      </c>
      <c r="O1478" s="52">
        <v>0.06</v>
      </c>
      <c r="P1478" s="55">
        <v>3185.61</v>
      </c>
      <c r="Q1478" s="75" t="s">
        <v>40</v>
      </c>
    </row>
    <row r="1479" spans="1:17">
      <c r="A1479" s="65">
        <v>2496</v>
      </c>
      <c r="B1479" s="52" t="s">
        <v>41</v>
      </c>
      <c r="C1479" s="52" t="s">
        <v>49</v>
      </c>
      <c r="D1479" s="52" t="s">
        <v>54</v>
      </c>
      <c r="E1479" s="52" t="s">
        <v>70</v>
      </c>
      <c r="F1479" s="52" t="s">
        <v>60</v>
      </c>
      <c r="G1479" s="52" t="s">
        <v>44</v>
      </c>
      <c r="H1479" s="52" t="s">
        <v>23</v>
      </c>
      <c r="I1479" s="52">
        <v>2023</v>
      </c>
      <c r="J1479" s="52" t="s">
        <v>32</v>
      </c>
      <c r="K1479" s="52" t="s">
        <v>46</v>
      </c>
      <c r="L1479" s="52" t="s">
        <v>39</v>
      </c>
      <c r="M1479" s="55">
        <v>44.67</v>
      </c>
      <c r="N1479" s="52">
        <v>261</v>
      </c>
      <c r="O1479" s="52">
        <v>0.19</v>
      </c>
      <c r="P1479" s="55">
        <v>4620.28</v>
      </c>
      <c r="Q1479" s="75" t="s">
        <v>27</v>
      </c>
    </row>
    <row r="1480" spans="1:17">
      <c r="A1480" s="65">
        <v>2497</v>
      </c>
      <c r="B1480" s="52" t="s">
        <v>41</v>
      </c>
      <c r="C1480" s="52" t="s">
        <v>49</v>
      </c>
      <c r="D1480" s="52" t="s">
        <v>36</v>
      </c>
      <c r="E1480" s="52" t="s">
        <v>62</v>
      </c>
      <c r="F1480" s="52" t="s">
        <v>60</v>
      </c>
      <c r="G1480" s="52" t="s">
        <v>57</v>
      </c>
      <c r="H1480" s="52" t="s">
        <v>31</v>
      </c>
      <c r="I1480" s="52">
        <v>2023</v>
      </c>
      <c r="J1480" s="52" t="s">
        <v>24</v>
      </c>
      <c r="K1480" s="52" t="s">
        <v>73</v>
      </c>
      <c r="L1480" s="52" t="s">
        <v>39</v>
      </c>
      <c r="M1480" s="55">
        <v>88.84</v>
      </c>
      <c r="N1480" s="52">
        <v>366</v>
      </c>
      <c r="O1480" s="52">
        <v>0.23</v>
      </c>
      <c r="P1480" s="55">
        <v>2926.39</v>
      </c>
      <c r="Q1480" s="75" t="s">
        <v>56</v>
      </c>
    </row>
    <row r="1481" spans="1:17">
      <c r="A1481" s="65">
        <v>2499</v>
      </c>
      <c r="B1481" s="52" t="s">
        <v>41</v>
      </c>
      <c r="C1481" s="52" t="s">
        <v>49</v>
      </c>
      <c r="D1481" s="52" t="s">
        <v>50</v>
      </c>
      <c r="E1481" s="52" t="s">
        <v>67</v>
      </c>
      <c r="F1481" s="52" t="s">
        <v>60</v>
      </c>
      <c r="G1481" s="52" t="s">
        <v>57</v>
      </c>
      <c r="H1481" s="52" t="s">
        <v>23</v>
      </c>
      <c r="I1481" s="52">
        <v>2024</v>
      </c>
      <c r="J1481" s="52" t="s">
        <v>24</v>
      </c>
      <c r="K1481" s="52" t="s">
        <v>64</v>
      </c>
      <c r="L1481" s="52" t="s">
        <v>26</v>
      </c>
      <c r="M1481" s="55">
        <v>69.5</v>
      </c>
      <c r="N1481" s="52">
        <v>411</v>
      </c>
      <c r="O1481" s="52">
        <v>0.15</v>
      </c>
      <c r="P1481" s="55">
        <v>1842.35</v>
      </c>
      <c r="Q1481" s="75" t="s">
        <v>47</v>
      </c>
    </row>
    <row r="1482" spans="1:17">
      <c r="A1482" s="65">
        <v>2505</v>
      </c>
      <c r="B1482" s="52" t="s">
        <v>41</v>
      </c>
      <c r="C1482" s="52" t="s">
        <v>49</v>
      </c>
      <c r="D1482" s="52" t="s">
        <v>50</v>
      </c>
      <c r="E1482" s="52" t="s">
        <v>67</v>
      </c>
      <c r="F1482" s="52" t="s">
        <v>43</v>
      </c>
      <c r="G1482" s="52" t="s">
        <v>44</v>
      </c>
      <c r="H1482" s="52" t="s">
        <v>31</v>
      </c>
      <c r="I1482" s="52">
        <v>2023</v>
      </c>
      <c r="J1482" s="52" t="s">
        <v>32</v>
      </c>
      <c r="K1482" s="52" t="s">
        <v>58</v>
      </c>
      <c r="L1482" s="52" t="s">
        <v>34</v>
      </c>
      <c r="M1482" s="55">
        <v>82.32</v>
      </c>
      <c r="N1482" s="52">
        <v>119</v>
      </c>
      <c r="O1482" s="52">
        <v>7.0000000000000007E-2</v>
      </c>
      <c r="P1482" s="55">
        <v>4835.82</v>
      </c>
      <c r="Q1482" s="75" t="s">
        <v>40</v>
      </c>
    </row>
    <row r="1483" spans="1:17">
      <c r="A1483" s="65">
        <v>2506</v>
      </c>
      <c r="B1483" s="52" t="s">
        <v>41</v>
      </c>
      <c r="C1483" s="52" t="s">
        <v>28</v>
      </c>
      <c r="D1483" s="52" t="s">
        <v>52</v>
      </c>
      <c r="E1483" s="52" t="s">
        <v>59</v>
      </c>
      <c r="F1483" s="52" t="s">
        <v>43</v>
      </c>
      <c r="G1483" s="52" t="s">
        <v>57</v>
      </c>
      <c r="H1483" s="52" t="s">
        <v>23</v>
      </c>
      <c r="I1483" s="52">
        <v>2023</v>
      </c>
      <c r="J1483" s="52" t="s">
        <v>32</v>
      </c>
      <c r="K1483" s="52" t="s">
        <v>65</v>
      </c>
      <c r="L1483" s="52" t="s">
        <v>66</v>
      </c>
      <c r="M1483" s="55">
        <v>38.51</v>
      </c>
      <c r="N1483" s="52">
        <v>111</v>
      </c>
      <c r="O1483" s="52">
        <v>0.22</v>
      </c>
      <c r="P1483" s="55">
        <v>542.12</v>
      </c>
      <c r="Q1483" s="75" t="s">
        <v>61</v>
      </c>
    </row>
    <row r="1484" spans="1:17">
      <c r="A1484" s="65">
        <v>2510</v>
      </c>
      <c r="B1484" s="52" t="s">
        <v>41</v>
      </c>
      <c r="C1484" s="52" t="s">
        <v>28</v>
      </c>
      <c r="D1484" s="52" t="s">
        <v>42</v>
      </c>
      <c r="E1484" s="52" t="s">
        <v>62</v>
      </c>
      <c r="F1484" s="52" t="s">
        <v>60</v>
      </c>
      <c r="G1484" s="52" t="s">
        <v>22</v>
      </c>
      <c r="H1484" s="52" t="s">
        <v>31</v>
      </c>
      <c r="I1484" s="52">
        <v>2023</v>
      </c>
      <c r="J1484" s="52" t="s">
        <v>45</v>
      </c>
      <c r="K1484" s="52" t="s">
        <v>51</v>
      </c>
      <c r="L1484" s="52" t="s">
        <v>26</v>
      </c>
      <c r="M1484" s="55">
        <v>92.71</v>
      </c>
      <c r="N1484" s="52">
        <v>208</v>
      </c>
      <c r="O1484" s="52">
        <v>0.21</v>
      </c>
      <c r="P1484" s="55">
        <v>4682.63</v>
      </c>
      <c r="Q1484" s="75" t="s">
        <v>40</v>
      </c>
    </row>
    <row r="1485" spans="1:17">
      <c r="A1485" s="65">
        <v>2512</v>
      </c>
      <c r="B1485" s="52" t="s">
        <v>41</v>
      </c>
      <c r="C1485" s="52" t="s">
        <v>35</v>
      </c>
      <c r="D1485" s="52" t="s">
        <v>54</v>
      </c>
      <c r="E1485" s="52" t="s">
        <v>59</v>
      </c>
      <c r="F1485" s="52" t="s">
        <v>60</v>
      </c>
      <c r="G1485" s="52" t="s">
        <v>57</v>
      </c>
      <c r="H1485" s="52" t="s">
        <v>31</v>
      </c>
      <c r="I1485" s="52">
        <v>2023</v>
      </c>
      <c r="J1485" s="52" t="s">
        <v>24</v>
      </c>
      <c r="K1485" s="52" t="s">
        <v>73</v>
      </c>
      <c r="L1485" s="52" t="s">
        <v>69</v>
      </c>
      <c r="M1485" s="55">
        <v>93.15</v>
      </c>
      <c r="N1485" s="52">
        <v>4</v>
      </c>
      <c r="O1485" s="52">
        <v>0.03</v>
      </c>
      <c r="P1485" s="55">
        <v>118.43</v>
      </c>
      <c r="Q1485" s="75" t="s">
        <v>61</v>
      </c>
    </row>
    <row r="1486" spans="1:17">
      <c r="A1486" s="65">
        <v>2513</v>
      </c>
      <c r="B1486" s="52" t="s">
        <v>41</v>
      </c>
      <c r="C1486" s="52" t="s">
        <v>28</v>
      </c>
      <c r="D1486" s="52" t="s">
        <v>36</v>
      </c>
      <c r="E1486" s="52" t="s">
        <v>37</v>
      </c>
      <c r="F1486" s="52" t="s">
        <v>21</v>
      </c>
      <c r="G1486" s="52" t="s">
        <v>44</v>
      </c>
      <c r="H1486" s="52" t="s">
        <v>23</v>
      </c>
      <c r="I1486" s="52">
        <v>2024</v>
      </c>
      <c r="J1486" s="52" t="s">
        <v>24</v>
      </c>
      <c r="K1486" s="52" t="s">
        <v>64</v>
      </c>
      <c r="L1486" s="52" t="s">
        <v>34</v>
      </c>
      <c r="M1486" s="55">
        <v>92.84</v>
      </c>
      <c r="N1486" s="52">
        <v>327</v>
      </c>
      <c r="O1486" s="52">
        <v>0.27</v>
      </c>
      <c r="P1486" s="55">
        <v>3524.48</v>
      </c>
      <c r="Q1486" s="75" t="s">
        <v>27</v>
      </c>
    </row>
    <row r="1487" spans="1:17">
      <c r="A1487" s="65">
        <v>2514</v>
      </c>
      <c r="B1487" s="52" t="s">
        <v>41</v>
      </c>
      <c r="C1487" s="52" t="s">
        <v>18</v>
      </c>
      <c r="D1487" s="52" t="s">
        <v>36</v>
      </c>
      <c r="E1487" s="52" t="s">
        <v>62</v>
      </c>
      <c r="F1487" s="52" t="s">
        <v>21</v>
      </c>
      <c r="G1487" s="52" t="s">
        <v>57</v>
      </c>
      <c r="H1487" s="52" t="s">
        <v>31</v>
      </c>
      <c r="I1487" s="52">
        <v>2024</v>
      </c>
      <c r="J1487" s="52" t="s">
        <v>32</v>
      </c>
      <c r="K1487" s="52" t="s">
        <v>64</v>
      </c>
      <c r="L1487" s="52" t="s">
        <v>34</v>
      </c>
      <c r="M1487" s="55">
        <v>53.52</v>
      </c>
      <c r="N1487" s="52">
        <v>135</v>
      </c>
      <c r="O1487" s="52">
        <v>0.16</v>
      </c>
      <c r="P1487" s="55">
        <v>4752.45</v>
      </c>
      <c r="Q1487" s="75" t="s">
        <v>56</v>
      </c>
    </row>
    <row r="1488" spans="1:17">
      <c r="A1488" s="65">
        <v>2515</v>
      </c>
      <c r="B1488" s="52" t="s">
        <v>41</v>
      </c>
      <c r="C1488" s="52" t="s">
        <v>49</v>
      </c>
      <c r="D1488" s="52" t="s">
        <v>54</v>
      </c>
      <c r="E1488" s="52" t="s">
        <v>70</v>
      </c>
      <c r="F1488" s="52" t="s">
        <v>55</v>
      </c>
      <c r="G1488" s="52" t="s">
        <v>57</v>
      </c>
      <c r="H1488" s="52" t="s">
        <v>23</v>
      </c>
      <c r="I1488" s="52">
        <v>2024</v>
      </c>
      <c r="J1488" s="52" t="s">
        <v>32</v>
      </c>
      <c r="K1488" s="52" t="s">
        <v>53</v>
      </c>
      <c r="L1488" s="52" t="s">
        <v>39</v>
      </c>
      <c r="M1488" s="55">
        <v>65.73</v>
      </c>
      <c r="N1488" s="52">
        <v>447</v>
      </c>
      <c r="O1488" s="52">
        <v>0.11</v>
      </c>
      <c r="P1488" s="55">
        <v>2659.66</v>
      </c>
      <c r="Q1488" s="75" t="s">
        <v>27</v>
      </c>
    </row>
    <row r="1489" spans="1:17">
      <c r="A1489" s="65">
        <v>2518</v>
      </c>
      <c r="B1489" s="52" t="s">
        <v>41</v>
      </c>
      <c r="C1489" s="52" t="s">
        <v>28</v>
      </c>
      <c r="D1489" s="52" t="s">
        <v>42</v>
      </c>
      <c r="E1489" s="52" t="s">
        <v>20</v>
      </c>
      <c r="F1489" s="52" t="s">
        <v>38</v>
      </c>
      <c r="G1489" s="52" t="s">
        <v>44</v>
      </c>
      <c r="H1489" s="52" t="s">
        <v>23</v>
      </c>
      <c r="I1489" s="52">
        <v>2024</v>
      </c>
      <c r="J1489" s="52" t="s">
        <v>45</v>
      </c>
      <c r="K1489" s="52" t="s">
        <v>68</v>
      </c>
      <c r="L1489" s="52" t="s">
        <v>34</v>
      </c>
      <c r="M1489" s="55">
        <v>42.35</v>
      </c>
      <c r="N1489" s="52">
        <v>276</v>
      </c>
      <c r="O1489" s="52">
        <v>0.13</v>
      </c>
      <c r="P1489" s="55">
        <v>4874.4399999999996</v>
      </c>
      <c r="Q1489" s="75" t="s">
        <v>56</v>
      </c>
    </row>
    <row r="1490" spans="1:17">
      <c r="A1490" s="65">
        <v>2520</v>
      </c>
      <c r="B1490" s="52" t="s">
        <v>41</v>
      </c>
      <c r="C1490" s="52" t="s">
        <v>35</v>
      </c>
      <c r="D1490" s="52" t="s">
        <v>54</v>
      </c>
      <c r="E1490" s="52" t="s">
        <v>20</v>
      </c>
      <c r="F1490" s="52" t="s">
        <v>55</v>
      </c>
      <c r="G1490" s="52" t="s">
        <v>57</v>
      </c>
      <c r="H1490" s="52" t="s">
        <v>31</v>
      </c>
      <c r="I1490" s="52">
        <v>2024</v>
      </c>
      <c r="J1490" s="52" t="s">
        <v>32</v>
      </c>
      <c r="K1490" s="52" t="s">
        <v>73</v>
      </c>
      <c r="L1490" s="52" t="s">
        <v>66</v>
      </c>
      <c r="M1490" s="55">
        <v>71.08</v>
      </c>
      <c r="N1490" s="52">
        <v>216</v>
      </c>
      <c r="O1490" s="52">
        <v>7.0000000000000007E-2</v>
      </c>
      <c r="P1490" s="55">
        <v>4087.36</v>
      </c>
      <c r="Q1490" s="75" t="s">
        <v>56</v>
      </c>
    </row>
    <row r="1491" spans="1:17">
      <c r="A1491" s="65">
        <v>2521</v>
      </c>
      <c r="B1491" s="52" t="s">
        <v>41</v>
      </c>
      <c r="C1491" s="52" t="s">
        <v>49</v>
      </c>
      <c r="D1491" s="52" t="s">
        <v>19</v>
      </c>
      <c r="E1491" s="52" t="s">
        <v>62</v>
      </c>
      <c r="F1491" s="52" t="s">
        <v>43</v>
      </c>
      <c r="G1491" s="52" t="s">
        <v>22</v>
      </c>
      <c r="H1491" s="52" t="s">
        <v>31</v>
      </c>
      <c r="I1491" s="52">
        <v>2024</v>
      </c>
      <c r="J1491" s="52" t="s">
        <v>24</v>
      </c>
      <c r="K1491" s="52" t="s">
        <v>73</v>
      </c>
      <c r="L1491" s="52" t="s">
        <v>26</v>
      </c>
      <c r="M1491" s="55">
        <v>81.319999999999993</v>
      </c>
      <c r="N1491" s="52">
        <v>360</v>
      </c>
      <c r="O1491" s="52">
        <v>0.15</v>
      </c>
      <c r="P1491" s="55">
        <v>1208.8900000000001</v>
      </c>
      <c r="Q1491" s="75" t="s">
        <v>61</v>
      </c>
    </row>
    <row r="1492" spans="1:17">
      <c r="A1492" s="65">
        <v>2530</v>
      </c>
      <c r="B1492" s="52" t="s">
        <v>41</v>
      </c>
      <c r="C1492" s="52" t="s">
        <v>35</v>
      </c>
      <c r="D1492" s="52" t="s">
        <v>19</v>
      </c>
      <c r="E1492" s="52" t="s">
        <v>62</v>
      </c>
      <c r="F1492" s="52" t="s">
        <v>38</v>
      </c>
      <c r="G1492" s="52" t="s">
        <v>44</v>
      </c>
      <c r="H1492" s="52" t="s">
        <v>23</v>
      </c>
      <c r="I1492" s="52">
        <v>2024</v>
      </c>
      <c r="J1492" s="52" t="s">
        <v>24</v>
      </c>
      <c r="K1492" s="52" t="s">
        <v>53</v>
      </c>
      <c r="L1492" s="52" t="s">
        <v>39</v>
      </c>
      <c r="M1492" s="55">
        <v>89.92</v>
      </c>
      <c r="N1492" s="52">
        <v>139</v>
      </c>
      <c r="O1492" s="52">
        <v>0.18</v>
      </c>
      <c r="P1492" s="55">
        <v>1922.96</v>
      </c>
      <c r="Q1492" s="75" t="s">
        <v>27</v>
      </c>
    </row>
    <row r="1493" spans="1:17">
      <c r="A1493" s="65">
        <v>2535</v>
      </c>
      <c r="B1493" s="52" t="s">
        <v>41</v>
      </c>
      <c r="C1493" s="52" t="s">
        <v>49</v>
      </c>
      <c r="D1493" s="52" t="s">
        <v>42</v>
      </c>
      <c r="E1493" s="52" t="s">
        <v>20</v>
      </c>
      <c r="F1493" s="52" t="s">
        <v>55</v>
      </c>
      <c r="G1493" s="52" t="s">
        <v>57</v>
      </c>
      <c r="H1493" s="52" t="s">
        <v>31</v>
      </c>
      <c r="I1493" s="52">
        <v>2024</v>
      </c>
      <c r="J1493" s="52" t="s">
        <v>63</v>
      </c>
      <c r="K1493" s="52" t="s">
        <v>46</v>
      </c>
      <c r="L1493" s="52" t="s">
        <v>39</v>
      </c>
      <c r="M1493" s="55">
        <v>8.6199999999999992</v>
      </c>
      <c r="N1493" s="52">
        <v>1</v>
      </c>
      <c r="O1493" s="52">
        <v>0.04</v>
      </c>
      <c r="P1493" s="55">
        <v>1321.52</v>
      </c>
      <c r="Q1493" s="75" t="s">
        <v>56</v>
      </c>
    </row>
    <row r="1494" spans="1:17">
      <c r="A1494" s="65">
        <v>2536</v>
      </c>
      <c r="B1494" s="52" t="s">
        <v>41</v>
      </c>
      <c r="C1494" s="52" t="s">
        <v>18</v>
      </c>
      <c r="D1494" s="52" t="s">
        <v>54</v>
      </c>
      <c r="E1494" s="52" t="s">
        <v>30</v>
      </c>
      <c r="F1494" s="52" t="s">
        <v>38</v>
      </c>
      <c r="G1494" s="52" t="s">
        <v>57</v>
      </c>
      <c r="H1494" s="52" t="s">
        <v>31</v>
      </c>
      <c r="I1494" s="52">
        <v>2024</v>
      </c>
      <c r="J1494" s="52" t="s">
        <v>45</v>
      </c>
      <c r="K1494" s="52" t="s">
        <v>71</v>
      </c>
      <c r="L1494" s="52" t="s">
        <v>26</v>
      </c>
      <c r="M1494" s="55">
        <v>71.41</v>
      </c>
      <c r="N1494" s="52">
        <v>166</v>
      </c>
      <c r="O1494" s="52">
        <v>0.14000000000000001</v>
      </c>
      <c r="P1494" s="55">
        <v>1889.49</v>
      </c>
      <c r="Q1494" s="75" t="s">
        <v>27</v>
      </c>
    </row>
    <row r="1495" spans="1:17">
      <c r="A1495" s="65">
        <v>2537</v>
      </c>
      <c r="B1495" s="52" t="s">
        <v>41</v>
      </c>
      <c r="C1495" s="52" t="s">
        <v>18</v>
      </c>
      <c r="D1495" s="52" t="s">
        <v>29</v>
      </c>
      <c r="E1495" s="52" t="s">
        <v>67</v>
      </c>
      <c r="F1495" s="52" t="s">
        <v>55</v>
      </c>
      <c r="G1495" s="52" t="s">
        <v>57</v>
      </c>
      <c r="H1495" s="52" t="s">
        <v>31</v>
      </c>
      <c r="I1495" s="52">
        <v>2024</v>
      </c>
      <c r="J1495" s="52" t="s">
        <v>45</v>
      </c>
      <c r="K1495" s="52" t="s">
        <v>68</v>
      </c>
      <c r="L1495" s="52" t="s">
        <v>69</v>
      </c>
      <c r="M1495" s="55">
        <v>17.309999999999999</v>
      </c>
      <c r="N1495" s="52">
        <v>447</v>
      </c>
      <c r="O1495" s="52">
        <v>0.28000000000000003</v>
      </c>
      <c r="P1495" s="55">
        <v>1489.55</v>
      </c>
      <c r="Q1495" s="75" t="s">
        <v>56</v>
      </c>
    </row>
    <row r="1496" spans="1:17">
      <c r="A1496" s="65">
        <v>2539</v>
      </c>
      <c r="B1496" s="52" t="s">
        <v>41</v>
      </c>
      <c r="C1496" s="52" t="s">
        <v>28</v>
      </c>
      <c r="D1496" s="52" t="s">
        <v>52</v>
      </c>
      <c r="E1496" s="52" t="s">
        <v>59</v>
      </c>
      <c r="F1496" s="52" t="s">
        <v>38</v>
      </c>
      <c r="G1496" s="52" t="s">
        <v>22</v>
      </c>
      <c r="H1496" s="52" t="s">
        <v>31</v>
      </c>
      <c r="I1496" s="52">
        <v>2023</v>
      </c>
      <c r="J1496" s="52" t="s">
        <v>32</v>
      </c>
      <c r="K1496" s="52" t="s">
        <v>33</v>
      </c>
      <c r="L1496" s="52" t="s">
        <v>26</v>
      </c>
      <c r="M1496" s="55">
        <v>29.99</v>
      </c>
      <c r="N1496" s="52">
        <v>389</v>
      </c>
      <c r="O1496" s="52">
        <v>0.15</v>
      </c>
      <c r="P1496" s="55">
        <v>976.43</v>
      </c>
      <c r="Q1496" s="75" t="s">
        <v>56</v>
      </c>
    </row>
    <row r="1497" spans="1:17">
      <c r="A1497" s="65">
        <v>2546</v>
      </c>
      <c r="B1497" s="52" t="s">
        <v>41</v>
      </c>
      <c r="C1497" s="52" t="s">
        <v>35</v>
      </c>
      <c r="D1497" s="52" t="s">
        <v>29</v>
      </c>
      <c r="E1497" s="52" t="s">
        <v>67</v>
      </c>
      <c r="F1497" s="52" t="s">
        <v>43</v>
      </c>
      <c r="G1497" s="52" t="s">
        <v>22</v>
      </c>
      <c r="H1497" s="52" t="s">
        <v>23</v>
      </c>
      <c r="I1497" s="52">
        <v>2024</v>
      </c>
      <c r="J1497" s="52" t="s">
        <v>45</v>
      </c>
      <c r="K1497" s="52" t="s">
        <v>68</v>
      </c>
      <c r="L1497" s="52" t="s">
        <v>39</v>
      </c>
      <c r="M1497" s="55">
        <v>56.18</v>
      </c>
      <c r="N1497" s="52">
        <v>81</v>
      </c>
      <c r="O1497" s="52">
        <v>0.11</v>
      </c>
      <c r="P1497" s="55">
        <v>4979.24</v>
      </c>
      <c r="Q1497" s="75" t="s">
        <v>61</v>
      </c>
    </row>
    <row r="1498" spans="1:17">
      <c r="A1498" s="65">
        <v>2547</v>
      </c>
      <c r="B1498" s="52" t="s">
        <v>41</v>
      </c>
      <c r="C1498" s="52" t="s">
        <v>28</v>
      </c>
      <c r="D1498" s="52" t="s">
        <v>54</v>
      </c>
      <c r="E1498" s="52" t="s">
        <v>59</v>
      </c>
      <c r="F1498" s="52" t="s">
        <v>55</v>
      </c>
      <c r="G1498" s="52" t="s">
        <v>22</v>
      </c>
      <c r="H1498" s="52" t="s">
        <v>31</v>
      </c>
      <c r="I1498" s="52">
        <v>2023</v>
      </c>
      <c r="J1498" s="52" t="s">
        <v>24</v>
      </c>
      <c r="K1498" s="52" t="s">
        <v>72</v>
      </c>
      <c r="L1498" s="52" t="s">
        <v>69</v>
      </c>
      <c r="M1498" s="55">
        <v>80.66</v>
      </c>
      <c r="N1498" s="52">
        <v>332</v>
      </c>
      <c r="O1498" s="52">
        <v>7.0000000000000007E-2</v>
      </c>
      <c r="P1498" s="55">
        <v>4846.49</v>
      </c>
      <c r="Q1498" s="75" t="s">
        <v>61</v>
      </c>
    </row>
    <row r="1499" spans="1:17">
      <c r="A1499" s="65">
        <v>2548</v>
      </c>
      <c r="B1499" s="52" t="s">
        <v>41</v>
      </c>
      <c r="C1499" s="52" t="s">
        <v>35</v>
      </c>
      <c r="D1499" s="52" t="s">
        <v>36</v>
      </c>
      <c r="E1499" s="52" t="s">
        <v>37</v>
      </c>
      <c r="F1499" s="52" t="s">
        <v>38</v>
      </c>
      <c r="G1499" s="52" t="s">
        <v>44</v>
      </c>
      <c r="H1499" s="52" t="s">
        <v>31</v>
      </c>
      <c r="I1499" s="52">
        <v>2023</v>
      </c>
      <c r="J1499" s="52" t="s">
        <v>45</v>
      </c>
      <c r="K1499" s="52" t="s">
        <v>71</v>
      </c>
      <c r="L1499" s="52" t="s">
        <v>66</v>
      </c>
      <c r="M1499" s="55">
        <v>86.9</v>
      </c>
      <c r="N1499" s="52">
        <v>55</v>
      </c>
      <c r="O1499" s="52">
        <v>0.02</v>
      </c>
      <c r="P1499" s="55">
        <v>175.87</v>
      </c>
      <c r="Q1499" s="75" t="s">
        <v>40</v>
      </c>
    </row>
    <row r="1500" spans="1:17">
      <c r="A1500" s="65">
        <v>2549</v>
      </c>
      <c r="B1500" s="52" t="s">
        <v>41</v>
      </c>
      <c r="C1500" s="52" t="s">
        <v>35</v>
      </c>
      <c r="D1500" s="52" t="s">
        <v>19</v>
      </c>
      <c r="E1500" s="52" t="s">
        <v>70</v>
      </c>
      <c r="F1500" s="52" t="s">
        <v>21</v>
      </c>
      <c r="G1500" s="52" t="s">
        <v>57</v>
      </c>
      <c r="H1500" s="52" t="s">
        <v>23</v>
      </c>
      <c r="I1500" s="52">
        <v>2023</v>
      </c>
      <c r="J1500" s="52" t="s">
        <v>63</v>
      </c>
      <c r="K1500" s="52" t="s">
        <v>64</v>
      </c>
      <c r="L1500" s="52" t="s">
        <v>66</v>
      </c>
      <c r="M1500" s="55">
        <v>23.99</v>
      </c>
      <c r="N1500" s="52">
        <v>185</v>
      </c>
      <c r="O1500" s="52">
        <v>0.09</v>
      </c>
      <c r="P1500" s="55">
        <v>1434.38</v>
      </c>
      <c r="Q1500" s="75" t="s">
        <v>47</v>
      </c>
    </row>
    <row r="1501" spans="1:17">
      <c r="A1501" s="65">
        <v>2553</v>
      </c>
      <c r="B1501" s="52" t="s">
        <v>41</v>
      </c>
      <c r="C1501" s="52" t="s">
        <v>49</v>
      </c>
      <c r="D1501" s="52" t="s">
        <v>19</v>
      </c>
      <c r="E1501" s="52" t="s">
        <v>70</v>
      </c>
      <c r="F1501" s="52" t="s">
        <v>21</v>
      </c>
      <c r="G1501" s="52" t="s">
        <v>44</v>
      </c>
      <c r="H1501" s="52" t="s">
        <v>23</v>
      </c>
      <c r="I1501" s="52">
        <v>2023</v>
      </c>
      <c r="J1501" s="52" t="s">
        <v>45</v>
      </c>
      <c r="K1501" s="52" t="s">
        <v>73</v>
      </c>
      <c r="L1501" s="52" t="s">
        <v>39</v>
      </c>
      <c r="M1501" s="55">
        <v>30.93</v>
      </c>
      <c r="N1501" s="52">
        <v>484</v>
      </c>
      <c r="O1501" s="52">
        <v>0.1</v>
      </c>
      <c r="P1501" s="55">
        <v>1710.76</v>
      </c>
      <c r="Q1501" s="75" t="s">
        <v>27</v>
      </c>
    </row>
    <row r="1502" spans="1:17">
      <c r="A1502" s="65">
        <v>2555</v>
      </c>
      <c r="B1502" s="52" t="s">
        <v>41</v>
      </c>
      <c r="C1502" s="52" t="s">
        <v>18</v>
      </c>
      <c r="D1502" s="52" t="s">
        <v>36</v>
      </c>
      <c r="E1502" s="52" t="s">
        <v>67</v>
      </c>
      <c r="F1502" s="52" t="s">
        <v>55</v>
      </c>
      <c r="G1502" s="52" t="s">
        <v>22</v>
      </c>
      <c r="H1502" s="52" t="s">
        <v>31</v>
      </c>
      <c r="I1502" s="52">
        <v>2024</v>
      </c>
      <c r="J1502" s="52" t="s">
        <v>45</v>
      </c>
      <c r="K1502" s="52" t="s">
        <v>33</v>
      </c>
      <c r="L1502" s="52" t="s">
        <v>39</v>
      </c>
      <c r="M1502" s="55">
        <v>34.53</v>
      </c>
      <c r="N1502" s="52">
        <v>287</v>
      </c>
      <c r="O1502" s="52">
        <v>0.25</v>
      </c>
      <c r="P1502" s="55">
        <v>4090.2</v>
      </c>
      <c r="Q1502" s="75" t="s">
        <v>56</v>
      </c>
    </row>
    <row r="1503" spans="1:17">
      <c r="A1503" s="65">
        <v>2559</v>
      </c>
      <c r="B1503" s="52" t="s">
        <v>41</v>
      </c>
      <c r="C1503" s="52" t="s">
        <v>28</v>
      </c>
      <c r="D1503" s="52" t="s">
        <v>36</v>
      </c>
      <c r="E1503" s="52" t="s">
        <v>67</v>
      </c>
      <c r="F1503" s="52" t="s">
        <v>21</v>
      </c>
      <c r="G1503" s="52" t="s">
        <v>57</v>
      </c>
      <c r="H1503" s="52" t="s">
        <v>31</v>
      </c>
      <c r="I1503" s="52">
        <v>2024</v>
      </c>
      <c r="J1503" s="52" t="s">
        <v>24</v>
      </c>
      <c r="K1503" s="52" t="s">
        <v>46</v>
      </c>
      <c r="L1503" s="52" t="s">
        <v>66</v>
      </c>
      <c r="M1503" s="55">
        <v>49.59</v>
      </c>
      <c r="N1503" s="52">
        <v>214</v>
      </c>
      <c r="O1503" s="52">
        <v>0.01</v>
      </c>
      <c r="P1503" s="55">
        <v>798.29</v>
      </c>
      <c r="Q1503" s="75" t="s">
        <v>56</v>
      </c>
    </row>
    <row r="1504" spans="1:17">
      <c r="A1504" s="65">
        <v>2560</v>
      </c>
      <c r="B1504" s="52" t="s">
        <v>41</v>
      </c>
      <c r="C1504" s="52" t="s">
        <v>49</v>
      </c>
      <c r="D1504" s="52" t="s">
        <v>29</v>
      </c>
      <c r="E1504" s="52" t="s">
        <v>67</v>
      </c>
      <c r="F1504" s="52" t="s">
        <v>55</v>
      </c>
      <c r="G1504" s="52" t="s">
        <v>22</v>
      </c>
      <c r="H1504" s="52" t="s">
        <v>31</v>
      </c>
      <c r="I1504" s="52">
        <v>2023</v>
      </c>
      <c r="J1504" s="52" t="s">
        <v>32</v>
      </c>
      <c r="K1504" s="52" t="s">
        <v>73</v>
      </c>
      <c r="L1504" s="52" t="s">
        <v>34</v>
      </c>
      <c r="M1504" s="55">
        <v>32.57</v>
      </c>
      <c r="N1504" s="52">
        <v>266</v>
      </c>
      <c r="O1504" s="52">
        <v>0.09</v>
      </c>
      <c r="P1504" s="55">
        <v>3939.42</v>
      </c>
      <c r="Q1504" s="75" t="s">
        <v>61</v>
      </c>
    </row>
    <row r="1505" spans="1:17">
      <c r="A1505" s="65">
        <v>2563</v>
      </c>
      <c r="B1505" s="52" t="s">
        <v>41</v>
      </c>
      <c r="C1505" s="52" t="s">
        <v>28</v>
      </c>
      <c r="D1505" s="52" t="s">
        <v>54</v>
      </c>
      <c r="E1505" s="52" t="s">
        <v>67</v>
      </c>
      <c r="F1505" s="52" t="s">
        <v>55</v>
      </c>
      <c r="G1505" s="52" t="s">
        <v>44</v>
      </c>
      <c r="H1505" s="52" t="s">
        <v>31</v>
      </c>
      <c r="I1505" s="52">
        <v>2023</v>
      </c>
      <c r="J1505" s="52" t="s">
        <v>63</v>
      </c>
      <c r="K1505" s="52" t="s">
        <v>46</v>
      </c>
      <c r="L1505" s="52" t="s">
        <v>66</v>
      </c>
      <c r="M1505" s="55">
        <v>6.98</v>
      </c>
      <c r="N1505" s="52">
        <v>363</v>
      </c>
      <c r="O1505" s="52">
        <v>0.26</v>
      </c>
      <c r="P1505" s="55">
        <v>3551.34</v>
      </c>
      <c r="Q1505" s="75" t="s">
        <v>27</v>
      </c>
    </row>
    <row r="1506" spans="1:17">
      <c r="A1506" s="65">
        <v>2570</v>
      </c>
      <c r="B1506" s="52" t="s">
        <v>41</v>
      </c>
      <c r="C1506" s="52" t="s">
        <v>35</v>
      </c>
      <c r="D1506" s="52" t="s">
        <v>36</v>
      </c>
      <c r="E1506" s="52" t="s">
        <v>30</v>
      </c>
      <c r="F1506" s="52" t="s">
        <v>43</v>
      </c>
      <c r="G1506" s="52" t="s">
        <v>57</v>
      </c>
      <c r="H1506" s="52" t="s">
        <v>31</v>
      </c>
      <c r="I1506" s="52">
        <v>2024</v>
      </c>
      <c r="J1506" s="52" t="s">
        <v>24</v>
      </c>
      <c r="K1506" s="52" t="s">
        <v>68</v>
      </c>
      <c r="L1506" s="52" t="s">
        <v>66</v>
      </c>
      <c r="M1506" s="55">
        <v>49.03</v>
      </c>
      <c r="N1506" s="52">
        <v>232</v>
      </c>
      <c r="O1506" s="52">
        <v>0.17</v>
      </c>
      <c r="P1506" s="55">
        <v>1667.34</v>
      </c>
      <c r="Q1506" s="75" t="s">
        <v>27</v>
      </c>
    </row>
    <row r="1507" spans="1:17">
      <c r="A1507" s="65">
        <v>2573</v>
      </c>
      <c r="B1507" s="52" t="s">
        <v>41</v>
      </c>
      <c r="C1507" s="52" t="s">
        <v>28</v>
      </c>
      <c r="D1507" s="52" t="s">
        <v>42</v>
      </c>
      <c r="E1507" s="52" t="s">
        <v>70</v>
      </c>
      <c r="F1507" s="52" t="s">
        <v>21</v>
      </c>
      <c r="G1507" s="52" t="s">
        <v>22</v>
      </c>
      <c r="H1507" s="52" t="s">
        <v>23</v>
      </c>
      <c r="I1507" s="52">
        <v>2023</v>
      </c>
      <c r="J1507" s="52" t="s">
        <v>32</v>
      </c>
      <c r="K1507" s="52" t="s">
        <v>25</v>
      </c>
      <c r="L1507" s="52" t="s">
        <v>66</v>
      </c>
      <c r="M1507" s="55">
        <v>89.12</v>
      </c>
      <c r="N1507" s="52">
        <v>309</v>
      </c>
      <c r="O1507" s="52">
        <v>0.04</v>
      </c>
      <c r="P1507" s="55">
        <v>1311.85</v>
      </c>
      <c r="Q1507" s="75" t="s">
        <v>40</v>
      </c>
    </row>
    <row r="1508" spans="1:17">
      <c r="A1508" s="65">
        <v>2574</v>
      </c>
      <c r="B1508" s="52" t="s">
        <v>41</v>
      </c>
      <c r="C1508" s="52" t="s">
        <v>28</v>
      </c>
      <c r="D1508" s="52" t="s">
        <v>36</v>
      </c>
      <c r="E1508" s="52" t="s">
        <v>59</v>
      </c>
      <c r="F1508" s="52" t="s">
        <v>55</v>
      </c>
      <c r="G1508" s="52" t="s">
        <v>22</v>
      </c>
      <c r="H1508" s="52" t="s">
        <v>23</v>
      </c>
      <c r="I1508" s="52">
        <v>2023</v>
      </c>
      <c r="J1508" s="52" t="s">
        <v>45</v>
      </c>
      <c r="K1508" s="52" t="s">
        <v>58</v>
      </c>
      <c r="L1508" s="52" t="s">
        <v>39</v>
      </c>
      <c r="M1508" s="55">
        <v>71.98</v>
      </c>
      <c r="N1508" s="52">
        <v>149</v>
      </c>
      <c r="O1508" s="52">
        <v>0.17</v>
      </c>
      <c r="P1508" s="55">
        <v>2325.58</v>
      </c>
      <c r="Q1508" s="75" t="s">
        <v>56</v>
      </c>
    </row>
    <row r="1509" spans="1:17">
      <c r="A1509" s="65">
        <v>2576</v>
      </c>
      <c r="B1509" s="52" t="s">
        <v>41</v>
      </c>
      <c r="C1509" s="52" t="s">
        <v>18</v>
      </c>
      <c r="D1509" s="52" t="s">
        <v>54</v>
      </c>
      <c r="E1509" s="52" t="s">
        <v>67</v>
      </c>
      <c r="F1509" s="52" t="s">
        <v>21</v>
      </c>
      <c r="G1509" s="52" t="s">
        <v>57</v>
      </c>
      <c r="H1509" s="52" t="s">
        <v>31</v>
      </c>
      <c r="I1509" s="52">
        <v>2024</v>
      </c>
      <c r="J1509" s="52" t="s">
        <v>63</v>
      </c>
      <c r="K1509" s="52" t="s">
        <v>33</v>
      </c>
      <c r="L1509" s="52" t="s">
        <v>39</v>
      </c>
      <c r="M1509" s="55">
        <v>92.67</v>
      </c>
      <c r="N1509" s="52">
        <v>458</v>
      </c>
      <c r="O1509" s="52">
        <v>0.17</v>
      </c>
      <c r="P1509" s="55">
        <v>2691.29</v>
      </c>
      <c r="Q1509" s="75" t="s">
        <v>56</v>
      </c>
    </row>
    <row r="1510" spans="1:17">
      <c r="A1510" s="65">
        <v>2582</v>
      </c>
      <c r="B1510" s="52" t="s">
        <v>41</v>
      </c>
      <c r="C1510" s="52" t="s">
        <v>28</v>
      </c>
      <c r="D1510" s="52" t="s">
        <v>19</v>
      </c>
      <c r="E1510" s="52" t="s">
        <v>20</v>
      </c>
      <c r="F1510" s="52" t="s">
        <v>55</v>
      </c>
      <c r="G1510" s="52" t="s">
        <v>44</v>
      </c>
      <c r="H1510" s="52" t="s">
        <v>23</v>
      </c>
      <c r="I1510" s="52">
        <v>2024</v>
      </c>
      <c r="J1510" s="52" t="s">
        <v>63</v>
      </c>
      <c r="K1510" s="52" t="s">
        <v>25</v>
      </c>
      <c r="L1510" s="52" t="s">
        <v>69</v>
      </c>
      <c r="M1510" s="55">
        <v>52</v>
      </c>
      <c r="N1510" s="52">
        <v>149</v>
      </c>
      <c r="O1510" s="52">
        <v>0.06</v>
      </c>
      <c r="P1510" s="55">
        <v>2959.41</v>
      </c>
      <c r="Q1510" s="75" t="s">
        <v>27</v>
      </c>
    </row>
    <row r="1511" spans="1:17">
      <c r="A1511" s="65">
        <v>2583</v>
      </c>
      <c r="B1511" s="52" t="s">
        <v>41</v>
      </c>
      <c r="C1511" s="52" t="s">
        <v>18</v>
      </c>
      <c r="D1511" s="52" t="s">
        <v>50</v>
      </c>
      <c r="E1511" s="52" t="s">
        <v>70</v>
      </c>
      <c r="F1511" s="52" t="s">
        <v>55</v>
      </c>
      <c r="G1511" s="52" t="s">
        <v>44</v>
      </c>
      <c r="H1511" s="52" t="s">
        <v>23</v>
      </c>
      <c r="I1511" s="52">
        <v>2023</v>
      </c>
      <c r="J1511" s="52" t="s">
        <v>45</v>
      </c>
      <c r="K1511" s="52" t="s">
        <v>73</v>
      </c>
      <c r="L1511" s="52" t="s">
        <v>34</v>
      </c>
      <c r="M1511" s="55">
        <v>27.49</v>
      </c>
      <c r="N1511" s="52">
        <v>9</v>
      </c>
      <c r="O1511" s="52">
        <v>0.27</v>
      </c>
      <c r="P1511" s="55">
        <v>2955.52</v>
      </c>
      <c r="Q1511" s="75" t="s">
        <v>56</v>
      </c>
    </row>
    <row r="1512" spans="1:17">
      <c r="A1512" s="65">
        <v>2584</v>
      </c>
      <c r="B1512" s="52" t="s">
        <v>41</v>
      </c>
      <c r="C1512" s="52" t="s">
        <v>28</v>
      </c>
      <c r="D1512" s="52" t="s">
        <v>19</v>
      </c>
      <c r="E1512" s="52" t="s">
        <v>70</v>
      </c>
      <c r="F1512" s="52" t="s">
        <v>43</v>
      </c>
      <c r="G1512" s="52" t="s">
        <v>44</v>
      </c>
      <c r="H1512" s="52" t="s">
        <v>23</v>
      </c>
      <c r="I1512" s="52">
        <v>2023</v>
      </c>
      <c r="J1512" s="52" t="s">
        <v>32</v>
      </c>
      <c r="K1512" s="52" t="s">
        <v>51</v>
      </c>
      <c r="L1512" s="52" t="s">
        <v>34</v>
      </c>
      <c r="M1512" s="55">
        <v>50</v>
      </c>
      <c r="N1512" s="52">
        <v>299</v>
      </c>
      <c r="O1512" s="52">
        <v>0.1</v>
      </c>
      <c r="P1512" s="55">
        <v>2403.3200000000002</v>
      </c>
      <c r="Q1512" s="75" t="s">
        <v>40</v>
      </c>
    </row>
    <row r="1513" spans="1:17">
      <c r="A1513" s="65">
        <v>2585</v>
      </c>
      <c r="B1513" s="52" t="s">
        <v>41</v>
      </c>
      <c r="C1513" s="52" t="s">
        <v>49</v>
      </c>
      <c r="D1513" s="52" t="s">
        <v>52</v>
      </c>
      <c r="E1513" s="52" t="s">
        <v>30</v>
      </c>
      <c r="F1513" s="52" t="s">
        <v>38</v>
      </c>
      <c r="G1513" s="52" t="s">
        <v>22</v>
      </c>
      <c r="H1513" s="52" t="s">
        <v>31</v>
      </c>
      <c r="I1513" s="52">
        <v>2024</v>
      </c>
      <c r="J1513" s="52" t="s">
        <v>32</v>
      </c>
      <c r="K1513" s="52" t="s">
        <v>72</v>
      </c>
      <c r="L1513" s="52" t="s">
        <v>34</v>
      </c>
      <c r="M1513" s="55">
        <v>37.69</v>
      </c>
      <c r="N1513" s="52">
        <v>168</v>
      </c>
      <c r="O1513" s="52">
        <v>0.21</v>
      </c>
      <c r="P1513" s="55">
        <v>2968.8</v>
      </c>
      <c r="Q1513" s="75" t="s">
        <v>61</v>
      </c>
    </row>
    <row r="1514" spans="1:17">
      <c r="A1514" s="65">
        <v>2586</v>
      </c>
      <c r="B1514" s="52" t="s">
        <v>41</v>
      </c>
      <c r="C1514" s="52" t="s">
        <v>28</v>
      </c>
      <c r="D1514" s="52" t="s">
        <v>54</v>
      </c>
      <c r="E1514" s="52" t="s">
        <v>70</v>
      </c>
      <c r="F1514" s="52" t="s">
        <v>21</v>
      </c>
      <c r="G1514" s="52" t="s">
        <v>22</v>
      </c>
      <c r="H1514" s="52" t="s">
        <v>31</v>
      </c>
      <c r="I1514" s="52">
        <v>2023</v>
      </c>
      <c r="J1514" s="52" t="s">
        <v>45</v>
      </c>
      <c r="K1514" s="52" t="s">
        <v>71</v>
      </c>
      <c r="L1514" s="52" t="s">
        <v>39</v>
      </c>
      <c r="M1514" s="55">
        <v>58.17</v>
      </c>
      <c r="N1514" s="52">
        <v>14</v>
      </c>
      <c r="O1514" s="52">
        <v>0.11</v>
      </c>
      <c r="P1514" s="55">
        <v>3759.3</v>
      </c>
      <c r="Q1514" s="75" t="s">
        <v>56</v>
      </c>
    </row>
    <row r="1515" spans="1:17">
      <c r="A1515" s="65">
        <v>2590</v>
      </c>
      <c r="B1515" s="52" t="s">
        <v>41</v>
      </c>
      <c r="C1515" s="52" t="s">
        <v>18</v>
      </c>
      <c r="D1515" s="52" t="s">
        <v>36</v>
      </c>
      <c r="E1515" s="52" t="s">
        <v>37</v>
      </c>
      <c r="F1515" s="52" t="s">
        <v>60</v>
      </c>
      <c r="G1515" s="52" t="s">
        <v>57</v>
      </c>
      <c r="H1515" s="52" t="s">
        <v>31</v>
      </c>
      <c r="I1515" s="52">
        <v>2023</v>
      </c>
      <c r="J1515" s="52" t="s">
        <v>45</v>
      </c>
      <c r="K1515" s="52" t="s">
        <v>65</v>
      </c>
      <c r="L1515" s="52" t="s">
        <v>66</v>
      </c>
      <c r="M1515" s="55">
        <v>66.59</v>
      </c>
      <c r="N1515" s="52">
        <v>158</v>
      </c>
      <c r="O1515" s="52">
        <v>0.15</v>
      </c>
      <c r="P1515" s="55">
        <v>674.96</v>
      </c>
      <c r="Q1515" s="75" t="s">
        <v>56</v>
      </c>
    </row>
    <row r="1516" spans="1:17">
      <c r="A1516" s="65">
        <v>2593</v>
      </c>
      <c r="B1516" s="52" t="s">
        <v>41</v>
      </c>
      <c r="C1516" s="52" t="s">
        <v>35</v>
      </c>
      <c r="D1516" s="52" t="s">
        <v>52</v>
      </c>
      <c r="E1516" s="52" t="s">
        <v>70</v>
      </c>
      <c r="F1516" s="52" t="s">
        <v>43</v>
      </c>
      <c r="G1516" s="52" t="s">
        <v>57</v>
      </c>
      <c r="H1516" s="52" t="s">
        <v>31</v>
      </c>
      <c r="I1516" s="52">
        <v>2024</v>
      </c>
      <c r="J1516" s="52" t="s">
        <v>24</v>
      </c>
      <c r="K1516" s="52" t="s">
        <v>68</v>
      </c>
      <c r="L1516" s="52" t="s">
        <v>34</v>
      </c>
      <c r="M1516" s="55">
        <v>79.069999999999993</v>
      </c>
      <c r="N1516" s="52">
        <v>9</v>
      </c>
      <c r="O1516" s="52">
        <v>0.27</v>
      </c>
      <c r="P1516" s="55">
        <v>1752.26</v>
      </c>
      <c r="Q1516" s="75" t="s">
        <v>61</v>
      </c>
    </row>
    <row r="1517" spans="1:17">
      <c r="A1517" s="65">
        <v>2594</v>
      </c>
      <c r="B1517" s="52" t="s">
        <v>41</v>
      </c>
      <c r="C1517" s="52" t="s">
        <v>35</v>
      </c>
      <c r="D1517" s="52" t="s">
        <v>36</v>
      </c>
      <c r="E1517" s="52" t="s">
        <v>37</v>
      </c>
      <c r="F1517" s="52" t="s">
        <v>38</v>
      </c>
      <c r="G1517" s="52" t="s">
        <v>44</v>
      </c>
      <c r="H1517" s="52" t="s">
        <v>23</v>
      </c>
      <c r="I1517" s="52">
        <v>2024</v>
      </c>
      <c r="J1517" s="52" t="s">
        <v>45</v>
      </c>
      <c r="K1517" s="52" t="s">
        <v>65</v>
      </c>
      <c r="L1517" s="52" t="s">
        <v>69</v>
      </c>
      <c r="M1517" s="55">
        <v>95.83</v>
      </c>
      <c r="N1517" s="52">
        <v>458</v>
      </c>
      <c r="O1517" s="52">
        <v>0.02</v>
      </c>
      <c r="P1517" s="55">
        <v>1017.92</v>
      </c>
      <c r="Q1517" s="75" t="s">
        <v>27</v>
      </c>
    </row>
    <row r="1518" spans="1:17">
      <c r="A1518" s="65">
        <v>2598</v>
      </c>
      <c r="B1518" s="52" t="s">
        <v>41</v>
      </c>
      <c r="C1518" s="52" t="s">
        <v>35</v>
      </c>
      <c r="D1518" s="52" t="s">
        <v>29</v>
      </c>
      <c r="E1518" s="52" t="s">
        <v>20</v>
      </c>
      <c r="F1518" s="52" t="s">
        <v>38</v>
      </c>
      <c r="G1518" s="52" t="s">
        <v>44</v>
      </c>
      <c r="H1518" s="52" t="s">
        <v>23</v>
      </c>
      <c r="I1518" s="52">
        <v>2023</v>
      </c>
      <c r="J1518" s="52" t="s">
        <v>32</v>
      </c>
      <c r="K1518" s="52" t="s">
        <v>58</v>
      </c>
      <c r="L1518" s="52" t="s">
        <v>26</v>
      </c>
      <c r="M1518" s="55">
        <v>68.48</v>
      </c>
      <c r="N1518" s="52">
        <v>380</v>
      </c>
      <c r="O1518" s="52">
        <v>0.05</v>
      </c>
      <c r="P1518" s="55">
        <v>1567.21</v>
      </c>
      <c r="Q1518" s="75" t="s">
        <v>40</v>
      </c>
    </row>
    <row r="1519" spans="1:17">
      <c r="A1519" s="65">
        <v>2601</v>
      </c>
      <c r="B1519" s="52" t="s">
        <v>41</v>
      </c>
      <c r="C1519" s="52" t="s">
        <v>49</v>
      </c>
      <c r="D1519" s="52" t="s">
        <v>50</v>
      </c>
      <c r="E1519" s="52" t="s">
        <v>59</v>
      </c>
      <c r="F1519" s="52" t="s">
        <v>38</v>
      </c>
      <c r="G1519" s="52" t="s">
        <v>57</v>
      </c>
      <c r="H1519" s="52" t="s">
        <v>23</v>
      </c>
      <c r="I1519" s="52">
        <v>2023</v>
      </c>
      <c r="J1519" s="52" t="s">
        <v>32</v>
      </c>
      <c r="K1519" s="52" t="s">
        <v>33</v>
      </c>
      <c r="L1519" s="52" t="s">
        <v>39</v>
      </c>
      <c r="M1519" s="55">
        <v>63.5</v>
      </c>
      <c r="N1519" s="52">
        <v>494</v>
      </c>
      <c r="O1519" s="52">
        <v>0.03</v>
      </c>
      <c r="P1519" s="55">
        <v>1388.01</v>
      </c>
      <c r="Q1519" s="75" t="s">
        <v>56</v>
      </c>
    </row>
    <row r="1520" spans="1:17">
      <c r="A1520" s="65">
        <v>2602</v>
      </c>
      <c r="B1520" s="52" t="s">
        <v>41</v>
      </c>
      <c r="C1520" s="52" t="s">
        <v>35</v>
      </c>
      <c r="D1520" s="52" t="s">
        <v>54</v>
      </c>
      <c r="E1520" s="52" t="s">
        <v>37</v>
      </c>
      <c r="F1520" s="52" t="s">
        <v>55</v>
      </c>
      <c r="G1520" s="52" t="s">
        <v>44</v>
      </c>
      <c r="H1520" s="52" t="s">
        <v>31</v>
      </c>
      <c r="I1520" s="52">
        <v>2024</v>
      </c>
      <c r="J1520" s="52" t="s">
        <v>63</v>
      </c>
      <c r="K1520" s="52" t="s">
        <v>46</v>
      </c>
      <c r="L1520" s="52" t="s">
        <v>66</v>
      </c>
      <c r="M1520" s="55">
        <v>40.86</v>
      </c>
      <c r="N1520" s="52">
        <v>480</v>
      </c>
      <c r="O1520" s="52">
        <v>0.21</v>
      </c>
      <c r="P1520" s="55">
        <v>2715.71</v>
      </c>
      <c r="Q1520" s="75" t="s">
        <v>61</v>
      </c>
    </row>
    <row r="1521" spans="1:17">
      <c r="A1521" s="65">
        <v>2603</v>
      </c>
      <c r="B1521" s="52" t="s">
        <v>41</v>
      </c>
      <c r="C1521" s="52" t="s">
        <v>35</v>
      </c>
      <c r="D1521" s="52" t="s">
        <v>36</v>
      </c>
      <c r="E1521" s="52" t="s">
        <v>20</v>
      </c>
      <c r="F1521" s="52" t="s">
        <v>60</v>
      </c>
      <c r="G1521" s="52" t="s">
        <v>57</v>
      </c>
      <c r="H1521" s="52" t="s">
        <v>23</v>
      </c>
      <c r="I1521" s="52">
        <v>2024</v>
      </c>
      <c r="J1521" s="52" t="s">
        <v>45</v>
      </c>
      <c r="K1521" s="52" t="s">
        <v>72</v>
      </c>
      <c r="L1521" s="52" t="s">
        <v>34</v>
      </c>
      <c r="M1521" s="55">
        <v>94.36</v>
      </c>
      <c r="N1521" s="52">
        <v>121</v>
      </c>
      <c r="O1521" s="52">
        <v>0.15</v>
      </c>
      <c r="P1521" s="55">
        <v>2306.62</v>
      </c>
      <c r="Q1521" s="75" t="s">
        <v>40</v>
      </c>
    </row>
    <row r="1522" spans="1:17">
      <c r="A1522" s="65">
        <v>2606</v>
      </c>
      <c r="B1522" s="52" t="s">
        <v>41</v>
      </c>
      <c r="C1522" s="52" t="s">
        <v>18</v>
      </c>
      <c r="D1522" s="52" t="s">
        <v>50</v>
      </c>
      <c r="E1522" s="52" t="s">
        <v>30</v>
      </c>
      <c r="F1522" s="52" t="s">
        <v>38</v>
      </c>
      <c r="G1522" s="52" t="s">
        <v>22</v>
      </c>
      <c r="H1522" s="52" t="s">
        <v>23</v>
      </c>
      <c r="I1522" s="52">
        <v>2023</v>
      </c>
      <c r="J1522" s="52" t="s">
        <v>32</v>
      </c>
      <c r="K1522" s="52" t="s">
        <v>33</v>
      </c>
      <c r="L1522" s="52" t="s">
        <v>66</v>
      </c>
      <c r="M1522" s="55">
        <v>26.7</v>
      </c>
      <c r="N1522" s="52">
        <v>294</v>
      </c>
      <c r="O1522" s="52">
        <v>0.13</v>
      </c>
      <c r="P1522" s="55">
        <v>1641.23</v>
      </c>
      <c r="Q1522" s="75" t="s">
        <v>61</v>
      </c>
    </row>
    <row r="1523" spans="1:17">
      <c r="A1523" s="65">
        <v>2608</v>
      </c>
      <c r="B1523" s="52" t="s">
        <v>41</v>
      </c>
      <c r="C1523" s="52" t="s">
        <v>18</v>
      </c>
      <c r="D1523" s="52" t="s">
        <v>29</v>
      </c>
      <c r="E1523" s="52" t="s">
        <v>62</v>
      </c>
      <c r="F1523" s="52" t="s">
        <v>55</v>
      </c>
      <c r="G1523" s="52" t="s">
        <v>57</v>
      </c>
      <c r="H1523" s="52" t="s">
        <v>31</v>
      </c>
      <c r="I1523" s="52">
        <v>2024</v>
      </c>
      <c r="J1523" s="52" t="s">
        <v>32</v>
      </c>
      <c r="K1523" s="52" t="s">
        <v>72</v>
      </c>
      <c r="L1523" s="52" t="s">
        <v>39</v>
      </c>
      <c r="M1523" s="55">
        <v>45.9</v>
      </c>
      <c r="N1523" s="52">
        <v>410</v>
      </c>
      <c r="O1523" s="52">
        <v>0.01</v>
      </c>
      <c r="P1523" s="55">
        <v>3563.19</v>
      </c>
      <c r="Q1523" s="75" t="s">
        <v>27</v>
      </c>
    </row>
    <row r="1524" spans="1:17">
      <c r="A1524" s="65">
        <v>2610</v>
      </c>
      <c r="B1524" s="52" t="s">
        <v>41</v>
      </c>
      <c r="C1524" s="52" t="s">
        <v>49</v>
      </c>
      <c r="D1524" s="52" t="s">
        <v>52</v>
      </c>
      <c r="E1524" s="52" t="s">
        <v>30</v>
      </c>
      <c r="F1524" s="52" t="s">
        <v>43</v>
      </c>
      <c r="G1524" s="52" t="s">
        <v>44</v>
      </c>
      <c r="H1524" s="52" t="s">
        <v>31</v>
      </c>
      <c r="I1524" s="52">
        <v>2024</v>
      </c>
      <c r="J1524" s="52" t="s">
        <v>24</v>
      </c>
      <c r="K1524" s="52" t="s">
        <v>72</v>
      </c>
      <c r="L1524" s="52" t="s">
        <v>39</v>
      </c>
      <c r="M1524" s="55">
        <v>88.12</v>
      </c>
      <c r="N1524" s="52">
        <v>220</v>
      </c>
      <c r="O1524" s="52">
        <v>0.22</v>
      </c>
      <c r="P1524" s="55">
        <v>2241.62</v>
      </c>
      <c r="Q1524" s="75" t="s">
        <v>27</v>
      </c>
    </row>
    <row r="1525" spans="1:17">
      <c r="A1525" s="65">
        <v>2613</v>
      </c>
      <c r="B1525" s="52" t="s">
        <v>41</v>
      </c>
      <c r="C1525" s="52" t="s">
        <v>35</v>
      </c>
      <c r="D1525" s="52" t="s">
        <v>50</v>
      </c>
      <c r="E1525" s="52" t="s">
        <v>37</v>
      </c>
      <c r="F1525" s="52" t="s">
        <v>43</v>
      </c>
      <c r="G1525" s="52" t="s">
        <v>22</v>
      </c>
      <c r="H1525" s="52" t="s">
        <v>23</v>
      </c>
      <c r="I1525" s="52">
        <v>2024</v>
      </c>
      <c r="J1525" s="52" t="s">
        <v>63</v>
      </c>
      <c r="K1525" s="52" t="s">
        <v>73</v>
      </c>
      <c r="L1525" s="52" t="s">
        <v>66</v>
      </c>
      <c r="M1525" s="55">
        <v>84.16</v>
      </c>
      <c r="N1525" s="52">
        <v>321</v>
      </c>
      <c r="O1525" s="52">
        <v>0.23</v>
      </c>
      <c r="P1525" s="55">
        <v>689.57</v>
      </c>
      <c r="Q1525" s="75" t="s">
        <v>61</v>
      </c>
    </row>
    <row r="1526" spans="1:17">
      <c r="A1526" s="65">
        <v>2614</v>
      </c>
      <c r="B1526" s="52" t="s">
        <v>41</v>
      </c>
      <c r="C1526" s="52" t="s">
        <v>18</v>
      </c>
      <c r="D1526" s="52" t="s">
        <v>50</v>
      </c>
      <c r="E1526" s="52" t="s">
        <v>37</v>
      </c>
      <c r="F1526" s="52" t="s">
        <v>55</v>
      </c>
      <c r="G1526" s="52" t="s">
        <v>57</v>
      </c>
      <c r="H1526" s="52" t="s">
        <v>31</v>
      </c>
      <c r="I1526" s="52">
        <v>2024</v>
      </c>
      <c r="J1526" s="52" t="s">
        <v>45</v>
      </c>
      <c r="K1526" s="52" t="s">
        <v>65</v>
      </c>
      <c r="L1526" s="52" t="s">
        <v>34</v>
      </c>
      <c r="M1526" s="55">
        <v>58.6</v>
      </c>
      <c r="N1526" s="52">
        <v>339</v>
      </c>
      <c r="O1526" s="52">
        <v>0.08</v>
      </c>
      <c r="P1526" s="55">
        <v>2012.41</v>
      </c>
      <c r="Q1526" s="75" t="s">
        <v>27</v>
      </c>
    </row>
    <row r="1527" spans="1:17">
      <c r="A1527" s="65">
        <v>2617</v>
      </c>
      <c r="B1527" s="52" t="s">
        <v>41</v>
      </c>
      <c r="C1527" s="52" t="s">
        <v>49</v>
      </c>
      <c r="D1527" s="52" t="s">
        <v>52</v>
      </c>
      <c r="E1527" s="52" t="s">
        <v>20</v>
      </c>
      <c r="F1527" s="52" t="s">
        <v>38</v>
      </c>
      <c r="G1527" s="52" t="s">
        <v>22</v>
      </c>
      <c r="H1527" s="52" t="s">
        <v>31</v>
      </c>
      <c r="I1527" s="52">
        <v>2024</v>
      </c>
      <c r="J1527" s="52" t="s">
        <v>45</v>
      </c>
      <c r="K1527" s="52" t="s">
        <v>33</v>
      </c>
      <c r="L1527" s="52" t="s">
        <v>39</v>
      </c>
      <c r="M1527" s="55">
        <v>17.25</v>
      </c>
      <c r="N1527" s="52">
        <v>485</v>
      </c>
      <c r="O1527" s="52">
        <v>0.28999999999999998</v>
      </c>
      <c r="P1527" s="55">
        <v>1542.08</v>
      </c>
      <c r="Q1527" s="75" t="s">
        <v>47</v>
      </c>
    </row>
    <row r="1528" spans="1:17">
      <c r="A1528" s="65">
        <v>2620</v>
      </c>
      <c r="B1528" s="52" t="s">
        <v>41</v>
      </c>
      <c r="C1528" s="52" t="s">
        <v>18</v>
      </c>
      <c r="D1528" s="52" t="s">
        <v>29</v>
      </c>
      <c r="E1528" s="52" t="s">
        <v>62</v>
      </c>
      <c r="F1528" s="52" t="s">
        <v>38</v>
      </c>
      <c r="G1528" s="52" t="s">
        <v>44</v>
      </c>
      <c r="H1528" s="52" t="s">
        <v>23</v>
      </c>
      <c r="I1528" s="52">
        <v>2023</v>
      </c>
      <c r="J1528" s="52" t="s">
        <v>32</v>
      </c>
      <c r="K1528" s="52" t="s">
        <v>46</v>
      </c>
      <c r="L1528" s="52" t="s">
        <v>66</v>
      </c>
      <c r="M1528" s="55">
        <v>19</v>
      </c>
      <c r="N1528" s="52">
        <v>87</v>
      </c>
      <c r="O1528" s="52">
        <v>0.23</v>
      </c>
      <c r="P1528" s="55">
        <v>646.03</v>
      </c>
      <c r="Q1528" s="75" t="s">
        <v>47</v>
      </c>
    </row>
    <row r="1529" spans="1:17">
      <c r="A1529" s="65">
        <v>2625</v>
      </c>
      <c r="B1529" s="52" t="s">
        <v>41</v>
      </c>
      <c r="C1529" s="52" t="s">
        <v>35</v>
      </c>
      <c r="D1529" s="52" t="s">
        <v>50</v>
      </c>
      <c r="E1529" s="52" t="s">
        <v>30</v>
      </c>
      <c r="F1529" s="52" t="s">
        <v>43</v>
      </c>
      <c r="G1529" s="52" t="s">
        <v>44</v>
      </c>
      <c r="H1529" s="52" t="s">
        <v>23</v>
      </c>
      <c r="I1529" s="52">
        <v>2023</v>
      </c>
      <c r="J1529" s="52" t="s">
        <v>63</v>
      </c>
      <c r="K1529" s="52" t="s">
        <v>72</v>
      </c>
      <c r="L1529" s="52" t="s">
        <v>34</v>
      </c>
      <c r="M1529" s="55">
        <v>44.01</v>
      </c>
      <c r="N1529" s="52">
        <v>16</v>
      </c>
      <c r="O1529" s="52">
        <v>0.25</v>
      </c>
      <c r="P1529" s="55">
        <v>955.61</v>
      </c>
      <c r="Q1529" s="75" t="s">
        <v>27</v>
      </c>
    </row>
    <row r="1530" spans="1:17">
      <c r="A1530" s="65">
        <v>2627</v>
      </c>
      <c r="B1530" s="52" t="s">
        <v>41</v>
      </c>
      <c r="C1530" s="52" t="s">
        <v>49</v>
      </c>
      <c r="D1530" s="52" t="s">
        <v>52</v>
      </c>
      <c r="E1530" s="52" t="s">
        <v>20</v>
      </c>
      <c r="F1530" s="52" t="s">
        <v>60</v>
      </c>
      <c r="G1530" s="52" t="s">
        <v>44</v>
      </c>
      <c r="H1530" s="52" t="s">
        <v>31</v>
      </c>
      <c r="I1530" s="52">
        <v>2023</v>
      </c>
      <c r="J1530" s="52" t="s">
        <v>45</v>
      </c>
      <c r="K1530" s="52" t="s">
        <v>68</v>
      </c>
      <c r="L1530" s="52" t="s">
        <v>26</v>
      </c>
      <c r="M1530" s="55">
        <v>8.65</v>
      </c>
      <c r="N1530" s="52">
        <v>191</v>
      </c>
      <c r="O1530" s="52">
        <v>0.27</v>
      </c>
      <c r="P1530" s="55">
        <v>749.85</v>
      </c>
      <c r="Q1530" s="75" t="s">
        <v>56</v>
      </c>
    </row>
    <row r="1531" spans="1:17">
      <c r="A1531" s="65">
        <v>2632</v>
      </c>
      <c r="B1531" s="52" t="s">
        <v>41</v>
      </c>
      <c r="C1531" s="52" t="s">
        <v>35</v>
      </c>
      <c r="D1531" s="52" t="s">
        <v>19</v>
      </c>
      <c r="E1531" s="52" t="s">
        <v>30</v>
      </c>
      <c r="F1531" s="52" t="s">
        <v>38</v>
      </c>
      <c r="G1531" s="52" t="s">
        <v>44</v>
      </c>
      <c r="H1531" s="52" t="s">
        <v>31</v>
      </c>
      <c r="I1531" s="52">
        <v>2024</v>
      </c>
      <c r="J1531" s="52" t="s">
        <v>24</v>
      </c>
      <c r="K1531" s="52" t="s">
        <v>25</v>
      </c>
      <c r="L1531" s="52" t="s">
        <v>69</v>
      </c>
      <c r="M1531" s="55">
        <v>5.08</v>
      </c>
      <c r="N1531" s="52">
        <v>272</v>
      </c>
      <c r="O1531" s="52">
        <v>0.13</v>
      </c>
      <c r="P1531" s="55">
        <v>2695.1</v>
      </c>
      <c r="Q1531" s="75" t="s">
        <v>61</v>
      </c>
    </row>
    <row r="1532" spans="1:17">
      <c r="A1532" s="65">
        <v>2635</v>
      </c>
      <c r="B1532" s="52" t="s">
        <v>41</v>
      </c>
      <c r="C1532" s="52" t="s">
        <v>28</v>
      </c>
      <c r="D1532" s="52" t="s">
        <v>29</v>
      </c>
      <c r="E1532" s="52" t="s">
        <v>59</v>
      </c>
      <c r="F1532" s="52" t="s">
        <v>60</v>
      </c>
      <c r="G1532" s="52" t="s">
        <v>22</v>
      </c>
      <c r="H1532" s="52" t="s">
        <v>23</v>
      </c>
      <c r="I1532" s="52">
        <v>2023</v>
      </c>
      <c r="J1532" s="52" t="s">
        <v>45</v>
      </c>
      <c r="K1532" s="52" t="s">
        <v>71</v>
      </c>
      <c r="L1532" s="52" t="s">
        <v>39</v>
      </c>
      <c r="M1532" s="55">
        <v>14.05</v>
      </c>
      <c r="N1532" s="52">
        <v>497</v>
      </c>
      <c r="O1532" s="52">
        <v>0.13</v>
      </c>
      <c r="P1532" s="55">
        <v>342</v>
      </c>
      <c r="Q1532" s="75" t="s">
        <v>47</v>
      </c>
    </row>
    <row r="1533" spans="1:17">
      <c r="A1533" s="65">
        <v>2636</v>
      </c>
      <c r="B1533" s="52" t="s">
        <v>41</v>
      </c>
      <c r="C1533" s="52" t="s">
        <v>49</v>
      </c>
      <c r="D1533" s="52" t="s">
        <v>50</v>
      </c>
      <c r="E1533" s="52" t="s">
        <v>59</v>
      </c>
      <c r="F1533" s="52" t="s">
        <v>38</v>
      </c>
      <c r="G1533" s="52" t="s">
        <v>57</v>
      </c>
      <c r="H1533" s="52" t="s">
        <v>31</v>
      </c>
      <c r="I1533" s="52">
        <v>2024</v>
      </c>
      <c r="J1533" s="52" t="s">
        <v>24</v>
      </c>
      <c r="K1533" s="52" t="s">
        <v>46</v>
      </c>
      <c r="L1533" s="52" t="s">
        <v>34</v>
      </c>
      <c r="M1533" s="55">
        <v>68.42</v>
      </c>
      <c r="N1533" s="52">
        <v>128</v>
      </c>
      <c r="O1533" s="52">
        <v>0.12</v>
      </c>
      <c r="P1533" s="55">
        <v>257.23</v>
      </c>
      <c r="Q1533" s="75" t="s">
        <v>27</v>
      </c>
    </row>
    <row r="1534" spans="1:17">
      <c r="A1534" s="65">
        <v>2642</v>
      </c>
      <c r="B1534" s="52" t="s">
        <v>41</v>
      </c>
      <c r="C1534" s="52" t="s">
        <v>18</v>
      </c>
      <c r="D1534" s="52" t="s">
        <v>29</v>
      </c>
      <c r="E1534" s="52" t="s">
        <v>67</v>
      </c>
      <c r="F1534" s="52" t="s">
        <v>21</v>
      </c>
      <c r="G1534" s="52" t="s">
        <v>57</v>
      </c>
      <c r="H1534" s="52" t="s">
        <v>23</v>
      </c>
      <c r="I1534" s="52">
        <v>2024</v>
      </c>
      <c r="J1534" s="52" t="s">
        <v>63</v>
      </c>
      <c r="K1534" s="52" t="s">
        <v>68</v>
      </c>
      <c r="L1534" s="52" t="s">
        <v>26</v>
      </c>
      <c r="M1534" s="55">
        <v>86.81</v>
      </c>
      <c r="N1534" s="52">
        <v>236</v>
      </c>
      <c r="O1534" s="52">
        <v>0.28999999999999998</v>
      </c>
      <c r="P1534" s="55">
        <v>2100.23</v>
      </c>
      <c r="Q1534" s="75" t="s">
        <v>27</v>
      </c>
    </row>
    <row r="1535" spans="1:17">
      <c r="A1535" s="65">
        <v>2644</v>
      </c>
      <c r="B1535" s="52" t="s">
        <v>41</v>
      </c>
      <c r="C1535" s="52" t="s">
        <v>49</v>
      </c>
      <c r="D1535" s="52" t="s">
        <v>29</v>
      </c>
      <c r="E1535" s="52" t="s">
        <v>62</v>
      </c>
      <c r="F1535" s="52" t="s">
        <v>38</v>
      </c>
      <c r="G1535" s="52" t="s">
        <v>57</v>
      </c>
      <c r="H1535" s="52" t="s">
        <v>23</v>
      </c>
      <c r="I1535" s="52">
        <v>2023</v>
      </c>
      <c r="J1535" s="52" t="s">
        <v>45</v>
      </c>
      <c r="K1535" s="52" t="s">
        <v>33</v>
      </c>
      <c r="L1535" s="52" t="s">
        <v>66</v>
      </c>
      <c r="M1535" s="55">
        <v>30.99</v>
      </c>
      <c r="N1535" s="52">
        <v>297</v>
      </c>
      <c r="O1535" s="52">
        <v>0.1</v>
      </c>
      <c r="P1535" s="55">
        <v>2115.71</v>
      </c>
      <c r="Q1535" s="75" t="s">
        <v>47</v>
      </c>
    </row>
    <row r="1536" spans="1:17">
      <c r="A1536" s="65">
        <v>2646</v>
      </c>
      <c r="B1536" s="52" t="s">
        <v>41</v>
      </c>
      <c r="C1536" s="52" t="s">
        <v>28</v>
      </c>
      <c r="D1536" s="52" t="s">
        <v>50</v>
      </c>
      <c r="E1536" s="52" t="s">
        <v>20</v>
      </c>
      <c r="F1536" s="52" t="s">
        <v>38</v>
      </c>
      <c r="G1536" s="52" t="s">
        <v>22</v>
      </c>
      <c r="H1536" s="52" t="s">
        <v>31</v>
      </c>
      <c r="I1536" s="52">
        <v>2023</v>
      </c>
      <c r="J1536" s="52" t="s">
        <v>24</v>
      </c>
      <c r="K1536" s="52" t="s">
        <v>73</v>
      </c>
      <c r="L1536" s="52" t="s">
        <v>66</v>
      </c>
      <c r="M1536" s="55">
        <v>44.59</v>
      </c>
      <c r="N1536" s="52">
        <v>412</v>
      </c>
      <c r="O1536" s="52">
        <v>0.06</v>
      </c>
      <c r="P1536" s="55">
        <v>3589.06</v>
      </c>
      <c r="Q1536" s="75" t="s">
        <v>47</v>
      </c>
    </row>
    <row r="1537" spans="1:17">
      <c r="A1537" s="65">
        <v>2648</v>
      </c>
      <c r="B1537" s="52" t="s">
        <v>41</v>
      </c>
      <c r="C1537" s="52" t="s">
        <v>28</v>
      </c>
      <c r="D1537" s="52" t="s">
        <v>54</v>
      </c>
      <c r="E1537" s="52" t="s">
        <v>67</v>
      </c>
      <c r="F1537" s="52" t="s">
        <v>60</v>
      </c>
      <c r="G1537" s="52" t="s">
        <v>44</v>
      </c>
      <c r="H1537" s="52" t="s">
        <v>23</v>
      </c>
      <c r="I1537" s="52">
        <v>2024</v>
      </c>
      <c r="J1537" s="52" t="s">
        <v>63</v>
      </c>
      <c r="K1537" s="52" t="s">
        <v>53</v>
      </c>
      <c r="L1537" s="52" t="s">
        <v>69</v>
      </c>
      <c r="M1537" s="55">
        <v>57.8</v>
      </c>
      <c r="N1537" s="52">
        <v>153</v>
      </c>
      <c r="O1537" s="52">
        <v>0.04</v>
      </c>
      <c r="P1537" s="55">
        <v>1694.04</v>
      </c>
      <c r="Q1537" s="75" t="s">
        <v>61</v>
      </c>
    </row>
    <row r="1538" spans="1:17">
      <c r="A1538" s="65">
        <v>2654</v>
      </c>
      <c r="B1538" s="52" t="s">
        <v>41</v>
      </c>
      <c r="C1538" s="52" t="s">
        <v>35</v>
      </c>
      <c r="D1538" s="52" t="s">
        <v>50</v>
      </c>
      <c r="E1538" s="52" t="s">
        <v>67</v>
      </c>
      <c r="F1538" s="52" t="s">
        <v>21</v>
      </c>
      <c r="G1538" s="52" t="s">
        <v>44</v>
      </c>
      <c r="H1538" s="52" t="s">
        <v>23</v>
      </c>
      <c r="I1538" s="52">
        <v>2024</v>
      </c>
      <c r="J1538" s="52" t="s">
        <v>32</v>
      </c>
      <c r="K1538" s="52" t="s">
        <v>73</v>
      </c>
      <c r="L1538" s="52" t="s">
        <v>26</v>
      </c>
      <c r="M1538" s="55">
        <v>21.04</v>
      </c>
      <c r="N1538" s="52">
        <v>248</v>
      </c>
      <c r="O1538" s="52">
        <v>0.08</v>
      </c>
      <c r="P1538" s="55">
        <v>857.5</v>
      </c>
      <c r="Q1538" s="75" t="s">
        <v>47</v>
      </c>
    </row>
    <row r="1539" spans="1:17">
      <c r="A1539" s="65">
        <v>2656</v>
      </c>
      <c r="B1539" s="52" t="s">
        <v>41</v>
      </c>
      <c r="C1539" s="52" t="s">
        <v>28</v>
      </c>
      <c r="D1539" s="52" t="s">
        <v>52</v>
      </c>
      <c r="E1539" s="52" t="s">
        <v>62</v>
      </c>
      <c r="F1539" s="52" t="s">
        <v>21</v>
      </c>
      <c r="G1539" s="52" t="s">
        <v>44</v>
      </c>
      <c r="H1539" s="52" t="s">
        <v>31</v>
      </c>
      <c r="I1539" s="52">
        <v>2024</v>
      </c>
      <c r="J1539" s="52" t="s">
        <v>63</v>
      </c>
      <c r="K1539" s="52" t="s">
        <v>51</v>
      </c>
      <c r="L1539" s="52" t="s">
        <v>34</v>
      </c>
      <c r="M1539" s="55">
        <v>69.94</v>
      </c>
      <c r="N1539" s="52">
        <v>324</v>
      </c>
      <c r="O1539" s="52">
        <v>0.23</v>
      </c>
      <c r="P1539" s="55">
        <v>2882.08</v>
      </c>
      <c r="Q1539" s="75" t="s">
        <v>61</v>
      </c>
    </row>
    <row r="1540" spans="1:17">
      <c r="A1540" s="65">
        <v>2658</v>
      </c>
      <c r="B1540" s="52" t="s">
        <v>41</v>
      </c>
      <c r="C1540" s="52" t="s">
        <v>28</v>
      </c>
      <c r="D1540" s="52" t="s">
        <v>52</v>
      </c>
      <c r="E1540" s="52" t="s">
        <v>20</v>
      </c>
      <c r="F1540" s="52" t="s">
        <v>60</v>
      </c>
      <c r="G1540" s="52" t="s">
        <v>44</v>
      </c>
      <c r="H1540" s="52" t="s">
        <v>23</v>
      </c>
      <c r="I1540" s="52">
        <v>2024</v>
      </c>
      <c r="J1540" s="52" t="s">
        <v>32</v>
      </c>
      <c r="K1540" s="52" t="s">
        <v>64</v>
      </c>
      <c r="L1540" s="52" t="s">
        <v>66</v>
      </c>
      <c r="M1540" s="55">
        <v>22.46</v>
      </c>
      <c r="N1540" s="52">
        <v>350</v>
      </c>
      <c r="O1540" s="52">
        <v>0.06</v>
      </c>
      <c r="P1540" s="55">
        <v>1294.6300000000001</v>
      </c>
      <c r="Q1540" s="75" t="s">
        <v>27</v>
      </c>
    </row>
    <row r="1541" spans="1:17">
      <c r="A1541" s="65">
        <v>2661</v>
      </c>
      <c r="B1541" s="52" t="s">
        <v>41</v>
      </c>
      <c r="C1541" s="52" t="s">
        <v>18</v>
      </c>
      <c r="D1541" s="52" t="s">
        <v>54</v>
      </c>
      <c r="E1541" s="52" t="s">
        <v>67</v>
      </c>
      <c r="F1541" s="52" t="s">
        <v>60</v>
      </c>
      <c r="G1541" s="52" t="s">
        <v>22</v>
      </c>
      <c r="H1541" s="52" t="s">
        <v>31</v>
      </c>
      <c r="I1541" s="52">
        <v>2023</v>
      </c>
      <c r="J1541" s="52" t="s">
        <v>45</v>
      </c>
      <c r="K1541" s="52" t="s">
        <v>58</v>
      </c>
      <c r="L1541" s="52" t="s">
        <v>26</v>
      </c>
      <c r="M1541" s="55">
        <v>83.62</v>
      </c>
      <c r="N1541" s="52">
        <v>499</v>
      </c>
      <c r="O1541" s="52">
        <v>0.11</v>
      </c>
      <c r="P1541" s="55">
        <v>478.67</v>
      </c>
      <c r="Q1541" s="75" t="s">
        <v>27</v>
      </c>
    </row>
    <row r="1542" spans="1:17">
      <c r="A1542" s="65">
        <v>2668</v>
      </c>
      <c r="B1542" s="52" t="s">
        <v>41</v>
      </c>
      <c r="C1542" s="52" t="s">
        <v>18</v>
      </c>
      <c r="D1542" s="52" t="s">
        <v>29</v>
      </c>
      <c r="E1542" s="52" t="s">
        <v>67</v>
      </c>
      <c r="F1542" s="52" t="s">
        <v>21</v>
      </c>
      <c r="G1542" s="52" t="s">
        <v>57</v>
      </c>
      <c r="H1542" s="52" t="s">
        <v>23</v>
      </c>
      <c r="I1542" s="52">
        <v>2023</v>
      </c>
      <c r="J1542" s="52" t="s">
        <v>63</v>
      </c>
      <c r="K1542" s="52" t="s">
        <v>58</v>
      </c>
      <c r="L1542" s="52" t="s">
        <v>26</v>
      </c>
      <c r="M1542" s="55">
        <v>41.01</v>
      </c>
      <c r="N1542" s="52">
        <v>81</v>
      </c>
      <c r="O1542" s="52">
        <v>0.28999999999999998</v>
      </c>
      <c r="P1542" s="55">
        <v>836.92</v>
      </c>
      <c r="Q1542" s="75" t="s">
        <v>61</v>
      </c>
    </row>
    <row r="1543" spans="1:17">
      <c r="A1543" s="65">
        <v>2672</v>
      </c>
      <c r="B1543" s="52" t="s">
        <v>41</v>
      </c>
      <c r="C1543" s="52" t="s">
        <v>18</v>
      </c>
      <c r="D1543" s="52" t="s">
        <v>19</v>
      </c>
      <c r="E1543" s="52" t="s">
        <v>37</v>
      </c>
      <c r="F1543" s="52" t="s">
        <v>60</v>
      </c>
      <c r="G1543" s="52" t="s">
        <v>22</v>
      </c>
      <c r="H1543" s="52" t="s">
        <v>23</v>
      </c>
      <c r="I1543" s="52">
        <v>2023</v>
      </c>
      <c r="J1543" s="52" t="s">
        <v>63</v>
      </c>
      <c r="K1543" s="52" t="s">
        <v>65</v>
      </c>
      <c r="L1543" s="52" t="s">
        <v>39</v>
      </c>
      <c r="M1543" s="55">
        <v>52.44</v>
      </c>
      <c r="N1543" s="52">
        <v>101</v>
      </c>
      <c r="O1543" s="52">
        <v>0.09</v>
      </c>
      <c r="P1543" s="55">
        <v>3462.35</v>
      </c>
      <c r="Q1543" s="75" t="s">
        <v>61</v>
      </c>
    </row>
    <row r="1544" spans="1:17">
      <c r="A1544" s="65">
        <v>2675</v>
      </c>
      <c r="B1544" s="52" t="s">
        <v>41</v>
      </c>
      <c r="C1544" s="52" t="s">
        <v>49</v>
      </c>
      <c r="D1544" s="52" t="s">
        <v>52</v>
      </c>
      <c r="E1544" s="52" t="s">
        <v>37</v>
      </c>
      <c r="F1544" s="52" t="s">
        <v>43</v>
      </c>
      <c r="G1544" s="52" t="s">
        <v>22</v>
      </c>
      <c r="H1544" s="52" t="s">
        <v>31</v>
      </c>
      <c r="I1544" s="52">
        <v>2023</v>
      </c>
      <c r="J1544" s="52" t="s">
        <v>24</v>
      </c>
      <c r="K1544" s="52" t="s">
        <v>51</v>
      </c>
      <c r="L1544" s="52" t="s">
        <v>26</v>
      </c>
      <c r="M1544" s="55">
        <v>22.12</v>
      </c>
      <c r="N1544" s="52">
        <v>417</v>
      </c>
      <c r="O1544" s="52">
        <v>0.25</v>
      </c>
      <c r="P1544" s="55">
        <v>4212.57</v>
      </c>
      <c r="Q1544" s="75" t="s">
        <v>56</v>
      </c>
    </row>
    <row r="1545" spans="1:17">
      <c r="A1545" s="65">
        <v>2676</v>
      </c>
      <c r="B1545" s="52" t="s">
        <v>41</v>
      </c>
      <c r="C1545" s="52" t="s">
        <v>49</v>
      </c>
      <c r="D1545" s="52" t="s">
        <v>50</v>
      </c>
      <c r="E1545" s="52" t="s">
        <v>59</v>
      </c>
      <c r="F1545" s="52" t="s">
        <v>55</v>
      </c>
      <c r="G1545" s="52" t="s">
        <v>22</v>
      </c>
      <c r="H1545" s="52" t="s">
        <v>31</v>
      </c>
      <c r="I1545" s="52">
        <v>2024</v>
      </c>
      <c r="J1545" s="52" t="s">
        <v>63</v>
      </c>
      <c r="K1545" s="52" t="s">
        <v>25</v>
      </c>
      <c r="L1545" s="52" t="s">
        <v>26</v>
      </c>
      <c r="M1545" s="55">
        <v>56.5</v>
      </c>
      <c r="N1545" s="52">
        <v>158</v>
      </c>
      <c r="O1545" s="52">
        <v>0.11</v>
      </c>
      <c r="P1545" s="55">
        <v>2214.46</v>
      </c>
      <c r="Q1545" s="75" t="s">
        <v>61</v>
      </c>
    </row>
    <row r="1546" spans="1:17">
      <c r="A1546" s="65">
        <v>2682</v>
      </c>
      <c r="B1546" s="52" t="s">
        <v>41</v>
      </c>
      <c r="C1546" s="52" t="s">
        <v>18</v>
      </c>
      <c r="D1546" s="52" t="s">
        <v>52</v>
      </c>
      <c r="E1546" s="52" t="s">
        <v>67</v>
      </c>
      <c r="F1546" s="52" t="s">
        <v>21</v>
      </c>
      <c r="G1546" s="52" t="s">
        <v>22</v>
      </c>
      <c r="H1546" s="52" t="s">
        <v>31</v>
      </c>
      <c r="I1546" s="52">
        <v>2023</v>
      </c>
      <c r="J1546" s="52" t="s">
        <v>63</v>
      </c>
      <c r="K1546" s="52" t="s">
        <v>58</v>
      </c>
      <c r="L1546" s="52" t="s">
        <v>26</v>
      </c>
      <c r="M1546" s="55">
        <v>51.36</v>
      </c>
      <c r="N1546" s="52">
        <v>278</v>
      </c>
      <c r="O1546" s="52">
        <v>0.2</v>
      </c>
      <c r="P1546" s="55">
        <v>1339.87</v>
      </c>
      <c r="Q1546" s="75" t="s">
        <v>56</v>
      </c>
    </row>
    <row r="1547" spans="1:17">
      <c r="A1547" s="65">
        <v>2685</v>
      </c>
      <c r="B1547" s="52" t="s">
        <v>41</v>
      </c>
      <c r="C1547" s="52" t="s">
        <v>28</v>
      </c>
      <c r="D1547" s="52" t="s">
        <v>36</v>
      </c>
      <c r="E1547" s="52" t="s">
        <v>37</v>
      </c>
      <c r="F1547" s="52" t="s">
        <v>55</v>
      </c>
      <c r="G1547" s="52" t="s">
        <v>44</v>
      </c>
      <c r="H1547" s="52" t="s">
        <v>31</v>
      </c>
      <c r="I1547" s="52">
        <v>2023</v>
      </c>
      <c r="J1547" s="52" t="s">
        <v>63</v>
      </c>
      <c r="K1547" s="52" t="s">
        <v>46</v>
      </c>
      <c r="L1547" s="52" t="s">
        <v>34</v>
      </c>
      <c r="M1547" s="55">
        <v>44.59</v>
      </c>
      <c r="N1547" s="52">
        <v>71</v>
      </c>
      <c r="O1547" s="52">
        <v>0.18</v>
      </c>
      <c r="P1547" s="55">
        <v>3400.15</v>
      </c>
      <c r="Q1547" s="75" t="s">
        <v>61</v>
      </c>
    </row>
    <row r="1548" spans="1:17">
      <c r="A1548" s="65">
        <v>2686</v>
      </c>
      <c r="B1548" s="52" t="s">
        <v>41</v>
      </c>
      <c r="C1548" s="52" t="s">
        <v>49</v>
      </c>
      <c r="D1548" s="52" t="s">
        <v>54</v>
      </c>
      <c r="E1548" s="52" t="s">
        <v>30</v>
      </c>
      <c r="F1548" s="52" t="s">
        <v>55</v>
      </c>
      <c r="G1548" s="52" t="s">
        <v>44</v>
      </c>
      <c r="H1548" s="52" t="s">
        <v>31</v>
      </c>
      <c r="I1548" s="52">
        <v>2024</v>
      </c>
      <c r="J1548" s="52" t="s">
        <v>32</v>
      </c>
      <c r="K1548" s="52" t="s">
        <v>33</v>
      </c>
      <c r="L1548" s="52" t="s">
        <v>66</v>
      </c>
      <c r="M1548" s="55">
        <v>27.91</v>
      </c>
      <c r="N1548" s="52">
        <v>254</v>
      </c>
      <c r="O1548" s="52">
        <v>0.23</v>
      </c>
      <c r="P1548" s="55">
        <v>1236.68</v>
      </c>
      <c r="Q1548" s="75" t="s">
        <v>61</v>
      </c>
    </row>
    <row r="1549" spans="1:17">
      <c r="A1549" s="65">
        <v>2692</v>
      </c>
      <c r="B1549" s="52" t="s">
        <v>41</v>
      </c>
      <c r="C1549" s="52" t="s">
        <v>35</v>
      </c>
      <c r="D1549" s="52" t="s">
        <v>50</v>
      </c>
      <c r="E1549" s="52" t="s">
        <v>62</v>
      </c>
      <c r="F1549" s="52" t="s">
        <v>43</v>
      </c>
      <c r="G1549" s="52" t="s">
        <v>22</v>
      </c>
      <c r="H1549" s="52" t="s">
        <v>31</v>
      </c>
      <c r="I1549" s="52">
        <v>2023</v>
      </c>
      <c r="J1549" s="52" t="s">
        <v>32</v>
      </c>
      <c r="K1549" s="52" t="s">
        <v>65</v>
      </c>
      <c r="L1549" s="52" t="s">
        <v>66</v>
      </c>
      <c r="M1549" s="55">
        <v>49.59</v>
      </c>
      <c r="N1549" s="52">
        <v>62</v>
      </c>
      <c r="O1549" s="52">
        <v>0.17</v>
      </c>
      <c r="P1549" s="55">
        <v>1846.64</v>
      </c>
      <c r="Q1549" s="75" t="s">
        <v>56</v>
      </c>
    </row>
    <row r="1550" spans="1:17">
      <c r="A1550" s="65">
        <v>2701</v>
      </c>
      <c r="B1550" s="52" t="s">
        <v>41</v>
      </c>
      <c r="C1550" s="52" t="s">
        <v>49</v>
      </c>
      <c r="D1550" s="52" t="s">
        <v>54</v>
      </c>
      <c r="E1550" s="52" t="s">
        <v>67</v>
      </c>
      <c r="F1550" s="52" t="s">
        <v>60</v>
      </c>
      <c r="G1550" s="52" t="s">
        <v>57</v>
      </c>
      <c r="H1550" s="52" t="s">
        <v>23</v>
      </c>
      <c r="I1550" s="52">
        <v>2024</v>
      </c>
      <c r="J1550" s="52" t="s">
        <v>24</v>
      </c>
      <c r="K1550" s="52" t="s">
        <v>68</v>
      </c>
      <c r="L1550" s="52" t="s">
        <v>66</v>
      </c>
      <c r="M1550" s="55">
        <v>85.83</v>
      </c>
      <c r="N1550" s="52">
        <v>396</v>
      </c>
      <c r="O1550" s="52">
        <v>0.2</v>
      </c>
      <c r="P1550" s="55">
        <v>1541.72</v>
      </c>
      <c r="Q1550" s="75" t="s">
        <v>40</v>
      </c>
    </row>
    <row r="1551" spans="1:17">
      <c r="A1551" s="65">
        <v>2708</v>
      </c>
      <c r="B1551" s="52" t="s">
        <v>41</v>
      </c>
      <c r="C1551" s="52" t="s">
        <v>18</v>
      </c>
      <c r="D1551" s="52" t="s">
        <v>19</v>
      </c>
      <c r="E1551" s="52" t="s">
        <v>67</v>
      </c>
      <c r="F1551" s="52" t="s">
        <v>21</v>
      </c>
      <c r="G1551" s="52" t="s">
        <v>44</v>
      </c>
      <c r="H1551" s="52" t="s">
        <v>31</v>
      </c>
      <c r="I1551" s="52">
        <v>2024</v>
      </c>
      <c r="J1551" s="52" t="s">
        <v>32</v>
      </c>
      <c r="K1551" s="52" t="s">
        <v>72</v>
      </c>
      <c r="L1551" s="52" t="s">
        <v>39</v>
      </c>
      <c r="M1551" s="55">
        <v>21.68</v>
      </c>
      <c r="N1551" s="52">
        <v>266</v>
      </c>
      <c r="O1551" s="52">
        <v>0.12</v>
      </c>
      <c r="P1551" s="55">
        <v>1084.17</v>
      </c>
      <c r="Q1551" s="75" t="s">
        <v>61</v>
      </c>
    </row>
    <row r="1552" spans="1:17">
      <c r="A1552" s="65">
        <v>2711</v>
      </c>
      <c r="B1552" s="52" t="s">
        <v>41</v>
      </c>
      <c r="C1552" s="52" t="s">
        <v>49</v>
      </c>
      <c r="D1552" s="52" t="s">
        <v>54</v>
      </c>
      <c r="E1552" s="52" t="s">
        <v>67</v>
      </c>
      <c r="F1552" s="52" t="s">
        <v>55</v>
      </c>
      <c r="G1552" s="52" t="s">
        <v>57</v>
      </c>
      <c r="H1552" s="52" t="s">
        <v>31</v>
      </c>
      <c r="I1552" s="52">
        <v>2024</v>
      </c>
      <c r="J1552" s="52" t="s">
        <v>45</v>
      </c>
      <c r="K1552" s="52" t="s">
        <v>33</v>
      </c>
      <c r="L1552" s="52" t="s">
        <v>69</v>
      </c>
      <c r="M1552" s="55">
        <v>59.57</v>
      </c>
      <c r="N1552" s="52">
        <v>371</v>
      </c>
      <c r="O1552" s="52">
        <v>0.25</v>
      </c>
      <c r="P1552" s="55">
        <v>1220.5899999999999</v>
      </c>
      <c r="Q1552" s="75" t="s">
        <v>47</v>
      </c>
    </row>
    <row r="1553" spans="1:17">
      <c r="A1553" s="65">
        <v>2713</v>
      </c>
      <c r="B1553" s="52" t="s">
        <v>41</v>
      </c>
      <c r="C1553" s="52" t="s">
        <v>49</v>
      </c>
      <c r="D1553" s="52" t="s">
        <v>29</v>
      </c>
      <c r="E1553" s="52" t="s">
        <v>30</v>
      </c>
      <c r="F1553" s="52" t="s">
        <v>21</v>
      </c>
      <c r="G1553" s="52" t="s">
        <v>44</v>
      </c>
      <c r="H1553" s="52" t="s">
        <v>23</v>
      </c>
      <c r="I1553" s="52">
        <v>2024</v>
      </c>
      <c r="J1553" s="52" t="s">
        <v>45</v>
      </c>
      <c r="K1553" s="52" t="s">
        <v>68</v>
      </c>
      <c r="L1553" s="52" t="s">
        <v>69</v>
      </c>
      <c r="M1553" s="55">
        <v>47.85</v>
      </c>
      <c r="N1553" s="52">
        <v>363</v>
      </c>
      <c r="O1553" s="52">
        <v>0.14000000000000001</v>
      </c>
      <c r="P1553" s="55">
        <v>2969.48</v>
      </c>
      <c r="Q1553" s="75" t="s">
        <v>61</v>
      </c>
    </row>
    <row r="1554" spans="1:17">
      <c r="A1554" s="65">
        <v>2714</v>
      </c>
      <c r="B1554" s="52" t="s">
        <v>41</v>
      </c>
      <c r="C1554" s="52" t="s">
        <v>35</v>
      </c>
      <c r="D1554" s="52" t="s">
        <v>50</v>
      </c>
      <c r="E1554" s="52" t="s">
        <v>37</v>
      </c>
      <c r="F1554" s="52" t="s">
        <v>21</v>
      </c>
      <c r="G1554" s="52" t="s">
        <v>22</v>
      </c>
      <c r="H1554" s="52" t="s">
        <v>31</v>
      </c>
      <c r="I1554" s="52">
        <v>2024</v>
      </c>
      <c r="J1554" s="52" t="s">
        <v>45</v>
      </c>
      <c r="K1554" s="52" t="s">
        <v>64</v>
      </c>
      <c r="L1554" s="52" t="s">
        <v>66</v>
      </c>
      <c r="M1554" s="55">
        <v>46.04</v>
      </c>
      <c r="N1554" s="52">
        <v>232</v>
      </c>
      <c r="O1554" s="52">
        <v>0.17</v>
      </c>
      <c r="P1554" s="55">
        <v>2882</v>
      </c>
      <c r="Q1554" s="75" t="s">
        <v>27</v>
      </c>
    </row>
    <row r="1555" spans="1:17">
      <c r="A1555" s="65">
        <v>2716</v>
      </c>
      <c r="B1555" s="52" t="s">
        <v>41</v>
      </c>
      <c r="C1555" s="52" t="s">
        <v>35</v>
      </c>
      <c r="D1555" s="52" t="s">
        <v>36</v>
      </c>
      <c r="E1555" s="52" t="s">
        <v>62</v>
      </c>
      <c r="F1555" s="52" t="s">
        <v>21</v>
      </c>
      <c r="G1555" s="52" t="s">
        <v>44</v>
      </c>
      <c r="H1555" s="52" t="s">
        <v>23</v>
      </c>
      <c r="I1555" s="52">
        <v>2023</v>
      </c>
      <c r="J1555" s="52" t="s">
        <v>32</v>
      </c>
      <c r="K1555" s="52" t="s">
        <v>73</v>
      </c>
      <c r="L1555" s="52" t="s">
        <v>26</v>
      </c>
      <c r="M1555" s="55">
        <v>77.61</v>
      </c>
      <c r="N1555" s="52">
        <v>75</v>
      </c>
      <c r="O1555" s="52">
        <v>0.14000000000000001</v>
      </c>
      <c r="P1555" s="55">
        <v>3723.63</v>
      </c>
      <c r="Q1555" s="75" t="s">
        <v>61</v>
      </c>
    </row>
    <row r="1556" spans="1:17">
      <c r="A1556" s="65">
        <v>2721</v>
      </c>
      <c r="B1556" s="52" t="s">
        <v>41</v>
      </c>
      <c r="C1556" s="52" t="s">
        <v>35</v>
      </c>
      <c r="D1556" s="52" t="s">
        <v>19</v>
      </c>
      <c r="E1556" s="52" t="s">
        <v>62</v>
      </c>
      <c r="F1556" s="52" t="s">
        <v>38</v>
      </c>
      <c r="G1556" s="52" t="s">
        <v>57</v>
      </c>
      <c r="H1556" s="52" t="s">
        <v>31</v>
      </c>
      <c r="I1556" s="52">
        <v>2024</v>
      </c>
      <c r="J1556" s="52" t="s">
        <v>63</v>
      </c>
      <c r="K1556" s="52" t="s">
        <v>71</v>
      </c>
      <c r="L1556" s="52" t="s">
        <v>69</v>
      </c>
      <c r="M1556" s="55">
        <v>82.24</v>
      </c>
      <c r="N1556" s="52">
        <v>463</v>
      </c>
      <c r="O1556" s="52">
        <v>0.17</v>
      </c>
      <c r="P1556" s="55">
        <v>1510.28</v>
      </c>
      <c r="Q1556" s="75" t="s">
        <v>27</v>
      </c>
    </row>
    <row r="1557" spans="1:17">
      <c r="A1557" s="65">
        <v>2726</v>
      </c>
      <c r="B1557" s="52" t="s">
        <v>41</v>
      </c>
      <c r="C1557" s="52" t="s">
        <v>35</v>
      </c>
      <c r="D1557" s="52" t="s">
        <v>54</v>
      </c>
      <c r="E1557" s="52" t="s">
        <v>67</v>
      </c>
      <c r="F1557" s="52" t="s">
        <v>38</v>
      </c>
      <c r="G1557" s="52" t="s">
        <v>57</v>
      </c>
      <c r="H1557" s="52" t="s">
        <v>31</v>
      </c>
      <c r="I1557" s="52">
        <v>2023</v>
      </c>
      <c r="J1557" s="52" t="s">
        <v>32</v>
      </c>
      <c r="K1557" s="52" t="s">
        <v>72</v>
      </c>
      <c r="L1557" s="52" t="s">
        <v>66</v>
      </c>
      <c r="M1557" s="55">
        <v>80.209999999999994</v>
      </c>
      <c r="N1557" s="52">
        <v>182</v>
      </c>
      <c r="O1557" s="52">
        <v>0.06</v>
      </c>
      <c r="P1557" s="55">
        <v>1207.9100000000001</v>
      </c>
      <c r="Q1557" s="75" t="s">
        <v>27</v>
      </c>
    </row>
    <row r="1558" spans="1:17">
      <c r="A1558" s="65">
        <v>2727</v>
      </c>
      <c r="B1558" s="52" t="s">
        <v>41</v>
      </c>
      <c r="C1558" s="52" t="s">
        <v>18</v>
      </c>
      <c r="D1558" s="52" t="s">
        <v>50</v>
      </c>
      <c r="E1558" s="52" t="s">
        <v>30</v>
      </c>
      <c r="F1558" s="52" t="s">
        <v>38</v>
      </c>
      <c r="G1558" s="52" t="s">
        <v>44</v>
      </c>
      <c r="H1558" s="52" t="s">
        <v>31</v>
      </c>
      <c r="I1558" s="52">
        <v>2023</v>
      </c>
      <c r="J1558" s="52" t="s">
        <v>24</v>
      </c>
      <c r="K1558" s="52" t="s">
        <v>72</v>
      </c>
      <c r="L1558" s="52" t="s">
        <v>26</v>
      </c>
      <c r="M1558" s="55">
        <v>36.06</v>
      </c>
      <c r="N1558" s="52">
        <v>62</v>
      </c>
      <c r="O1558" s="52">
        <v>0.14000000000000001</v>
      </c>
      <c r="P1558" s="55">
        <v>4331.82</v>
      </c>
      <c r="Q1558" s="75" t="s">
        <v>61</v>
      </c>
    </row>
    <row r="1559" spans="1:17">
      <c r="A1559" s="65">
        <v>2728</v>
      </c>
      <c r="B1559" s="52" t="s">
        <v>41</v>
      </c>
      <c r="C1559" s="52" t="s">
        <v>28</v>
      </c>
      <c r="D1559" s="52" t="s">
        <v>29</v>
      </c>
      <c r="E1559" s="52" t="s">
        <v>67</v>
      </c>
      <c r="F1559" s="52" t="s">
        <v>43</v>
      </c>
      <c r="G1559" s="52" t="s">
        <v>44</v>
      </c>
      <c r="H1559" s="52" t="s">
        <v>23</v>
      </c>
      <c r="I1559" s="52">
        <v>2024</v>
      </c>
      <c r="J1559" s="52" t="s">
        <v>45</v>
      </c>
      <c r="K1559" s="52" t="s">
        <v>53</v>
      </c>
      <c r="L1559" s="52" t="s">
        <v>66</v>
      </c>
      <c r="M1559" s="55">
        <v>35.299999999999997</v>
      </c>
      <c r="N1559" s="52">
        <v>105</v>
      </c>
      <c r="O1559" s="52">
        <v>0.26</v>
      </c>
      <c r="P1559" s="55">
        <v>4427.87</v>
      </c>
      <c r="Q1559" s="75" t="s">
        <v>27</v>
      </c>
    </row>
    <row r="1560" spans="1:17">
      <c r="A1560" s="65">
        <v>2735</v>
      </c>
      <c r="B1560" s="52" t="s">
        <v>41</v>
      </c>
      <c r="C1560" s="52" t="s">
        <v>35</v>
      </c>
      <c r="D1560" s="52" t="s">
        <v>42</v>
      </c>
      <c r="E1560" s="52" t="s">
        <v>59</v>
      </c>
      <c r="F1560" s="52" t="s">
        <v>38</v>
      </c>
      <c r="G1560" s="52" t="s">
        <v>44</v>
      </c>
      <c r="H1560" s="52" t="s">
        <v>23</v>
      </c>
      <c r="I1560" s="52">
        <v>2023</v>
      </c>
      <c r="J1560" s="52" t="s">
        <v>24</v>
      </c>
      <c r="K1560" s="52" t="s">
        <v>72</v>
      </c>
      <c r="L1560" s="52" t="s">
        <v>66</v>
      </c>
      <c r="M1560" s="55">
        <v>6.42</v>
      </c>
      <c r="N1560" s="52">
        <v>448</v>
      </c>
      <c r="O1560" s="52">
        <v>0.03</v>
      </c>
      <c r="P1560" s="55">
        <v>4565.3900000000003</v>
      </c>
      <c r="Q1560" s="75" t="s">
        <v>56</v>
      </c>
    </row>
    <row r="1561" spans="1:17">
      <c r="A1561" s="65">
        <v>2736</v>
      </c>
      <c r="B1561" s="52" t="s">
        <v>41</v>
      </c>
      <c r="C1561" s="52" t="s">
        <v>49</v>
      </c>
      <c r="D1561" s="52" t="s">
        <v>36</v>
      </c>
      <c r="E1561" s="52" t="s">
        <v>67</v>
      </c>
      <c r="F1561" s="52" t="s">
        <v>55</v>
      </c>
      <c r="G1561" s="52" t="s">
        <v>57</v>
      </c>
      <c r="H1561" s="52" t="s">
        <v>31</v>
      </c>
      <c r="I1561" s="52">
        <v>2023</v>
      </c>
      <c r="J1561" s="52" t="s">
        <v>45</v>
      </c>
      <c r="K1561" s="52" t="s">
        <v>71</v>
      </c>
      <c r="L1561" s="52" t="s">
        <v>69</v>
      </c>
      <c r="M1561" s="55">
        <v>55.05</v>
      </c>
      <c r="N1561" s="52">
        <v>26</v>
      </c>
      <c r="O1561" s="52">
        <v>0.01</v>
      </c>
      <c r="P1561" s="55">
        <v>1609</v>
      </c>
      <c r="Q1561" s="75" t="s">
        <v>56</v>
      </c>
    </row>
    <row r="1562" spans="1:17">
      <c r="A1562" s="65">
        <v>2738</v>
      </c>
      <c r="B1562" s="52" t="s">
        <v>41</v>
      </c>
      <c r="C1562" s="52" t="s">
        <v>18</v>
      </c>
      <c r="D1562" s="52" t="s">
        <v>54</v>
      </c>
      <c r="E1562" s="52" t="s">
        <v>30</v>
      </c>
      <c r="F1562" s="52" t="s">
        <v>55</v>
      </c>
      <c r="G1562" s="52" t="s">
        <v>22</v>
      </c>
      <c r="H1562" s="52" t="s">
        <v>31</v>
      </c>
      <c r="I1562" s="52">
        <v>2023</v>
      </c>
      <c r="J1562" s="52" t="s">
        <v>63</v>
      </c>
      <c r="K1562" s="52" t="s">
        <v>72</v>
      </c>
      <c r="L1562" s="52" t="s">
        <v>66</v>
      </c>
      <c r="M1562" s="55">
        <v>45.56</v>
      </c>
      <c r="N1562" s="52">
        <v>270</v>
      </c>
      <c r="O1562" s="52">
        <v>0.01</v>
      </c>
      <c r="P1562" s="55">
        <v>510.92</v>
      </c>
      <c r="Q1562" s="75" t="s">
        <v>47</v>
      </c>
    </row>
    <row r="1563" spans="1:17">
      <c r="A1563" s="65">
        <v>2743</v>
      </c>
      <c r="B1563" s="52" t="s">
        <v>41</v>
      </c>
      <c r="C1563" s="52" t="s">
        <v>35</v>
      </c>
      <c r="D1563" s="52" t="s">
        <v>52</v>
      </c>
      <c r="E1563" s="52" t="s">
        <v>70</v>
      </c>
      <c r="F1563" s="52" t="s">
        <v>38</v>
      </c>
      <c r="G1563" s="52" t="s">
        <v>44</v>
      </c>
      <c r="H1563" s="52" t="s">
        <v>31</v>
      </c>
      <c r="I1563" s="52">
        <v>2023</v>
      </c>
      <c r="J1563" s="52" t="s">
        <v>32</v>
      </c>
      <c r="K1563" s="52" t="s">
        <v>51</v>
      </c>
      <c r="L1563" s="52" t="s">
        <v>39</v>
      </c>
      <c r="M1563" s="55">
        <v>95.86</v>
      </c>
      <c r="N1563" s="52">
        <v>199</v>
      </c>
      <c r="O1563" s="52">
        <v>0.19</v>
      </c>
      <c r="P1563" s="55">
        <v>4888.7</v>
      </c>
      <c r="Q1563" s="75" t="s">
        <v>27</v>
      </c>
    </row>
    <row r="1564" spans="1:17">
      <c r="A1564" s="65">
        <v>2744</v>
      </c>
      <c r="B1564" s="52" t="s">
        <v>41</v>
      </c>
      <c r="C1564" s="52" t="s">
        <v>18</v>
      </c>
      <c r="D1564" s="52" t="s">
        <v>50</v>
      </c>
      <c r="E1564" s="52" t="s">
        <v>59</v>
      </c>
      <c r="F1564" s="52" t="s">
        <v>21</v>
      </c>
      <c r="G1564" s="52" t="s">
        <v>44</v>
      </c>
      <c r="H1564" s="52" t="s">
        <v>31</v>
      </c>
      <c r="I1564" s="52">
        <v>2023</v>
      </c>
      <c r="J1564" s="52" t="s">
        <v>24</v>
      </c>
      <c r="K1564" s="52" t="s">
        <v>65</v>
      </c>
      <c r="L1564" s="52" t="s">
        <v>26</v>
      </c>
      <c r="M1564" s="55">
        <v>10.91</v>
      </c>
      <c r="N1564" s="52">
        <v>414</v>
      </c>
      <c r="O1564" s="52">
        <v>0.26</v>
      </c>
      <c r="P1564" s="55">
        <v>41.69</v>
      </c>
      <c r="Q1564" s="75" t="s">
        <v>47</v>
      </c>
    </row>
    <row r="1565" spans="1:17">
      <c r="A1565" s="65">
        <v>2748</v>
      </c>
      <c r="B1565" s="52" t="s">
        <v>41</v>
      </c>
      <c r="C1565" s="52" t="s">
        <v>35</v>
      </c>
      <c r="D1565" s="52" t="s">
        <v>36</v>
      </c>
      <c r="E1565" s="52" t="s">
        <v>62</v>
      </c>
      <c r="F1565" s="52" t="s">
        <v>21</v>
      </c>
      <c r="G1565" s="52" t="s">
        <v>57</v>
      </c>
      <c r="H1565" s="52" t="s">
        <v>31</v>
      </c>
      <c r="I1565" s="52">
        <v>2024</v>
      </c>
      <c r="J1565" s="52" t="s">
        <v>45</v>
      </c>
      <c r="K1565" s="52" t="s">
        <v>72</v>
      </c>
      <c r="L1565" s="52" t="s">
        <v>26</v>
      </c>
      <c r="M1565" s="55">
        <v>82.48</v>
      </c>
      <c r="N1565" s="52">
        <v>83</v>
      </c>
      <c r="O1565" s="52">
        <v>0.12</v>
      </c>
      <c r="P1565" s="55">
        <v>2497.2399999999998</v>
      </c>
      <c r="Q1565" s="75" t="s">
        <v>40</v>
      </c>
    </row>
    <row r="1566" spans="1:17">
      <c r="A1566" s="65">
        <v>2749</v>
      </c>
      <c r="B1566" s="52" t="s">
        <v>41</v>
      </c>
      <c r="C1566" s="52" t="s">
        <v>35</v>
      </c>
      <c r="D1566" s="52" t="s">
        <v>19</v>
      </c>
      <c r="E1566" s="52" t="s">
        <v>62</v>
      </c>
      <c r="F1566" s="52" t="s">
        <v>21</v>
      </c>
      <c r="G1566" s="52" t="s">
        <v>57</v>
      </c>
      <c r="H1566" s="52" t="s">
        <v>31</v>
      </c>
      <c r="I1566" s="52">
        <v>2023</v>
      </c>
      <c r="J1566" s="52" t="s">
        <v>63</v>
      </c>
      <c r="K1566" s="52" t="s">
        <v>68</v>
      </c>
      <c r="L1566" s="52" t="s">
        <v>34</v>
      </c>
      <c r="M1566" s="55">
        <v>66.77</v>
      </c>
      <c r="N1566" s="52">
        <v>322</v>
      </c>
      <c r="O1566" s="52">
        <v>0.12</v>
      </c>
      <c r="P1566" s="55">
        <v>4146.93</v>
      </c>
      <c r="Q1566" s="75" t="s">
        <v>40</v>
      </c>
    </row>
    <row r="1567" spans="1:17">
      <c r="A1567" s="65">
        <v>2759</v>
      </c>
      <c r="B1567" s="52" t="s">
        <v>41</v>
      </c>
      <c r="C1567" s="52" t="s">
        <v>18</v>
      </c>
      <c r="D1567" s="52" t="s">
        <v>19</v>
      </c>
      <c r="E1567" s="52" t="s">
        <v>59</v>
      </c>
      <c r="F1567" s="52" t="s">
        <v>21</v>
      </c>
      <c r="G1567" s="52" t="s">
        <v>57</v>
      </c>
      <c r="H1567" s="52" t="s">
        <v>23</v>
      </c>
      <c r="I1567" s="52">
        <v>2023</v>
      </c>
      <c r="J1567" s="52" t="s">
        <v>63</v>
      </c>
      <c r="K1567" s="52" t="s">
        <v>72</v>
      </c>
      <c r="L1567" s="52" t="s">
        <v>39</v>
      </c>
      <c r="M1567" s="55">
        <v>92.6</v>
      </c>
      <c r="N1567" s="52">
        <v>470</v>
      </c>
      <c r="O1567" s="52">
        <v>0.04</v>
      </c>
      <c r="P1567" s="55">
        <v>2706.06</v>
      </c>
      <c r="Q1567" s="75" t="s">
        <v>40</v>
      </c>
    </row>
    <row r="1568" spans="1:17">
      <c r="A1568" s="65">
        <v>2760</v>
      </c>
      <c r="B1568" s="52" t="s">
        <v>41</v>
      </c>
      <c r="C1568" s="52" t="s">
        <v>49</v>
      </c>
      <c r="D1568" s="52" t="s">
        <v>54</v>
      </c>
      <c r="E1568" s="52" t="s">
        <v>20</v>
      </c>
      <c r="F1568" s="52" t="s">
        <v>43</v>
      </c>
      <c r="G1568" s="52" t="s">
        <v>57</v>
      </c>
      <c r="H1568" s="52" t="s">
        <v>31</v>
      </c>
      <c r="I1568" s="52">
        <v>2024</v>
      </c>
      <c r="J1568" s="52" t="s">
        <v>63</v>
      </c>
      <c r="K1568" s="52" t="s">
        <v>33</v>
      </c>
      <c r="L1568" s="52" t="s">
        <v>26</v>
      </c>
      <c r="M1568" s="55">
        <v>23.46</v>
      </c>
      <c r="N1568" s="52">
        <v>349</v>
      </c>
      <c r="O1568" s="52">
        <v>0.01</v>
      </c>
      <c r="P1568" s="55">
        <v>1199.05</v>
      </c>
      <c r="Q1568" s="75" t="s">
        <v>61</v>
      </c>
    </row>
    <row r="1569" spans="1:17">
      <c r="A1569" s="65">
        <v>2763</v>
      </c>
      <c r="B1569" s="52" t="s">
        <v>41</v>
      </c>
      <c r="C1569" s="52" t="s">
        <v>28</v>
      </c>
      <c r="D1569" s="52" t="s">
        <v>19</v>
      </c>
      <c r="E1569" s="52" t="s">
        <v>30</v>
      </c>
      <c r="F1569" s="52" t="s">
        <v>60</v>
      </c>
      <c r="G1569" s="52" t="s">
        <v>57</v>
      </c>
      <c r="H1569" s="52" t="s">
        <v>31</v>
      </c>
      <c r="I1569" s="52">
        <v>2024</v>
      </c>
      <c r="J1569" s="52" t="s">
        <v>45</v>
      </c>
      <c r="K1569" s="52" t="s">
        <v>58</v>
      </c>
      <c r="L1569" s="52" t="s">
        <v>69</v>
      </c>
      <c r="M1569" s="55">
        <v>98.33</v>
      </c>
      <c r="N1569" s="52">
        <v>72</v>
      </c>
      <c r="O1569" s="52">
        <v>0.13</v>
      </c>
      <c r="P1569" s="55">
        <v>3442.34</v>
      </c>
      <c r="Q1569" s="75" t="s">
        <v>27</v>
      </c>
    </row>
    <row r="1570" spans="1:17">
      <c r="A1570" s="65">
        <v>2767</v>
      </c>
      <c r="B1570" s="52" t="s">
        <v>41</v>
      </c>
      <c r="C1570" s="52" t="s">
        <v>49</v>
      </c>
      <c r="D1570" s="52" t="s">
        <v>36</v>
      </c>
      <c r="E1570" s="52" t="s">
        <v>67</v>
      </c>
      <c r="F1570" s="52" t="s">
        <v>21</v>
      </c>
      <c r="G1570" s="52" t="s">
        <v>22</v>
      </c>
      <c r="H1570" s="52" t="s">
        <v>23</v>
      </c>
      <c r="I1570" s="52">
        <v>2023</v>
      </c>
      <c r="J1570" s="52" t="s">
        <v>63</v>
      </c>
      <c r="K1570" s="52" t="s">
        <v>51</v>
      </c>
      <c r="L1570" s="52" t="s">
        <v>34</v>
      </c>
      <c r="M1570" s="55">
        <v>61.39</v>
      </c>
      <c r="N1570" s="52">
        <v>202</v>
      </c>
      <c r="O1570" s="52">
        <v>0.27</v>
      </c>
      <c r="P1570" s="55">
        <v>4929.1000000000004</v>
      </c>
      <c r="Q1570" s="75" t="s">
        <v>27</v>
      </c>
    </row>
    <row r="1571" spans="1:17">
      <c r="A1571" s="65">
        <v>2768</v>
      </c>
      <c r="B1571" s="52" t="s">
        <v>41</v>
      </c>
      <c r="C1571" s="52" t="s">
        <v>49</v>
      </c>
      <c r="D1571" s="52" t="s">
        <v>52</v>
      </c>
      <c r="E1571" s="52" t="s">
        <v>62</v>
      </c>
      <c r="F1571" s="52" t="s">
        <v>55</v>
      </c>
      <c r="G1571" s="52" t="s">
        <v>57</v>
      </c>
      <c r="H1571" s="52" t="s">
        <v>23</v>
      </c>
      <c r="I1571" s="52">
        <v>2024</v>
      </c>
      <c r="J1571" s="52" t="s">
        <v>63</v>
      </c>
      <c r="K1571" s="52" t="s">
        <v>65</v>
      </c>
      <c r="L1571" s="52" t="s">
        <v>66</v>
      </c>
      <c r="M1571" s="55">
        <v>71.27</v>
      </c>
      <c r="N1571" s="52">
        <v>20</v>
      </c>
      <c r="O1571" s="52">
        <v>0.01</v>
      </c>
      <c r="P1571" s="55">
        <v>762.17</v>
      </c>
      <c r="Q1571" s="75" t="s">
        <v>27</v>
      </c>
    </row>
    <row r="1572" spans="1:17">
      <c r="A1572" s="65">
        <v>2769</v>
      </c>
      <c r="B1572" s="52" t="s">
        <v>41</v>
      </c>
      <c r="C1572" s="52" t="s">
        <v>49</v>
      </c>
      <c r="D1572" s="52" t="s">
        <v>19</v>
      </c>
      <c r="E1572" s="52" t="s">
        <v>67</v>
      </c>
      <c r="F1572" s="52" t="s">
        <v>55</v>
      </c>
      <c r="G1572" s="52" t="s">
        <v>22</v>
      </c>
      <c r="H1572" s="52" t="s">
        <v>23</v>
      </c>
      <c r="I1572" s="52">
        <v>2023</v>
      </c>
      <c r="J1572" s="52" t="s">
        <v>32</v>
      </c>
      <c r="K1572" s="52" t="s">
        <v>53</v>
      </c>
      <c r="L1572" s="52" t="s">
        <v>26</v>
      </c>
      <c r="M1572" s="55">
        <v>36.42</v>
      </c>
      <c r="N1572" s="52">
        <v>263</v>
      </c>
      <c r="O1572" s="52">
        <v>0.28000000000000003</v>
      </c>
      <c r="P1572" s="55">
        <v>3644.17</v>
      </c>
      <c r="Q1572" s="75" t="s">
        <v>61</v>
      </c>
    </row>
    <row r="1573" spans="1:17">
      <c r="A1573" s="65">
        <v>2770</v>
      </c>
      <c r="B1573" s="52" t="s">
        <v>41</v>
      </c>
      <c r="C1573" s="52" t="s">
        <v>28</v>
      </c>
      <c r="D1573" s="52" t="s">
        <v>19</v>
      </c>
      <c r="E1573" s="52" t="s">
        <v>20</v>
      </c>
      <c r="F1573" s="52" t="s">
        <v>21</v>
      </c>
      <c r="G1573" s="52" t="s">
        <v>57</v>
      </c>
      <c r="H1573" s="52" t="s">
        <v>31</v>
      </c>
      <c r="I1573" s="52">
        <v>2023</v>
      </c>
      <c r="J1573" s="52" t="s">
        <v>32</v>
      </c>
      <c r="K1573" s="52" t="s">
        <v>64</v>
      </c>
      <c r="L1573" s="52" t="s">
        <v>39</v>
      </c>
      <c r="M1573" s="55">
        <v>8.9</v>
      </c>
      <c r="N1573" s="52">
        <v>398</v>
      </c>
      <c r="O1573" s="52">
        <v>0.23</v>
      </c>
      <c r="P1573" s="55">
        <v>2143.14</v>
      </c>
      <c r="Q1573" s="75" t="s">
        <v>27</v>
      </c>
    </row>
    <row r="1574" spans="1:17">
      <c r="A1574" s="65">
        <v>2771</v>
      </c>
      <c r="B1574" s="52" t="s">
        <v>41</v>
      </c>
      <c r="C1574" s="52" t="s">
        <v>28</v>
      </c>
      <c r="D1574" s="52" t="s">
        <v>54</v>
      </c>
      <c r="E1574" s="52" t="s">
        <v>67</v>
      </c>
      <c r="F1574" s="52" t="s">
        <v>38</v>
      </c>
      <c r="G1574" s="52" t="s">
        <v>57</v>
      </c>
      <c r="H1574" s="52" t="s">
        <v>23</v>
      </c>
      <c r="I1574" s="52">
        <v>2024</v>
      </c>
      <c r="J1574" s="52" t="s">
        <v>45</v>
      </c>
      <c r="K1574" s="52" t="s">
        <v>73</v>
      </c>
      <c r="L1574" s="52" t="s">
        <v>26</v>
      </c>
      <c r="M1574" s="55">
        <v>22.12</v>
      </c>
      <c r="N1574" s="52">
        <v>437</v>
      </c>
      <c r="O1574" s="52">
        <v>0.27</v>
      </c>
      <c r="P1574" s="55">
        <v>1131.6500000000001</v>
      </c>
      <c r="Q1574" s="75" t="s">
        <v>56</v>
      </c>
    </row>
    <row r="1575" spans="1:17">
      <c r="A1575" s="65">
        <v>2772</v>
      </c>
      <c r="B1575" s="52" t="s">
        <v>41</v>
      </c>
      <c r="C1575" s="52" t="s">
        <v>35</v>
      </c>
      <c r="D1575" s="52" t="s">
        <v>42</v>
      </c>
      <c r="E1575" s="52" t="s">
        <v>37</v>
      </c>
      <c r="F1575" s="52" t="s">
        <v>43</v>
      </c>
      <c r="G1575" s="52" t="s">
        <v>22</v>
      </c>
      <c r="H1575" s="52" t="s">
        <v>23</v>
      </c>
      <c r="I1575" s="52">
        <v>2023</v>
      </c>
      <c r="J1575" s="52" t="s">
        <v>32</v>
      </c>
      <c r="K1575" s="52" t="s">
        <v>73</v>
      </c>
      <c r="L1575" s="52" t="s">
        <v>69</v>
      </c>
      <c r="M1575" s="55">
        <v>84.54</v>
      </c>
      <c r="N1575" s="52">
        <v>342</v>
      </c>
      <c r="O1575" s="52">
        <v>0.24</v>
      </c>
      <c r="P1575" s="55">
        <v>4472.24</v>
      </c>
      <c r="Q1575" s="75" t="s">
        <v>56</v>
      </c>
    </row>
    <row r="1576" spans="1:17">
      <c r="A1576" s="65">
        <v>2775</v>
      </c>
      <c r="B1576" s="52" t="s">
        <v>41</v>
      </c>
      <c r="C1576" s="52" t="s">
        <v>18</v>
      </c>
      <c r="D1576" s="52" t="s">
        <v>29</v>
      </c>
      <c r="E1576" s="52" t="s">
        <v>20</v>
      </c>
      <c r="F1576" s="52" t="s">
        <v>38</v>
      </c>
      <c r="G1576" s="52" t="s">
        <v>44</v>
      </c>
      <c r="H1576" s="52" t="s">
        <v>23</v>
      </c>
      <c r="I1576" s="52">
        <v>2023</v>
      </c>
      <c r="J1576" s="52" t="s">
        <v>45</v>
      </c>
      <c r="K1576" s="52" t="s">
        <v>71</v>
      </c>
      <c r="L1576" s="52" t="s">
        <v>26</v>
      </c>
      <c r="M1576" s="55">
        <v>97</v>
      </c>
      <c r="N1576" s="52">
        <v>176</v>
      </c>
      <c r="O1576" s="52">
        <v>0.25</v>
      </c>
      <c r="P1576" s="55">
        <v>4496.32</v>
      </c>
      <c r="Q1576" s="75" t="s">
        <v>40</v>
      </c>
    </row>
    <row r="1577" spans="1:17">
      <c r="A1577" s="65">
        <v>2776</v>
      </c>
      <c r="B1577" s="52" t="s">
        <v>41</v>
      </c>
      <c r="C1577" s="52" t="s">
        <v>28</v>
      </c>
      <c r="D1577" s="52" t="s">
        <v>36</v>
      </c>
      <c r="E1577" s="52" t="s">
        <v>20</v>
      </c>
      <c r="F1577" s="52" t="s">
        <v>55</v>
      </c>
      <c r="G1577" s="52" t="s">
        <v>22</v>
      </c>
      <c r="H1577" s="52" t="s">
        <v>31</v>
      </c>
      <c r="I1577" s="52">
        <v>2024</v>
      </c>
      <c r="J1577" s="52" t="s">
        <v>45</v>
      </c>
      <c r="K1577" s="52" t="s">
        <v>33</v>
      </c>
      <c r="L1577" s="52" t="s">
        <v>26</v>
      </c>
      <c r="M1577" s="55">
        <v>86.9</v>
      </c>
      <c r="N1577" s="52">
        <v>268</v>
      </c>
      <c r="O1577" s="52">
        <v>0.06</v>
      </c>
      <c r="P1577" s="55">
        <v>3513.87</v>
      </c>
      <c r="Q1577" s="75" t="s">
        <v>27</v>
      </c>
    </row>
    <row r="1578" spans="1:17">
      <c r="A1578" s="65">
        <v>2783</v>
      </c>
      <c r="B1578" s="52" t="s">
        <v>41</v>
      </c>
      <c r="C1578" s="52" t="s">
        <v>28</v>
      </c>
      <c r="D1578" s="52" t="s">
        <v>52</v>
      </c>
      <c r="E1578" s="52" t="s">
        <v>37</v>
      </c>
      <c r="F1578" s="52" t="s">
        <v>38</v>
      </c>
      <c r="G1578" s="52" t="s">
        <v>44</v>
      </c>
      <c r="H1578" s="52" t="s">
        <v>31</v>
      </c>
      <c r="I1578" s="52">
        <v>2023</v>
      </c>
      <c r="J1578" s="52" t="s">
        <v>32</v>
      </c>
      <c r="K1578" s="52" t="s">
        <v>64</v>
      </c>
      <c r="L1578" s="52" t="s">
        <v>34</v>
      </c>
      <c r="M1578" s="55">
        <v>37.72</v>
      </c>
      <c r="N1578" s="52">
        <v>49</v>
      </c>
      <c r="O1578" s="52">
        <v>0.13</v>
      </c>
      <c r="P1578" s="55">
        <v>4229.28</v>
      </c>
      <c r="Q1578" s="75" t="s">
        <v>61</v>
      </c>
    </row>
    <row r="1579" spans="1:17">
      <c r="A1579" s="65">
        <v>2785</v>
      </c>
      <c r="B1579" s="52" t="s">
        <v>41</v>
      </c>
      <c r="C1579" s="52" t="s">
        <v>35</v>
      </c>
      <c r="D1579" s="52" t="s">
        <v>52</v>
      </c>
      <c r="E1579" s="52" t="s">
        <v>37</v>
      </c>
      <c r="F1579" s="52" t="s">
        <v>38</v>
      </c>
      <c r="G1579" s="52" t="s">
        <v>22</v>
      </c>
      <c r="H1579" s="52" t="s">
        <v>23</v>
      </c>
      <c r="I1579" s="52">
        <v>2023</v>
      </c>
      <c r="J1579" s="52" t="s">
        <v>24</v>
      </c>
      <c r="K1579" s="52" t="s">
        <v>51</v>
      </c>
      <c r="L1579" s="52" t="s">
        <v>26</v>
      </c>
      <c r="M1579" s="55">
        <v>72.05</v>
      </c>
      <c r="N1579" s="52">
        <v>364</v>
      </c>
      <c r="O1579" s="52">
        <v>0.09</v>
      </c>
      <c r="P1579" s="55">
        <v>4767.7</v>
      </c>
      <c r="Q1579" s="75" t="s">
        <v>40</v>
      </c>
    </row>
    <row r="1580" spans="1:17">
      <c r="A1580" s="65">
        <v>2786</v>
      </c>
      <c r="B1580" s="52" t="s">
        <v>41</v>
      </c>
      <c r="C1580" s="52" t="s">
        <v>28</v>
      </c>
      <c r="D1580" s="52" t="s">
        <v>29</v>
      </c>
      <c r="E1580" s="52" t="s">
        <v>59</v>
      </c>
      <c r="F1580" s="52" t="s">
        <v>43</v>
      </c>
      <c r="G1580" s="52" t="s">
        <v>44</v>
      </c>
      <c r="H1580" s="52" t="s">
        <v>23</v>
      </c>
      <c r="I1580" s="52">
        <v>2024</v>
      </c>
      <c r="J1580" s="52" t="s">
        <v>24</v>
      </c>
      <c r="K1580" s="52" t="s">
        <v>71</v>
      </c>
      <c r="L1580" s="52" t="s">
        <v>66</v>
      </c>
      <c r="M1580" s="55">
        <v>71.11</v>
      </c>
      <c r="N1580" s="52">
        <v>246</v>
      </c>
      <c r="O1580" s="52">
        <v>0.06</v>
      </c>
      <c r="P1580" s="55">
        <v>1009.96</v>
      </c>
      <c r="Q1580" s="75" t="s">
        <v>61</v>
      </c>
    </row>
    <row r="1581" spans="1:17">
      <c r="A1581" s="65">
        <v>2792</v>
      </c>
      <c r="B1581" s="52" t="s">
        <v>41</v>
      </c>
      <c r="C1581" s="52" t="s">
        <v>49</v>
      </c>
      <c r="D1581" s="52" t="s">
        <v>42</v>
      </c>
      <c r="E1581" s="52" t="s">
        <v>59</v>
      </c>
      <c r="F1581" s="52" t="s">
        <v>38</v>
      </c>
      <c r="G1581" s="52" t="s">
        <v>57</v>
      </c>
      <c r="H1581" s="52" t="s">
        <v>31</v>
      </c>
      <c r="I1581" s="52">
        <v>2024</v>
      </c>
      <c r="J1581" s="52" t="s">
        <v>63</v>
      </c>
      <c r="K1581" s="52" t="s">
        <v>33</v>
      </c>
      <c r="L1581" s="52" t="s">
        <v>39</v>
      </c>
      <c r="M1581" s="55">
        <v>61.57</v>
      </c>
      <c r="N1581" s="52">
        <v>123</v>
      </c>
      <c r="O1581" s="52">
        <v>0.21</v>
      </c>
      <c r="P1581" s="55">
        <v>763.69</v>
      </c>
      <c r="Q1581" s="75" t="s">
        <v>56</v>
      </c>
    </row>
    <row r="1582" spans="1:17">
      <c r="A1582" s="65">
        <v>2794</v>
      </c>
      <c r="B1582" s="52" t="s">
        <v>41</v>
      </c>
      <c r="C1582" s="52" t="s">
        <v>49</v>
      </c>
      <c r="D1582" s="52" t="s">
        <v>42</v>
      </c>
      <c r="E1582" s="52" t="s">
        <v>20</v>
      </c>
      <c r="F1582" s="52" t="s">
        <v>60</v>
      </c>
      <c r="G1582" s="52" t="s">
        <v>22</v>
      </c>
      <c r="H1582" s="52" t="s">
        <v>23</v>
      </c>
      <c r="I1582" s="52">
        <v>2023</v>
      </c>
      <c r="J1582" s="52" t="s">
        <v>45</v>
      </c>
      <c r="K1582" s="52" t="s">
        <v>71</v>
      </c>
      <c r="L1582" s="52" t="s">
        <v>66</v>
      </c>
      <c r="M1582" s="55">
        <v>30.88</v>
      </c>
      <c r="N1582" s="52">
        <v>243</v>
      </c>
      <c r="O1582" s="52">
        <v>7.0000000000000007E-2</v>
      </c>
      <c r="P1582" s="55">
        <v>654.59</v>
      </c>
      <c r="Q1582" s="75" t="s">
        <v>27</v>
      </c>
    </row>
    <row r="1583" spans="1:17">
      <c r="A1583" s="65">
        <v>2797</v>
      </c>
      <c r="B1583" s="52" t="s">
        <v>41</v>
      </c>
      <c r="C1583" s="52" t="s">
        <v>28</v>
      </c>
      <c r="D1583" s="52" t="s">
        <v>54</v>
      </c>
      <c r="E1583" s="52" t="s">
        <v>62</v>
      </c>
      <c r="F1583" s="52" t="s">
        <v>21</v>
      </c>
      <c r="G1583" s="52" t="s">
        <v>22</v>
      </c>
      <c r="H1583" s="52" t="s">
        <v>23</v>
      </c>
      <c r="I1583" s="52">
        <v>2023</v>
      </c>
      <c r="J1583" s="52" t="s">
        <v>63</v>
      </c>
      <c r="K1583" s="52" t="s">
        <v>51</v>
      </c>
      <c r="L1583" s="52" t="s">
        <v>39</v>
      </c>
      <c r="M1583" s="55">
        <v>26.76</v>
      </c>
      <c r="N1583" s="52">
        <v>81</v>
      </c>
      <c r="O1583" s="52">
        <v>0.06</v>
      </c>
      <c r="P1583" s="55">
        <v>4524.25</v>
      </c>
      <c r="Q1583" s="75" t="s">
        <v>40</v>
      </c>
    </row>
    <row r="1584" spans="1:17">
      <c r="A1584" s="65">
        <v>2798</v>
      </c>
      <c r="B1584" s="52" t="s">
        <v>41</v>
      </c>
      <c r="C1584" s="52" t="s">
        <v>18</v>
      </c>
      <c r="D1584" s="52" t="s">
        <v>36</v>
      </c>
      <c r="E1584" s="52" t="s">
        <v>62</v>
      </c>
      <c r="F1584" s="52" t="s">
        <v>21</v>
      </c>
      <c r="G1584" s="52" t="s">
        <v>57</v>
      </c>
      <c r="H1584" s="52" t="s">
        <v>23</v>
      </c>
      <c r="I1584" s="52">
        <v>2024</v>
      </c>
      <c r="J1584" s="52" t="s">
        <v>32</v>
      </c>
      <c r="K1584" s="52" t="s">
        <v>73</v>
      </c>
      <c r="L1584" s="52" t="s">
        <v>66</v>
      </c>
      <c r="M1584" s="55">
        <v>29.62</v>
      </c>
      <c r="N1584" s="52">
        <v>364</v>
      </c>
      <c r="O1584" s="52">
        <v>0.01</v>
      </c>
      <c r="P1584" s="55">
        <v>2868.81</v>
      </c>
      <c r="Q1584" s="75" t="s">
        <v>27</v>
      </c>
    </row>
    <row r="1585" spans="1:17">
      <c r="A1585" s="65">
        <v>2799</v>
      </c>
      <c r="B1585" s="52" t="s">
        <v>41</v>
      </c>
      <c r="C1585" s="52" t="s">
        <v>28</v>
      </c>
      <c r="D1585" s="52" t="s">
        <v>52</v>
      </c>
      <c r="E1585" s="52" t="s">
        <v>59</v>
      </c>
      <c r="F1585" s="52" t="s">
        <v>60</v>
      </c>
      <c r="G1585" s="52" t="s">
        <v>57</v>
      </c>
      <c r="H1585" s="52" t="s">
        <v>31</v>
      </c>
      <c r="I1585" s="52">
        <v>2024</v>
      </c>
      <c r="J1585" s="52" t="s">
        <v>45</v>
      </c>
      <c r="K1585" s="52" t="s">
        <v>33</v>
      </c>
      <c r="L1585" s="52" t="s">
        <v>69</v>
      </c>
      <c r="M1585" s="55">
        <v>48.27</v>
      </c>
      <c r="N1585" s="52">
        <v>39</v>
      </c>
      <c r="O1585" s="52">
        <v>0.2</v>
      </c>
      <c r="P1585" s="55">
        <v>1160.18</v>
      </c>
      <c r="Q1585" s="75" t="s">
        <v>40</v>
      </c>
    </row>
    <row r="1586" spans="1:17">
      <c r="A1586" s="65">
        <v>2801</v>
      </c>
      <c r="B1586" s="52" t="s">
        <v>41</v>
      </c>
      <c r="C1586" s="52" t="s">
        <v>49</v>
      </c>
      <c r="D1586" s="52" t="s">
        <v>36</v>
      </c>
      <c r="E1586" s="52" t="s">
        <v>70</v>
      </c>
      <c r="F1586" s="52" t="s">
        <v>43</v>
      </c>
      <c r="G1586" s="52" t="s">
        <v>57</v>
      </c>
      <c r="H1586" s="52" t="s">
        <v>23</v>
      </c>
      <c r="I1586" s="52">
        <v>2023</v>
      </c>
      <c r="J1586" s="52" t="s">
        <v>32</v>
      </c>
      <c r="K1586" s="52" t="s">
        <v>58</v>
      </c>
      <c r="L1586" s="52" t="s">
        <v>66</v>
      </c>
      <c r="M1586" s="55">
        <v>41.8</v>
      </c>
      <c r="N1586" s="52">
        <v>413</v>
      </c>
      <c r="O1586" s="52">
        <v>0.21</v>
      </c>
      <c r="P1586" s="55">
        <v>1048.01</v>
      </c>
      <c r="Q1586" s="75" t="s">
        <v>61</v>
      </c>
    </row>
    <row r="1587" spans="1:17">
      <c r="A1587" s="65">
        <v>2808</v>
      </c>
      <c r="B1587" s="52" t="s">
        <v>41</v>
      </c>
      <c r="C1587" s="52" t="s">
        <v>35</v>
      </c>
      <c r="D1587" s="52" t="s">
        <v>29</v>
      </c>
      <c r="E1587" s="52" t="s">
        <v>59</v>
      </c>
      <c r="F1587" s="52" t="s">
        <v>55</v>
      </c>
      <c r="G1587" s="52" t="s">
        <v>44</v>
      </c>
      <c r="H1587" s="52" t="s">
        <v>31</v>
      </c>
      <c r="I1587" s="52">
        <v>2023</v>
      </c>
      <c r="J1587" s="52" t="s">
        <v>63</v>
      </c>
      <c r="K1587" s="52" t="s">
        <v>53</v>
      </c>
      <c r="L1587" s="52" t="s">
        <v>39</v>
      </c>
      <c r="M1587" s="55">
        <v>92.8</v>
      </c>
      <c r="N1587" s="52">
        <v>439</v>
      </c>
      <c r="O1587" s="52">
        <v>0.2</v>
      </c>
      <c r="P1587" s="55">
        <v>4875.0200000000004</v>
      </c>
      <c r="Q1587" s="75" t="s">
        <v>61</v>
      </c>
    </row>
    <row r="1588" spans="1:17">
      <c r="A1588" s="65">
        <v>2811</v>
      </c>
      <c r="B1588" s="52" t="s">
        <v>41</v>
      </c>
      <c r="C1588" s="52" t="s">
        <v>35</v>
      </c>
      <c r="D1588" s="52" t="s">
        <v>29</v>
      </c>
      <c r="E1588" s="52" t="s">
        <v>67</v>
      </c>
      <c r="F1588" s="52" t="s">
        <v>60</v>
      </c>
      <c r="G1588" s="52" t="s">
        <v>22</v>
      </c>
      <c r="H1588" s="52" t="s">
        <v>23</v>
      </c>
      <c r="I1588" s="52">
        <v>2023</v>
      </c>
      <c r="J1588" s="52" t="s">
        <v>32</v>
      </c>
      <c r="K1588" s="52" t="s">
        <v>46</v>
      </c>
      <c r="L1588" s="52" t="s">
        <v>34</v>
      </c>
      <c r="M1588" s="55">
        <v>71.87</v>
      </c>
      <c r="N1588" s="52">
        <v>128</v>
      </c>
      <c r="O1588" s="52">
        <v>0.16</v>
      </c>
      <c r="P1588" s="55">
        <v>1687.77</v>
      </c>
      <c r="Q1588" s="75" t="s">
        <v>47</v>
      </c>
    </row>
    <row r="1589" spans="1:17">
      <c r="A1589" s="65">
        <v>2812</v>
      </c>
      <c r="B1589" s="52" t="s">
        <v>41</v>
      </c>
      <c r="C1589" s="52" t="s">
        <v>18</v>
      </c>
      <c r="D1589" s="52" t="s">
        <v>19</v>
      </c>
      <c r="E1589" s="52" t="s">
        <v>70</v>
      </c>
      <c r="F1589" s="52" t="s">
        <v>60</v>
      </c>
      <c r="G1589" s="52" t="s">
        <v>44</v>
      </c>
      <c r="H1589" s="52" t="s">
        <v>31</v>
      </c>
      <c r="I1589" s="52">
        <v>2024</v>
      </c>
      <c r="J1589" s="52" t="s">
        <v>63</v>
      </c>
      <c r="K1589" s="52" t="s">
        <v>71</v>
      </c>
      <c r="L1589" s="52" t="s">
        <v>69</v>
      </c>
      <c r="M1589" s="55">
        <v>5.92</v>
      </c>
      <c r="N1589" s="52">
        <v>213</v>
      </c>
      <c r="O1589" s="52">
        <v>0.22</v>
      </c>
      <c r="P1589" s="55">
        <v>4211.99</v>
      </c>
      <c r="Q1589" s="75" t="s">
        <v>61</v>
      </c>
    </row>
    <row r="1590" spans="1:17">
      <c r="A1590" s="65">
        <v>2821</v>
      </c>
      <c r="B1590" s="52" t="s">
        <v>41</v>
      </c>
      <c r="C1590" s="52" t="s">
        <v>28</v>
      </c>
      <c r="D1590" s="52" t="s">
        <v>19</v>
      </c>
      <c r="E1590" s="52" t="s">
        <v>20</v>
      </c>
      <c r="F1590" s="52" t="s">
        <v>60</v>
      </c>
      <c r="G1590" s="52" t="s">
        <v>44</v>
      </c>
      <c r="H1590" s="52" t="s">
        <v>31</v>
      </c>
      <c r="I1590" s="52">
        <v>2023</v>
      </c>
      <c r="J1590" s="52" t="s">
        <v>32</v>
      </c>
      <c r="K1590" s="52" t="s">
        <v>65</v>
      </c>
      <c r="L1590" s="52" t="s">
        <v>26</v>
      </c>
      <c r="M1590" s="55">
        <v>55.71</v>
      </c>
      <c r="N1590" s="52">
        <v>314</v>
      </c>
      <c r="O1590" s="52">
        <v>0.04</v>
      </c>
      <c r="P1590" s="55">
        <v>199.08</v>
      </c>
      <c r="Q1590" s="75" t="s">
        <v>61</v>
      </c>
    </row>
    <row r="1591" spans="1:17">
      <c r="A1591" s="65">
        <v>2829</v>
      </c>
      <c r="B1591" s="52" t="s">
        <v>41</v>
      </c>
      <c r="C1591" s="52" t="s">
        <v>35</v>
      </c>
      <c r="D1591" s="52" t="s">
        <v>19</v>
      </c>
      <c r="E1591" s="52" t="s">
        <v>67</v>
      </c>
      <c r="F1591" s="52" t="s">
        <v>43</v>
      </c>
      <c r="G1591" s="52" t="s">
        <v>22</v>
      </c>
      <c r="H1591" s="52" t="s">
        <v>23</v>
      </c>
      <c r="I1591" s="52">
        <v>2024</v>
      </c>
      <c r="J1591" s="52" t="s">
        <v>24</v>
      </c>
      <c r="K1591" s="52" t="s">
        <v>65</v>
      </c>
      <c r="L1591" s="52" t="s">
        <v>26</v>
      </c>
      <c r="M1591" s="55">
        <v>45.54</v>
      </c>
      <c r="N1591" s="52">
        <v>296</v>
      </c>
      <c r="O1591" s="52">
        <v>0.21</v>
      </c>
      <c r="P1591" s="55">
        <v>2700.34</v>
      </c>
      <c r="Q1591" s="75" t="s">
        <v>61</v>
      </c>
    </row>
    <row r="1592" spans="1:17">
      <c r="A1592" s="65">
        <v>2832</v>
      </c>
      <c r="B1592" s="52" t="s">
        <v>41</v>
      </c>
      <c r="C1592" s="52" t="s">
        <v>18</v>
      </c>
      <c r="D1592" s="52" t="s">
        <v>52</v>
      </c>
      <c r="E1592" s="52" t="s">
        <v>59</v>
      </c>
      <c r="F1592" s="52" t="s">
        <v>38</v>
      </c>
      <c r="G1592" s="52" t="s">
        <v>44</v>
      </c>
      <c r="H1592" s="52" t="s">
        <v>23</v>
      </c>
      <c r="I1592" s="52">
        <v>2023</v>
      </c>
      <c r="J1592" s="52" t="s">
        <v>45</v>
      </c>
      <c r="K1592" s="52" t="s">
        <v>58</v>
      </c>
      <c r="L1592" s="52" t="s">
        <v>39</v>
      </c>
      <c r="M1592" s="55">
        <v>33.01</v>
      </c>
      <c r="N1592" s="52">
        <v>151</v>
      </c>
      <c r="O1592" s="52">
        <v>0.21</v>
      </c>
      <c r="P1592" s="55">
        <v>3907.91</v>
      </c>
      <c r="Q1592" s="75" t="s">
        <v>47</v>
      </c>
    </row>
    <row r="1593" spans="1:17">
      <c r="A1593" s="65">
        <v>2833</v>
      </c>
      <c r="B1593" s="52" t="s">
        <v>41</v>
      </c>
      <c r="C1593" s="52" t="s">
        <v>49</v>
      </c>
      <c r="D1593" s="52" t="s">
        <v>29</v>
      </c>
      <c r="E1593" s="52" t="s">
        <v>30</v>
      </c>
      <c r="F1593" s="52" t="s">
        <v>60</v>
      </c>
      <c r="G1593" s="52" t="s">
        <v>57</v>
      </c>
      <c r="H1593" s="52" t="s">
        <v>31</v>
      </c>
      <c r="I1593" s="52">
        <v>2023</v>
      </c>
      <c r="J1593" s="52" t="s">
        <v>45</v>
      </c>
      <c r="K1593" s="52" t="s">
        <v>73</v>
      </c>
      <c r="L1593" s="52" t="s">
        <v>66</v>
      </c>
      <c r="M1593" s="55">
        <v>16.84</v>
      </c>
      <c r="N1593" s="52">
        <v>358</v>
      </c>
      <c r="O1593" s="52">
        <v>0.24</v>
      </c>
      <c r="P1593" s="55">
        <v>307.32</v>
      </c>
      <c r="Q1593" s="75" t="s">
        <v>61</v>
      </c>
    </row>
    <row r="1594" spans="1:17">
      <c r="A1594" s="65">
        <v>2835</v>
      </c>
      <c r="B1594" s="52" t="s">
        <v>41</v>
      </c>
      <c r="C1594" s="52" t="s">
        <v>18</v>
      </c>
      <c r="D1594" s="52" t="s">
        <v>50</v>
      </c>
      <c r="E1594" s="52" t="s">
        <v>37</v>
      </c>
      <c r="F1594" s="52" t="s">
        <v>43</v>
      </c>
      <c r="G1594" s="52" t="s">
        <v>22</v>
      </c>
      <c r="H1594" s="52" t="s">
        <v>31</v>
      </c>
      <c r="I1594" s="52">
        <v>2024</v>
      </c>
      <c r="J1594" s="52" t="s">
        <v>63</v>
      </c>
      <c r="K1594" s="52" t="s">
        <v>71</v>
      </c>
      <c r="L1594" s="52" t="s">
        <v>39</v>
      </c>
      <c r="M1594" s="55">
        <v>54.36</v>
      </c>
      <c r="N1594" s="52">
        <v>161</v>
      </c>
      <c r="O1594" s="52">
        <v>0.3</v>
      </c>
      <c r="P1594" s="55">
        <v>975.5</v>
      </c>
      <c r="Q1594" s="75" t="s">
        <v>27</v>
      </c>
    </row>
    <row r="1595" spans="1:17">
      <c r="A1595" s="65">
        <v>2836</v>
      </c>
      <c r="B1595" s="52" t="s">
        <v>41</v>
      </c>
      <c r="C1595" s="52" t="s">
        <v>35</v>
      </c>
      <c r="D1595" s="52" t="s">
        <v>50</v>
      </c>
      <c r="E1595" s="52" t="s">
        <v>30</v>
      </c>
      <c r="F1595" s="52" t="s">
        <v>55</v>
      </c>
      <c r="G1595" s="52" t="s">
        <v>22</v>
      </c>
      <c r="H1595" s="52" t="s">
        <v>31</v>
      </c>
      <c r="I1595" s="52">
        <v>2024</v>
      </c>
      <c r="J1595" s="52" t="s">
        <v>32</v>
      </c>
      <c r="K1595" s="52" t="s">
        <v>73</v>
      </c>
      <c r="L1595" s="52" t="s">
        <v>39</v>
      </c>
      <c r="M1595" s="55">
        <v>37.299999999999997</v>
      </c>
      <c r="N1595" s="52">
        <v>229</v>
      </c>
      <c r="O1595" s="52">
        <v>0.27</v>
      </c>
      <c r="P1595" s="55">
        <v>666.94</v>
      </c>
      <c r="Q1595" s="75" t="s">
        <v>27</v>
      </c>
    </row>
    <row r="1596" spans="1:17">
      <c r="A1596" s="65">
        <v>2837</v>
      </c>
      <c r="B1596" s="52" t="s">
        <v>41</v>
      </c>
      <c r="C1596" s="52" t="s">
        <v>35</v>
      </c>
      <c r="D1596" s="52" t="s">
        <v>42</v>
      </c>
      <c r="E1596" s="52" t="s">
        <v>67</v>
      </c>
      <c r="F1596" s="52" t="s">
        <v>38</v>
      </c>
      <c r="G1596" s="52" t="s">
        <v>57</v>
      </c>
      <c r="H1596" s="52" t="s">
        <v>31</v>
      </c>
      <c r="I1596" s="52">
        <v>2023</v>
      </c>
      <c r="J1596" s="52" t="s">
        <v>32</v>
      </c>
      <c r="K1596" s="52" t="s">
        <v>71</v>
      </c>
      <c r="L1596" s="52" t="s">
        <v>69</v>
      </c>
      <c r="M1596" s="55">
        <v>27.8</v>
      </c>
      <c r="N1596" s="52">
        <v>237</v>
      </c>
      <c r="O1596" s="52">
        <v>0.08</v>
      </c>
      <c r="P1596" s="55">
        <v>497.12</v>
      </c>
      <c r="Q1596" s="75" t="s">
        <v>27</v>
      </c>
    </row>
    <row r="1597" spans="1:17">
      <c r="A1597" s="65">
        <v>2840</v>
      </c>
      <c r="B1597" s="52" t="s">
        <v>41</v>
      </c>
      <c r="C1597" s="52" t="s">
        <v>18</v>
      </c>
      <c r="D1597" s="52" t="s">
        <v>54</v>
      </c>
      <c r="E1597" s="52" t="s">
        <v>59</v>
      </c>
      <c r="F1597" s="52" t="s">
        <v>38</v>
      </c>
      <c r="G1597" s="52" t="s">
        <v>57</v>
      </c>
      <c r="H1597" s="52" t="s">
        <v>23</v>
      </c>
      <c r="I1597" s="52">
        <v>2024</v>
      </c>
      <c r="J1597" s="52" t="s">
        <v>45</v>
      </c>
      <c r="K1597" s="52" t="s">
        <v>73</v>
      </c>
      <c r="L1597" s="52" t="s">
        <v>69</v>
      </c>
      <c r="M1597" s="55">
        <v>58.05</v>
      </c>
      <c r="N1597" s="52">
        <v>207</v>
      </c>
      <c r="O1597" s="52">
        <v>0.09</v>
      </c>
      <c r="P1597" s="55">
        <v>298.89999999999998</v>
      </c>
      <c r="Q1597" s="75" t="s">
        <v>27</v>
      </c>
    </row>
    <row r="1598" spans="1:17">
      <c r="A1598" s="65">
        <v>2842</v>
      </c>
      <c r="B1598" s="52" t="s">
        <v>41</v>
      </c>
      <c r="C1598" s="52" t="s">
        <v>18</v>
      </c>
      <c r="D1598" s="52" t="s">
        <v>52</v>
      </c>
      <c r="E1598" s="52" t="s">
        <v>30</v>
      </c>
      <c r="F1598" s="52" t="s">
        <v>55</v>
      </c>
      <c r="G1598" s="52" t="s">
        <v>22</v>
      </c>
      <c r="H1598" s="52" t="s">
        <v>31</v>
      </c>
      <c r="I1598" s="52">
        <v>2023</v>
      </c>
      <c r="J1598" s="52" t="s">
        <v>24</v>
      </c>
      <c r="K1598" s="52" t="s">
        <v>33</v>
      </c>
      <c r="L1598" s="52" t="s">
        <v>39</v>
      </c>
      <c r="M1598" s="55">
        <v>33.229999999999997</v>
      </c>
      <c r="N1598" s="52">
        <v>338</v>
      </c>
      <c r="O1598" s="52">
        <v>0.24</v>
      </c>
      <c r="P1598" s="55">
        <v>874.1</v>
      </c>
      <c r="Q1598" s="75" t="s">
        <v>27</v>
      </c>
    </row>
    <row r="1599" spans="1:17">
      <c r="A1599" s="65">
        <v>2844</v>
      </c>
      <c r="B1599" s="52" t="s">
        <v>41</v>
      </c>
      <c r="C1599" s="52" t="s">
        <v>18</v>
      </c>
      <c r="D1599" s="52" t="s">
        <v>52</v>
      </c>
      <c r="E1599" s="52" t="s">
        <v>30</v>
      </c>
      <c r="F1599" s="52" t="s">
        <v>43</v>
      </c>
      <c r="G1599" s="52" t="s">
        <v>44</v>
      </c>
      <c r="H1599" s="52" t="s">
        <v>23</v>
      </c>
      <c r="I1599" s="52">
        <v>2024</v>
      </c>
      <c r="J1599" s="52" t="s">
        <v>63</v>
      </c>
      <c r="K1599" s="52" t="s">
        <v>25</v>
      </c>
      <c r="L1599" s="52" t="s">
        <v>34</v>
      </c>
      <c r="M1599" s="55">
        <v>14.38</v>
      </c>
      <c r="N1599" s="52">
        <v>297</v>
      </c>
      <c r="O1599" s="52">
        <v>0.03</v>
      </c>
      <c r="P1599" s="55">
        <v>1268.3399999999999</v>
      </c>
      <c r="Q1599" s="75" t="s">
        <v>27</v>
      </c>
    </row>
    <row r="1600" spans="1:17">
      <c r="A1600" s="65">
        <v>2851</v>
      </c>
      <c r="B1600" s="52" t="s">
        <v>41</v>
      </c>
      <c r="C1600" s="52" t="s">
        <v>18</v>
      </c>
      <c r="D1600" s="52" t="s">
        <v>29</v>
      </c>
      <c r="E1600" s="52" t="s">
        <v>30</v>
      </c>
      <c r="F1600" s="52" t="s">
        <v>60</v>
      </c>
      <c r="G1600" s="52" t="s">
        <v>57</v>
      </c>
      <c r="H1600" s="52" t="s">
        <v>31</v>
      </c>
      <c r="I1600" s="52">
        <v>2024</v>
      </c>
      <c r="J1600" s="52" t="s">
        <v>32</v>
      </c>
      <c r="K1600" s="52" t="s">
        <v>46</v>
      </c>
      <c r="L1600" s="52" t="s">
        <v>26</v>
      </c>
      <c r="M1600" s="55">
        <v>42.04</v>
      </c>
      <c r="N1600" s="52">
        <v>99</v>
      </c>
      <c r="O1600" s="52">
        <v>0.28000000000000003</v>
      </c>
      <c r="P1600" s="55">
        <v>4056.35</v>
      </c>
      <c r="Q1600" s="75" t="s">
        <v>47</v>
      </c>
    </row>
    <row r="1601" spans="1:17">
      <c r="A1601" s="65">
        <v>2853</v>
      </c>
      <c r="B1601" s="52" t="s">
        <v>41</v>
      </c>
      <c r="C1601" s="52" t="s">
        <v>28</v>
      </c>
      <c r="D1601" s="52" t="s">
        <v>29</v>
      </c>
      <c r="E1601" s="52" t="s">
        <v>20</v>
      </c>
      <c r="F1601" s="52" t="s">
        <v>43</v>
      </c>
      <c r="G1601" s="52" t="s">
        <v>44</v>
      </c>
      <c r="H1601" s="52" t="s">
        <v>23</v>
      </c>
      <c r="I1601" s="52">
        <v>2024</v>
      </c>
      <c r="J1601" s="52" t="s">
        <v>24</v>
      </c>
      <c r="K1601" s="52" t="s">
        <v>72</v>
      </c>
      <c r="L1601" s="52" t="s">
        <v>66</v>
      </c>
      <c r="M1601" s="55">
        <v>97.74</v>
      </c>
      <c r="N1601" s="52">
        <v>300</v>
      </c>
      <c r="O1601" s="52">
        <v>0.2</v>
      </c>
      <c r="P1601" s="55">
        <v>2151.52</v>
      </c>
      <c r="Q1601" s="75" t="s">
        <v>47</v>
      </c>
    </row>
    <row r="1602" spans="1:17">
      <c r="A1602" s="65">
        <v>2854</v>
      </c>
      <c r="B1602" s="52" t="s">
        <v>41</v>
      </c>
      <c r="C1602" s="52" t="s">
        <v>35</v>
      </c>
      <c r="D1602" s="52" t="s">
        <v>36</v>
      </c>
      <c r="E1602" s="52" t="s">
        <v>67</v>
      </c>
      <c r="F1602" s="52" t="s">
        <v>60</v>
      </c>
      <c r="G1602" s="52" t="s">
        <v>57</v>
      </c>
      <c r="H1602" s="52" t="s">
        <v>23</v>
      </c>
      <c r="I1602" s="52">
        <v>2023</v>
      </c>
      <c r="J1602" s="52" t="s">
        <v>63</v>
      </c>
      <c r="K1602" s="52" t="s">
        <v>58</v>
      </c>
      <c r="L1602" s="52" t="s">
        <v>34</v>
      </c>
      <c r="M1602" s="55">
        <v>36.07</v>
      </c>
      <c r="N1602" s="52">
        <v>198</v>
      </c>
      <c r="O1602" s="52">
        <v>0.13</v>
      </c>
      <c r="P1602" s="55">
        <v>4504.96</v>
      </c>
      <c r="Q1602" s="75" t="s">
        <v>61</v>
      </c>
    </row>
    <row r="1603" spans="1:17">
      <c r="A1603" s="65">
        <v>2857</v>
      </c>
      <c r="B1603" s="52" t="s">
        <v>41</v>
      </c>
      <c r="C1603" s="52" t="s">
        <v>49</v>
      </c>
      <c r="D1603" s="52" t="s">
        <v>36</v>
      </c>
      <c r="E1603" s="52" t="s">
        <v>30</v>
      </c>
      <c r="F1603" s="52" t="s">
        <v>21</v>
      </c>
      <c r="G1603" s="52" t="s">
        <v>44</v>
      </c>
      <c r="H1603" s="52" t="s">
        <v>23</v>
      </c>
      <c r="I1603" s="52">
        <v>2023</v>
      </c>
      <c r="J1603" s="52" t="s">
        <v>32</v>
      </c>
      <c r="K1603" s="52" t="s">
        <v>65</v>
      </c>
      <c r="L1603" s="52" t="s">
        <v>66</v>
      </c>
      <c r="M1603" s="55">
        <v>89.73</v>
      </c>
      <c r="N1603" s="52">
        <v>218</v>
      </c>
      <c r="O1603" s="52">
        <v>0.19</v>
      </c>
      <c r="P1603" s="55">
        <v>2543.5</v>
      </c>
      <c r="Q1603" s="75" t="s">
        <v>47</v>
      </c>
    </row>
    <row r="1604" spans="1:17">
      <c r="A1604" s="65">
        <v>2859</v>
      </c>
      <c r="B1604" s="52" t="s">
        <v>41</v>
      </c>
      <c r="C1604" s="52" t="s">
        <v>49</v>
      </c>
      <c r="D1604" s="52" t="s">
        <v>36</v>
      </c>
      <c r="E1604" s="52" t="s">
        <v>37</v>
      </c>
      <c r="F1604" s="52" t="s">
        <v>60</v>
      </c>
      <c r="G1604" s="52" t="s">
        <v>22</v>
      </c>
      <c r="H1604" s="52" t="s">
        <v>31</v>
      </c>
      <c r="I1604" s="52">
        <v>2023</v>
      </c>
      <c r="J1604" s="52" t="s">
        <v>24</v>
      </c>
      <c r="K1604" s="52" t="s">
        <v>64</v>
      </c>
      <c r="L1604" s="52" t="s">
        <v>34</v>
      </c>
      <c r="M1604" s="55">
        <v>60.06</v>
      </c>
      <c r="N1604" s="52">
        <v>325</v>
      </c>
      <c r="O1604" s="52">
        <v>0.13</v>
      </c>
      <c r="P1604" s="55">
        <v>2694.37</v>
      </c>
      <c r="Q1604" s="75" t="s">
        <v>61</v>
      </c>
    </row>
    <row r="1605" spans="1:17">
      <c r="A1605" s="65">
        <v>2863</v>
      </c>
      <c r="B1605" s="52" t="s">
        <v>41</v>
      </c>
      <c r="C1605" s="52" t="s">
        <v>35</v>
      </c>
      <c r="D1605" s="52" t="s">
        <v>42</v>
      </c>
      <c r="E1605" s="52" t="s">
        <v>67</v>
      </c>
      <c r="F1605" s="52" t="s">
        <v>60</v>
      </c>
      <c r="G1605" s="52" t="s">
        <v>22</v>
      </c>
      <c r="H1605" s="52" t="s">
        <v>31</v>
      </c>
      <c r="I1605" s="52">
        <v>2024</v>
      </c>
      <c r="J1605" s="52" t="s">
        <v>45</v>
      </c>
      <c r="K1605" s="52" t="s">
        <v>68</v>
      </c>
      <c r="L1605" s="52" t="s">
        <v>69</v>
      </c>
      <c r="M1605" s="55">
        <v>57.83</v>
      </c>
      <c r="N1605" s="52">
        <v>482</v>
      </c>
      <c r="O1605" s="52">
        <v>0.3</v>
      </c>
      <c r="P1605" s="55">
        <v>845.51</v>
      </c>
      <c r="Q1605" s="75" t="s">
        <v>40</v>
      </c>
    </row>
    <row r="1606" spans="1:17">
      <c r="A1606" s="65">
        <v>2864</v>
      </c>
      <c r="B1606" s="52" t="s">
        <v>41</v>
      </c>
      <c r="C1606" s="52" t="s">
        <v>18</v>
      </c>
      <c r="D1606" s="52" t="s">
        <v>54</v>
      </c>
      <c r="E1606" s="52" t="s">
        <v>62</v>
      </c>
      <c r="F1606" s="52" t="s">
        <v>21</v>
      </c>
      <c r="G1606" s="52" t="s">
        <v>57</v>
      </c>
      <c r="H1606" s="52" t="s">
        <v>31</v>
      </c>
      <c r="I1606" s="52">
        <v>2024</v>
      </c>
      <c r="J1606" s="52" t="s">
        <v>45</v>
      </c>
      <c r="K1606" s="52" t="s">
        <v>64</v>
      </c>
      <c r="L1606" s="52" t="s">
        <v>39</v>
      </c>
      <c r="M1606" s="55">
        <v>13.43</v>
      </c>
      <c r="N1606" s="52">
        <v>172</v>
      </c>
      <c r="O1606" s="52">
        <v>0.18</v>
      </c>
      <c r="P1606" s="55">
        <v>3772.1</v>
      </c>
      <c r="Q1606" s="75" t="s">
        <v>56</v>
      </c>
    </row>
    <row r="1607" spans="1:17">
      <c r="A1607" s="65">
        <v>2865</v>
      </c>
      <c r="B1607" s="52" t="s">
        <v>41</v>
      </c>
      <c r="C1607" s="52" t="s">
        <v>49</v>
      </c>
      <c r="D1607" s="52" t="s">
        <v>36</v>
      </c>
      <c r="E1607" s="52" t="s">
        <v>70</v>
      </c>
      <c r="F1607" s="52" t="s">
        <v>55</v>
      </c>
      <c r="G1607" s="52" t="s">
        <v>57</v>
      </c>
      <c r="H1607" s="52" t="s">
        <v>31</v>
      </c>
      <c r="I1607" s="52">
        <v>2023</v>
      </c>
      <c r="J1607" s="52" t="s">
        <v>63</v>
      </c>
      <c r="K1607" s="52" t="s">
        <v>51</v>
      </c>
      <c r="L1607" s="52" t="s">
        <v>69</v>
      </c>
      <c r="M1607" s="55">
        <v>9.3000000000000007</v>
      </c>
      <c r="N1607" s="52">
        <v>433</v>
      </c>
      <c r="O1607" s="52">
        <v>0.18</v>
      </c>
      <c r="P1607" s="55">
        <v>4979.08</v>
      </c>
      <c r="Q1607" s="75" t="s">
        <v>27</v>
      </c>
    </row>
    <row r="1608" spans="1:17">
      <c r="A1608" s="65">
        <v>2868</v>
      </c>
      <c r="B1608" s="52" t="s">
        <v>41</v>
      </c>
      <c r="C1608" s="52" t="s">
        <v>35</v>
      </c>
      <c r="D1608" s="52" t="s">
        <v>19</v>
      </c>
      <c r="E1608" s="52" t="s">
        <v>62</v>
      </c>
      <c r="F1608" s="52" t="s">
        <v>38</v>
      </c>
      <c r="G1608" s="52" t="s">
        <v>22</v>
      </c>
      <c r="H1608" s="52" t="s">
        <v>23</v>
      </c>
      <c r="I1608" s="52">
        <v>2023</v>
      </c>
      <c r="J1608" s="52" t="s">
        <v>45</v>
      </c>
      <c r="K1608" s="52" t="s">
        <v>68</v>
      </c>
      <c r="L1608" s="52" t="s">
        <v>34</v>
      </c>
      <c r="M1608" s="55">
        <v>65.78</v>
      </c>
      <c r="N1608" s="52">
        <v>268</v>
      </c>
      <c r="O1608" s="52">
        <v>0.09</v>
      </c>
      <c r="P1608" s="55">
        <v>3259.68</v>
      </c>
      <c r="Q1608" s="75" t="s">
        <v>61</v>
      </c>
    </row>
    <row r="1609" spans="1:17">
      <c r="A1609" s="65">
        <v>2869</v>
      </c>
      <c r="B1609" s="52" t="s">
        <v>41</v>
      </c>
      <c r="C1609" s="52" t="s">
        <v>49</v>
      </c>
      <c r="D1609" s="52" t="s">
        <v>36</v>
      </c>
      <c r="E1609" s="52" t="s">
        <v>70</v>
      </c>
      <c r="F1609" s="52" t="s">
        <v>60</v>
      </c>
      <c r="G1609" s="52" t="s">
        <v>22</v>
      </c>
      <c r="H1609" s="52" t="s">
        <v>23</v>
      </c>
      <c r="I1609" s="52">
        <v>2023</v>
      </c>
      <c r="J1609" s="52" t="s">
        <v>45</v>
      </c>
      <c r="K1609" s="52" t="s">
        <v>73</v>
      </c>
      <c r="L1609" s="52" t="s">
        <v>34</v>
      </c>
      <c r="M1609" s="55">
        <v>17.05</v>
      </c>
      <c r="N1609" s="52">
        <v>64</v>
      </c>
      <c r="O1609" s="52">
        <v>0.05</v>
      </c>
      <c r="P1609" s="55">
        <v>1701.87</v>
      </c>
      <c r="Q1609" s="75" t="s">
        <v>40</v>
      </c>
    </row>
    <row r="1610" spans="1:17">
      <c r="A1610" s="65">
        <v>2873</v>
      </c>
      <c r="B1610" s="52" t="s">
        <v>41</v>
      </c>
      <c r="C1610" s="52" t="s">
        <v>49</v>
      </c>
      <c r="D1610" s="52" t="s">
        <v>29</v>
      </c>
      <c r="E1610" s="52" t="s">
        <v>30</v>
      </c>
      <c r="F1610" s="52" t="s">
        <v>21</v>
      </c>
      <c r="G1610" s="52" t="s">
        <v>44</v>
      </c>
      <c r="H1610" s="52" t="s">
        <v>23</v>
      </c>
      <c r="I1610" s="52">
        <v>2024</v>
      </c>
      <c r="J1610" s="52" t="s">
        <v>45</v>
      </c>
      <c r="K1610" s="52" t="s">
        <v>64</v>
      </c>
      <c r="L1610" s="52" t="s">
        <v>26</v>
      </c>
      <c r="M1610" s="55">
        <v>38.340000000000003</v>
      </c>
      <c r="N1610" s="52">
        <v>14</v>
      </c>
      <c r="O1610" s="52">
        <v>7.0000000000000007E-2</v>
      </c>
      <c r="P1610" s="55">
        <v>2047.65</v>
      </c>
      <c r="Q1610" s="75" t="s">
        <v>56</v>
      </c>
    </row>
    <row r="1611" spans="1:17">
      <c r="A1611" s="65">
        <v>2874</v>
      </c>
      <c r="B1611" s="52" t="s">
        <v>41</v>
      </c>
      <c r="C1611" s="52" t="s">
        <v>35</v>
      </c>
      <c r="D1611" s="52" t="s">
        <v>50</v>
      </c>
      <c r="E1611" s="52" t="s">
        <v>62</v>
      </c>
      <c r="F1611" s="52" t="s">
        <v>55</v>
      </c>
      <c r="G1611" s="52" t="s">
        <v>22</v>
      </c>
      <c r="H1611" s="52" t="s">
        <v>31</v>
      </c>
      <c r="I1611" s="52">
        <v>2024</v>
      </c>
      <c r="J1611" s="52" t="s">
        <v>24</v>
      </c>
      <c r="K1611" s="52" t="s">
        <v>73</v>
      </c>
      <c r="L1611" s="52" t="s">
        <v>26</v>
      </c>
      <c r="M1611" s="55">
        <v>40.5</v>
      </c>
      <c r="N1611" s="52">
        <v>49</v>
      </c>
      <c r="O1611" s="52">
        <v>0.09</v>
      </c>
      <c r="P1611" s="55">
        <v>1238.9000000000001</v>
      </c>
      <c r="Q1611" s="75" t="s">
        <v>47</v>
      </c>
    </row>
    <row r="1612" spans="1:17">
      <c r="A1612" s="65">
        <v>2876</v>
      </c>
      <c r="B1612" s="52" t="s">
        <v>41</v>
      </c>
      <c r="C1612" s="52" t="s">
        <v>28</v>
      </c>
      <c r="D1612" s="52" t="s">
        <v>36</v>
      </c>
      <c r="E1612" s="52" t="s">
        <v>37</v>
      </c>
      <c r="F1612" s="52" t="s">
        <v>55</v>
      </c>
      <c r="G1612" s="52" t="s">
        <v>57</v>
      </c>
      <c r="H1612" s="52" t="s">
        <v>23</v>
      </c>
      <c r="I1612" s="52">
        <v>2024</v>
      </c>
      <c r="J1612" s="52" t="s">
        <v>45</v>
      </c>
      <c r="K1612" s="52" t="s">
        <v>53</v>
      </c>
      <c r="L1612" s="52" t="s">
        <v>66</v>
      </c>
      <c r="M1612" s="55">
        <v>83.39</v>
      </c>
      <c r="N1612" s="52">
        <v>257</v>
      </c>
      <c r="O1612" s="52">
        <v>0.09</v>
      </c>
      <c r="P1612" s="55">
        <v>26.16</v>
      </c>
      <c r="Q1612" s="75" t="s">
        <v>40</v>
      </c>
    </row>
    <row r="1613" spans="1:17">
      <c r="A1613" s="65">
        <v>2878</v>
      </c>
      <c r="B1613" s="52" t="s">
        <v>41</v>
      </c>
      <c r="C1613" s="52" t="s">
        <v>49</v>
      </c>
      <c r="D1613" s="52" t="s">
        <v>19</v>
      </c>
      <c r="E1613" s="52" t="s">
        <v>67</v>
      </c>
      <c r="F1613" s="52" t="s">
        <v>60</v>
      </c>
      <c r="G1613" s="52" t="s">
        <v>44</v>
      </c>
      <c r="H1613" s="52" t="s">
        <v>31</v>
      </c>
      <c r="I1613" s="52">
        <v>2024</v>
      </c>
      <c r="J1613" s="52" t="s">
        <v>63</v>
      </c>
      <c r="K1613" s="52" t="s">
        <v>73</v>
      </c>
      <c r="L1613" s="52" t="s">
        <v>34</v>
      </c>
      <c r="M1613" s="55">
        <v>20.66</v>
      </c>
      <c r="N1613" s="52">
        <v>411</v>
      </c>
      <c r="O1613" s="52">
        <v>0.28999999999999998</v>
      </c>
      <c r="P1613" s="55">
        <v>636.33000000000004</v>
      </c>
      <c r="Q1613" s="75" t="s">
        <v>47</v>
      </c>
    </row>
    <row r="1614" spans="1:17">
      <c r="A1614" s="65">
        <v>2883</v>
      </c>
      <c r="B1614" s="52" t="s">
        <v>41</v>
      </c>
      <c r="C1614" s="52" t="s">
        <v>49</v>
      </c>
      <c r="D1614" s="52" t="s">
        <v>36</v>
      </c>
      <c r="E1614" s="52" t="s">
        <v>20</v>
      </c>
      <c r="F1614" s="52" t="s">
        <v>55</v>
      </c>
      <c r="G1614" s="52" t="s">
        <v>22</v>
      </c>
      <c r="H1614" s="52" t="s">
        <v>31</v>
      </c>
      <c r="I1614" s="52">
        <v>2024</v>
      </c>
      <c r="J1614" s="52" t="s">
        <v>63</v>
      </c>
      <c r="K1614" s="52" t="s">
        <v>46</v>
      </c>
      <c r="L1614" s="52" t="s">
        <v>66</v>
      </c>
      <c r="M1614" s="55">
        <v>78.430000000000007</v>
      </c>
      <c r="N1614" s="52">
        <v>14</v>
      </c>
      <c r="O1614" s="52">
        <v>0.02</v>
      </c>
      <c r="P1614" s="55">
        <v>1760</v>
      </c>
      <c r="Q1614" s="75" t="s">
        <v>61</v>
      </c>
    </row>
    <row r="1615" spans="1:17">
      <c r="A1615" s="65">
        <v>2890</v>
      </c>
      <c r="B1615" s="52" t="s">
        <v>41</v>
      </c>
      <c r="C1615" s="52" t="s">
        <v>28</v>
      </c>
      <c r="D1615" s="52" t="s">
        <v>29</v>
      </c>
      <c r="E1615" s="52" t="s">
        <v>30</v>
      </c>
      <c r="F1615" s="52" t="s">
        <v>38</v>
      </c>
      <c r="G1615" s="52" t="s">
        <v>22</v>
      </c>
      <c r="H1615" s="52" t="s">
        <v>31</v>
      </c>
      <c r="I1615" s="52">
        <v>2023</v>
      </c>
      <c r="J1615" s="52" t="s">
        <v>63</v>
      </c>
      <c r="K1615" s="52" t="s">
        <v>64</v>
      </c>
      <c r="L1615" s="52" t="s">
        <v>34</v>
      </c>
      <c r="M1615" s="55">
        <v>52.59</v>
      </c>
      <c r="N1615" s="52">
        <v>331</v>
      </c>
      <c r="O1615" s="52">
        <v>0.11</v>
      </c>
      <c r="P1615" s="55">
        <v>822.95</v>
      </c>
      <c r="Q1615" s="75" t="s">
        <v>61</v>
      </c>
    </row>
    <row r="1616" spans="1:17">
      <c r="A1616" s="65">
        <v>2893</v>
      </c>
      <c r="B1616" s="52" t="s">
        <v>41</v>
      </c>
      <c r="C1616" s="52" t="s">
        <v>18</v>
      </c>
      <c r="D1616" s="52" t="s">
        <v>52</v>
      </c>
      <c r="E1616" s="52" t="s">
        <v>30</v>
      </c>
      <c r="F1616" s="52" t="s">
        <v>60</v>
      </c>
      <c r="G1616" s="52" t="s">
        <v>22</v>
      </c>
      <c r="H1616" s="52" t="s">
        <v>23</v>
      </c>
      <c r="I1616" s="52">
        <v>2023</v>
      </c>
      <c r="J1616" s="52" t="s">
        <v>45</v>
      </c>
      <c r="K1616" s="52" t="s">
        <v>65</v>
      </c>
      <c r="L1616" s="52" t="s">
        <v>26</v>
      </c>
      <c r="M1616" s="55">
        <v>72.430000000000007</v>
      </c>
      <c r="N1616" s="52">
        <v>90</v>
      </c>
      <c r="O1616" s="52">
        <v>0.03</v>
      </c>
      <c r="P1616" s="55">
        <v>2270.6</v>
      </c>
      <c r="Q1616" s="75" t="s">
        <v>61</v>
      </c>
    </row>
    <row r="1617" spans="1:17">
      <c r="A1617" s="65">
        <v>2895</v>
      </c>
      <c r="B1617" s="52" t="s">
        <v>41</v>
      </c>
      <c r="C1617" s="52" t="s">
        <v>18</v>
      </c>
      <c r="D1617" s="52" t="s">
        <v>19</v>
      </c>
      <c r="E1617" s="52" t="s">
        <v>67</v>
      </c>
      <c r="F1617" s="52" t="s">
        <v>60</v>
      </c>
      <c r="G1617" s="52" t="s">
        <v>22</v>
      </c>
      <c r="H1617" s="52" t="s">
        <v>31</v>
      </c>
      <c r="I1617" s="52">
        <v>2023</v>
      </c>
      <c r="J1617" s="52" t="s">
        <v>32</v>
      </c>
      <c r="K1617" s="52" t="s">
        <v>51</v>
      </c>
      <c r="L1617" s="52" t="s">
        <v>26</v>
      </c>
      <c r="M1617" s="55">
        <v>45.64</v>
      </c>
      <c r="N1617" s="52">
        <v>495</v>
      </c>
      <c r="O1617" s="52">
        <v>0.08</v>
      </c>
      <c r="P1617" s="55">
        <v>2073.86</v>
      </c>
      <c r="Q1617" s="75" t="s">
        <v>40</v>
      </c>
    </row>
    <row r="1618" spans="1:17">
      <c r="A1618" s="65">
        <v>2898</v>
      </c>
      <c r="B1618" s="52" t="s">
        <v>41</v>
      </c>
      <c r="C1618" s="52" t="s">
        <v>18</v>
      </c>
      <c r="D1618" s="52" t="s">
        <v>52</v>
      </c>
      <c r="E1618" s="52" t="s">
        <v>37</v>
      </c>
      <c r="F1618" s="52" t="s">
        <v>43</v>
      </c>
      <c r="G1618" s="52" t="s">
        <v>57</v>
      </c>
      <c r="H1618" s="52" t="s">
        <v>31</v>
      </c>
      <c r="I1618" s="52">
        <v>2023</v>
      </c>
      <c r="J1618" s="52" t="s">
        <v>32</v>
      </c>
      <c r="K1618" s="52" t="s">
        <v>64</v>
      </c>
      <c r="L1618" s="52" t="s">
        <v>34</v>
      </c>
      <c r="M1618" s="55">
        <v>93.06</v>
      </c>
      <c r="N1618" s="52">
        <v>416</v>
      </c>
      <c r="O1618" s="52">
        <v>0.27</v>
      </c>
      <c r="P1618" s="55">
        <v>858.63</v>
      </c>
      <c r="Q1618" s="75" t="s">
        <v>61</v>
      </c>
    </row>
    <row r="1619" spans="1:17">
      <c r="A1619" s="65">
        <v>2899</v>
      </c>
      <c r="B1619" s="52" t="s">
        <v>41</v>
      </c>
      <c r="C1619" s="52" t="s">
        <v>35</v>
      </c>
      <c r="D1619" s="52" t="s">
        <v>29</v>
      </c>
      <c r="E1619" s="52" t="s">
        <v>37</v>
      </c>
      <c r="F1619" s="52" t="s">
        <v>43</v>
      </c>
      <c r="G1619" s="52" t="s">
        <v>22</v>
      </c>
      <c r="H1619" s="52" t="s">
        <v>23</v>
      </c>
      <c r="I1619" s="52">
        <v>2023</v>
      </c>
      <c r="J1619" s="52" t="s">
        <v>32</v>
      </c>
      <c r="K1619" s="52" t="s">
        <v>51</v>
      </c>
      <c r="L1619" s="52" t="s">
        <v>39</v>
      </c>
      <c r="M1619" s="55">
        <v>55.04</v>
      </c>
      <c r="N1619" s="52">
        <v>86</v>
      </c>
      <c r="O1619" s="52">
        <v>0.08</v>
      </c>
      <c r="P1619" s="55">
        <v>1977.94</v>
      </c>
      <c r="Q1619" s="75" t="s">
        <v>61</v>
      </c>
    </row>
    <row r="1620" spans="1:17">
      <c r="A1620" s="65">
        <v>2900</v>
      </c>
      <c r="B1620" s="52" t="s">
        <v>41</v>
      </c>
      <c r="C1620" s="52" t="s">
        <v>28</v>
      </c>
      <c r="D1620" s="52" t="s">
        <v>42</v>
      </c>
      <c r="E1620" s="52" t="s">
        <v>70</v>
      </c>
      <c r="F1620" s="52" t="s">
        <v>55</v>
      </c>
      <c r="G1620" s="52" t="s">
        <v>44</v>
      </c>
      <c r="H1620" s="52" t="s">
        <v>23</v>
      </c>
      <c r="I1620" s="52">
        <v>2023</v>
      </c>
      <c r="J1620" s="52" t="s">
        <v>24</v>
      </c>
      <c r="K1620" s="52" t="s">
        <v>64</v>
      </c>
      <c r="L1620" s="52" t="s">
        <v>39</v>
      </c>
      <c r="M1620" s="55">
        <v>54.83</v>
      </c>
      <c r="N1620" s="52">
        <v>353</v>
      </c>
      <c r="O1620" s="52">
        <v>0.1</v>
      </c>
      <c r="P1620" s="55">
        <v>103.25</v>
      </c>
      <c r="Q1620" s="75" t="s">
        <v>47</v>
      </c>
    </row>
    <row r="1621" spans="1:17">
      <c r="A1621" s="65">
        <v>2901</v>
      </c>
      <c r="B1621" s="52" t="s">
        <v>41</v>
      </c>
      <c r="C1621" s="52" t="s">
        <v>18</v>
      </c>
      <c r="D1621" s="52" t="s">
        <v>42</v>
      </c>
      <c r="E1621" s="52" t="s">
        <v>62</v>
      </c>
      <c r="F1621" s="52" t="s">
        <v>38</v>
      </c>
      <c r="G1621" s="52" t="s">
        <v>22</v>
      </c>
      <c r="H1621" s="52" t="s">
        <v>31</v>
      </c>
      <c r="I1621" s="52">
        <v>2023</v>
      </c>
      <c r="J1621" s="52" t="s">
        <v>32</v>
      </c>
      <c r="K1621" s="52" t="s">
        <v>53</v>
      </c>
      <c r="L1621" s="52" t="s">
        <v>69</v>
      </c>
      <c r="M1621" s="55">
        <v>69.61</v>
      </c>
      <c r="N1621" s="52">
        <v>207</v>
      </c>
      <c r="O1621" s="52">
        <v>0.02</v>
      </c>
      <c r="P1621" s="55">
        <v>4408.2299999999996</v>
      </c>
      <c r="Q1621" s="75" t="s">
        <v>47</v>
      </c>
    </row>
    <row r="1622" spans="1:17">
      <c r="A1622" s="65">
        <v>2907</v>
      </c>
      <c r="B1622" s="52" t="s">
        <v>41</v>
      </c>
      <c r="C1622" s="52" t="s">
        <v>28</v>
      </c>
      <c r="D1622" s="52" t="s">
        <v>54</v>
      </c>
      <c r="E1622" s="52" t="s">
        <v>70</v>
      </c>
      <c r="F1622" s="52" t="s">
        <v>60</v>
      </c>
      <c r="G1622" s="52" t="s">
        <v>22</v>
      </c>
      <c r="H1622" s="52" t="s">
        <v>23</v>
      </c>
      <c r="I1622" s="52">
        <v>2024</v>
      </c>
      <c r="J1622" s="52" t="s">
        <v>24</v>
      </c>
      <c r="K1622" s="52" t="s">
        <v>71</v>
      </c>
      <c r="L1622" s="52" t="s">
        <v>39</v>
      </c>
      <c r="M1622" s="55">
        <v>41.65</v>
      </c>
      <c r="N1622" s="52">
        <v>397</v>
      </c>
      <c r="O1622" s="52">
        <v>0.17</v>
      </c>
      <c r="P1622" s="55">
        <v>318.83</v>
      </c>
      <c r="Q1622" s="75" t="s">
        <v>61</v>
      </c>
    </row>
    <row r="1623" spans="1:17">
      <c r="A1623" s="65">
        <v>2908</v>
      </c>
      <c r="B1623" s="52" t="s">
        <v>41</v>
      </c>
      <c r="C1623" s="52" t="s">
        <v>49</v>
      </c>
      <c r="D1623" s="52" t="s">
        <v>52</v>
      </c>
      <c r="E1623" s="52" t="s">
        <v>30</v>
      </c>
      <c r="F1623" s="52" t="s">
        <v>38</v>
      </c>
      <c r="G1623" s="52" t="s">
        <v>44</v>
      </c>
      <c r="H1623" s="52" t="s">
        <v>31</v>
      </c>
      <c r="I1623" s="52">
        <v>2023</v>
      </c>
      <c r="J1623" s="52" t="s">
        <v>24</v>
      </c>
      <c r="K1623" s="52" t="s">
        <v>72</v>
      </c>
      <c r="L1623" s="52" t="s">
        <v>66</v>
      </c>
      <c r="M1623" s="55">
        <v>30.21</v>
      </c>
      <c r="N1623" s="52">
        <v>231</v>
      </c>
      <c r="O1623" s="52">
        <v>0.26</v>
      </c>
      <c r="P1623" s="55">
        <v>809.97</v>
      </c>
      <c r="Q1623" s="75" t="s">
        <v>56</v>
      </c>
    </row>
    <row r="1624" spans="1:17">
      <c r="A1624" s="65">
        <v>2910</v>
      </c>
      <c r="B1624" s="52" t="s">
        <v>41</v>
      </c>
      <c r="C1624" s="52" t="s">
        <v>18</v>
      </c>
      <c r="D1624" s="52" t="s">
        <v>52</v>
      </c>
      <c r="E1624" s="52" t="s">
        <v>37</v>
      </c>
      <c r="F1624" s="52" t="s">
        <v>38</v>
      </c>
      <c r="G1624" s="52" t="s">
        <v>44</v>
      </c>
      <c r="H1624" s="52" t="s">
        <v>31</v>
      </c>
      <c r="I1624" s="52">
        <v>2024</v>
      </c>
      <c r="J1624" s="52" t="s">
        <v>45</v>
      </c>
      <c r="K1624" s="52" t="s">
        <v>25</v>
      </c>
      <c r="L1624" s="52" t="s">
        <v>69</v>
      </c>
      <c r="M1624" s="55">
        <v>54.1</v>
      </c>
      <c r="N1624" s="52">
        <v>315</v>
      </c>
      <c r="O1624" s="52">
        <v>0.1</v>
      </c>
      <c r="P1624" s="55">
        <v>620.99</v>
      </c>
      <c r="Q1624" s="75" t="s">
        <v>27</v>
      </c>
    </row>
    <row r="1625" spans="1:17">
      <c r="A1625" s="65">
        <v>2913</v>
      </c>
      <c r="B1625" s="52" t="s">
        <v>41</v>
      </c>
      <c r="C1625" s="52" t="s">
        <v>28</v>
      </c>
      <c r="D1625" s="52" t="s">
        <v>54</v>
      </c>
      <c r="E1625" s="52" t="s">
        <v>62</v>
      </c>
      <c r="F1625" s="52" t="s">
        <v>43</v>
      </c>
      <c r="G1625" s="52" t="s">
        <v>44</v>
      </c>
      <c r="H1625" s="52" t="s">
        <v>31</v>
      </c>
      <c r="I1625" s="52">
        <v>2023</v>
      </c>
      <c r="J1625" s="52" t="s">
        <v>45</v>
      </c>
      <c r="K1625" s="52" t="s">
        <v>46</v>
      </c>
      <c r="L1625" s="52" t="s">
        <v>39</v>
      </c>
      <c r="M1625" s="55">
        <v>57.9</v>
      </c>
      <c r="N1625" s="52">
        <v>23</v>
      </c>
      <c r="O1625" s="52">
        <v>0.23</v>
      </c>
      <c r="P1625" s="55">
        <v>3823.39</v>
      </c>
      <c r="Q1625" s="75" t="s">
        <v>56</v>
      </c>
    </row>
    <row r="1626" spans="1:17">
      <c r="A1626" s="65">
        <v>2914</v>
      </c>
      <c r="B1626" s="52" t="s">
        <v>41</v>
      </c>
      <c r="C1626" s="52" t="s">
        <v>35</v>
      </c>
      <c r="D1626" s="52" t="s">
        <v>19</v>
      </c>
      <c r="E1626" s="52" t="s">
        <v>62</v>
      </c>
      <c r="F1626" s="52" t="s">
        <v>43</v>
      </c>
      <c r="G1626" s="52" t="s">
        <v>22</v>
      </c>
      <c r="H1626" s="52" t="s">
        <v>23</v>
      </c>
      <c r="I1626" s="52">
        <v>2023</v>
      </c>
      <c r="J1626" s="52" t="s">
        <v>45</v>
      </c>
      <c r="K1626" s="52" t="s">
        <v>58</v>
      </c>
      <c r="L1626" s="52" t="s">
        <v>34</v>
      </c>
      <c r="M1626" s="55">
        <v>33.04</v>
      </c>
      <c r="N1626" s="52">
        <v>429</v>
      </c>
      <c r="O1626" s="52">
        <v>0.05</v>
      </c>
      <c r="P1626" s="55">
        <v>1539.6</v>
      </c>
      <c r="Q1626" s="75" t="s">
        <v>27</v>
      </c>
    </row>
    <row r="1627" spans="1:17">
      <c r="A1627" s="65">
        <v>2919</v>
      </c>
      <c r="B1627" s="52" t="s">
        <v>41</v>
      </c>
      <c r="C1627" s="52" t="s">
        <v>18</v>
      </c>
      <c r="D1627" s="52" t="s">
        <v>19</v>
      </c>
      <c r="E1627" s="52" t="s">
        <v>67</v>
      </c>
      <c r="F1627" s="52" t="s">
        <v>21</v>
      </c>
      <c r="G1627" s="52" t="s">
        <v>44</v>
      </c>
      <c r="H1627" s="52" t="s">
        <v>31</v>
      </c>
      <c r="I1627" s="52">
        <v>2023</v>
      </c>
      <c r="J1627" s="52" t="s">
        <v>24</v>
      </c>
      <c r="K1627" s="52" t="s">
        <v>65</v>
      </c>
      <c r="L1627" s="52" t="s">
        <v>34</v>
      </c>
      <c r="M1627" s="55">
        <v>63.98</v>
      </c>
      <c r="N1627" s="52">
        <v>82</v>
      </c>
      <c r="O1627" s="52">
        <v>0.03</v>
      </c>
      <c r="P1627" s="55">
        <v>4798.88</v>
      </c>
      <c r="Q1627" s="75" t="s">
        <v>56</v>
      </c>
    </row>
    <row r="1628" spans="1:17">
      <c r="A1628" s="65">
        <v>2929</v>
      </c>
      <c r="B1628" s="52" t="s">
        <v>41</v>
      </c>
      <c r="C1628" s="52" t="s">
        <v>28</v>
      </c>
      <c r="D1628" s="52" t="s">
        <v>42</v>
      </c>
      <c r="E1628" s="52" t="s">
        <v>30</v>
      </c>
      <c r="F1628" s="52" t="s">
        <v>60</v>
      </c>
      <c r="G1628" s="52" t="s">
        <v>57</v>
      </c>
      <c r="H1628" s="52" t="s">
        <v>23</v>
      </c>
      <c r="I1628" s="52">
        <v>2024</v>
      </c>
      <c r="J1628" s="52" t="s">
        <v>24</v>
      </c>
      <c r="K1628" s="52" t="s">
        <v>51</v>
      </c>
      <c r="L1628" s="52" t="s">
        <v>66</v>
      </c>
      <c r="M1628" s="55">
        <v>24.23</v>
      </c>
      <c r="N1628" s="52">
        <v>365</v>
      </c>
      <c r="O1628" s="52">
        <v>0.03</v>
      </c>
      <c r="P1628" s="55">
        <v>905.16</v>
      </c>
      <c r="Q1628" s="75" t="s">
        <v>27</v>
      </c>
    </row>
    <row r="1629" spans="1:17">
      <c r="A1629" s="65">
        <v>2931</v>
      </c>
      <c r="B1629" s="52" t="s">
        <v>41</v>
      </c>
      <c r="C1629" s="52" t="s">
        <v>28</v>
      </c>
      <c r="D1629" s="52" t="s">
        <v>52</v>
      </c>
      <c r="E1629" s="52" t="s">
        <v>62</v>
      </c>
      <c r="F1629" s="52" t="s">
        <v>55</v>
      </c>
      <c r="G1629" s="52" t="s">
        <v>22</v>
      </c>
      <c r="H1629" s="52" t="s">
        <v>31</v>
      </c>
      <c r="I1629" s="52">
        <v>2024</v>
      </c>
      <c r="J1629" s="52" t="s">
        <v>32</v>
      </c>
      <c r="K1629" s="52" t="s">
        <v>65</v>
      </c>
      <c r="L1629" s="52" t="s">
        <v>34</v>
      </c>
      <c r="M1629" s="55">
        <v>95.63</v>
      </c>
      <c r="N1629" s="52">
        <v>69</v>
      </c>
      <c r="O1629" s="52">
        <v>0.28999999999999998</v>
      </c>
      <c r="P1629" s="55">
        <v>2631.92</v>
      </c>
      <c r="Q1629" s="75" t="s">
        <v>40</v>
      </c>
    </row>
    <row r="1630" spans="1:17">
      <c r="A1630" s="65">
        <v>2933</v>
      </c>
      <c r="B1630" s="52" t="s">
        <v>41</v>
      </c>
      <c r="C1630" s="52" t="s">
        <v>28</v>
      </c>
      <c r="D1630" s="52" t="s">
        <v>42</v>
      </c>
      <c r="E1630" s="52" t="s">
        <v>62</v>
      </c>
      <c r="F1630" s="52" t="s">
        <v>38</v>
      </c>
      <c r="G1630" s="52" t="s">
        <v>22</v>
      </c>
      <c r="H1630" s="52" t="s">
        <v>31</v>
      </c>
      <c r="I1630" s="52">
        <v>2024</v>
      </c>
      <c r="J1630" s="52" t="s">
        <v>45</v>
      </c>
      <c r="K1630" s="52" t="s">
        <v>65</v>
      </c>
      <c r="L1630" s="52" t="s">
        <v>39</v>
      </c>
      <c r="M1630" s="55">
        <v>5.15</v>
      </c>
      <c r="N1630" s="52">
        <v>137</v>
      </c>
      <c r="O1630" s="52">
        <v>0.03</v>
      </c>
      <c r="P1630" s="55">
        <v>4087.33</v>
      </c>
      <c r="Q1630" s="75" t="s">
        <v>27</v>
      </c>
    </row>
    <row r="1631" spans="1:17">
      <c r="A1631" s="65">
        <v>2934</v>
      </c>
      <c r="B1631" s="52" t="s">
        <v>41</v>
      </c>
      <c r="C1631" s="52" t="s">
        <v>49</v>
      </c>
      <c r="D1631" s="52" t="s">
        <v>52</v>
      </c>
      <c r="E1631" s="52" t="s">
        <v>30</v>
      </c>
      <c r="F1631" s="52" t="s">
        <v>38</v>
      </c>
      <c r="G1631" s="52" t="s">
        <v>44</v>
      </c>
      <c r="H1631" s="52" t="s">
        <v>31</v>
      </c>
      <c r="I1631" s="52">
        <v>2024</v>
      </c>
      <c r="J1631" s="52" t="s">
        <v>63</v>
      </c>
      <c r="K1631" s="52" t="s">
        <v>25</v>
      </c>
      <c r="L1631" s="52" t="s">
        <v>34</v>
      </c>
      <c r="M1631" s="55">
        <v>38.96</v>
      </c>
      <c r="N1631" s="52">
        <v>209</v>
      </c>
      <c r="O1631" s="52">
        <v>0.09</v>
      </c>
      <c r="P1631" s="55">
        <v>858.51</v>
      </c>
      <c r="Q1631" s="75" t="s">
        <v>56</v>
      </c>
    </row>
    <row r="1632" spans="1:17">
      <c r="A1632" s="65">
        <v>2935</v>
      </c>
      <c r="B1632" s="52" t="s">
        <v>41</v>
      </c>
      <c r="C1632" s="52" t="s">
        <v>18</v>
      </c>
      <c r="D1632" s="52" t="s">
        <v>19</v>
      </c>
      <c r="E1632" s="52" t="s">
        <v>70</v>
      </c>
      <c r="F1632" s="52" t="s">
        <v>43</v>
      </c>
      <c r="G1632" s="52" t="s">
        <v>57</v>
      </c>
      <c r="H1632" s="52" t="s">
        <v>23</v>
      </c>
      <c r="I1632" s="52">
        <v>2023</v>
      </c>
      <c r="J1632" s="52" t="s">
        <v>63</v>
      </c>
      <c r="K1632" s="52" t="s">
        <v>64</v>
      </c>
      <c r="L1632" s="52" t="s">
        <v>26</v>
      </c>
      <c r="M1632" s="55">
        <v>56.45</v>
      </c>
      <c r="N1632" s="52">
        <v>104</v>
      </c>
      <c r="O1632" s="52">
        <v>0.11</v>
      </c>
      <c r="P1632" s="55">
        <v>3916.17</v>
      </c>
      <c r="Q1632" s="75" t="s">
        <v>40</v>
      </c>
    </row>
    <row r="1633" spans="1:17">
      <c r="A1633" s="65">
        <v>2936</v>
      </c>
      <c r="B1633" s="52" t="s">
        <v>41</v>
      </c>
      <c r="C1633" s="52" t="s">
        <v>35</v>
      </c>
      <c r="D1633" s="52" t="s">
        <v>52</v>
      </c>
      <c r="E1633" s="52" t="s">
        <v>70</v>
      </c>
      <c r="F1633" s="52" t="s">
        <v>38</v>
      </c>
      <c r="G1633" s="52" t="s">
        <v>22</v>
      </c>
      <c r="H1633" s="52" t="s">
        <v>23</v>
      </c>
      <c r="I1633" s="52">
        <v>2023</v>
      </c>
      <c r="J1633" s="52" t="s">
        <v>32</v>
      </c>
      <c r="K1633" s="52" t="s">
        <v>25</v>
      </c>
      <c r="L1633" s="52" t="s">
        <v>39</v>
      </c>
      <c r="M1633" s="55">
        <v>82.39</v>
      </c>
      <c r="N1633" s="52">
        <v>18</v>
      </c>
      <c r="O1633" s="52">
        <v>0.04</v>
      </c>
      <c r="P1633" s="55">
        <v>2401.9499999999998</v>
      </c>
      <c r="Q1633" s="75" t="s">
        <v>40</v>
      </c>
    </row>
    <row r="1634" spans="1:17">
      <c r="A1634" s="65">
        <v>2940</v>
      </c>
      <c r="B1634" s="52" t="s">
        <v>41</v>
      </c>
      <c r="C1634" s="52" t="s">
        <v>49</v>
      </c>
      <c r="D1634" s="52" t="s">
        <v>36</v>
      </c>
      <c r="E1634" s="52" t="s">
        <v>59</v>
      </c>
      <c r="F1634" s="52" t="s">
        <v>21</v>
      </c>
      <c r="G1634" s="52" t="s">
        <v>44</v>
      </c>
      <c r="H1634" s="52" t="s">
        <v>23</v>
      </c>
      <c r="I1634" s="52">
        <v>2024</v>
      </c>
      <c r="J1634" s="52" t="s">
        <v>63</v>
      </c>
      <c r="K1634" s="52" t="s">
        <v>46</v>
      </c>
      <c r="L1634" s="52" t="s">
        <v>34</v>
      </c>
      <c r="M1634" s="55">
        <v>89.32</v>
      </c>
      <c r="N1634" s="52">
        <v>457</v>
      </c>
      <c r="O1634" s="52">
        <v>7.0000000000000007E-2</v>
      </c>
      <c r="P1634" s="55">
        <v>1884.26</v>
      </c>
      <c r="Q1634" s="75" t="s">
        <v>40</v>
      </c>
    </row>
    <row r="1635" spans="1:17">
      <c r="A1635" s="65">
        <v>2941</v>
      </c>
      <c r="B1635" s="52" t="s">
        <v>41</v>
      </c>
      <c r="C1635" s="52" t="s">
        <v>35</v>
      </c>
      <c r="D1635" s="52" t="s">
        <v>50</v>
      </c>
      <c r="E1635" s="52" t="s">
        <v>70</v>
      </c>
      <c r="F1635" s="52" t="s">
        <v>43</v>
      </c>
      <c r="G1635" s="52" t="s">
        <v>44</v>
      </c>
      <c r="H1635" s="52" t="s">
        <v>31</v>
      </c>
      <c r="I1635" s="52">
        <v>2024</v>
      </c>
      <c r="J1635" s="52" t="s">
        <v>32</v>
      </c>
      <c r="K1635" s="52" t="s">
        <v>46</v>
      </c>
      <c r="L1635" s="52" t="s">
        <v>34</v>
      </c>
      <c r="M1635" s="55">
        <v>79.63</v>
      </c>
      <c r="N1635" s="52">
        <v>205</v>
      </c>
      <c r="O1635" s="52">
        <v>0.16</v>
      </c>
      <c r="P1635" s="55">
        <v>3197.43</v>
      </c>
      <c r="Q1635" s="75" t="s">
        <v>61</v>
      </c>
    </row>
    <row r="1636" spans="1:17">
      <c r="A1636" s="65">
        <v>2943</v>
      </c>
      <c r="B1636" s="52" t="s">
        <v>41</v>
      </c>
      <c r="C1636" s="52" t="s">
        <v>49</v>
      </c>
      <c r="D1636" s="52" t="s">
        <v>29</v>
      </c>
      <c r="E1636" s="52" t="s">
        <v>20</v>
      </c>
      <c r="F1636" s="52" t="s">
        <v>55</v>
      </c>
      <c r="G1636" s="52" t="s">
        <v>22</v>
      </c>
      <c r="H1636" s="52" t="s">
        <v>23</v>
      </c>
      <c r="I1636" s="52">
        <v>2023</v>
      </c>
      <c r="J1636" s="52" t="s">
        <v>63</v>
      </c>
      <c r="K1636" s="52" t="s">
        <v>53</v>
      </c>
      <c r="L1636" s="52" t="s">
        <v>26</v>
      </c>
      <c r="M1636" s="55">
        <v>93.49</v>
      </c>
      <c r="N1636" s="52">
        <v>207</v>
      </c>
      <c r="O1636" s="52">
        <v>0.11</v>
      </c>
      <c r="P1636" s="55">
        <v>3586.16</v>
      </c>
      <c r="Q1636" s="75" t="s">
        <v>27</v>
      </c>
    </row>
    <row r="1637" spans="1:17">
      <c r="A1637" s="65">
        <v>2946</v>
      </c>
      <c r="B1637" s="52" t="s">
        <v>41</v>
      </c>
      <c r="C1637" s="52" t="s">
        <v>18</v>
      </c>
      <c r="D1637" s="52" t="s">
        <v>36</v>
      </c>
      <c r="E1637" s="52" t="s">
        <v>59</v>
      </c>
      <c r="F1637" s="52" t="s">
        <v>55</v>
      </c>
      <c r="G1637" s="52" t="s">
        <v>57</v>
      </c>
      <c r="H1637" s="52" t="s">
        <v>31</v>
      </c>
      <c r="I1637" s="52">
        <v>2023</v>
      </c>
      <c r="J1637" s="52" t="s">
        <v>63</v>
      </c>
      <c r="K1637" s="52" t="s">
        <v>68</v>
      </c>
      <c r="L1637" s="52" t="s">
        <v>34</v>
      </c>
      <c r="M1637" s="55">
        <v>56.81</v>
      </c>
      <c r="N1637" s="52">
        <v>365</v>
      </c>
      <c r="O1637" s="52">
        <v>0.2</v>
      </c>
      <c r="P1637" s="55">
        <v>2507.8000000000002</v>
      </c>
      <c r="Q1637" s="75" t="s">
        <v>47</v>
      </c>
    </row>
    <row r="1638" spans="1:17">
      <c r="A1638" s="65">
        <v>2950</v>
      </c>
      <c r="B1638" s="52" t="s">
        <v>41</v>
      </c>
      <c r="C1638" s="52" t="s">
        <v>28</v>
      </c>
      <c r="D1638" s="52" t="s">
        <v>42</v>
      </c>
      <c r="E1638" s="52" t="s">
        <v>59</v>
      </c>
      <c r="F1638" s="52" t="s">
        <v>38</v>
      </c>
      <c r="G1638" s="52" t="s">
        <v>57</v>
      </c>
      <c r="H1638" s="52" t="s">
        <v>23</v>
      </c>
      <c r="I1638" s="52">
        <v>2024</v>
      </c>
      <c r="J1638" s="52" t="s">
        <v>45</v>
      </c>
      <c r="K1638" s="52" t="s">
        <v>71</v>
      </c>
      <c r="L1638" s="52" t="s">
        <v>34</v>
      </c>
      <c r="M1638" s="55">
        <v>29.55</v>
      </c>
      <c r="N1638" s="52">
        <v>387</v>
      </c>
      <c r="O1638" s="52">
        <v>0.16</v>
      </c>
      <c r="P1638" s="55">
        <v>3979.94</v>
      </c>
      <c r="Q1638" s="75" t="s">
        <v>40</v>
      </c>
    </row>
    <row r="1639" spans="1:17">
      <c r="A1639" s="65">
        <v>2960</v>
      </c>
      <c r="B1639" s="52" t="s">
        <v>41</v>
      </c>
      <c r="C1639" s="52" t="s">
        <v>28</v>
      </c>
      <c r="D1639" s="52" t="s">
        <v>29</v>
      </c>
      <c r="E1639" s="52" t="s">
        <v>59</v>
      </c>
      <c r="F1639" s="52" t="s">
        <v>60</v>
      </c>
      <c r="G1639" s="52" t="s">
        <v>57</v>
      </c>
      <c r="H1639" s="52" t="s">
        <v>31</v>
      </c>
      <c r="I1639" s="52">
        <v>2024</v>
      </c>
      <c r="J1639" s="52" t="s">
        <v>32</v>
      </c>
      <c r="K1639" s="52" t="s">
        <v>33</v>
      </c>
      <c r="L1639" s="52" t="s">
        <v>69</v>
      </c>
      <c r="M1639" s="55">
        <v>76</v>
      </c>
      <c r="N1639" s="52">
        <v>196</v>
      </c>
      <c r="O1639" s="52">
        <v>0.26</v>
      </c>
      <c r="P1639" s="55">
        <v>1573.16</v>
      </c>
      <c r="Q1639" s="75" t="s">
        <v>27</v>
      </c>
    </row>
    <row r="1640" spans="1:17">
      <c r="A1640" s="65">
        <v>2961</v>
      </c>
      <c r="B1640" s="52" t="s">
        <v>41</v>
      </c>
      <c r="C1640" s="52" t="s">
        <v>49</v>
      </c>
      <c r="D1640" s="52" t="s">
        <v>42</v>
      </c>
      <c r="E1640" s="52" t="s">
        <v>59</v>
      </c>
      <c r="F1640" s="52" t="s">
        <v>43</v>
      </c>
      <c r="G1640" s="52" t="s">
        <v>57</v>
      </c>
      <c r="H1640" s="52" t="s">
        <v>31</v>
      </c>
      <c r="I1640" s="52">
        <v>2024</v>
      </c>
      <c r="J1640" s="52" t="s">
        <v>63</v>
      </c>
      <c r="K1640" s="52" t="s">
        <v>53</v>
      </c>
      <c r="L1640" s="52" t="s">
        <v>69</v>
      </c>
      <c r="M1640" s="55">
        <v>46.28</v>
      </c>
      <c r="N1640" s="52">
        <v>388</v>
      </c>
      <c r="O1640" s="52">
        <v>0.15</v>
      </c>
      <c r="P1640" s="55">
        <v>1002.59</v>
      </c>
      <c r="Q1640" s="75" t="s">
        <v>27</v>
      </c>
    </row>
    <row r="1641" spans="1:17">
      <c r="A1641" s="65">
        <v>2964</v>
      </c>
      <c r="B1641" s="52" t="s">
        <v>41</v>
      </c>
      <c r="C1641" s="52" t="s">
        <v>49</v>
      </c>
      <c r="D1641" s="52" t="s">
        <v>52</v>
      </c>
      <c r="E1641" s="52" t="s">
        <v>67</v>
      </c>
      <c r="F1641" s="52" t="s">
        <v>38</v>
      </c>
      <c r="G1641" s="52" t="s">
        <v>22</v>
      </c>
      <c r="H1641" s="52" t="s">
        <v>31</v>
      </c>
      <c r="I1641" s="52">
        <v>2024</v>
      </c>
      <c r="J1641" s="52" t="s">
        <v>45</v>
      </c>
      <c r="K1641" s="52" t="s">
        <v>68</v>
      </c>
      <c r="L1641" s="52" t="s">
        <v>26</v>
      </c>
      <c r="M1641" s="55">
        <v>19.350000000000001</v>
      </c>
      <c r="N1641" s="52">
        <v>190</v>
      </c>
      <c r="O1641" s="52">
        <v>0.03</v>
      </c>
      <c r="P1641" s="55">
        <v>1729.23</v>
      </c>
      <c r="Q1641" s="75" t="s">
        <v>56</v>
      </c>
    </row>
    <row r="1642" spans="1:17">
      <c r="A1642" s="65">
        <v>2965</v>
      </c>
      <c r="B1642" s="52" t="s">
        <v>41</v>
      </c>
      <c r="C1642" s="52" t="s">
        <v>35</v>
      </c>
      <c r="D1642" s="52" t="s">
        <v>52</v>
      </c>
      <c r="E1642" s="52" t="s">
        <v>59</v>
      </c>
      <c r="F1642" s="52" t="s">
        <v>43</v>
      </c>
      <c r="G1642" s="52" t="s">
        <v>44</v>
      </c>
      <c r="H1642" s="52" t="s">
        <v>31</v>
      </c>
      <c r="I1642" s="52">
        <v>2024</v>
      </c>
      <c r="J1642" s="52" t="s">
        <v>32</v>
      </c>
      <c r="K1642" s="52" t="s">
        <v>73</v>
      </c>
      <c r="L1642" s="52" t="s">
        <v>34</v>
      </c>
      <c r="M1642" s="55">
        <v>56.85</v>
      </c>
      <c r="N1642" s="52">
        <v>353</v>
      </c>
      <c r="O1642" s="52">
        <v>0.09</v>
      </c>
      <c r="P1642" s="55">
        <v>2448.0300000000002</v>
      </c>
      <c r="Q1642" s="75" t="s">
        <v>56</v>
      </c>
    </row>
    <row r="1643" spans="1:17">
      <c r="A1643" s="65">
        <v>2967</v>
      </c>
      <c r="B1643" s="52" t="s">
        <v>41</v>
      </c>
      <c r="C1643" s="52" t="s">
        <v>28</v>
      </c>
      <c r="D1643" s="52" t="s">
        <v>42</v>
      </c>
      <c r="E1643" s="52" t="s">
        <v>20</v>
      </c>
      <c r="F1643" s="52" t="s">
        <v>38</v>
      </c>
      <c r="G1643" s="52" t="s">
        <v>44</v>
      </c>
      <c r="H1643" s="52" t="s">
        <v>23</v>
      </c>
      <c r="I1643" s="52">
        <v>2024</v>
      </c>
      <c r="J1643" s="52" t="s">
        <v>32</v>
      </c>
      <c r="K1643" s="52" t="s">
        <v>73</v>
      </c>
      <c r="L1643" s="52" t="s">
        <v>69</v>
      </c>
      <c r="M1643" s="55">
        <v>80.11</v>
      </c>
      <c r="N1643" s="52">
        <v>200</v>
      </c>
      <c r="O1643" s="52">
        <v>0.28000000000000003</v>
      </c>
      <c r="P1643" s="55">
        <v>1064.3599999999999</v>
      </c>
      <c r="Q1643" s="75" t="s">
        <v>61</v>
      </c>
    </row>
    <row r="1644" spans="1:17">
      <c r="A1644" s="65">
        <v>2970</v>
      </c>
      <c r="B1644" s="52" t="s">
        <v>41</v>
      </c>
      <c r="C1644" s="52" t="s">
        <v>49</v>
      </c>
      <c r="D1644" s="52" t="s">
        <v>42</v>
      </c>
      <c r="E1644" s="52" t="s">
        <v>70</v>
      </c>
      <c r="F1644" s="52" t="s">
        <v>43</v>
      </c>
      <c r="G1644" s="52" t="s">
        <v>44</v>
      </c>
      <c r="H1644" s="52" t="s">
        <v>23</v>
      </c>
      <c r="I1644" s="52">
        <v>2024</v>
      </c>
      <c r="J1644" s="52" t="s">
        <v>32</v>
      </c>
      <c r="K1644" s="52" t="s">
        <v>25</v>
      </c>
      <c r="L1644" s="52" t="s">
        <v>26</v>
      </c>
      <c r="M1644" s="55">
        <v>88.4</v>
      </c>
      <c r="N1644" s="52">
        <v>19</v>
      </c>
      <c r="O1644" s="52">
        <v>0.1</v>
      </c>
      <c r="P1644" s="55">
        <v>484.06</v>
      </c>
      <c r="Q1644" s="75" t="s">
        <v>61</v>
      </c>
    </row>
    <row r="1645" spans="1:17">
      <c r="A1645" s="65">
        <v>2973</v>
      </c>
      <c r="B1645" s="52" t="s">
        <v>41</v>
      </c>
      <c r="C1645" s="52" t="s">
        <v>28</v>
      </c>
      <c r="D1645" s="52" t="s">
        <v>29</v>
      </c>
      <c r="E1645" s="52" t="s">
        <v>67</v>
      </c>
      <c r="F1645" s="52" t="s">
        <v>38</v>
      </c>
      <c r="G1645" s="52" t="s">
        <v>57</v>
      </c>
      <c r="H1645" s="52" t="s">
        <v>23</v>
      </c>
      <c r="I1645" s="52">
        <v>2024</v>
      </c>
      <c r="J1645" s="52" t="s">
        <v>63</v>
      </c>
      <c r="K1645" s="52" t="s">
        <v>25</v>
      </c>
      <c r="L1645" s="52" t="s">
        <v>26</v>
      </c>
      <c r="M1645" s="55">
        <v>40.909999999999997</v>
      </c>
      <c r="N1645" s="52">
        <v>238</v>
      </c>
      <c r="O1645" s="52">
        <v>0.2</v>
      </c>
      <c r="P1645" s="55">
        <v>2732.28</v>
      </c>
      <c r="Q1645" s="75" t="s">
        <v>40</v>
      </c>
    </row>
    <row r="1646" spans="1:17">
      <c r="A1646" s="65">
        <v>2974</v>
      </c>
      <c r="B1646" s="52" t="s">
        <v>41</v>
      </c>
      <c r="C1646" s="52" t="s">
        <v>18</v>
      </c>
      <c r="D1646" s="52" t="s">
        <v>19</v>
      </c>
      <c r="E1646" s="52" t="s">
        <v>59</v>
      </c>
      <c r="F1646" s="52" t="s">
        <v>55</v>
      </c>
      <c r="G1646" s="52" t="s">
        <v>44</v>
      </c>
      <c r="H1646" s="52" t="s">
        <v>31</v>
      </c>
      <c r="I1646" s="52">
        <v>2023</v>
      </c>
      <c r="J1646" s="52" t="s">
        <v>45</v>
      </c>
      <c r="K1646" s="52" t="s">
        <v>53</v>
      </c>
      <c r="L1646" s="52" t="s">
        <v>26</v>
      </c>
      <c r="M1646" s="55">
        <v>27.19</v>
      </c>
      <c r="N1646" s="52">
        <v>453</v>
      </c>
      <c r="O1646" s="52">
        <v>0.1</v>
      </c>
      <c r="P1646" s="55">
        <v>2511.25</v>
      </c>
      <c r="Q1646" s="75" t="s">
        <v>27</v>
      </c>
    </row>
    <row r="1647" spans="1:17">
      <c r="A1647" s="65">
        <v>2975</v>
      </c>
      <c r="B1647" s="52" t="s">
        <v>41</v>
      </c>
      <c r="C1647" s="52" t="s">
        <v>35</v>
      </c>
      <c r="D1647" s="52" t="s">
        <v>54</v>
      </c>
      <c r="E1647" s="52" t="s">
        <v>20</v>
      </c>
      <c r="F1647" s="52" t="s">
        <v>21</v>
      </c>
      <c r="G1647" s="52" t="s">
        <v>57</v>
      </c>
      <c r="H1647" s="52" t="s">
        <v>23</v>
      </c>
      <c r="I1647" s="52">
        <v>2024</v>
      </c>
      <c r="J1647" s="52" t="s">
        <v>63</v>
      </c>
      <c r="K1647" s="52" t="s">
        <v>71</v>
      </c>
      <c r="L1647" s="52" t="s">
        <v>69</v>
      </c>
      <c r="M1647" s="55">
        <v>28.16</v>
      </c>
      <c r="N1647" s="52">
        <v>480</v>
      </c>
      <c r="O1647" s="52">
        <v>0.13</v>
      </c>
      <c r="P1647" s="55">
        <v>4191.38</v>
      </c>
      <c r="Q1647" s="75" t="s">
        <v>27</v>
      </c>
    </row>
    <row r="1648" spans="1:17">
      <c r="A1648" s="65">
        <v>2978</v>
      </c>
      <c r="B1648" s="52" t="s">
        <v>41</v>
      </c>
      <c r="C1648" s="52" t="s">
        <v>35</v>
      </c>
      <c r="D1648" s="52" t="s">
        <v>52</v>
      </c>
      <c r="E1648" s="52" t="s">
        <v>62</v>
      </c>
      <c r="F1648" s="52" t="s">
        <v>60</v>
      </c>
      <c r="G1648" s="52" t="s">
        <v>57</v>
      </c>
      <c r="H1648" s="52" t="s">
        <v>23</v>
      </c>
      <c r="I1648" s="52">
        <v>2023</v>
      </c>
      <c r="J1648" s="52" t="s">
        <v>63</v>
      </c>
      <c r="K1648" s="52" t="s">
        <v>46</v>
      </c>
      <c r="L1648" s="52" t="s">
        <v>69</v>
      </c>
      <c r="M1648" s="55">
        <v>28.69</v>
      </c>
      <c r="N1648" s="52">
        <v>376</v>
      </c>
      <c r="O1648" s="52">
        <v>0.24</v>
      </c>
      <c r="P1648" s="55">
        <v>434.08</v>
      </c>
      <c r="Q1648" s="75" t="s">
        <v>27</v>
      </c>
    </row>
    <row r="1649" spans="1:17">
      <c r="A1649" s="65">
        <v>2980</v>
      </c>
      <c r="B1649" s="52" t="s">
        <v>41</v>
      </c>
      <c r="C1649" s="52" t="s">
        <v>49</v>
      </c>
      <c r="D1649" s="52" t="s">
        <v>50</v>
      </c>
      <c r="E1649" s="52" t="s">
        <v>70</v>
      </c>
      <c r="F1649" s="52" t="s">
        <v>60</v>
      </c>
      <c r="G1649" s="52" t="s">
        <v>22</v>
      </c>
      <c r="H1649" s="52" t="s">
        <v>23</v>
      </c>
      <c r="I1649" s="52">
        <v>2024</v>
      </c>
      <c r="J1649" s="52" t="s">
        <v>32</v>
      </c>
      <c r="K1649" s="52" t="s">
        <v>33</v>
      </c>
      <c r="L1649" s="52" t="s">
        <v>39</v>
      </c>
      <c r="M1649" s="55">
        <v>93.97</v>
      </c>
      <c r="N1649" s="52">
        <v>252</v>
      </c>
      <c r="O1649" s="52">
        <v>0.05</v>
      </c>
      <c r="P1649" s="55">
        <v>254.36</v>
      </c>
      <c r="Q1649" s="75" t="s">
        <v>47</v>
      </c>
    </row>
    <row r="1650" spans="1:17">
      <c r="A1650" s="65">
        <v>2983</v>
      </c>
      <c r="B1650" s="52" t="s">
        <v>41</v>
      </c>
      <c r="C1650" s="52" t="s">
        <v>35</v>
      </c>
      <c r="D1650" s="52" t="s">
        <v>29</v>
      </c>
      <c r="E1650" s="52" t="s">
        <v>20</v>
      </c>
      <c r="F1650" s="52" t="s">
        <v>38</v>
      </c>
      <c r="G1650" s="52" t="s">
        <v>57</v>
      </c>
      <c r="H1650" s="52" t="s">
        <v>31</v>
      </c>
      <c r="I1650" s="52">
        <v>2024</v>
      </c>
      <c r="J1650" s="52" t="s">
        <v>63</v>
      </c>
      <c r="K1650" s="52" t="s">
        <v>64</v>
      </c>
      <c r="L1650" s="52" t="s">
        <v>39</v>
      </c>
      <c r="M1650" s="55">
        <v>28.52</v>
      </c>
      <c r="N1650" s="52">
        <v>419</v>
      </c>
      <c r="O1650" s="52">
        <v>0.15</v>
      </c>
      <c r="P1650" s="55">
        <v>1957.44</v>
      </c>
      <c r="Q1650" s="75" t="s">
        <v>27</v>
      </c>
    </row>
    <row r="1651" spans="1:17">
      <c r="A1651" s="65">
        <v>2985</v>
      </c>
      <c r="B1651" s="52" t="s">
        <v>41</v>
      </c>
      <c r="C1651" s="52" t="s">
        <v>28</v>
      </c>
      <c r="D1651" s="52" t="s">
        <v>50</v>
      </c>
      <c r="E1651" s="52" t="s">
        <v>62</v>
      </c>
      <c r="F1651" s="52" t="s">
        <v>55</v>
      </c>
      <c r="G1651" s="52" t="s">
        <v>22</v>
      </c>
      <c r="H1651" s="52" t="s">
        <v>31</v>
      </c>
      <c r="I1651" s="52">
        <v>2024</v>
      </c>
      <c r="J1651" s="52" t="s">
        <v>24</v>
      </c>
      <c r="K1651" s="52" t="s">
        <v>65</v>
      </c>
      <c r="L1651" s="52" t="s">
        <v>69</v>
      </c>
      <c r="M1651" s="55">
        <v>51.11</v>
      </c>
      <c r="N1651" s="52">
        <v>333</v>
      </c>
      <c r="O1651" s="52">
        <v>0.05</v>
      </c>
      <c r="P1651" s="55">
        <v>1239.58</v>
      </c>
      <c r="Q1651" s="75" t="s">
        <v>40</v>
      </c>
    </row>
    <row r="1652" spans="1:17">
      <c r="A1652" s="65">
        <v>2987</v>
      </c>
      <c r="B1652" s="52" t="s">
        <v>41</v>
      </c>
      <c r="C1652" s="52" t="s">
        <v>28</v>
      </c>
      <c r="D1652" s="52" t="s">
        <v>52</v>
      </c>
      <c r="E1652" s="52" t="s">
        <v>59</v>
      </c>
      <c r="F1652" s="52" t="s">
        <v>21</v>
      </c>
      <c r="G1652" s="52" t="s">
        <v>22</v>
      </c>
      <c r="H1652" s="52" t="s">
        <v>31</v>
      </c>
      <c r="I1652" s="52">
        <v>2024</v>
      </c>
      <c r="J1652" s="52" t="s">
        <v>24</v>
      </c>
      <c r="K1652" s="52" t="s">
        <v>68</v>
      </c>
      <c r="L1652" s="52" t="s">
        <v>66</v>
      </c>
      <c r="M1652" s="55">
        <v>9.6300000000000008</v>
      </c>
      <c r="N1652" s="52">
        <v>281</v>
      </c>
      <c r="O1652" s="52">
        <v>0.13</v>
      </c>
      <c r="P1652" s="55">
        <v>1072.56</v>
      </c>
      <c r="Q1652" s="75" t="s">
        <v>47</v>
      </c>
    </row>
    <row r="1653" spans="1:17">
      <c r="A1653" s="65">
        <v>2988</v>
      </c>
      <c r="B1653" s="52" t="s">
        <v>41</v>
      </c>
      <c r="C1653" s="52" t="s">
        <v>49</v>
      </c>
      <c r="D1653" s="52" t="s">
        <v>29</v>
      </c>
      <c r="E1653" s="52" t="s">
        <v>70</v>
      </c>
      <c r="F1653" s="52" t="s">
        <v>21</v>
      </c>
      <c r="G1653" s="52" t="s">
        <v>22</v>
      </c>
      <c r="H1653" s="52" t="s">
        <v>31</v>
      </c>
      <c r="I1653" s="52">
        <v>2023</v>
      </c>
      <c r="J1653" s="52" t="s">
        <v>32</v>
      </c>
      <c r="K1653" s="52" t="s">
        <v>71</v>
      </c>
      <c r="L1653" s="52" t="s">
        <v>69</v>
      </c>
      <c r="M1653" s="55">
        <v>90.39</v>
      </c>
      <c r="N1653" s="52">
        <v>226</v>
      </c>
      <c r="O1653" s="52">
        <v>0.26</v>
      </c>
      <c r="P1653" s="55">
        <v>274.7</v>
      </c>
      <c r="Q1653" s="75" t="s">
        <v>40</v>
      </c>
    </row>
    <row r="1654" spans="1:17">
      <c r="A1654" s="65">
        <v>2989</v>
      </c>
      <c r="B1654" s="52" t="s">
        <v>41</v>
      </c>
      <c r="C1654" s="52" t="s">
        <v>49</v>
      </c>
      <c r="D1654" s="52" t="s">
        <v>52</v>
      </c>
      <c r="E1654" s="52" t="s">
        <v>67</v>
      </c>
      <c r="F1654" s="52" t="s">
        <v>43</v>
      </c>
      <c r="G1654" s="52" t="s">
        <v>44</v>
      </c>
      <c r="H1654" s="52" t="s">
        <v>23</v>
      </c>
      <c r="I1654" s="52">
        <v>2023</v>
      </c>
      <c r="J1654" s="52" t="s">
        <v>32</v>
      </c>
      <c r="K1654" s="52" t="s">
        <v>71</v>
      </c>
      <c r="L1654" s="52" t="s">
        <v>66</v>
      </c>
      <c r="M1654" s="55">
        <v>58.4</v>
      </c>
      <c r="N1654" s="52">
        <v>462</v>
      </c>
      <c r="O1654" s="52">
        <v>0.28999999999999998</v>
      </c>
      <c r="P1654" s="55">
        <v>1507.86</v>
      </c>
      <c r="Q1654" s="75" t="s">
        <v>40</v>
      </c>
    </row>
    <row r="1655" spans="1:17">
      <c r="A1655" s="65">
        <v>2992</v>
      </c>
      <c r="B1655" s="52" t="s">
        <v>41</v>
      </c>
      <c r="C1655" s="52" t="s">
        <v>28</v>
      </c>
      <c r="D1655" s="52" t="s">
        <v>52</v>
      </c>
      <c r="E1655" s="52" t="s">
        <v>30</v>
      </c>
      <c r="F1655" s="52" t="s">
        <v>38</v>
      </c>
      <c r="G1655" s="52" t="s">
        <v>44</v>
      </c>
      <c r="H1655" s="52" t="s">
        <v>31</v>
      </c>
      <c r="I1655" s="52">
        <v>2023</v>
      </c>
      <c r="J1655" s="52" t="s">
        <v>45</v>
      </c>
      <c r="K1655" s="52" t="s">
        <v>53</v>
      </c>
      <c r="L1655" s="52" t="s">
        <v>66</v>
      </c>
      <c r="M1655" s="55">
        <v>17.920000000000002</v>
      </c>
      <c r="N1655" s="52">
        <v>182</v>
      </c>
      <c r="O1655" s="52">
        <v>0.15</v>
      </c>
      <c r="P1655" s="55">
        <v>311.45</v>
      </c>
      <c r="Q1655" s="75" t="s">
        <v>56</v>
      </c>
    </row>
    <row r="1656" spans="1:17">
      <c r="A1656" s="65">
        <v>3008</v>
      </c>
      <c r="B1656" s="52" t="s">
        <v>41</v>
      </c>
      <c r="C1656" s="52" t="s">
        <v>35</v>
      </c>
      <c r="D1656" s="52" t="s">
        <v>52</v>
      </c>
      <c r="E1656" s="52" t="s">
        <v>62</v>
      </c>
      <c r="F1656" s="52" t="s">
        <v>55</v>
      </c>
      <c r="G1656" s="52" t="s">
        <v>22</v>
      </c>
      <c r="H1656" s="52" t="s">
        <v>31</v>
      </c>
      <c r="I1656" s="52">
        <v>2023</v>
      </c>
      <c r="J1656" s="52" t="s">
        <v>45</v>
      </c>
      <c r="K1656" s="52" t="s">
        <v>64</v>
      </c>
      <c r="L1656" s="52" t="s">
        <v>26</v>
      </c>
      <c r="M1656" s="55">
        <v>47.58</v>
      </c>
      <c r="N1656" s="52">
        <v>424</v>
      </c>
      <c r="O1656" s="52">
        <v>0.28999999999999998</v>
      </c>
      <c r="P1656" s="55">
        <v>2562.94</v>
      </c>
      <c r="Q1656" s="75" t="s">
        <v>61</v>
      </c>
    </row>
    <row r="1657" spans="1:17">
      <c r="A1657" s="65">
        <v>3009</v>
      </c>
      <c r="B1657" s="52" t="s">
        <v>41</v>
      </c>
      <c r="C1657" s="52" t="s">
        <v>28</v>
      </c>
      <c r="D1657" s="52" t="s">
        <v>52</v>
      </c>
      <c r="E1657" s="52" t="s">
        <v>67</v>
      </c>
      <c r="F1657" s="52" t="s">
        <v>43</v>
      </c>
      <c r="G1657" s="52" t="s">
        <v>22</v>
      </c>
      <c r="H1657" s="52" t="s">
        <v>31</v>
      </c>
      <c r="I1657" s="52">
        <v>2024</v>
      </c>
      <c r="J1657" s="52" t="s">
        <v>45</v>
      </c>
      <c r="K1657" s="52" t="s">
        <v>53</v>
      </c>
      <c r="L1657" s="52" t="s">
        <v>66</v>
      </c>
      <c r="M1657" s="55">
        <v>35.69</v>
      </c>
      <c r="N1657" s="52">
        <v>410</v>
      </c>
      <c r="O1657" s="52">
        <v>0.01</v>
      </c>
      <c r="P1657" s="55">
        <v>2350.04</v>
      </c>
      <c r="Q1657" s="75" t="s">
        <v>61</v>
      </c>
    </row>
    <row r="1658" spans="1:17">
      <c r="A1658" s="65">
        <v>3013</v>
      </c>
      <c r="B1658" s="52" t="s">
        <v>41</v>
      </c>
      <c r="C1658" s="52" t="s">
        <v>49</v>
      </c>
      <c r="D1658" s="52" t="s">
        <v>19</v>
      </c>
      <c r="E1658" s="52" t="s">
        <v>30</v>
      </c>
      <c r="F1658" s="52" t="s">
        <v>21</v>
      </c>
      <c r="G1658" s="52" t="s">
        <v>22</v>
      </c>
      <c r="H1658" s="52" t="s">
        <v>23</v>
      </c>
      <c r="I1658" s="52">
        <v>2024</v>
      </c>
      <c r="J1658" s="52" t="s">
        <v>45</v>
      </c>
      <c r="K1658" s="52" t="s">
        <v>65</v>
      </c>
      <c r="L1658" s="52" t="s">
        <v>39</v>
      </c>
      <c r="M1658" s="55">
        <v>91.76</v>
      </c>
      <c r="N1658" s="52">
        <v>442</v>
      </c>
      <c r="O1658" s="52">
        <v>0.16</v>
      </c>
      <c r="P1658" s="55">
        <v>325.58999999999997</v>
      </c>
      <c r="Q1658" s="75" t="s">
        <v>56</v>
      </c>
    </row>
    <row r="1659" spans="1:17">
      <c r="A1659" s="65">
        <v>3015</v>
      </c>
      <c r="B1659" s="52" t="s">
        <v>41</v>
      </c>
      <c r="C1659" s="52" t="s">
        <v>28</v>
      </c>
      <c r="D1659" s="52" t="s">
        <v>42</v>
      </c>
      <c r="E1659" s="52" t="s">
        <v>62</v>
      </c>
      <c r="F1659" s="52" t="s">
        <v>43</v>
      </c>
      <c r="G1659" s="52" t="s">
        <v>44</v>
      </c>
      <c r="H1659" s="52" t="s">
        <v>31</v>
      </c>
      <c r="I1659" s="52">
        <v>2024</v>
      </c>
      <c r="J1659" s="52" t="s">
        <v>24</v>
      </c>
      <c r="K1659" s="52" t="s">
        <v>25</v>
      </c>
      <c r="L1659" s="52" t="s">
        <v>26</v>
      </c>
      <c r="M1659" s="55">
        <v>75.569999999999993</v>
      </c>
      <c r="N1659" s="52">
        <v>462</v>
      </c>
      <c r="O1659" s="52">
        <v>0.02</v>
      </c>
      <c r="P1659" s="55">
        <v>972.96</v>
      </c>
      <c r="Q1659" s="75" t="s">
        <v>61</v>
      </c>
    </row>
    <row r="1660" spans="1:17">
      <c r="A1660" s="65">
        <v>3023</v>
      </c>
      <c r="B1660" s="52" t="s">
        <v>41</v>
      </c>
      <c r="C1660" s="52" t="s">
        <v>28</v>
      </c>
      <c r="D1660" s="52" t="s">
        <v>54</v>
      </c>
      <c r="E1660" s="52" t="s">
        <v>37</v>
      </c>
      <c r="F1660" s="52" t="s">
        <v>38</v>
      </c>
      <c r="G1660" s="52" t="s">
        <v>22</v>
      </c>
      <c r="H1660" s="52" t="s">
        <v>23</v>
      </c>
      <c r="I1660" s="52">
        <v>2024</v>
      </c>
      <c r="J1660" s="52" t="s">
        <v>32</v>
      </c>
      <c r="K1660" s="52" t="s">
        <v>25</v>
      </c>
      <c r="L1660" s="52" t="s">
        <v>34</v>
      </c>
      <c r="M1660" s="55">
        <v>59.52</v>
      </c>
      <c r="N1660" s="52">
        <v>118</v>
      </c>
      <c r="O1660" s="52">
        <v>0.13</v>
      </c>
      <c r="P1660" s="55">
        <v>3435.8</v>
      </c>
      <c r="Q1660" s="75" t="s">
        <v>61</v>
      </c>
    </row>
    <row r="1661" spans="1:17">
      <c r="A1661" s="65">
        <v>3028</v>
      </c>
      <c r="B1661" s="52" t="s">
        <v>41</v>
      </c>
      <c r="C1661" s="52" t="s">
        <v>49</v>
      </c>
      <c r="D1661" s="52" t="s">
        <v>42</v>
      </c>
      <c r="E1661" s="52" t="s">
        <v>62</v>
      </c>
      <c r="F1661" s="52" t="s">
        <v>21</v>
      </c>
      <c r="G1661" s="52" t="s">
        <v>22</v>
      </c>
      <c r="H1661" s="52" t="s">
        <v>31</v>
      </c>
      <c r="I1661" s="52">
        <v>2023</v>
      </c>
      <c r="J1661" s="52" t="s">
        <v>32</v>
      </c>
      <c r="K1661" s="52" t="s">
        <v>71</v>
      </c>
      <c r="L1661" s="52" t="s">
        <v>26</v>
      </c>
      <c r="M1661" s="55">
        <v>6.91</v>
      </c>
      <c r="N1661" s="52">
        <v>189</v>
      </c>
      <c r="O1661" s="52">
        <v>0.05</v>
      </c>
      <c r="P1661" s="55">
        <v>818.67</v>
      </c>
      <c r="Q1661" s="75" t="s">
        <v>47</v>
      </c>
    </row>
    <row r="1662" spans="1:17">
      <c r="A1662" s="65">
        <v>3029</v>
      </c>
      <c r="B1662" s="52" t="s">
        <v>41</v>
      </c>
      <c r="C1662" s="52" t="s">
        <v>35</v>
      </c>
      <c r="D1662" s="52" t="s">
        <v>29</v>
      </c>
      <c r="E1662" s="52" t="s">
        <v>20</v>
      </c>
      <c r="F1662" s="52" t="s">
        <v>38</v>
      </c>
      <c r="G1662" s="52" t="s">
        <v>57</v>
      </c>
      <c r="H1662" s="52" t="s">
        <v>31</v>
      </c>
      <c r="I1662" s="52">
        <v>2024</v>
      </c>
      <c r="J1662" s="52" t="s">
        <v>24</v>
      </c>
      <c r="K1662" s="52" t="s">
        <v>46</v>
      </c>
      <c r="L1662" s="52" t="s">
        <v>26</v>
      </c>
      <c r="M1662" s="55">
        <v>52.62</v>
      </c>
      <c r="N1662" s="52">
        <v>33</v>
      </c>
      <c r="O1662" s="52">
        <v>0.05</v>
      </c>
      <c r="P1662" s="55">
        <v>1207.1199999999999</v>
      </c>
      <c r="Q1662" s="75" t="s">
        <v>27</v>
      </c>
    </row>
    <row r="1663" spans="1:17">
      <c r="A1663" s="65">
        <v>3032</v>
      </c>
      <c r="B1663" s="52" t="s">
        <v>41</v>
      </c>
      <c r="C1663" s="52" t="s">
        <v>18</v>
      </c>
      <c r="D1663" s="52" t="s">
        <v>54</v>
      </c>
      <c r="E1663" s="52" t="s">
        <v>70</v>
      </c>
      <c r="F1663" s="52" t="s">
        <v>43</v>
      </c>
      <c r="G1663" s="52" t="s">
        <v>22</v>
      </c>
      <c r="H1663" s="52" t="s">
        <v>23</v>
      </c>
      <c r="I1663" s="52">
        <v>2024</v>
      </c>
      <c r="J1663" s="52" t="s">
        <v>45</v>
      </c>
      <c r="K1663" s="52" t="s">
        <v>72</v>
      </c>
      <c r="L1663" s="52" t="s">
        <v>39</v>
      </c>
      <c r="M1663" s="55">
        <v>38.659999999999997</v>
      </c>
      <c r="N1663" s="52">
        <v>466</v>
      </c>
      <c r="O1663" s="52">
        <v>0.11</v>
      </c>
      <c r="P1663" s="55">
        <v>3404.7</v>
      </c>
      <c r="Q1663" s="75" t="s">
        <v>27</v>
      </c>
    </row>
    <row r="1664" spans="1:17">
      <c r="A1664" s="65">
        <v>3033</v>
      </c>
      <c r="B1664" s="52" t="s">
        <v>41</v>
      </c>
      <c r="C1664" s="52" t="s">
        <v>35</v>
      </c>
      <c r="D1664" s="52" t="s">
        <v>54</v>
      </c>
      <c r="E1664" s="52" t="s">
        <v>30</v>
      </c>
      <c r="F1664" s="52" t="s">
        <v>60</v>
      </c>
      <c r="G1664" s="52" t="s">
        <v>57</v>
      </c>
      <c r="H1664" s="52" t="s">
        <v>31</v>
      </c>
      <c r="I1664" s="52">
        <v>2024</v>
      </c>
      <c r="J1664" s="52" t="s">
        <v>32</v>
      </c>
      <c r="K1664" s="52" t="s">
        <v>72</v>
      </c>
      <c r="L1664" s="52" t="s">
        <v>26</v>
      </c>
      <c r="M1664" s="55">
        <v>49.52</v>
      </c>
      <c r="N1664" s="52">
        <v>395</v>
      </c>
      <c r="O1664" s="52">
        <v>0.17</v>
      </c>
      <c r="P1664" s="55">
        <v>1725.66</v>
      </c>
      <c r="Q1664" s="75" t="s">
        <v>56</v>
      </c>
    </row>
    <row r="1665" spans="1:17">
      <c r="A1665" s="65">
        <v>3037</v>
      </c>
      <c r="B1665" s="52" t="s">
        <v>41</v>
      </c>
      <c r="C1665" s="52" t="s">
        <v>18</v>
      </c>
      <c r="D1665" s="52" t="s">
        <v>50</v>
      </c>
      <c r="E1665" s="52" t="s">
        <v>62</v>
      </c>
      <c r="F1665" s="52" t="s">
        <v>21</v>
      </c>
      <c r="G1665" s="52" t="s">
        <v>44</v>
      </c>
      <c r="H1665" s="52" t="s">
        <v>23</v>
      </c>
      <c r="I1665" s="52">
        <v>2024</v>
      </c>
      <c r="J1665" s="52" t="s">
        <v>63</v>
      </c>
      <c r="K1665" s="52" t="s">
        <v>72</v>
      </c>
      <c r="L1665" s="52" t="s">
        <v>34</v>
      </c>
      <c r="M1665" s="55">
        <v>33.99</v>
      </c>
      <c r="N1665" s="52">
        <v>323</v>
      </c>
      <c r="O1665" s="52">
        <v>0.27</v>
      </c>
      <c r="P1665" s="55">
        <v>2661.93</v>
      </c>
      <c r="Q1665" s="75" t="s">
        <v>61</v>
      </c>
    </row>
    <row r="1666" spans="1:17">
      <c r="A1666" s="65">
        <v>3039</v>
      </c>
      <c r="B1666" s="52" t="s">
        <v>41</v>
      </c>
      <c r="C1666" s="52" t="s">
        <v>28</v>
      </c>
      <c r="D1666" s="52" t="s">
        <v>54</v>
      </c>
      <c r="E1666" s="52" t="s">
        <v>20</v>
      </c>
      <c r="F1666" s="52" t="s">
        <v>55</v>
      </c>
      <c r="G1666" s="52" t="s">
        <v>22</v>
      </c>
      <c r="H1666" s="52" t="s">
        <v>23</v>
      </c>
      <c r="I1666" s="52">
        <v>2023</v>
      </c>
      <c r="J1666" s="52" t="s">
        <v>63</v>
      </c>
      <c r="K1666" s="52" t="s">
        <v>71</v>
      </c>
      <c r="L1666" s="52" t="s">
        <v>34</v>
      </c>
      <c r="M1666" s="55">
        <v>7.62</v>
      </c>
      <c r="N1666" s="52">
        <v>255</v>
      </c>
      <c r="O1666" s="52">
        <v>0.28000000000000003</v>
      </c>
      <c r="P1666" s="55">
        <v>1964.04</v>
      </c>
      <c r="Q1666" s="75" t="s">
        <v>61</v>
      </c>
    </row>
    <row r="1667" spans="1:17">
      <c r="A1667" s="65">
        <v>3040</v>
      </c>
      <c r="B1667" s="52" t="s">
        <v>41</v>
      </c>
      <c r="C1667" s="52" t="s">
        <v>18</v>
      </c>
      <c r="D1667" s="52" t="s">
        <v>19</v>
      </c>
      <c r="E1667" s="52" t="s">
        <v>20</v>
      </c>
      <c r="F1667" s="52" t="s">
        <v>21</v>
      </c>
      <c r="G1667" s="52" t="s">
        <v>22</v>
      </c>
      <c r="H1667" s="52" t="s">
        <v>23</v>
      </c>
      <c r="I1667" s="52">
        <v>2024</v>
      </c>
      <c r="J1667" s="52" t="s">
        <v>63</v>
      </c>
      <c r="K1667" s="52" t="s">
        <v>73</v>
      </c>
      <c r="L1667" s="52" t="s">
        <v>26</v>
      </c>
      <c r="M1667" s="55">
        <v>39.47</v>
      </c>
      <c r="N1667" s="52">
        <v>374</v>
      </c>
      <c r="O1667" s="52">
        <v>0.05</v>
      </c>
      <c r="P1667" s="55">
        <v>2084.44</v>
      </c>
      <c r="Q1667" s="75" t="s">
        <v>40</v>
      </c>
    </row>
    <row r="1668" spans="1:17">
      <c r="A1668" s="65">
        <v>3041</v>
      </c>
      <c r="B1668" s="52" t="s">
        <v>41</v>
      </c>
      <c r="C1668" s="52" t="s">
        <v>18</v>
      </c>
      <c r="D1668" s="52" t="s">
        <v>42</v>
      </c>
      <c r="E1668" s="52" t="s">
        <v>20</v>
      </c>
      <c r="F1668" s="52" t="s">
        <v>21</v>
      </c>
      <c r="G1668" s="52" t="s">
        <v>57</v>
      </c>
      <c r="H1668" s="52" t="s">
        <v>31</v>
      </c>
      <c r="I1668" s="52">
        <v>2023</v>
      </c>
      <c r="J1668" s="52" t="s">
        <v>63</v>
      </c>
      <c r="K1668" s="52" t="s">
        <v>64</v>
      </c>
      <c r="L1668" s="52" t="s">
        <v>66</v>
      </c>
      <c r="M1668" s="55">
        <v>50.38</v>
      </c>
      <c r="N1668" s="52">
        <v>422</v>
      </c>
      <c r="O1668" s="52">
        <v>0.01</v>
      </c>
      <c r="P1668" s="55">
        <v>2154.29</v>
      </c>
      <c r="Q1668" s="75" t="s">
        <v>40</v>
      </c>
    </row>
    <row r="1669" spans="1:17">
      <c r="A1669" s="65">
        <v>3044</v>
      </c>
      <c r="B1669" s="52" t="s">
        <v>41</v>
      </c>
      <c r="C1669" s="52" t="s">
        <v>49</v>
      </c>
      <c r="D1669" s="52" t="s">
        <v>29</v>
      </c>
      <c r="E1669" s="52" t="s">
        <v>37</v>
      </c>
      <c r="F1669" s="52" t="s">
        <v>38</v>
      </c>
      <c r="G1669" s="52" t="s">
        <v>22</v>
      </c>
      <c r="H1669" s="52" t="s">
        <v>31</v>
      </c>
      <c r="I1669" s="52">
        <v>2023</v>
      </c>
      <c r="J1669" s="52" t="s">
        <v>63</v>
      </c>
      <c r="K1669" s="52" t="s">
        <v>73</v>
      </c>
      <c r="L1669" s="52" t="s">
        <v>66</v>
      </c>
      <c r="M1669" s="55">
        <v>61.5</v>
      </c>
      <c r="N1669" s="52">
        <v>475</v>
      </c>
      <c r="O1669" s="52">
        <v>0.21</v>
      </c>
      <c r="P1669" s="55">
        <v>1048.57</v>
      </c>
      <c r="Q1669" s="75" t="s">
        <v>56</v>
      </c>
    </row>
    <row r="1670" spans="1:17">
      <c r="A1670" s="65">
        <v>3045</v>
      </c>
      <c r="B1670" s="52" t="s">
        <v>41</v>
      </c>
      <c r="C1670" s="52" t="s">
        <v>18</v>
      </c>
      <c r="D1670" s="52" t="s">
        <v>29</v>
      </c>
      <c r="E1670" s="52" t="s">
        <v>59</v>
      </c>
      <c r="F1670" s="52" t="s">
        <v>43</v>
      </c>
      <c r="G1670" s="52" t="s">
        <v>57</v>
      </c>
      <c r="H1670" s="52" t="s">
        <v>23</v>
      </c>
      <c r="I1670" s="52">
        <v>2023</v>
      </c>
      <c r="J1670" s="52" t="s">
        <v>24</v>
      </c>
      <c r="K1670" s="52" t="s">
        <v>33</v>
      </c>
      <c r="L1670" s="52" t="s">
        <v>39</v>
      </c>
      <c r="M1670" s="55">
        <v>27.67</v>
      </c>
      <c r="N1670" s="52">
        <v>92</v>
      </c>
      <c r="O1670" s="52">
        <v>0.17</v>
      </c>
      <c r="P1670" s="55">
        <v>3155.14</v>
      </c>
      <c r="Q1670" s="75" t="s">
        <v>61</v>
      </c>
    </row>
    <row r="1671" spans="1:17">
      <c r="A1671" s="65">
        <v>3048</v>
      </c>
      <c r="B1671" s="52" t="s">
        <v>41</v>
      </c>
      <c r="C1671" s="52" t="s">
        <v>18</v>
      </c>
      <c r="D1671" s="52" t="s">
        <v>36</v>
      </c>
      <c r="E1671" s="52" t="s">
        <v>30</v>
      </c>
      <c r="F1671" s="52" t="s">
        <v>38</v>
      </c>
      <c r="G1671" s="52" t="s">
        <v>22</v>
      </c>
      <c r="H1671" s="52" t="s">
        <v>23</v>
      </c>
      <c r="I1671" s="52">
        <v>2023</v>
      </c>
      <c r="J1671" s="52" t="s">
        <v>32</v>
      </c>
      <c r="K1671" s="52" t="s">
        <v>71</v>
      </c>
      <c r="L1671" s="52" t="s">
        <v>26</v>
      </c>
      <c r="M1671" s="55">
        <v>18.239999999999998</v>
      </c>
      <c r="N1671" s="52">
        <v>385</v>
      </c>
      <c r="O1671" s="52">
        <v>0.15</v>
      </c>
      <c r="P1671" s="55">
        <v>3760.51</v>
      </c>
      <c r="Q1671" s="75" t="s">
        <v>56</v>
      </c>
    </row>
    <row r="1672" spans="1:17">
      <c r="A1672" s="65">
        <v>3054</v>
      </c>
      <c r="B1672" s="52" t="s">
        <v>41</v>
      </c>
      <c r="C1672" s="52" t="s">
        <v>49</v>
      </c>
      <c r="D1672" s="52" t="s">
        <v>52</v>
      </c>
      <c r="E1672" s="52" t="s">
        <v>70</v>
      </c>
      <c r="F1672" s="52" t="s">
        <v>38</v>
      </c>
      <c r="G1672" s="52" t="s">
        <v>22</v>
      </c>
      <c r="H1672" s="52" t="s">
        <v>31</v>
      </c>
      <c r="I1672" s="52">
        <v>2023</v>
      </c>
      <c r="J1672" s="52" t="s">
        <v>45</v>
      </c>
      <c r="K1672" s="52" t="s">
        <v>65</v>
      </c>
      <c r="L1672" s="52" t="s">
        <v>34</v>
      </c>
      <c r="M1672" s="55">
        <v>66.66</v>
      </c>
      <c r="N1672" s="52">
        <v>440</v>
      </c>
      <c r="O1672" s="52">
        <v>0</v>
      </c>
      <c r="P1672" s="55">
        <v>2793.92</v>
      </c>
      <c r="Q1672" s="75" t="s">
        <v>56</v>
      </c>
    </row>
    <row r="1673" spans="1:17">
      <c r="A1673" s="65">
        <v>3058</v>
      </c>
      <c r="B1673" s="52" t="s">
        <v>41</v>
      </c>
      <c r="C1673" s="52" t="s">
        <v>28</v>
      </c>
      <c r="D1673" s="52" t="s">
        <v>50</v>
      </c>
      <c r="E1673" s="52" t="s">
        <v>59</v>
      </c>
      <c r="F1673" s="52" t="s">
        <v>21</v>
      </c>
      <c r="G1673" s="52" t="s">
        <v>22</v>
      </c>
      <c r="H1673" s="52" t="s">
        <v>31</v>
      </c>
      <c r="I1673" s="52">
        <v>2024</v>
      </c>
      <c r="J1673" s="52" t="s">
        <v>32</v>
      </c>
      <c r="K1673" s="52" t="s">
        <v>65</v>
      </c>
      <c r="L1673" s="52" t="s">
        <v>66</v>
      </c>
      <c r="M1673" s="55">
        <v>82.04</v>
      </c>
      <c r="N1673" s="52">
        <v>263</v>
      </c>
      <c r="O1673" s="52">
        <v>0.26</v>
      </c>
      <c r="P1673" s="55">
        <v>4391.6400000000003</v>
      </c>
      <c r="Q1673" s="75" t="s">
        <v>40</v>
      </c>
    </row>
    <row r="1674" spans="1:17">
      <c r="A1674" s="65">
        <v>3061</v>
      </c>
      <c r="B1674" s="52" t="s">
        <v>41</v>
      </c>
      <c r="C1674" s="52" t="s">
        <v>35</v>
      </c>
      <c r="D1674" s="52" t="s">
        <v>42</v>
      </c>
      <c r="E1674" s="52" t="s">
        <v>62</v>
      </c>
      <c r="F1674" s="52" t="s">
        <v>60</v>
      </c>
      <c r="G1674" s="52" t="s">
        <v>57</v>
      </c>
      <c r="H1674" s="52" t="s">
        <v>31</v>
      </c>
      <c r="I1674" s="52">
        <v>2024</v>
      </c>
      <c r="J1674" s="52" t="s">
        <v>45</v>
      </c>
      <c r="K1674" s="52" t="s">
        <v>68</v>
      </c>
      <c r="L1674" s="52" t="s">
        <v>66</v>
      </c>
      <c r="M1674" s="55">
        <v>93.13</v>
      </c>
      <c r="N1674" s="52">
        <v>44</v>
      </c>
      <c r="O1674" s="52">
        <v>0.28000000000000003</v>
      </c>
      <c r="P1674" s="55">
        <v>325.81</v>
      </c>
      <c r="Q1674" s="75" t="s">
        <v>61</v>
      </c>
    </row>
    <row r="1675" spans="1:17">
      <c r="A1675" s="65">
        <v>3062</v>
      </c>
      <c r="B1675" s="52" t="s">
        <v>41</v>
      </c>
      <c r="C1675" s="52" t="s">
        <v>35</v>
      </c>
      <c r="D1675" s="52" t="s">
        <v>19</v>
      </c>
      <c r="E1675" s="52" t="s">
        <v>62</v>
      </c>
      <c r="F1675" s="52" t="s">
        <v>60</v>
      </c>
      <c r="G1675" s="52" t="s">
        <v>22</v>
      </c>
      <c r="H1675" s="52" t="s">
        <v>23</v>
      </c>
      <c r="I1675" s="52">
        <v>2024</v>
      </c>
      <c r="J1675" s="52" t="s">
        <v>63</v>
      </c>
      <c r="K1675" s="52" t="s">
        <v>53</v>
      </c>
      <c r="L1675" s="52" t="s">
        <v>66</v>
      </c>
      <c r="M1675" s="55">
        <v>79.150000000000006</v>
      </c>
      <c r="N1675" s="52">
        <v>475</v>
      </c>
      <c r="O1675" s="52">
        <v>0.1</v>
      </c>
      <c r="P1675" s="55">
        <v>2008.8</v>
      </c>
      <c r="Q1675" s="75" t="s">
        <v>40</v>
      </c>
    </row>
    <row r="1676" spans="1:17">
      <c r="A1676" s="65">
        <v>3064</v>
      </c>
      <c r="B1676" s="52" t="s">
        <v>41</v>
      </c>
      <c r="C1676" s="52" t="s">
        <v>28</v>
      </c>
      <c r="D1676" s="52" t="s">
        <v>50</v>
      </c>
      <c r="E1676" s="52" t="s">
        <v>62</v>
      </c>
      <c r="F1676" s="52" t="s">
        <v>43</v>
      </c>
      <c r="G1676" s="52" t="s">
        <v>57</v>
      </c>
      <c r="H1676" s="52" t="s">
        <v>23</v>
      </c>
      <c r="I1676" s="52">
        <v>2023</v>
      </c>
      <c r="J1676" s="52" t="s">
        <v>24</v>
      </c>
      <c r="K1676" s="52" t="s">
        <v>72</v>
      </c>
      <c r="L1676" s="52" t="s">
        <v>34</v>
      </c>
      <c r="M1676" s="55">
        <v>46.08</v>
      </c>
      <c r="N1676" s="52">
        <v>425</v>
      </c>
      <c r="O1676" s="52">
        <v>0.22</v>
      </c>
      <c r="P1676" s="55">
        <v>1061.31</v>
      </c>
      <c r="Q1676" s="75" t="s">
        <v>27</v>
      </c>
    </row>
    <row r="1677" spans="1:17">
      <c r="A1677" s="65">
        <v>3065</v>
      </c>
      <c r="B1677" s="52" t="s">
        <v>41</v>
      </c>
      <c r="C1677" s="52" t="s">
        <v>49</v>
      </c>
      <c r="D1677" s="52" t="s">
        <v>36</v>
      </c>
      <c r="E1677" s="52" t="s">
        <v>67</v>
      </c>
      <c r="F1677" s="52" t="s">
        <v>60</v>
      </c>
      <c r="G1677" s="52" t="s">
        <v>44</v>
      </c>
      <c r="H1677" s="52" t="s">
        <v>23</v>
      </c>
      <c r="I1677" s="52">
        <v>2024</v>
      </c>
      <c r="J1677" s="52" t="s">
        <v>63</v>
      </c>
      <c r="K1677" s="52" t="s">
        <v>53</v>
      </c>
      <c r="L1677" s="52" t="s">
        <v>26</v>
      </c>
      <c r="M1677" s="55">
        <v>35.9</v>
      </c>
      <c r="N1677" s="52">
        <v>228</v>
      </c>
      <c r="O1677" s="52">
        <v>0.2</v>
      </c>
      <c r="P1677" s="55">
        <v>3771.96</v>
      </c>
      <c r="Q1677" s="75" t="s">
        <v>61</v>
      </c>
    </row>
    <row r="1678" spans="1:17">
      <c r="A1678" s="65">
        <v>3071</v>
      </c>
      <c r="B1678" s="52" t="s">
        <v>41</v>
      </c>
      <c r="C1678" s="52" t="s">
        <v>18</v>
      </c>
      <c r="D1678" s="52" t="s">
        <v>36</v>
      </c>
      <c r="E1678" s="52" t="s">
        <v>62</v>
      </c>
      <c r="F1678" s="52" t="s">
        <v>55</v>
      </c>
      <c r="G1678" s="52" t="s">
        <v>22</v>
      </c>
      <c r="H1678" s="52" t="s">
        <v>23</v>
      </c>
      <c r="I1678" s="52">
        <v>2023</v>
      </c>
      <c r="J1678" s="52" t="s">
        <v>45</v>
      </c>
      <c r="K1678" s="52" t="s">
        <v>58</v>
      </c>
      <c r="L1678" s="52" t="s">
        <v>66</v>
      </c>
      <c r="M1678" s="55">
        <v>66.7</v>
      </c>
      <c r="N1678" s="52">
        <v>279</v>
      </c>
      <c r="O1678" s="52">
        <v>0.05</v>
      </c>
      <c r="P1678" s="55">
        <v>1953.04</v>
      </c>
      <c r="Q1678" s="75" t="s">
        <v>47</v>
      </c>
    </row>
    <row r="1679" spans="1:17">
      <c r="A1679" s="65">
        <v>3078</v>
      </c>
      <c r="B1679" s="52" t="s">
        <v>41</v>
      </c>
      <c r="C1679" s="52" t="s">
        <v>35</v>
      </c>
      <c r="D1679" s="52" t="s">
        <v>36</v>
      </c>
      <c r="E1679" s="52" t="s">
        <v>67</v>
      </c>
      <c r="F1679" s="52" t="s">
        <v>55</v>
      </c>
      <c r="G1679" s="52" t="s">
        <v>22</v>
      </c>
      <c r="H1679" s="52" t="s">
        <v>31</v>
      </c>
      <c r="I1679" s="52">
        <v>2024</v>
      </c>
      <c r="J1679" s="52" t="s">
        <v>45</v>
      </c>
      <c r="K1679" s="52" t="s">
        <v>64</v>
      </c>
      <c r="L1679" s="52" t="s">
        <v>26</v>
      </c>
      <c r="M1679" s="55">
        <v>53.48</v>
      </c>
      <c r="N1679" s="52">
        <v>193</v>
      </c>
      <c r="O1679" s="52">
        <v>0.08</v>
      </c>
      <c r="P1679" s="55">
        <v>4963.3999999999996</v>
      </c>
      <c r="Q1679" s="75" t="s">
        <v>27</v>
      </c>
    </row>
    <row r="1680" spans="1:17">
      <c r="A1680" s="65">
        <v>3082</v>
      </c>
      <c r="B1680" s="52" t="s">
        <v>41</v>
      </c>
      <c r="C1680" s="52" t="s">
        <v>28</v>
      </c>
      <c r="D1680" s="52" t="s">
        <v>50</v>
      </c>
      <c r="E1680" s="52" t="s">
        <v>62</v>
      </c>
      <c r="F1680" s="52" t="s">
        <v>43</v>
      </c>
      <c r="G1680" s="52" t="s">
        <v>44</v>
      </c>
      <c r="H1680" s="52" t="s">
        <v>23</v>
      </c>
      <c r="I1680" s="52">
        <v>2023</v>
      </c>
      <c r="J1680" s="52" t="s">
        <v>24</v>
      </c>
      <c r="K1680" s="52" t="s">
        <v>53</v>
      </c>
      <c r="L1680" s="52" t="s">
        <v>69</v>
      </c>
      <c r="M1680" s="55">
        <v>74.23</v>
      </c>
      <c r="N1680" s="52">
        <v>145</v>
      </c>
      <c r="O1680" s="52">
        <v>0.13</v>
      </c>
      <c r="P1680" s="55">
        <v>4618.3900000000003</v>
      </c>
      <c r="Q1680" s="75" t="s">
        <v>47</v>
      </c>
    </row>
    <row r="1681" spans="1:17">
      <c r="A1681" s="65">
        <v>3084</v>
      </c>
      <c r="B1681" s="52" t="s">
        <v>41</v>
      </c>
      <c r="C1681" s="52" t="s">
        <v>35</v>
      </c>
      <c r="D1681" s="52" t="s">
        <v>42</v>
      </c>
      <c r="E1681" s="52" t="s">
        <v>30</v>
      </c>
      <c r="F1681" s="52" t="s">
        <v>21</v>
      </c>
      <c r="G1681" s="52" t="s">
        <v>44</v>
      </c>
      <c r="H1681" s="52" t="s">
        <v>31</v>
      </c>
      <c r="I1681" s="52">
        <v>2024</v>
      </c>
      <c r="J1681" s="52" t="s">
        <v>32</v>
      </c>
      <c r="K1681" s="52" t="s">
        <v>71</v>
      </c>
      <c r="L1681" s="52" t="s">
        <v>39</v>
      </c>
      <c r="M1681" s="55">
        <v>70.86</v>
      </c>
      <c r="N1681" s="52">
        <v>327</v>
      </c>
      <c r="O1681" s="52">
        <v>0.14000000000000001</v>
      </c>
      <c r="P1681" s="55">
        <v>2236.35</v>
      </c>
      <c r="Q1681" s="75" t="s">
        <v>27</v>
      </c>
    </row>
    <row r="1682" spans="1:17">
      <c r="A1682" s="65">
        <v>3086</v>
      </c>
      <c r="B1682" s="52" t="s">
        <v>41</v>
      </c>
      <c r="C1682" s="52" t="s">
        <v>28</v>
      </c>
      <c r="D1682" s="52" t="s">
        <v>29</v>
      </c>
      <c r="E1682" s="52" t="s">
        <v>37</v>
      </c>
      <c r="F1682" s="52" t="s">
        <v>55</v>
      </c>
      <c r="G1682" s="52" t="s">
        <v>57</v>
      </c>
      <c r="H1682" s="52" t="s">
        <v>23</v>
      </c>
      <c r="I1682" s="52">
        <v>2023</v>
      </c>
      <c r="J1682" s="52" t="s">
        <v>63</v>
      </c>
      <c r="K1682" s="52" t="s">
        <v>33</v>
      </c>
      <c r="L1682" s="52" t="s">
        <v>26</v>
      </c>
      <c r="M1682" s="55">
        <v>22.96</v>
      </c>
      <c r="N1682" s="52">
        <v>414</v>
      </c>
      <c r="O1682" s="52">
        <v>0.25</v>
      </c>
      <c r="P1682" s="55">
        <v>3958.27</v>
      </c>
      <c r="Q1682" s="75" t="s">
        <v>61</v>
      </c>
    </row>
    <row r="1683" spans="1:17">
      <c r="A1683" s="65">
        <v>3087</v>
      </c>
      <c r="B1683" s="52" t="s">
        <v>41</v>
      </c>
      <c r="C1683" s="52" t="s">
        <v>35</v>
      </c>
      <c r="D1683" s="52" t="s">
        <v>42</v>
      </c>
      <c r="E1683" s="52" t="s">
        <v>20</v>
      </c>
      <c r="F1683" s="52" t="s">
        <v>43</v>
      </c>
      <c r="G1683" s="52" t="s">
        <v>22</v>
      </c>
      <c r="H1683" s="52" t="s">
        <v>31</v>
      </c>
      <c r="I1683" s="52">
        <v>2024</v>
      </c>
      <c r="J1683" s="52" t="s">
        <v>45</v>
      </c>
      <c r="K1683" s="52" t="s">
        <v>46</v>
      </c>
      <c r="L1683" s="52" t="s">
        <v>34</v>
      </c>
      <c r="M1683" s="55">
        <v>52.01</v>
      </c>
      <c r="N1683" s="52">
        <v>413</v>
      </c>
      <c r="O1683" s="52">
        <v>0.23</v>
      </c>
      <c r="P1683" s="55">
        <v>3830.19</v>
      </c>
      <c r="Q1683" s="75" t="s">
        <v>56</v>
      </c>
    </row>
    <row r="1684" spans="1:17">
      <c r="A1684" s="65">
        <v>3089</v>
      </c>
      <c r="B1684" s="52" t="s">
        <v>41</v>
      </c>
      <c r="C1684" s="52" t="s">
        <v>28</v>
      </c>
      <c r="D1684" s="52" t="s">
        <v>50</v>
      </c>
      <c r="E1684" s="52" t="s">
        <v>20</v>
      </c>
      <c r="F1684" s="52" t="s">
        <v>43</v>
      </c>
      <c r="G1684" s="52" t="s">
        <v>44</v>
      </c>
      <c r="H1684" s="52" t="s">
        <v>31</v>
      </c>
      <c r="I1684" s="52">
        <v>2024</v>
      </c>
      <c r="J1684" s="52" t="s">
        <v>45</v>
      </c>
      <c r="K1684" s="52" t="s">
        <v>33</v>
      </c>
      <c r="L1684" s="52" t="s">
        <v>66</v>
      </c>
      <c r="M1684" s="55">
        <v>59.82</v>
      </c>
      <c r="N1684" s="52">
        <v>285</v>
      </c>
      <c r="O1684" s="52">
        <v>0.11</v>
      </c>
      <c r="P1684" s="55">
        <v>2781.92</v>
      </c>
      <c r="Q1684" s="75" t="s">
        <v>40</v>
      </c>
    </row>
    <row r="1685" spans="1:17">
      <c r="A1685" s="65">
        <v>3092</v>
      </c>
      <c r="B1685" s="52" t="s">
        <v>41</v>
      </c>
      <c r="C1685" s="52" t="s">
        <v>35</v>
      </c>
      <c r="D1685" s="52" t="s">
        <v>42</v>
      </c>
      <c r="E1685" s="52" t="s">
        <v>67</v>
      </c>
      <c r="F1685" s="52" t="s">
        <v>43</v>
      </c>
      <c r="G1685" s="52" t="s">
        <v>44</v>
      </c>
      <c r="H1685" s="52" t="s">
        <v>23</v>
      </c>
      <c r="I1685" s="52">
        <v>2023</v>
      </c>
      <c r="J1685" s="52" t="s">
        <v>24</v>
      </c>
      <c r="K1685" s="52" t="s">
        <v>51</v>
      </c>
      <c r="L1685" s="52" t="s">
        <v>34</v>
      </c>
      <c r="M1685" s="55">
        <v>19.39</v>
      </c>
      <c r="N1685" s="52">
        <v>465</v>
      </c>
      <c r="O1685" s="52">
        <v>0.17</v>
      </c>
      <c r="P1685" s="55">
        <v>2686.75</v>
      </c>
      <c r="Q1685" s="75" t="s">
        <v>47</v>
      </c>
    </row>
    <row r="1686" spans="1:17">
      <c r="A1686" s="65">
        <v>3099</v>
      </c>
      <c r="B1686" s="52" t="s">
        <v>41</v>
      </c>
      <c r="C1686" s="52" t="s">
        <v>18</v>
      </c>
      <c r="D1686" s="52" t="s">
        <v>29</v>
      </c>
      <c r="E1686" s="52" t="s">
        <v>70</v>
      </c>
      <c r="F1686" s="52" t="s">
        <v>21</v>
      </c>
      <c r="G1686" s="52" t="s">
        <v>57</v>
      </c>
      <c r="H1686" s="52" t="s">
        <v>31</v>
      </c>
      <c r="I1686" s="52">
        <v>2024</v>
      </c>
      <c r="J1686" s="52" t="s">
        <v>45</v>
      </c>
      <c r="K1686" s="52" t="s">
        <v>71</v>
      </c>
      <c r="L1686" s="52" t="s">
        <v>39</v>
      </c>
      <c r="M1686" s="55">
        <v>70.8</v>
      </c>
      <c r="N1686" s="52">
        <v>330</v>
      </c>
      <c r="O1686" s="52">
        <v>0.17</v>
      </c>
      <c r="P1686" s="55">
        <v>2723.25</v>
      </c>
      <c r="Q1686" s="75" t="s">
        <v>61</v>
      </c>
    </row>
    <row r="1687" spans="1:17">
      <c r="A1687" s="65">
        <v>3102</v>
      </c>
      <c r="B1687" s="52" t="s">
        <v>41</v>
      </c>
      <c r="C1687" s="52" t="s">
        <v>28</v>
      </c>
      <c r="D1687" s="52" t="s">
        <v>29</v>
      </c>
      <c r="E1687" s="52" t="s">
        <v>70</v>
      </c>
      <c r="F1687" s="52" t="s">
        <v>60</v>
      </c>
      <c r="G1687" s="52" t="s">
        <v>44</v>
      </c>
      <c r="H1687" s="52" t="s">
        <v>23</v>
      </c>
      <c r="I1687" s="52">
        <v>2023</v>
      </c>
      <c r="J1687" s="52" t="s">
        <v>63</v>
      </c>
      <c r="K1687" s="52" t="s">
        <v>72</v>
      </c>
      <c r="L1687" s="52" t="s">
        <v>39</v>
      </c>
      <c r="M1687" s="55">
        <v>91.49</v>
      </c>
      <c r="N1687" s="52">
        <v>457</v>
      </c>
      <c r="O1687" s="52">
        <v>0.14000000000000001</v>
      </c>
      <c r="P1687" s="55">
        <v>3801.63</v>
      </c>
      <c r="Q1687" s="75" t="s">
        <v>27</v>
      </c>
    </row>
    <row r="1688" spans="1:17">
      <c r="A1688" s="65">
        <v>3103</v>
      </c>
      <c r="B1688" s="52" t="s">
        <v>41</v>
      </c>
      <c r="C1688" s="52" t="s">
        <v>18</v>
      </c>
      <c r="D1688" s="52" t="s">
        <v>42</v>
      </c>
      <c r="E1688" s="52" t="s">
        <v>37</v>
      </c>
      <c r="F1688" s="52" t="s">
        <v>43</v>
      </c>
      <c r="G1688" s="52" t="s">
        <v>44</v>
      </c>
      <c r="H1688" s="52" t="s">
        <v>31</v>
      </c>
      <c r="I1688" s="52">
        <v>2023</v>
      </c>
      <c r="J1688" s="52" t="s">
        <v>32</v>
      </c>
      <c r="K1688" s="52" t="s">
        <v>46</v>
      </c>
      <c r="L1688" s="52" t="s">
        <v>69</v>
      </c>
      <c r="M1688" s="55">
        <v>74.52</v>
      </c>
      <c r="N1688" s="52">
        <v>398</v>
      </c>
      <c r="O1688" s="52">
        <v>0.03</v>
      </c>
      <c r="P1688" s="55">
        <v>3415.44</v>
      </c>
      <c r="Q1688" s="75" t="s">
        <v>61</v>
      </c>
    </row>
    <row r="1689" spans="1:17">
      <c r="A1689" s="65">
        <v>3104</v>
      </c>
      <c r="B1689" s="52" t="s">
        <v>41</v>
      </c>
      <c r="C1689" s="52" t="s">
        <v>18</v>
      </c>
      <c r="D1689" s="52" t="s">
        <v>52</v>
      </c>
      <c r="E1689" s="52" t="s">
        <v>70</v>
      </c>
      <c r="F1689" s="52" t="s">
        <v>43</v>
      </c>
      <c r="G1689" s="52" t="s">
        <v>57</v>
      </c>
      <c r="H1689" s="52" t="s">
        <v>31</v>
      </c>
      <c r="I1689" s="52">
        <v>2023</v>
      </c>
      <c r="J1689" s="52" t="s">
        <v>32</v>
      </c>
      <c r="K1689" s="52" t="s">
        <v>53</v>
      </c>
      <c r="L1689" s="52" t="s">
        <v>69</v>
      </c>
      <c r="M1689" s="55">
        <v>95.03</v>
      </c>
      <c r="N1689" s="52">
        <v>292</v>
      </c>
      <c r="O1689" s="52">
        <v>0.18</v>
      </c>
      <c r="P1689" s="55">
        <v>1109.1099999999999</v>
      </c>
      <c r="Q1689" s="75" t="s">
        <v>40</v>
      </c>
    </row>
    <row r="1690" spans="1:17">
      <c r="A1690" s="65">
        <v>3105</v>
      </c>
      <c r="B1690" s="52" t="s">
        <v>41</v>
      </c>
      <c r="C1690" s="52" t="s">
        <v>49</v>
      </c>
      <c r="D1690" s="52" t="s">
        <v>29</v>
      </c>
      <c r="E1690" s="52" t="s">
        <v>59</v>
      </c>
      <c r="F1690" s="52" t="s">
        <v>60</v>
      </c>
      <c r="G1690" s="52" t="s">
        <v>44</v>
      </c>
      <c r="H1690" s="52" t="s">
        <v>23</v>
      </c>
      <c r="I1690" s="52">
        <v>2023</v>
      </c>
      <c r="J1690" s="52" t="s">
        <v>24</v>
      </c>
      <c r="K1690" s="52" t="s">
        <v>25</v>
      </c>
      <c r="L1690" s="52" t="s">
        <v>34</v>
      </c>
      <c r="M1690" s="55">
        <v>47.06</v>
      </c>
      <c r="N1690" s="52">
        <v>312</v>
      </c>
      <c r="O1690" s="52">
        <v>0.15</v>
      </c>
      <c r="P1690" s="55">
        <v>1099.08</v>
      </c>
      <c r="Q1690" s="75" t="s">
        <v>40</v>
      </c>
    </row>
    <row r="1691" spans="1:17">
      <c r="A1691" s="65">
        <v>3109</v>
      </c>
      <c r="B1691" s="52" t="s">
        <v>41</v>
      </c>
      <c r="C1691" s="52" t="s">
        <v>28</v>
      </c>
      <c r="D1691" s="52" t="s">
        <v>54</v>
      </c>
      <c r="E1691" s="52" t="s">
        <v>62</v>
      </c>
      <c r="F1691" s="52" t="s">
        <v>60</v>
      </c>
      <c r="G1691" s="52" t="s">
        <v>44</v>
      </c>
      <c r="H1691" s="52" t="s">
        <v>23</v>
      </c>
      <c r="I1691" s="52">
        <v>2024</v>
      </c>
      <c r="J1691" s="52" t="s">
        <v>63</v>
      </c>
      <c r="K1691" s="52" t="s">
        <v>25</v>
      </c>
      <c r="L1691" s="52" t="s">
        <v>66</v>
      </c>
      <c r="M1691" s="55">
        <v>6.72</v>
      </c>
      <c r="N1691" s="52">
        <v>61</v>
      </c>
      <c r="O1691" s="52">
        <v>0.16</v>
      </c>
      <c r="P1691" s="55">
        <v>4198.46</v>
      </c>
      <c r="Q1691" s="75" t="s">
        <v>47</v>
      </c>
    </row>
    <row r="1692" spans="1:17">
      <c r="A1692" s="65">
        <v>3110</v>
      </c>
      <c r="B1692" s="52" t="s">
        <v>41</v>
      </c>
      <c r="C1692" s="52" t="s">
        <v>28</v>
      </c>
      <c r="D1692" s="52" t="s">
        <v>36</v>
      </c>
      <c r="E1692" s="52" t="s">
        <v>37</v>
      </c>
      <c r="F1692" s="52" t="s">
        <v>60</v>
      </c>
      <c r="G1692" s="52" t="s">
        <v>44</v>
      </c>
      <c r="H1692" s="52" t="s">
        <v>23</v>
      </c>
      <c r="I1692" s="52">
        <v>2023</v>
      </c>
      <c r="J1692" s="52" t="s">
        <v>24</v>
      </c>
      <c r="K1692" s="52" t="s">
        <v>46</v>
      </c>
      <c r="L1692" s="52" t="s">
        <v>34</v>
      </c>
      <c r="M1692" s="55">
        <v>39.82</v>
      </c>
      <c r="N1692" s="52">
        <v>108</v>
      </c>
      <c r="O1692" s="52">
        <v>0.06</v>
      </c>
      <c r="P1692" s="55">
        <v>1932.56</v>
      </c>
      <c r="Q1692" s="75" t="s">
        <v>47</v>
      </c>
    </row>
    <row r="1693" spans="1:17">
      <c r="A1693" s="65">
        <v>3117</v>
      </c>
      <c r="B1693" s="52" t="s">
        <v>41</v>
      </c>
      <c r="C1693" s="52" t="s">
        <v>18</v>
      </c>
      <c r="D1693" s="52" t="s">
        <v>36</v>
      </c>
      <c r="E1693" s="52" t="s">
        <v>70</v>
      </c>
      <c r="F1693" s="52" t="s">
        <v>43</v>
      </c>
      <c r="G1693" s="52" t="s">
        <v>57</v>
      </c>
      <c r="H1693" s="52" t="s">
        <v>23</v>
      </c>
      <c r="I1693" s="52">
        <v>2024</v>
      </c>
      <c r="J1693" s="52" t="s">
        <v>32</v>
      </c>
      <c r="K1693" s="52" t="s">
        <v>33</v>
      </c>
      <c r="L1693" s="52" t="s">
        <v>69</v>
      </c>
      <c r="M1693" s="55">
        <v>79.989999999999995</v>
      </c>
      <c r="N1693" s="52">
        <v>497</v>
      </c>
      <c r="O1693" s="52">
        <v>0.16</v>
      </c>
      <c r="P1693" s="55">
        <v>2951.24</v>
      </c>
      <c r="Q1693" s="75" t="s">
        <v>47</v>
      </c>
    </row>
    <row r="1694" spans="1:17">
      <c r="A1694" s="65">
        <v>3119</v>
      </c>
      <c r="B1694" s="52" t="s">
        <v>41</v>
      </c>
      <c r="C1694" s="52" t="s">
        <v>49</v>
      </c>
      <c r="D1694" s="52" t="s">
        <v>29</v>
      </c>
      <c r="E1694" s="52" t="s">
        <v>62</v>
      </c>
      <c r="F1694" s="52" t="s">
        <v>55</v>
      </c>
      <c r="G1694" s="52" t="s">
        <v>57</v>
      </c>
      <c r="H1694" s="52" t="s">
        <v>31</v>
      </c>
      <c r="I1694" s="52">
        <v>2023</v>
      </c>
      <c r="J1694" s="52" t="s">
        <v>45</v>
      </c>
      <c r="K1694" s="52" t="s">
        <v>64</v>
      </c>
      <c r="L1694" s="52" t="s">
        <v>39</v>
      </c>
      <c r="M1694" s="55">
        <v>73.81</v>
      </c>
      <c r="N1694" s="52">
        <v>391</v>
      </c>
      <c r="O1694" s="52">
        <v>0.02</v>
      </c>
      <c r="P1694" s="55">
        <v>4990.6099999999997</v>
      </c>
      <c r="Q1694" s="75" t="s">
        <v>27</v>
      </c>
    </row>
    <row r="1695" spans="1:17">
      <c r="A1695" s="65">
        <v>3122</v>
      </c>
      <c r="B1695" s="52" t="s">
        <v>41</v>
      </c>
      <c r="C1695" s="52" t="s">
        <v>18</v>
      </c>
      <c r="D1695" s="52" t="s">
        <v>50</v>
      </c>
      <c r="E1695" s="52" t="s">
        <v>37</v>
      </c>
      <c r="F1695" s="52" t="s">
        <v>43</v>
      </c>
      <c r="G1695" s="52" t="s">
        <v>57</v>
      </c>
      <c r="H1695" s="52" t="s">
        <v>23</v>
      </c>
      <c r="I1695" s="52">
        <v>2024</v>
      </c>
      <c r="J1695" s="52" t="s">
        <v>63</v>
      </c>
      <c r="K1695" s="52" t="s">
        <v>51</v>
      </c>
      <c r="L1695" s="52" t="s">
        <v>66</v>
      </c>
      <c r="M1695" s="55">
        <v>73.650000000000006</v>
      </c>
      <c r="N1695" s="52">
        <v>143</v>
      </c>
      <c r="O1695" s="52">
        <v>0.08</v>
      </c>
      <c r="P1695" s="55">
        <v>2739.71</v>
      </c>
      <c r="Q1695" s="75" t="s">
        <v>27</v>
      </c>
    </row>
    <row r="1696" spans="1:17">
      <c r="A1696" s="65">
        <v>3123</v>
      </c>
      <c r="B1696" s="52" t="s">
        <v>41</v>
      </c>
      <c r="C1696" s="52" t="s">
        <v>18</v>
      </c>
      <c r="D1696" s="52" t="s">
        <v>19</v>
      </c>
      <c r="E1696" s="52" t="s">
        <v>37</v>
      </c>
      <c r="F1696" s="52" t="s">
        <v>38</v>
      </c>
      <c r="G1696" s="52" t="s">
        <v>22</v>
      </c>
      <c r="H1696" s="52" t="s">
        <v>23</v>
      </c>
      <c r="I1696" s="52">
        <v>2023</v>
      </c>
      <c r="J1696" s="52" t="s">
        <v>45</v>
      </c>
      <c r="K1696" s="52" t="s">
        <v>25</v>
      </c>
      <c r="L1696" s="52" t="s">
        <v>26</v>
      </c>
      <c r="M1696" s="55">
        <v>9.6999999999999993</v>
      </c>
      <c r="N1696" s="52">
        <v>97</v>
      </c>
      <c r="O1696" s="52">
        <v>0.27</v>
      </c>
      <c r="P1696" s="55">
        <v>3009.5</v>
      </c>
      <c r="Q1696" s="75" t="s">
        <v>27</v>
      </c>
    </row>
    <row r="1697" spans="1:17">
      <c r="A1697" s="65">
        <v>3128</v>
      </c>
      <c r="B1697" s="52" t="s">
        <v>41</v>
      </c>
      <c r="C1697" s="52" t="s">
        <v>35</v>
      </c>
      <c r="D1697" s="52" t="s">
        <v>52</v>
      </c>
      <c r="E1697" s="52" t="s">
        <v>59</v>
      </c>
      <c r="F1697" s="52" t="s">
        <v>60</v>
      </c>
      <c r="G1697" s="52" t="s">
        <v>44</v>
      </c>
      <c r="H1697" s="52" t="s">
        <v>31</v>
      </c>
      <c r="I1697" s="52">
        <v>2023</v>
      </c>
      <c r="J1697" s="52" t="s">
        <v>32</v>
      </c>
      <c r="K1697" s="52" t="s">
        <v>33</v>
      </c>
      <c r="L1697" s="52" t="s">
        <v>26</v>
      </c>
      <c r="M1697" s="55">
        <v>12.02</v>
      </c>
      <c r="N1697" s="52">
        <v>369</v>
      </c>
      <c r="O1697" s="52">
        <v>0.14000000000000001</v>
      </c>
      <c r="P1697" s="55">
        <v>337.98</v>
      </c>
      <c r="Q1697" s="75" t="s">
        <v>61</v>
      </c>
    </row>
    <row r="1698" spans="1:17">
      <c r="A1698" s="65">
        <v>3129</v>
      </c>
      <c r="B1698" s="52" t="s">
        <v>41</v>
      </c>
      <c r="C1698" s="52" t="s">
        <v>18</v>
      </c>
      <c r="D1698" s="52" t="s">
        <v>50</v>
      </c>
      <c r="E1698" s="52" t="s">
        <v>20</v>
      </c>
      <c r="F1698" s="52" t="s">
        <v>55</v>
      </c>
      <c r="G1698" s="52" t="s">
        <v>57</v>
      </c>
      <c r="H1698" s="52" t="s">
        <v>23</v>
      </c>
      <c r="I1698" s="52">
        <v>2024</v>
      </c>
      <c r="J1698" s="52" t="s">
        <v>32</v>
      </c>
      <c r="K1698" s="52" t="s">
        <v>53</v>
      </c>
      <c r="L1698" s="52" t="s">
        <v>26</v>
      </c>
      <c r="M1698" s="55">
        <v>35.19</v>
      </c>
      <c r="N1698" s="52">
        <v>199</v>
      </c>
      <c r="O1698" s="52">
        <v>0.22</v>
      </c>
      <c r="P1698" s="55">
        <v>1520.26</v>
      </c>
      <c r="Q1698" s="75" t="s">
        <v>47</v>
      </c>
    </row>
    <row r="1699" spans="1:17">
      <c r="A1699" s="65">
        <v>3130</v>
      </c>
      <c r="B1699" s="52" t="s">
        <v>41</v>
      </c>
      <c r="C1699" s="52" t="s">
        <v>28</v>
      </c>
      <c r="D1699" s="52" t="s">
        <v>50</v>
      </c>
      <c r="E1699" s="52" t="s">
        <v>67</v>
      </c>
      <c r="F1699" s="52" t="s">
        <v>38</v>
      </c>
      <c r="G1699" s="52" t="s">
        <v>44</v>
      </c>
      <c r="H1699" s="52" t="s">
        <v>23</v>
      </c>
      <c r="I1699" s="52">
        <v>2024</v>
      </c>
      <c r="J1699" s="52" t="s">
        <v>32</v>
      </c>
      <c r="K1699" s="52" t="s">
        <v>33</v>
      </c>
      <c r="L1699" s="52" t="s">
        <v>69</v>
      </c>
      <c r="M1699" s="55">
        <v>29.28</v>
      </c>
      <c r="N1699" s="52">
        <v>434</v>
      </c>
      <c r="O1699" s="52">
        <v>0.14000000000000001</v>
      </c>
      <c r="P1699" s="55">
        <v>4524.67</v>
      </c>
      <c r="Q1699" s="75" t="s">
        <v>40</v>
      </c>
    </row>
    <row r="1700" spans="1:17">
      <c r="A1700" s="65">
        <v>3131</v>
      </c>
      <c r="B1700" s="52" t="s">
        <v>41</v>
      </c>
      <c r="C1700" s="52" t="s">
        <v>18</v>
      </c>
      <c r="D1700" s="52" t="s">
        <v>52</v>
      </c>
      <c r="E1700" s="52" t="s">
        <v>37</v>
      </c>
      <c r="F1700" s="52" t="s">
        <v>55</v>
      </c>
      <c r="G1700" s="52" t="s">
        <v>44</v>
      </c>
      <c r="H1700" s="52" t="s">
        <v>31</v>
      </c>
      <c r="I1700" s="52">
        <v>2024</v>
      </c>
      <c r="J1700" s="52" t="s">
        <v>45</v>
      </c>
      <c r="K1700" s="52" t="s">
        <v>33</v>
      </c>
      <c r="L1700" s="52" t="s">
        <v>26</v>
      </c>
      <c r="M1700" s="55">
        <v>29.96</v>
      </c>
      <c r="N1700" s="52">
        <v>148</v>
      </c>
      <c r="O1700" s="52">
        <v>0.06</v>
      </c>
      <c r="P1700" s="55">
        <v>1151.8800000000001</v>
      </c>
      <c r="Q1700" s="75" t="s">
        <v>47</v>
      </c>
    </row>
    <row r="1701" spans="1:17">
      <c r="A1701" s="65">
        <v>3139</v>
      </c>
      <c r="B1701" s="52" t="s">
        <v>41</v>
      </c>
      <c r="C1701" s="52" t="s">
        <v>28</v>
      </c>
      <c r="D1701" s="52" t="s">
        <v>29</v>
      </c>
      <c r="E1701" s="52" t="s">
        <v>59</v>
      </c>
      <c r="F1701" s="52" t="s">
        <v>55</v>
      </c>
      <c r="G1701" s="52" t="s">
        <v>22</v>
      </c>
      <c r="H1701" s="52" t="s">
        <v>23</v>
      </c>
      <c r="I1701" s="52">
        <v>2024</v>
      </c>
      <c r="J1701" s="52" t="s">
        <v>63</v>
      </c>
      <c r="K1701" s="52" t="s">
        <v>72</v>
      </c>
      <c r="L1701" s="52" t="s">
        <v>69</v>
      </c>
      <c r="M1701" s="55">
        <v>34.200000000000003</v>
      </c>
      <c r="N1701" s="52">
        <v>142</v>
      </c>
      <c r="O1701" s="52">
        <v>0.15</v>
      </c>
      <c r="P1701" s="55">
        <v>3407.47</v>
      </c>
      <c r="Q1701" s="75" t="s">
        <v>47</v>
      </c>
    </row>
    <row r="1702" spans="1:17">
      <c r="A1702" s="65">
        <v>3141</v>
      </c>
      <c r="B1702" s="52" t="s">
        <v>41</v>
      </c>
      <c r="C1702" s="52" t="s">
        <v>35</v>
      </c>
      <c r="D1702" s="52" t="s">
        <v>50</v>
      </c>
      <c r="E1702" s="52" t="s">
        <v>62</v>
      </c>
      <c r="F1702" s="52" t="s">
        <v>55</v>
      </c>
      <c r="G1702" s="52" t="s">
        <v>44</v>
      </c>
      <c r="H1702" s="52" t="s">
        <v>31</v>
      </c>
      <c r="I1702" s="52">
        <v>2024</v>
      </c>
      <c r="J1702" s="52" t="s">
        <v>45</v>
      </c>
      <c r="K1702" s="52" t="s">
        <v>53</v>
      </c>
      <c r="L1702" s="52" t="s">
        <v>34</v>
      </c>
      <c r="M1702" s="55">
        <v>70.25</v>
      </c>
      <c r="N1702" s="52">
        <v>31</v>
      </c>
      <c r="O1702" s="52">
        <v>0.18</v>
      </c>
      <c r="P1702" s="55">
        <v>4760.1899999999996</v>
      </c>
      <c r="Q1702" s="75" t="s">
        <v>27</v>
      </c>
    </row>
    <row r="1703" spans="1:17">
      <c r="A1703" s="65">
        <v>3142</v>
      </c>
      <c r="B1703" s="52" t="s">
        <v>41</v>
      </c>
      <c r="C1703" s="52" t="s">
        <v>18</v>
      </c>
      <c r="D1703" s="52" t="s">
        <v>42</v>
      </c>
      <c r="E1703" s="52" t="s">
        <v>67</v>
      </c>
      <c r="F1703" s="52" t="s">
        <v>38</v>
      </c>
      <c r="G1703" s="52" t="s">
        <v>22</v>
      </c>
      <c r="H1703" s="52" t="s">
        <v>31</v>
      </c>
      <c r="I1703" s="52">
        <v>2024</v>
      </c>
      <c r="J1703" s="52" t="s">
        <v>32</v>
      </c>
      <c r="K1703" s="52" t="s">
        <v>73</v>
      </c>
      <c r="L1703" s="52" t="s">
        <v>66</v>
      </c>
      <c r="M1703" s="55">
        <v>87.3</v>
      </c>
      <c r="N1703" s="52">
        <v>242</v>
      </c>
      <c r="O1703" s="52">
        <v>0.08</v>
      </c>
      <c r="P1703" s="55">
        <v>1855.22</v>
      </c>
      <c r="Q1703" s="75" t="s">
        <v>27</v>
      </c>
    </row>
    <row r="1704" spans="1:17">
      <c r="A1704" s="65">
        <v>3143</v>
      </c>
      <c r="B1704" s="52" t="s">
        <v>41</v>
      </c>
      <c r="C1704" s="52" t="s">
        <v>35</v>
      </c>
      <c r="D1704" s="52" t="s">
        <v>52</v>
      </c>
      <c r="E1704" s="52" t="s">
        <v>67</v>
      </c>
      <c r="F1704" s="52" t="s">
        <v>38</v>
      </c>
      <c r="G1704" s="52" t="s">
        <v>44</v>
      </c>
      <c r="H1704" s="52" t="s">
        <v>23</v>
      </c>
      <c r="I1704" s="52">
        <v>2023</v>
      </c>
      <c r="J1704" s="52" t="s">
        <v>24</v>
      </c>
      <c r="K1704" s="52" t="s">
        <v>68</v>
      </c>
      <c r="L1704" s="52" t="s">
        <v>34</v>
      </c>
      <c r="M1704" s="55">
        <v>94.51</v>
      </c>
      <c r="N1704" s="52">
        <v>48</v>
      </c>
      <c r="O1704" s="52">
        <v>0.15</v>
      </c>
      <c r="P1704" s="55">
        <v>4341.6099999999997</v>
      </c>
      <c r="Q1704" s="75" t="s">
        <v>56</v>
      </c>
    </row>
    <row r="1705" spans="1:17">
      <c r="A1705" s="65">
        <v>3145</v>
      </c>
      <c r="B1705" s="52" t="s">
        <v>41</v>
      </c>
      <c r="C1705" s="52" t="s">
        <v>28</v>
      </c>
      <c r="D1705" s="52" t="s">
        <v>36</v>
      </c>
      <c r="E1705" s="52" t="s">
        <v>20</v>
      </c>
      <c r="F1705" s="52" t="s">
        <v>60</v>
      </c>
      <c r="G1705" s="52" t="s">
        <v>57</v>
      </c>
      <c r="H1705" s="52" t="s">
        <v>23</v>
      </c>
      <c r="I1705" s="52">
        <v>2023</v>
      </c>
      <c r="J1705" s="52" t="s">
        <v>45</v>
      </c>
      <c r="K1705" s="52" t="s">
        <v>46</v>
      </c>
      <c r="L1705" s="52" t="s">
        <v>26</v>
      </c>
      <c r="M1705" s="55">
        <v>43.28</v>
      </c>
      <c r="N1705" s="52">
        <v>123</v>
      </c>
      <c r="O1705" s="52">
        <v>0.18</v>
      </c>
      <c r="P1705" s="55">
        <v>468.02</v>
      </c>
      <c r="Q1705" s="75" t="s">
        <v>40</v>
      </c>
    </row>
    <row r="1706" spans="1:17">
      <c r="A1706" s="65">
        <v>3146</v>
      </c>
      <c r="B1706" s="52" t="s">
        <v>41</v>
      </c>
      <c r="C1706" s="52" t="s">
        <v>35</v>
      </c>
      <c r="D1706" s="52" t="s">
        <v>42</v>
      </c>
      <c r="E1706" s="52" t="s">
        <v>59</v>
      </c>
      <c r="F1706" s="52" t="s">
        <v>38</v>
      </c>
      <c r="G1706" s="52" t="s">
        <v>44</v>
      </c>
      <c r="H1706" s="52" t="s">
        <v>31</v>
      </c>
      <c r="I1706" s="52">
        <v>2024</v>
      </c>
      <c r="J1706" s="52" t="s">
        <v>32</v>
      </c>
      <c r="K1706" s="52" t="s">
        <v>46</v>
      </c>
      <c r="L1706" s="52" t="s">
        <v>69</v>
      </c>
      <c r="M1706" s="55">
        <v>25.49</v>
      </c>
      <c r="N1706" s="52">
        <v>230</v>
      </c>
      <c r="O1706" s="52">
        <v>0.22</v>
      </c>
      <c r="P1706" s="55">
        <v>680.8</v>
      </c>
      <c r="Q1706" s="75" t="s">
        <v>27</v>
      </c>
    </row>
    <row r="1707" spans="1:17">
      <c r="A1707" s="65">
        <v>3154</v>
      </c>
      <c r="B1707" s="52" t="s">
        <v>41</v>
      </c>
      <c r="C1707" s="52" t="s">
        <v>35</v>
      </c>
      <c r="D1707" s="52" t="s">
        <v>29</v>
      </c>
      <c r="E1707" s="52" t="s">
        <v>59</v>
      </c>
      <c r="F1707" s="52" t="s">
        <v>43</v>
      </c>
      <c r="G1707" s="52" t="s">
        <v>57</v>
      </c>
      <c r="H1707" s="52" t="s">
        <v>23</v>
      </c>
      <c r="I1707" s="52">
        <v>2024</v>
      </c>
      <c r="J1707" s="52" t="s">
        <v>24</v>
      </c>
      <c r="K1707" s="52" t="s">
        <v>33</v>
      </c>
      <c r="L1707" s="52" t="s">
        <v>39</v>
      </c>
      <c r="M1707" s="55">
        <v>94.45</v>
      </c>
      <c r="N1707" s="52">
        <v>397</v>
      </c>
      <c r="O1707" s="52">
        <v>0.25</v>
      </c>
      <c r="P1707" s="55">
        <v>103</v>
      </c>
      <c r="Q1707" s="75" t="s">
        <v>40</v>
      </c>
    </row>
    <row r="1708" spans="1:17">
      <c r="A1708" s="65">
        <v>3155</v>
      </c>
      <c r="B1708" s="52" t="s">
        <v>41</v>
      </c>
      <c r="C1708" s="52" t="s">
        <v>49</v>
      </c>
      <c r="D1708" s="52" t="s">
        <v>54</v>
      </c>
      <c r="E1708" s="52" t="s">
        <v>62</v>
      </c>
      <c r="F1708" s="52" t="s">
        <v>21</v>
      </c>
      <c r="G1708" s="52" t="s">
        <v>44</v>
      </c>
      <c r="H1708" s="52" t="s">
        <v>23</v>
      </c>
      <c r="I1708" s="52">
        <v>2023</v>
      </c>
      <c r="J1708" s="52" t="s">
        <v>63</v>
      </c>
      <c r="K1708" s="52" t="s">
        <v>51</v>
      </c>
      <c r="L1708" s="52" t="s">
        <v>34</v>
      </c>
      <c r="M1708" s="55">
        <v>88.89</v>
      </c>
      <c r="N1708" s="52">
        <v>309</v>
      </c>
      <c r="O1708" s="52">
        <v>0.19</v>
      </c>
      <c r="P1708" s="55">
        <v>733.57</v>
      </c>
      <c r="Q1708" s="75" t="s">
        <v>47</v>
      </c>
    </row>
    <row r="1709" spans="1:17">
      <c r="A1709" s="65">
        <v>3156</v>
      </c>
      <c r="B1709" s="52" t="s">
        <v>41</v>
      </c>
      <c r="C1709" s="52" t="s">
        <v>35</v>
      </c>
      <c r="D1709" s="52" t="s">
        <v>52</v>
      </c>
      <c r="E1709" s="52" t="s">
        <v>30</v>
      </c>
      <c r="F1709" s="52" t="s">
        <v>43</v>
      </c>
      <c r="G1709" s="52" t="s">
        <v>22</v>
      </c>
      <c r="H1709" s="52" t="s">
        <v>31</v>
      </c>
      <c r="I1709" s="52">
        <v>2024</v>
      </c>
      <c r="J1709" s="52" t="s">
        <v>63</v>
      </c>
      <c r="K1709" s="52" t="s">
        <v>72</v>
      </c>
      <c r="L1709" s="52" t="s">
        <v>39</v>
      </c>
      <c r="M1709" s="55">
        <v>60.18</v>
      </c>
      <c r="N1709" s="52">
        <v>260</v>
      </c>
      <c r="O1709" s="52">
        <v>0.16</v>
      </c>
      <c r="P1709" s="55">
        <v>4961.6000000000004</v>
      </c>
      <c r="Q1709" s="75" t="s">
        <v>61</v>
      </c>
    </row>
    <row r="1710" spans="1:17">
      <c r="A1710" s="65">
        <v>3159</v>
      </c>
      <c r="B1710" s="52" t="s">
        <v>41</v>
      </c>
      <c r="C1710" s="52" t="s">
        <v>35</v>
      </c>
      <c r="D1710" s="52" t="s">
        <v>50</v>
      </c>
      <c r="E1710" s="52" t="s">
        <v>62</v>
      </c>
      <c r="F1710" s="52" t="s">
        <v>21</v>
      </c>
      <c r="G1710" s="52" t="s">
        <v>22</v>
      </c>
      <c r="H1710" s="52" t="s">
        <v>31</v>
      </c>
      <c r="I1710" s="52">
        <v>2024</v>
      </c>
      <c r="J1710" s="52" t="s">
        <v>45</v>
      </c>
      <c r="K1710" s="52" t="s">
        <v>33</v>
      </c>
      <c r="L1710" s="52" t="s">
        <v>69</v>
      </c>
      <c r="M1710" s="55">
        <v>22.38</v>
      </c>
      <c r="N1710" s="52">
        <v>129</v>
      </c>
      <c r="O1710" s="52">
        <v>0.2</v>
      </c>
      <c r="P1710" s="55">
        <v>3815.93</v>
      </c>
      <c r="Q1710" s="75" t="s">
        <v>47</v>
      </c>
    </row>
    <row r="1711" spans="1:17">
      <c r="A1711" s="65">
        <v>3162</v>
      </c>
      <c r="B1711" s="52" t="s">
        <v>41</v>
      </c>
      <c r="C1711" s="52" t="s">
        <v>35</v>
      </c>
      <c r="D1711" s="52" t="s">
        <v>19</v>
      </c>
      <c r="E1711" s="52" t="s">
        <v>30</v>
      </c>
      <c r="F1711" s="52" t="s">
        <v>43</v>
      </c>
      <c r="G1711" s="52" t="s">
        <v>22</v>
      </c>
      <c r="H1711" s="52" t="s">
        <v>23</v>
      </c>
      <c r="I1711" s="52">
        <v>2024</v>
      </c>
      <c r="J1711" s="52" t="s">
        <v>45</v>
      </c>
      <c r="K1711" s="52" t="s">
        <v>65</v>
      </c>
      <c r="L1711" s="52" t="s">
        <v>39</v>
      </c>
      <c r="M1711" s="55">
        <v>8.3000000000000007</v>
      </c>
      <c r="N1711" s="52">
        <v>458</v>
      </c>
      <c r="O1711" s="52">
        <v>0.26</v>
      </c>
      <c r="P1711" s="55">
        <v>2480.0100000000002</v>
      </c>
      <c r="Q1711" s="75" t="s">
        <v>27</v>
      </c>
    </row>
    <row r="1712" spans="1:17">
      <c r="A1712" s="65">
        <v>3164</v>
      </c>
      <c r="B1712" s="52" t="s">
        <v>41</v>
      </c>
      <c r="C1712" s="52" t="s">
        <v>18</v>
      </c>
      <c r="D1712" s="52" t="s">
        <v>29</v>
      </c>
      <c r="E1712" s="52" t="s">
        <v>20</v>
      </c>
      <c r="F1712" s="52" t="s">
        <v>55</v>
      </c>
      <c r="G1712" s="52" t="s">
        <v>57</v>
      </c>
      <c r="H1712" s="52" t="s">
        <v>31</v>
      </c>
      <c r="I1712" s="52">
        <v>2024</v>
      </c>
      <c r="J1712" s="52" t="s">
        <v>63</v>
      </c>
      <c r="K1712" s="52" t="s">
        <v>73</v>
      </c>
      <c r="L1712" s="52" t="s">
        <v>39</v>
      </c>
      <c r="M1712" s="55">
        <v>73.900000000000006</v>
      </c>
      <c r="N1712" s="52">
        <v>479</v>
      </c>
      <c r="O1712" s="52">
        <v>0.06</v>
      </c>
      <c r="P1712" s="55">
        <v>826.58</v>
      </c>
      <c r="Q1712" s="75" t="s">
        <v>47</v>
      </c>
    </row>
    <row r="1713" spans="1:17">
      <c r="A1713" s="65">
        <v>3166</v>
      </c>
      <c r="B1713" s="52" t="s">
        <v>41</v>
      </c>
      <c r="C1713" s="52" t="s">
        <v>28</v>
      </c>
      <c r="D1713" s="52" t="s">
        <v>42</v>
      </c>
      <c r="E1713" s="52" t="s">
        <v>70</v>
      </c>
      <c r="F1713" s="52" t="s">
        <v>21</v>
      </c>
      <c r="G1713" s="52" t="s">
        <v>44</v>
      </c>
      <c r="H1713" s="52" t="s">
        <v>31</v>
      </c>
      <c r="I1713" s="52">
        <v>2024</v>
      </c>
      <c r="J1713" s="52" t="s">
        <v>45</v>
      </c>
      <c r="K1713" s="52" t="s">
        <v>33</v>
      </c>
      <c r="L1713" s="52" t="s">
        <v>26</v>
      </c>
      <c r="M1713" s="55">
        <v>7.38</v>
      </c>
      <c r="N1713" s="52">
        <v>111</v>
      </c>
      <c r="O1713" s="52">
        <v>0.17</v>
      </c>
      <c r="P1713" s="55">
        <v>669.72</v>
      </c>
      <c r="Q1713" s="75" t="s">
        <v>61</v>
      </c>
    </row>
    <row r="1714" spans="1:17">
      <c r="A1714" s="65">
        <v>3173</v>
      </c>
      <c r="B1714" s="52" t="s">
        <v>41</v>
      </c>
      <c r="C1714" s="52" t="s">
        <v>28</v>
      </c>
      <c r="D1714" s="52" t="s">
        <v>50</v>
      </c>
      <c r="E1714" s="52" t="s">
        <v>37</v>
      </c>
      <c r="F1714" s="52" t="s">
        <v>55</v>
      </c>
      <c r="G1714" s="52" t="s">
        <v>57</v>
      </c>
      <c r="H1714" s="52" t="s">
        <v>23</v>
      </c>
      <c r="I1714" s="52">
        <v>2024</v>
      </c>
      <c r="J1714" s="52" t="s">
        <v>45</v>
      </c>
      <c r="K1714" s="52" t="s">
        <v>64</v>
      </c>
      <c r="L1714" s="52" t="s">
        <v>26</v>
      </c>
      <c r="M1714" s="55">
        <v>67.290000000000006</v>
      </c>
      <c r="N1714" s="52">
        <v>72</v>
      </c>
      <c r="O1714" s="52">
        <v>0.15</v>
      </c>
      <c r="P1714" s="55">
        <v>1770.04</v>
      </c>
      <c r="Q1714" s="75" t="s">
        <v>27</v>
      </c>
    </row>
    <row r="1715" spans="1:17">
      <c r="A1715" s="65">
        <v>3175</v>
      </c>
      <c r="B1715" s="52" t="s">
        <v>41</v>
      </c>
      <c r="C1715" s="52" t="s">
        <v>18</v>
      </c>
      <c r="D1715" s="52" t="s">
        <v>42</v>
      </c>
      <c r="E1715" s="52" t="s">
        <v>70</v>
      </c>
      <c r="F1715" s="52" t="s">
        <v>43</v>
      </c>
      <c r="G1715" s="52" t="s">
        <v>22</v>
      </c>
      <c r="H1715" s="52" t="s">
        <v>23</v>
      </c>
      <c r="I1715" s="52">
        <v>2024</v>
      </c>
      <c r="J1715" s="52" t="s">
        <v>45</v>
      </c>
      <c r="K1715" s="52" t="s">
        <v>51</v>
      </c>
      <c r="L1715" s="52" t="s">
        <v>66</v>
      </c>
      <c r="M1715" s="55">
        <v>34.619999999999997</v>
      </c>
      <c r="N1715" s="52">
        <v>145</v>
      </c>
      <c r="O1715" s="52">
        <v>0.06</v>
      </c>
      <c r="P1715" s="55">
        <v>4750.59</v>
      </c>
      <c r="Q1715" s="75" t="s">
        <v>27</v>
      </c>
    </row>
    <row r="1716" spans="1:17">
      <c r="A1716" s="65">
        <v>3177</v>
      </c>
      <c r="B1716" s="52" t="s">
        <v>41</v>
      </c>
      <c r="C1716" s="52" t="s">
        <v>18</v>
      </c>
      <c r="D1716" s="52" t="s">
        <v>29</v>
      </c>
      <c r="E1716" s="52" t="s">
        <v>59</v>
      </c>
      <c r="F1716" s="52" t="s">
        <v>55</v>
      </c>
      <c r="G1716" s="52" t="s">
        <v>57</v>
      </c>
      <c r="H1716" s="52" t="s">
        <v>23</v>
      </c>
      <c r="I1716" s="52">
        <v>2024</v>
      </c>
      <c r="J1716" s="52" t="s">
        <v>45</v>
      </c>
      <c r="K1716" s="52" t="s">
        <v>25</v>
      </c>
      <c r="L1716" s="52" t="s">
        <v>26</v>
      </c>
      <c r="M1716" s="55">
        <v>37.51</v>
      </c>
      <c r="N1716" s="52">
        <v>118</v>
      </c>
      <c r="O1716" s="52">
        <v>0.22</v>
      </c>
      <c r="P1716" s="55">
        <v>497.15</v>
      </c>
      <c r="Q1716" s="75" t="s">
        <v>40</v>
      </c>
    </row>
    <row r="1717" spans="1:17">
      <c r="A1717" s="65">
        <v>3189</v>
      </c>
      <c r="B1717" s="52" t="s">
        <v>41</v>
      </c>
      <c r="C1717" s="52" t="s">
        <v>18</v>
      </c>
      <c r="D1717" s="52" t="s">
        <v>50</v>
      </c>
      <c r="E1717" s="52" t="s">
        <v>59</v>
      </c>
      <c r="F1717" s="52" t="s">
        <v>60</v>
      </c>
      <c r="G1717" s="52" t="s">
        <v>57</v>
      </c>
      <c r="H1717" s="52" t="s">
        <v>31</v>
      </c>
      <c r="I1717" s="52">
        <v>2024</v>
      </c>
      <c r="J1717" s="52" t="s">
        <v>24</v>
      </c>
      <c r="K1717" s="52" t="s">
        <v>71</v>
      </c>
      <c r="L1717" s="52" t="s">
        <v>66</v>
      </c>
      <c r="M1717" s="55">
        <v>15.82</v>
      </c>
      <c r="N1717" s="52">
        <v>332</v>
      </c>
      <c r="O1717" s="52">
        <v>0.12</v>
      </c>
      <c r="P1717" s="55">
        <v>590.63</v>
      </c>
      <c r="Q1717" s="75" t="s">
        <v>40</v>
      </c>
    </row>
    <row r="1718" spans="1:17">
      <c r="A1718" s="65">
        <v>3191</v>
      </c>
      <c r="B1718" s="52" t="s">
        <v>41</v>
      </c>
      <c r="C1718" s="52" t="s">
        <v>49</v>
      </c>
      <c r="D1718" s="52" t="s">
        <v>29</v>
      </c>
      <c r="E1718" s="52" t="s">
        <v>70</v>
      </c>
      <c r="F1718" s="52" t="s">
        <v>38</v>
      </c>
      <c r="G1718" s="52" t="s">
        <v>57</v>
      </c>
      <c r="H1718" s="52" t="s">
        <v>31</v>
      </c>
      <c r="I1718" s="52">
        <v>2023</v>
      </c>
      <c r="J1718" s="52" t="s">
        <v>24</v>
      </c>
      <c r="K1718" s="52" t="s">
        <v>53</v>
      </c>
      <c r="L1718" s="52" t="s">
        <v>69</v>
      </c>
      <c r="M1718" s="55">
        <v>84.53</v>
      </c>
      <c r="N1718" s="52">
        <v>442</v>
      </c>
      <c r="O1718" s="52">
        <v>0.1</v>
      </c>
      <c r="P1718" s="55">
        <v>4723.57</v>
      </c>
      <c r="Q1718" s="75" t="s">
        <v>40</v>
      </c>
    </row>
    <row r="1719" spans="1:17">
      <c r="A1719" s="65">
        <v>3193</v>
      </c>
      <c r="B1719" s="52" t="s">
        <v>41</v>
      </c>
      <c r="C1719" s="52" t="s">
        <v>28</v>
      </c>
      <c r="D1719" s="52" t="s">
        <v>42</v>
      </c>
      <c r="E1719" s="52" t="s">
        <v>37</v>
      </c>
      <c r="F1719" s="52" t="s">
        <v>55</v>
      </c>
      <c r="G1719" s="52" t="s">
        <v>22</v>
      </c>
      <c r="H1719" s="52" t="s">
        <v>31</v>
      </c>
      <c r="I1719" s="52">
        <v>2023</v>
      </c>
      <c r="J1719" s="52" t="s">
        <v>63</v>
      </c>
      <c r="K1719" s="52" t="s">
        <v>25</v>
      </c>
      <c r="L1719" s="52" t="s">
        <v>69</v>
      </c>
      <c r="M1719" s="55">
        <v>21.92</v>
      </c>
      <c r="N1719" s="52">
        <v>425</v>
      </c>
      <c r="O1719" s="52">
        <v>0.09</v>
      </c>
      <c r="P1719" s="55">
        <v>2618.15</v>
      </c>
      <c r="Q1719" s="75" t="s">
        <v>47</v>
      </c>
    </row>
    <row r="1720" spans="1:17">
      <c r="A1720" s="65">
        <v>3194</v>
      </c>
      <c r="B1720" s="52" t="s">
        <v>41</v>
      </c>
      <c r="C1720" s="52" t="s">
        <v>35</v>
      </c>
      <c r="D1720" s="52" t="s">
        <v>36</v>
      </c>
      <c r="E1720" s="52" t="s">
        <v>70</v>
      </c>
      <c r="F1720" s="52" t="s">
        <v>21</v>
      </c>
      <c r="G1720" s="52" t="s">
        <v>57</v>
      </c>
      <c r="H1720" s="52" t="s">
        <v>31</v>
      </c>
      <c r="I1720" s="52">
        <v>2024</v>
      </c>
      <c r="J1720" s="52" t="s">
        <v>24</v>
      </c>
      <c r="K1720" s="52" t="s">
        <v>72</v>
      </c>
      <c r="L1720" s="52" t="s">
        <v>26</v>
      </c>
      <c r="M1720" s="55">
        <v>98.7</v>
      </c>
      <c r="N1720" s="52">
        <v>402</v>
      </c>
      <c r="O1720" s="52">
        <v>0.11</v>
      </c>
      <c r="P1720" s="55">
        <v>2066.6</v>
      </c>
      <c r="Q1720" s="75" t="s">
        <v>40</v>
      </c>
    </row>
    <row r="1721" spans="1:17">
      <c r="A1721" s="65">
        <v>3198</v>
      </c>
      <c r="B1721" s="52" t="s">
        <v>41</v>
      </c>
      <c r="C1721" s="52" t="s">
        <v>18</v>
      </c>
      <c r="D1721" s="52" t="s">
        <v>54</v>
      </c>
      <c r="E1721" s="52" t="s">
        <v>37</v>
      </c>
      <c r="F1721" s="52" t="s">
        <v>21</v>
      </c>
      <c r="G1721" s="52" t="s">
        <v>22</v>
      </c>
      <c r="H1721" s="52" t="s">
        <v>31</v>
      </c>
      <c r="I1721" s="52">
        <v>2024</v>
      </c>
      <c r="J1721" s="52" t="s">
        <v>63</v>
      </c>
      <c r="K1721" s="52" t="s">
        <v>53</v>
      </c>
      <c r="L1721" s="52" t="s">
        <v>39</v>
      </c>
      <c r="M1721" s="55">
        <v>96.32</v>
      </c>
      <c r="N1721" s="52">
        <v>219</v>
      </c>
      <c r="O1721" s="52">
        <v>0.27</v>
      </c>
      <c r="P1721" s="55">
        <v>1398.84</v>
      </c>
      <c r="Q1721" s="75" t="s">
        <v>40</v>
      </c>
    </row>
    <row r="1722" spans="1:17">
      <c r="A1722" s="65">
        <v>3200</v>
      </c>
      <c r="B1722" s="52" t="s">
        <v>41</v>
      </c>
      <c r="C1722" s="52" t="s">
        <v>28</v>
      </c>
      <c r="D1722" s="52" t="s">
        <v>19</v>
      </c>
      <c r="E1722" s="52" t="s">
        <v>67</v>
      </c>
      <c r="F1722" s="52" t="s">
        <v>60</v>
      </c>
      <c r="G1722" s="52" t="s">
        <v>22</v>
      </c>
      <c r="H1722" s="52" t="s">
        <v>23</v>
      </c>
      <c r="I1722" s="52">
        <v>2024</v>
      </c>
      <c r="J1722" s="52" t="s">
        <v>45</v>
      </c>
      <c r="K1722" s="52" t="s">
        <v>65</v>
      </c>
      <c r="L1722" s="52" t="s">
        <v>34</v>
      </c>
      <c r="M1722" s="55">
        <v>16.62</v>
      </c>
      <c r="N1722" s="52">
        <v>48</v>
      </c>
      <c r="O1722" s="52">
        <v>0.2</v>
      </c>
      <c r="P1722" s="55">
        <v>1283.81</v>
      </c>
      <c r="Q1722" s="75" t="s">
        <v>56</v>
      </c>
    </row>
    <row r="1723" spans="1:17">
      <c r="A1723" s="65">
        <v>3201</v>
      </c>
      <c r="B1723" s="52" t="s">
        <v>41</v>
      </c>
      <c r="C1723" s="52" t="s">
        <v>28</v>
      </c>
      <c r="D1723" s="52" t="s">
        <v>42</v>
      </c>
      <c r="E1723" s="52" t="s">
        <v>37</v>
      </c>
      <c r="F1723" s="52" t="s">
        <v>43</v>
      </c>
      <c r="G1723" s="52" t="s">
        <v>44</v>
      </c>
      <c r="H1723" s="52" t="s">
        <v>23</v>
      </c>
      <c r="I1723" s="52">
        <v>2023</v>
      </c>
      <c r="J1723" s="52" t="s">
        <v>45</v>
      </c>
      <c r="K1723" s="52" t="s">
        <v>25</v>
      </c>
      <c r="L1723" s="52" t="s">
        <v>39</v>
      </c>
      <c r="M1723" s="55">
        <v>43.67</v>
      </c>
      <c r="N1723" s="52">
        <v>179</v>
      </c>
      <c r="O1723" s="52">
        <v>0.09</v>
      </c>
      <c r="P1723" s="55">
        <v>1465.36</v>
      </c>
      <c r="Q1723" s="75" t="s">
        <v>47</v>
      </c>
    </row>
    <row r="1724" spans="1:17">
      <c r="A1724" s="65">
        <v>3204</v>
      </c>
      <c r="B1724" s="52" t="s">
        <v>41</v>
      </c>
      <c r="C1724" s="52" t="s">
        <v>28</v>
      </c>
      <c r="D1724" s="52" t="s">
        <v>50</v>
      </c>
      <c r="E1724" s="52" t="s">
        <v>59</v>
      </c>
      <c r="F1724" s="52" t="s">
        <v>43</v>
      </c>
      <c r="G1724" s="52" t="s">
        <v>44</v>
      </c>
      <c r="H1724" s="52" t="s">
        <v>23</v>
      </c>
      <c r="I1724" s="52">
        <v>2023</v>
      </c>
      <c r="J1724" s="52" t="s">
        <v>24</v>
      </c>
      <c r="K1724" s="52" t="s">
        <v>51</v>
      </c>
      <c r="L1724" s="52" t="s">
        <v>69</v>
      </c>
      <c r="M1724" s="55">
        <v>47.16</v>
      </c>
      <c r="N1724" s="52">
        <v>457</v>
      </c>
      <c r="O1724" s="52">
        <v>0.1</v>
      </c>
      <c r="P1724" s="55">
        <v>1715.73</v>
      </c>
      <c r="Q1724" s="75" t="s">
        <v>47</v>
      </c>
    </row>
    <row r="1725" spans="1:17">
      <c r="A1725" s="65">
        <v>3206</v>
      </c>
      <c r="B1725" s="52" t="s">
        <v>41</v>
      </c>
      <c r="C1725" s="52" t="s">
        <v>18</v>
      </c>
      <c r="D1725" s="52" t="s">
        <v>54</v>
      </c>
      <c r="E1725" s="52" t="s">
        <v>20</v>
      </c>
      <c r="F1725" s="52" t="s">
        <v>60</v>
      </c>
      <c r="G1725" s="52" t="s">
        <v>57</v>
      </c>
      <c r="H1725" s="52" t="s">
        <v>23</v>
      </c>
      <c r="I1725" s="52">
        <v>2023</v>
      </c>
      <c r="J1725" s="52" t="s">
        <v>24</v>
      </c>
      <c r="K1725" s="52" t="s">
        <v>58</v>
      </c>
      <c r="L1725" s="52" t="s">
        <v>26</v>
      </c>
      <c r="M1725" s="55">
        <v>56.45</v>
      </c>
      <c r="N1725" s="52">
        <v>20</v>
      </c>
      <c r="O1725" s="52">
        <v>0.14000000000000001</v>
      </c>
      <c r="P1725" s="55">
        <v>389.7</v>
      </c>
      <c r="Q1725" s="75" t="s">
        <v>27</v>
      </c>
    </row>
    <row r="1726" spans="1:17">
      <c r="A1726" s="65">
        <v>3211</v>
      </c>
      <c r="B1726" s="52" t="s">
        <v>41</v>
      </c>
      <c r="C1726" s="52" t="s">
        <v>49</v>
      </c>
      <c r="D1726" s="52" t="s">
        <v>52</v>
      </c>
      <c r="E1726" s="52" t="s">
        <v>67</v>
      </c>
      <c r="F1726" s="52" t="s">
        <v>21</v>
      </c>
      <c r="G1726" s="52" t="s">
        <v>57</v>
      </c>
      <c r="H1726" s="52" t="s">
        <v>23</v>
      </c>
      <c r="I1726" s="52">
        <v>2023</v>
      </c>
      <c r="J1726" s="52" t="s">
        <v>32</v>
      </c>
      <c r="K1726" s="52" t="s">
        <v>73</v>
      </c>
      <c r="L1726" s="52" t="s">
        <v>66</v>
      </c>
      <c r="M1726" s="55">
        <v>64.42</v>
      </c>
      <c r="N1726" s="52">
        <v>24</v>
      </c>
      <c r="O1726" s="52">
        <v>0.02</v>
      </c>
      <c r="P1726" s="55">
        <v>4876.88</v>
      </c>
      <c r="Q1726" s="75" t="s">
        <v>47</v>
      </c>
    </row>
    <row r="1727" spans="1:17">
      <c r="A1727" s="65">
        <v>3214</v>
      </c>
      <c r="B1727" s="52" t="s">
        <v>41</v>
      </c>
      <c r="C1727" s="52" t="s">
        <v>49</v>
      </c>
      <c r="D1727" s="52" t="s">
        <v>42</v>
      </c>
      <c r="E1727" s="52" t="s">
        <v>30</v>
      </c>
      <c r="F1727" s="52" t="s">
        <v>43</v>
      </c>
      <c r="G1727" s="52" t="s">
        <v>44</v>
      </c>
      <c r="H1727" s="52" t="s">
        <v>31</v>
      </c>
      <c r="I1727" s="52">
        <v>2023</v>
      </c>
      <c r="J1727" s="52" t="s">
        <v>32</v>
      </c>
      <c r="K1727" s="52" t="s">
        <v>73</v>
      </c>
      <c r="L1727" s="52" t="s">
        <v>34</v>
      </c>
      <c r="M1727" s="55">
        <v>28.94</v>
      </c>
      <c r="N1727" s="52">
        <v>411</v>
      </c>
      <c r="O1727" s="52">
        <v>0.19</v>
      </c>
      <c r="P1727" s="55">
        <v>1671.68</v>
      </c>
      <c r="Q1727" s="75" t="s">
        <v>40</v>
      </c>
    </row>
    <row r="1728" spans="1:17">
      <c r="A1728" s="65">
        <v>3225</v>
      </c>
      <c r="B1728" s="52" t="s">
        <v>41</v>
      </c>
      <c r="C1728" s="52" t="s">
        <v>35</v>
      </c>
      <c r="D1728" s="52" t="s">
        <v>19</v>
      </c>
      <c r="E1728" s="52" t="s">
        <v>30</v>
      </c>
      <c r="F1728" s="52" t="s">
        <v>38</v>
      </c>
      <c r="G1728" s="52" t="s">
        <v>22</v>
      </c>
      <c r="H1728" s="52" t="s">
        <v>31</v>
      </c>
      <c r="I1728" s="52">
        <v>2024</v>
      </c>
      <c r="J1728" s="52" t="s">
        <v>63</v>
      </c>
      <c r="K1728" s="52" t="s">
        <v>33</v>
      </c>
      <c r="L1728" s="52" t="s">
        <v>69</v>
      </c>
      <c r="M1728" s="55">
        <v>71.38</v>
      </c>
      <c r="N1728" s="52">
        <v>94</v>
      </c>
      <c r="O1728" s="52">
        <v>0.04</v>
      </c>
      <c r="P1728" s="55">
        <v>2362.0700000000002</v>
      </c>
      <c r="Q1728" s="75" t="s">
        <v>47</v>
      </c>
    </row>
    <row r="1729" spans="1:17">
      <c r="A1729" s="65">
        <v>3226</v>
      </c>
      <c r="B1729" s="52" t="s">
        <v>41</v>
      </c>
      <c r="C1729" s="52" t="s">
        <v>28</v>
      </c>
      <c r="D1729" s="52" t="s">
        <v>52</v>
      </c>
      <c r="E1729" s="52" t="s">
        <v>67</v>
      </c>
      <c r="F1729" s="52" t="s">
        <v>60</v>
      </c>
      <c r="G1729" s="52" t="s">
        <v>44</v>
      </c>
      <c r="H1729" s="52" t="s">
        <v>31</v>
      </c>
      <c r="I1729" s="52">
        <v>2023</v>
      </c>
      <c r="J1729" s="52" t="s">
        <v>32</v>
      </c>
      <c r="K1729" s="52" t="s">
        <v>25</v>
      </c>
      <c r="L1729" s="52" t="s">
        <v>69</v>
      </c>
      <c r="M1729" s="55">
        <v>15.07</v>
      </c>
      <c r="N1729" s="52">
        <v>156</v>
      </c>
      <c r="O1729" s="52">
        <v>0.15</v>
      </c>
      <c r="P1729" s="55">
        <v>1280.8499999999999</v>
      </c>
      <c r="Q1729" s="75" t="s">
        <v>61</v>
      </c>
    </row>
    <row r="1730" spans="1:17">
      <c r="A1730" s="65">
        <v>3228</v>
      </c>
      <c r="B1730" s="52" t="s">
        <v>41</v>
      </c>
      <c r="C1730" s="52" t="s">
        <v>49</v>
      </c>
      <c r="D1730" s="52" t="s">
        <v>50</v>
      </c>
      <c r="E1730" s="52" t="s">
        <v>62</v>
      </c>
      <c r="F1730" s="52" t="s">
        <v>43</v>
      </c>
      <c r="G1730" s="52" t="s">
        <v>22</v>
      </c>
      <c r="H1730" s="52" t="s">
        <v>31</v>
      </c>
      <c r="I1730" s="52">
        <v>2024</v>
      </c>
      <c r="J1730" s="52" t="s">
        <v>45</v>
      </c>
      <c r="K1730" s="52" t="s">
        <v>64</v>
      </c>
      <c r="L1730" s="52" t="s">
        <v>66</v>
      </c>
      <c r="M1730" s="55">
        <v>53.88</v>
      </c>
      <c r="N1730" s="52">
        <v>279</v>
      </c>
      <c r="O1730" s="52">
        <v>0.24</v>
      </c>
      <c r="P1730" s="55">
        <v>3935.47</v>
      </c>
      <c r="Q1730" s="75" t="s">
        <v>47</v>
      </c>
    </row>
    <row r="1731" spans="1:17">
      <c r="A1731" s="65">
        <v>3231</v>
      </c>
      <c r="B1731" s="52" t="s">
        <v>41</v>
      </c>
      <c r="C1731" s="52" t="s">
        <v>35</v>
      </c>
      <c r="D1731" s="52" t="s">
        <v>54</v>
      </c>
      <c r="E1731" s="52" t="s">
        <v>37</v>
      </c>
      <c r="F1731" s="52" t="s">
        <v>60</v>
      </c>
      <c r="G1731" s="52" t="s">
        <v>22</v>
      </c>
      <c r="H1731" s="52" t="s">
        <v>23</v>
      </c>
      <c r="I1731" s="52">
        <v>2023</v>
      </c>
      <c r="J1731" s="52" t="s">
        <v>63</v>
      </c>
      <c r="K1731" s="52" t="s">
        <v>53</v>
      </c>
      <c r="L1731" s="52" t="s">
        <v>39</v>
      </c>
      <c r="M1731" s="55">
        <v>99.13</v>
      </c>
      <c r="N1731" s="52">
        <v>48</v>
      </c>
      <c r="O1731" s="52">
        <v>0.28000000000000003</v>
      </c>
      <c r="P1731" s="55">
        <v>4720.6000000000004</v>
      </c>
      <c r="Q1731" s="75" t="s">
        <v>47</v>
      </c>
    </row>
    <row r="1732" spans="1:17">
      <c r="A1732" s="65">
        <v>3232</v>
      </c>
      <c r="B1732" s="52" t="s">
        <v>41</v>
      </c>
      <c r="C1732" s="52" t="s">
        <v>18</v>
      </c>
      <c r="D1732" s="52" t="s">
        <v>50</v>
      </c>
      <c r="E1732" s="52" t="s">
        <v>30</v>
      </c>
      <c r="F1732" s="52" t="s">
        <v>43</v>
      </c>
      <c r="G1732" s="52" t="s">
        <v>57</v>
      </c>
      <c r="H1732" s="52" t="s">
        <v>31</v>
      </c>
      <c r="I1732" s="52">
        <v>2023</v>
      </c>
      <c r="J1732" s="52" t="s">
        <v>63</v>
      </c>
      <c r="K1732" s="52" t="s">
        <v>68</v>
      </c>
      <c r="L1732" s="52" t="s">
        <v>66</v>
      </c>
      <c r="M1732" s="55">
        <v>88.36</v>
      </c>
      <c r="N1732" s="52">
        <v>403</v>
      </c>
      <c r="O1732" s="52">
        <v>0.02</v>
      </c>
      <c r="P1732" s="55">
        <v>933.3</v>
      </c>
      <c r="Q1732" s="75" t="s">
        <v>47</v>
      </c>
    </row>
    <row r="1733" spans="1:17">
      <c r="A1733" s="65">
        <v>3245</v>
      </c>
      <c r="B1733" s="52" t="s">
        <v>41</v>
      </c>
      <c r="C1733" s="52" t="s">
        <v>49</v>
      </c>
      <c r="D1733" s="52" t="s">
        <v>52</v>
      </c>
      <c r="E1733" s="52" t="s">
        <v>20</v>
      </c>
      <c r="F1733" s="52" t="s">
        <v>55</v>
      </c>
      <c r="G1733" s="52" t="s">
        <v>22</v>
      </c>
      <c r="H1733" s="52" t="s">
        <v>31</v>
      </c>
      <c r="I1733" s="52">
        <v>2023</v>
      </c>
      <c r="J1733" s="52" t="s">
        <v>63</v>
      </c>
      <c r="K1733" s="52" t="s">
        <v>58</v>
      </c>
      <c r="L1733" s="52" t="s">
        <v>66</v>
      </c>
      <c r="M1733" s="55">
        <v>45.99</v>
      </c>
      <c r="N1733" s="52">
        <v>43</v>
      </c>
      <c r="O1733" s="52">
        <v>0.27</v>
      </c>
      <c r="P1733" s="55">
        <v>4819.79</v>
      </c>
      <c r="Q1733" s="75" t="s">
        <v>56</v>
      </c>
    </row>
    <row r="1734" spans="1:17">
      <c r="A1734" s="65">
        <v>3249</v>
      </c>
      <c r="B1734" s="52" t="s">
        <v>41</v>
      </c>
      <c r="C1734" s="52" t="s">
        <v>35</v>
      </c>
      <c r="D1734" s="52" t="s">
        <v>42</v>
      </c>
      <c r="E1734" s="52" t="s">
        <v>70</v>
      </c>
      <c r="F1734" s="52" t="s">
        <v>43</v>
      </c>
      <c r="G1734" s="52" t="s">
        <v>22</v>
      </c>
      <c r="H1734" s="52" t="s">
        <v>31</v>
      </c>
      <c r="I1734" s="52">
        <v>2024</v>
      </c>
      <c r="J1734" s="52" t="s">
        <v>63</v>
      </c>
      <c r="K1734" s="52" t="s">
        <v>73</v>
      </c>
      <c r="L1734" s="52" t="s">
        <v>34</v>
      </c>
      <c r="M1734" s="55">
        <v>17.84</v>
      </c>
      <c r="N1734" s="52">
        <v>292</v>
      </c>
      <c r="O1734" s="52">
        <v>0.14000000000000001</v>
      </c>
      <c r="P1734" s="55">
        <v>2293.27</v>
      </c>
      <c r="Q1734" s="75" t="s">
        <v>47</v>
      </c>
    </row>
    <row r="1735" spans="1:17">
      <c r="A1735" s="65">
        <v>3251</v>
      </c>
      <c r="B1735" s="52" t="s">
        <v>41</v>
      </c>
      <c r="C1735" s="52" t="s">
        <v>28</v>
      </c>
      <c r="D1735" s="52" t="s">
        <v>42</v>
      </c>
      <c r="E1735" s="52" t="s">
        <v>37</v>
      </c>
      <c r="F1735" s="52" t="s">
        <v>38</v>
      </c>
      <c r="G1735" s="52" t="s">
        <v>57</v>
      </c>
      <c r="H1735" s="52" t="s">
        <v>31</v>
      </c>
      <c r="I1735" s="52">
        <v>2023</v>
      </c>
      <c r="J1735" s="52" t="s">
        <v>45</v>
      </c>
      <c r="K1735" s="52" t="s">
        <v>53</v>
      </c>
      <c r="L1735" s="52" t="s">
        <v>66</v>
      </c>
      <c r="M1735" s="55">
        <v>91.55</v>
      </c>
      <c r="N1735" s="52">
        <v>156</v>
      </c>
      <c r="O1735" s="52">
        <v>0.05</v>
      </c>
      <c r="P1735" s="55">
        <v>4639.8599999999997</v>
      </c>
      <c r="Q1735" s="75" t="s">
        <v>56</v>
      </c>
    </row>
    <row r="1736" spans="1:17">
      <c r="A1736" s="65">
        <v>3252</v>
      </c>
      <c r="B1736" s="52" t="s">
        <v>41</v>
      </c>
      <c r="C1736" s="52" t="s">
        <v>35</v>
      </c>
      <c r="D1736" s="52" t="s">
        <v>50</v>
      </c>
      <c r="E1736" s="52" t="s">
        <v>70</v>
      </c>
      <c r="F1736" s="52" t="s">
        <v>38</v>
      </c>
      <c r="G1736" s="52" t="s">
        <v>57</v>
      </c>
      <c r="H1736" s="52" t="s">
        <v>23</v>
      </c>
      <c r="I1736" s="52">
        <v>2023</v>
      </c>
      <c r="J1736" s="52" t="s">
        <v>63</v>
      </c>
      <c r="K1736" s="52" t="s">
        <v>51</v>
      </c>
      <c r="L1736" s="52" t="s">
        <v>66</v>
      </c>
      <c r="M1736" s="55">
        <v>84.16</v>
      </c>
      <c r="N1736" s="52">
        <v>329</v>
      </c>
      <c r="O1736" s="52">
        <v>0.13</v>
      </c>
      <c r="P1736" s="55">
        <v>1462.86</v>
      </c>
      <c r="Q1736" s="75" t="s">
        <v>47</v>
      </c>
    </row>
    <row r="1737" spans="1:17">
      <c r="A1737" s="65">
        <v>3255</v>
      </c>
      <c r="B1737" s="52" t="s">
        <v>41</v>
      </c>
      <c r="C1737" s="52" t="s">
        <v>28</v>
      </c>
      <c r="D1737" s="52" t="s">
        <v>52</v>
      </c>
      <c r="E1737" s="52" t="s">
        <v>37</v>
      </c>
      <c r="F1737" s="52" t="s">
        <v>21</v>
      </c>
      <c r="G1737" s="52" t="s">
        <v>57</v>
      </c>
      <c r="H1737" s="52" t="s">
        <v>23</v>
      </c>
      <c r="I1737" s="52">
        <v>2023</v>
      </c>
      <c r="J1737" s="52" t="s">
        <v>63</v>
      </c>
      <c r="K1737" s="52" t="s">
        <v>58</v>
      </c>
      <c r="L1737" s="52" t="s">
        <v>69</v>
      </c>
      <c r="M1737" s="55">
        <v>45.02</v>
      </c>
      <c r="N1737" s="52">
        <v>129</v>
      </c>
      <c r="O1737" s="52">
        <v>0.18</v>
      </c>
      <c r="P1737" s="55">
        <v>4338.53</v>
      </c>
      <c r="Q1737" s="75" t="s">
        <v>27</v>
      </c>
    </row>
    <row r="1738" spans="1:17">
      <c r="A1738" s="65">
        <v>3256</v>
      </c>
      <c r="B1738" s="52" t="s">
        <v>41</v>
      </c>
      <c r="C1738" s="52" t="s">
        <v>49</v>
      </c>
      <c r="D1738" s="52" t="s">
        <v>50</v>
      </c>
      <c r="E1738" s="52" t="s">
        <v>30</v>
      </c>
      <c r="F1738" s="52" t="s">
        <v>21</v>
      </c>
      <c r="G1738" s="52" t="s">
        <v>44</v>
      </c>
      <c r="H1738" s="52" t="s">
        <v>23</v>
      </c>
      <c r="I1738" s="52">
        <v>2023</v>
      </c>
      <c r="J1738" s="52" t="s">
        <v>24</v>
      </c>
      <c r="K1738" s="52" t="s">
        <v>72</v>
      </c>
      <c r="L1738" s="52" t="s">
        <v>26</v>
      </c>
      <c r="M1738" s="55">
        <v>51.46</v>
      </c>
      <c r="N1738" s="52">
        <v>30</v>
      </c>
      <c r="O1738" s="52">
        <v>0.2</v>
      </c>
      <c r="P1738" s="55">
        <v>3957.47</v>
      </c>
      <c r="Q1738" s="75" t="s">
        <v>47</v>
      </c>
    </row>
    <row r="1739" spans="1:17">
      <c r="A1739" s="65">
        <v>3260</v>
      </c>
      <c r="B1739" s="52" t="s">
        <v>41</v>
      </c>
      <c r="C1739" s="52" t="s">
        <v>28</v>
      </c>
      <c r="D1739" s="52" t="s">
        <v>36</v>
      </c>
      <c r="E1739" s="52" t="s">
        <v>62</v>
      </c>
      <c r="F1739" s="52" t="s">
        <v>21</v>
      </c>
      <c r="G1739" s="52" t="s">
        <v>22</v>
      </c>
      <c r="H1739" s="52" t="s">
        <v>23</v>
      </c>
      <c r="I1739" s="52">
        <v>2023</v>
      </c>
      <c r="J1739" s="52" t="s">
        <v>63</v>
      </c>
      <c r="K1739" s="52" t="s">
        <v>72</v>
      </c>
      <c r="L1739" s="52" t="s">
        <v>34</v>
      </c>
      <c r="M1739" s="55">
        <v>8.67</v>
      </c>
      <c r="N1739" s="52">
        <v>8</v>
      </c>
      <c r="O1739" s="52">
        <v>0.13</v>
      </c>
      <c r="P1739" s="55">
        <v>2280.33</v>
      </c>
      <c r="Q1739" s="75" t="s">
        <v>40</v>
      </c>
    </row>
    <row r="1740" spans="1:17">
      <c r="A1740" s="65">
        <v>3261</v>
      </c>
      <c r="B1740" s="52" t="s">
        <v>41</v>
      </c>
      <c r="C1740" s="52" t="s">
        <v>49</v>
      </c>
      <c r="D1740" s="52" t="s">
        <v>42</v>
      </c>
      <c r="E1740" s="52" t="s">
        <v>67</v>
      </c>
      <c r="F1740" s="52" t="s">
        <v>55</v>
      </c>
      <c r="G1740" s="52" t="s">
        <v>57</v>
      </c>
      <c r="H1740" s="52" t="s">
        <v>23</v>
      </c>
      <c r="I1740" s="52">
        <v>2024</v>
      </c>
      <c r="J1740" s="52" t="s">
        <v>24</v>
      </c>
      <c r="K1740" s="52" t="s">
        <v>72</v>
      </c>
      <c r="L1740" s="52" t="s">
        <v>26</v>
      </c>
      <c r="M1740" s="55">
        <v>22.43</v>
      </c>
      <c r="N1740" s="52">
        <v>70</v>
      </c>
      <c r="O1740" s="52">
        <v>0.2</v>
      </c>
      <c r="P1740" s="55">
        <v>4781.0200000000004</v>
      </c>
      <c r="Q1740" s="75" t="s">
        <v>56</v>
      </c>
    </row>
    <row r="1741" spans="1:17">
      <c r="A1741" s="65">
        <v>3262</v>
      </c>
      <c r="B1741" s="52" t="s">
        <v>41</v>
      </c>
      <c r="C1741" s="52" t="s">
        <v>49</v>
      </c>
      <c r="D1741" s="52" t="s">
        <v>29</v>
      </c>
      <c r="E1741" s="52" t="s">
        <v>30</v>
      </c>
      <c r="F1741" s="52" t="s">
        <v>38</v>
      </c>
      <c r="G1741" s="52" t="s">
        <v>44</v>
      </c>
      <c r="H1741" s="52" t="s">
        <v>31</v>
      </c>
      <c r="I1741" s="52">
        <v>2023</v>
      </c>
      <c r="J1741" s="52" t="s">
        <v>45</v>
      </c>
      <c r="K1741" s="52" t="s">
        <v>71</v>
      </c>
      <c r="L1741" s="52" t="s">
        <v>26</v>
      </c>
      <c r="M1741" s="55">
        <v>29.89</v>
      </c>
      <c r="N1741" s="52">
        <v>481</v>
      </c>
      <c r="O1741" s="52">
        <v>0.23</v>
      </c>
      <c r="P1741" s="55">
        <v>3512.91</v>
      </c>
      <c r="Q1741" s="75" t="s">
        <v>27</v>
      </c>
    </row>
    <row r="1742" spans="1:17">
      <c r="A1742" s="65">
        <v>3263</v>
      </c>
      <c r="B1742" s="52" t="s">
        <v>41</v>
      </c>
      <c r="C1742" s="52" t="s">
        <v>49</v>
      </c>
      <c r="D1742" s="52" t="s">
        <v>29</v>
      </c>
      <c r="E1742" s="52" t="s">
        <v>70</v>
      </c>
      <c r="F1742" s="52" t="s">
        <v>21</v>
      </c>
      <c r="G1742" s="52" t="s">
        <v>22</v>
      </c>
      <c r="H1742" s="52" t="s">
        <v>31</v>
      </c>
      <c r="I1742" s="52">
        <v>2023</v>
      </c>
      <c r="J1742" s="52" t="s">
        <v>32</v>
      </c>
      <c r="K1742" s="52" t="s">
        <v>72</v>
      </c>
      <c r="L1742" s="52" t="s">
        <v>66</v>
      </c>
      <c r="M1742" s="55">
        <v>43.57</v>
      </c>
      <c r="N1742" s="52">
        <v>248</v>
      </c>
      <c r="O1742" s="52">
        <v>0.01</v>
      </c>
      <c r="P1742" s="55">
        <v>1406.08</v>
      </c>
      <c r="Q1742" s="75" t="s">
        <v>40</v>
      </c>
    </row>
    <row r="1743" spans="1:17">
      <c r="A1743" s="65">
        <v>3264</v>
      </c>
      <c r="B1743" s="52" t="s">
        <v>41</v>
      </c>
      <c r="C1743" s="52" t="s">
        <v>18</v>
      </c>
      <c r="D1743" s="52" t="s">
        <v>50</v>
      </c>
      <c r="E1743" s="52" t="s">
        <v>30</v>
      </c>
      <c r="F1743" s="52" t="s">
        <v>60</v>
      </c>
      <c r="G1743" s="52" t="s">
        <v>22</v>
      </c>
      <c r="H1743" s="52" t="s">
        <v>31</v>
      </c>
      <c r="I1743" s="52">
        <v>2024</v>
      </c>
      <c r="J1743" s="52" t="s">
        <v>24</v>
      </c>
      <c r="K1743" s="52" t="s">
        <v>71</v>
      </c>
      <c r="L1743" s="52" t="s">
        <v>34</v>
      </c>
      <c r="M1743" s="55">
        <v>31.31</v>
      </c>
      <c r="N1743" s="52">
        <v>44</v>
      </c>
      <c r="O1743" s="52">
        <v>0.2</v>
      </c>
      <c r="P1743" s="55">
        <v>4232.95</v>
      </c>
      <c r="Q1743" s="75" t="s">
        <v>40</v>
      </c>
    </row>
    <row r="1744" spans="1:17">
      <c r="A1744" s="65">
        <v>3272</v>
      </c>
      <c r="B1744" s="52" t="s">
        <v>41</v>
      </c>
      <c r="C1744" s="52" t="s">
        <v>18</v>
      </c>
      <c r="D1744" s="52" t="s">
        <v>50</v>
      </c>
      <c r="E1744" s="52" t="s">
        <v>20</v>
      </c>
      <c r="F1744" s="52" t="s">
        <v>21</v>
      </c>
      <c r="G1744" s="52" t="s">
        <v>57</v>
      </c>
      <c r="H1744" s="52" t="s">
        <v>23</v>
      </c>
      <c r="I1744" s="52">
        <v>2023</v>
      </c>
      <c r="J1744" s="52" t="s">
        <v>45</v>
      </c>
      <c r="K1744" s="52" t="s">
        <v>33</v>
      </c>
      <c r="L1744" s="52" t="s">
        <v>66</v>
      </c>
      <c r="M1744" s="55">
        <v>99.68</v>
      </c>
      <c r="N1744" s="52">
        <v>166</v>
      </c>
      <c r="O1744" s="52">
        <v>0.14000000000000001</v>
      </c>
      <c r="P1744" s="55">
        <v>1161.72</v>
      </c>
      <c r="Q1744" s="75" t="s">
        <v>56</v>
      </c>
    </row>
    <row r="1745" spans="1:17">
      <c r="A1745" s="65">
        <v>3276</v>
      </c>
      <c r="B1745" s="52" t="s">
        <v>41</v>
      </c>
      <c r="C1745" s="52" t="s">
        <v>28</v>
      </c>
      <c r="D1745" s="52" t="s">
        <v>29</v>
      </c>
      <c r="E1745" s="52" t="s">
        <v>30</v>
      </c>
      <c r="F1745" s="52" t="s">
        <v>60</v>
      </c>
      <c r="G1745" s="52" t="s">
        <v>57</v>
      </c>
      <c r="H1745" s="52" t="s">
        <v>31</v>
      </c>
      <c r="I1745" s="52">
        <v>2023</v>
      </c>
      <c r="J1745" s="52" t="s">
        <v>63</v>
      </c>
      <c r="K1745" s="52" t="s">
        <v>25</v>
      </c>
      <c r="L1745" s="52" t="s">
        <v>69</v>
      </c>
      <c r="M1745" s="55">
        <v>48.84</v>
      </c>
      <c r="N1745" s="52">
        <v>102</v>
      </c>
      <c r="O1745" s="52">
        <v>0</v>
      </c>
      <c r="P1745" s="55">
        <v>2476.86</v>
      </c>
      <c r="Q1745" s="75" t="s">
        <v>47</v>
      </c>
    </row>
    <row r="1746" spans="1:17">
      <c r="A1746" s="65">
        <v>3287</v>
      </c>
      <c r="B1746" s="52" t="s">
        <v>41</v>
      </c>
      <c r="C1746" s="52" t="s">
        <v>28</v>
      </c>
      <c r="D1746" s="52" t="s">
        <v>19</v>
      </c>
      <c r="E1746" s="52" t="s">
        <v>20</v>
      </c>
      <c r="F1746" s="52" t="s">
        <v>21</v>
      </c>
      <c r="G1746" s="52" t="s">
        <v>57</v>
      </c>
      <c r="H1746" s="52" t="s">
        <v>23</v>
      </c>
      <c r="I1746" s="52">
        <v>2024</v>
      </c>
      <c r="J1746" s="52" t="s">
        <v>63</v>
      </c>
      <c r="K1746" s="52" t="s">
        <v>64</v>
      </c>
      <c r="L1746" s="52" t="s">
        <v>26</v>
      </c>
      <c r="M1746" s="55">
        <v>66.73</v>
      </c>
      <c r="N1746" s="52">
        <v>20</v>
      </c>
      <c r="O1746" s="52">
        <v>0.01</v>
      </c>
      <c r="P1746" s="55">
        <v>4051.46</v>
      </c>
      <c r="Q1746" s="75" t="s">
        <v>47</v>
      </c>
    </row>
    <row r="1747" spans="1:17">
      <c r="A1747" s="65">
        <v>3288</v>
      </c>
      <c r="B1747" s="52" t="s">
        <v>41</v>
      </c>
      <c r="C1747" s="52" t="s">
        <v>28</v>
      </c>
      <c r="D1747" s="52" t="s">
        <v>52</v>
      </c>
      <c r="E1747" s="52" t="s">
        <v>59</v>
      </c>
      <c r="F1747" s="52" t="s">
        <v>43</v>
      </c>
      <c r="G1747" s="52" t="s">
        <v>22</v>
      </c>
      <c r="H1747" s="52" t="s">
        <v>31</v>
      </c>
      <c r="I1747" s="52">
        <v>2024</v>
      </c>
      <c r="J1747" s="52" t="s">
        <v>63</v>
      </c>
      <c r="K1747" s="52" t="s">
        <v>46</v>
      </c>
      <c r="L1747" s="52" t="s">
        <v>69</v>
      </c>
      <c r="M1747" s="55">
        <v>98.22</v>
      </c>
      <c r="N1747" s="52">
        <v>179</v>
      </c>
      <c r="O1747" s="52">
        <v>0.14000000000000001</v>
      </c>
      <c r="P1747" s="55">
        <v>2860.91</v>
      </c>
      <c r="Q1747" s="75" t="s">
        <v>27</v>
      </c>
    </row>
    <row r="1748" spans="1:17">
      <c r="A1748" s="65">
        <v>3289</v>
      </c>
      <c r="B1748" s="52" t="s">
        <v>41</v>
      </c>
      <c r="C1748" s="52" t="s">
        <v>35</v>
      </c>
      <c r="D1748" s="52" t="s">
        <v>52</v>
      </c>
      <c r="E1748" s="52" t="s">
        <v>30</v>
      </c>
      <c r="F1748" s="52" t="s">
        <v>55</v>
      </c>
      <c r="G1748" s="52" t="s">
        <v>22</v>
      </c>
      <c r="H1748" s="52" t="s">
        <v>31</v>
      </c>
      <c r="I1748" s="52">
        <v>2024</v>
      </c>
      <c r="J1748" s="52" t="s">
        <v>24</v>
      </c>
      <c r="K1748" s="52" t="s">
        <v>68</v>
      </c>
      <c r="L1748" s="52" t="s">
        <v>39</v>
      </c>
      <c r="M1748" s="55">
        <v>43.62</v>
      </c>
      <c r="N1748" s="52">
        <v>223</v>
      </c>
      <c r="O1748" s="52">
        <v>0.12</v>
      </c>
      <c r="P1748" s="55">
        <v>2124.19</v>
      </c>
      <c r="Q1748" s="75" t="s">
        <v>40</v>
      </c>
    </row>
    <row r="1749" spans="1:17">
      <c r="A1749" s="65">
        <v>3294</v>
      </c>
      <c r="B1749" s="52" t="s">
        <v>41</v>
      </c>
      <c r="C1749" s="52" t="s">
        <v>35</v>
      </c>
      <c r="D1749" s="52" t="s">
        <v>50</v>
      </c>
      <c r="E1749" s="52" t="s">
        <v>37</v>
      </c>
      <c r="F1749" s="52" t="s">
        <v>38</v>
      </c>
      <c r="G1749" s="52" t="s">
        <v>44</v>
      </c>
      <c r="H1749" s="52" t="s">
        <v>23</v>
      </c>
      <c r="I1749" s="52">
        <v>2023</v>
      </c>
      <c r="J1749" s="52" t="s">
        <v>24</v>
      </c>
      <c r="K1749" s="52" t="s">
        <v>58</v>
      </c>
      <c r="L1749" s="52" t="s">
        <v>39</v>
      </c>
      <c r="M1749" s="55">
        <v>45.85</v>
      </c>
      <c r="N1749" s="52">
        <v>175</v>
      </c>
      <c r="O1749" s="52">
        <v>0.15</v>
      </c>
      <c r="P1749" s="55">
        <v>1714.03</v>
      </c>
      <c r="Q1749" s="75" t="s">
        <v>56</v>
      </c>
    </row>
    <row r="1750" spans="1:17">
      <c r="A1750" s="65">
        <v>3295</v>
      </c>
      <c r="B1750" s="52" t="s">
        <v>41</v>
      </c>
      <c r="C1750" s="52" t="s">
        <v>28</v>
      </c>
      <c r="D1750" s="52" t="s">
        <v>42</v>
      </c>
      <c r="E1750" s="52" t="s">
        <v>20</v>
      </c>
      <c r="F1750" s="52" t="s">
        <v>43</v>
      </c>
      <c r="G1750" s="52" t="s">
        <v>44</v>
      </c>
      <c r="H1750" s="52" t="s">
        <v>23</v>
      </c>
      <c r="I1750" s="52">
        <v>2024</v>
      </c>
      <c r="J1750" s="52" t="s">
        <v>32</v>
      </c>
      <c r="K1750" s="52" t="s">
        <v>68</v>
      </c>
      <c r="L1750" s="52" t="s">
        <v>26</v>
      </c>
      <c r="M1750" s="55">
        <v>84.94</v>
      </c>
      <c r="N1750" s="52">
        <v>18</v>
      </c>
      <c r="O1750" s="52">
        <v>0.17</v>
      </c>
      <c r="P1750" s="55">
        <v>3861.74</v>
      </c>
      <c r="Q1750" s="75" t="s">
        <v>27</v>
      </c>
    </row>
    <row r="1751" spans="1:17">
      <c r="A1751" s="65">
        <v>3297</v>
      </c>
      <c r="B1751" s="52" t="s">
        <v>41</v>
      </c>
      <c r="C1751" s="52" t="s">
        <v>18</v>
      </c>
      <c r="D1751" s="52" t="s">
        <v>19</v>
      </c>
      <c r="E1751" s="52" t="s">
        <v>30</v>
      </c>
      <c r="F1751" s="52" t="s">
        <v>21</v>
      </c>
      <c r="G1751" s="52" t="s">
        <v>57</v>
      </c>
      <c r="H1751" s="52" t="s">
        <v>23</v>
      </c>
      <c r="I1751" s="52">
        <v>2024</v>
      </c>
      <c r="J1751" s="52" t="s">
        <v>24</v>
      </c>
      <c r="K1751" s="52" t="s">
        <v>46</v>
      </c>
      <c r="L1751" s="52" t="s">
        <v>34</v>
      </c>
      <c r="M1751" s="55">
        <v>41.03</v>
      </c>
      <c r="N1751" s="52">
        <v>387</v>
      </c>
      <c r="O1751" s="52">
        <v>0.26</v>
      </c>
      <c r="P1751" s="55">
        <v>4078.01</v>
      </c>
      <c r="Q1751" s="75" t="s">
        <v>61</v>
      </c>
    </row>
    <row r="1752" spans="1:17">
      <c r="A1752" s="65">
        <v>3300</v>
      </c>
      <c r="B1752" s="52" t="s">
        <v>41</v>
      </c>
      <c r="C1752" s="52" t="s">
        <v>49</v>
      </c>
      <c r="D1752" s="52" t="s">
        <v>52</v>
      </c>
      <c r="E1752" s="52" t="s">
        <v>59</v>
      </c>
      <c r="F1752" s="52" t="s">
        <v>38</v>
      </c>
      <c r="G1752" s="52" t="s">
        <v>22</v>
      </c>
      <c r="H1752" s="52" t="s">
        <v>23</v>
      </c>
      <c r="I1752" s="52">
        <v>2024</v>
      </c>
      <c r="J1752" s="52" t="s">
        <v>63</v>
      </c>
      <c r="K1752" s="52" t="s">
        <v>72</v>
      </c>
      <c r="L1752" s="52" t="s">
        <v>39</v>
      </c>
      <c r="M1752" s="55">
        <v>95.46</v>
      </c>
      <c r="N1752" s="52">
        <v>477</v>
      </c>
      <c r="O1752" s="52">
        <v>0.18</v>
      </c>
      <c r="P1752" s="55">
        <v>1064.74</v>
      </c>
      <c r="Q1752" s="75" t="s">
        <v>56</v>
      </c>
    </row>
    <row r="1753" spans="1:17">
      <c r="A1753" s="65">
        <v>3301</v>
      </c>
      <c r="B1753" s="52" t="s">
        <v>41</v>
      </c>
      <c r="C1753" s="52" t="s">
        <v>28</v>
      </c>
      <c r="D1753" s="52" t="s">
        <v>36</v>
      </c>
      <c r="E1753" s="52" t="s">
        <v>30</v>
      </c>
      <c r="F1753" s="52" t="s">
        <v>55</v>
      </c>
      <c r="G1753" s="52" t="s">
        <v>44</v>
      </c>
      <c r="H1753" s="52" t="s">
        <v>31</v>
      </c>
      <c r="I1753" s="52">
        <v>2023</v>
      </c>
      <c r="J1753" s="52" t="s">
        <v>24</v>
      </c>
      <c r="K1753" s="52" t="s">
        <v>65</v>
      </c>
      <c r="L1753" s="52" t="s">
        <v>34</v>
      </c>
      <c r="M1753" s="55">
        <v>90.77</v>
      </c>
      <c r="N1753" s="52">
        <v>483</v>
      </c>
      <c r="O1753" s="52">
        <v>0.14000000000000001</v>
      </c>
      <c r="P1753" s="55">
        <v>3510.1</v>
      </c>
      <c r="Q1753" s="75" t="s">
        <v>56</v>
      </c>
    </row>
    <row r="1754" spans="1:17">
      <c r="A1754" s="65">
        <v>3305</v>
      </c>
      <c r="B1754" s="52" t="s">
        <v>41</v>
      </c>
      <c r="C1754" s="52" t="s">
        <v>28</v>
      </c>
      <c r="D1754" s="52" t="s">
        <v>42</v>
      </c>
      <c r="E1754" s="52" t="s">
        <v>59</v>
      </c>
      <c r="F1754" s="52" t="s">
        <v>21</v>
      </c>
      <c r="G1754" s="52" t="s">
        <v>22</v>
      </c>
      <c r="H1754" s="52" t="s">
        <v>23</v>
      </c>
      <c r="I1754" s="52">
        <v>2023</v>
      </c>
      <c r="J1754" s="52" t="s">
        <v>45</v>
      </c>
      <c r="K1754" s="52" t="s">
        <v>51</v>
      </c>
      <c r="L1754" s="52" t="s">
        <v>34</v>
      </c>
      <c r="M1754" s="55">
        <v>43.3</v>
      </c>
      <c r="N1754" s="52">
        <v>379</v>
      </c>
      <c r="O1754" s="52">
        <v>0.26</v>
      </c>
      <c r="P1754" s="55">
        <v>3553</v>
      </c>
      <c r="Q1754" s="75" t="s">
        <v>27</v>
      </c>
    </row>
    <row r="1755" spans="1:17">
      <c r="A1755" s="65">
        <v>3310</v>
      </c>
      <c r="B1755" s="52" t="s">
        <v>41</v>
      </c>
      <c r="C1755" s="52" t="s">
        <v>28</v>
      </c>
      <c r="D1755" s="52" t="s">
        <v>54</v>
      </c>
      <c r="E1755" s="52" t="s">
        <v>30</v>
      </c>
      <c r="F1755" s="52" t="s">
        <v>43</v>
      </c>
      <c r="G1755" s="52" t="s">
        <v>44</v>
      </c>
      <c r="H1755" s="52" t="s">
        <v>31</v>
      </c>
      <c r="I1755" s="52">
        <v>2024</v>
      </c>
      <c r="J1755" s="52" t="s">
        <v>45</v>
      </c>
      <c r="K1755" s="52" t="s">
        <v>51</v>
      </c>
      <c r="L1755" s="52" t="s">
        <v>39</v>
      </c>
      <c r="M1755" s="55">
        <v>21.98</v>
      </c>
      <c r="N1755" s="52">
        <v>67</v>
      </c>
      <c r="O1755" s="52">
        <v>0.06</v>
      </c>
      <c r="P1755" s="55">
        <v>3790.41</v>
      </c>
      <c r="Q1755" s="75" t="s">
        <v>27</v>
      </c>
    </row>
    <row r="1756" spans="1:17">
      <c r="A1756" s="65">
        <v>3311</v>
      </c>
      <c r="B1756" s="52" t="s">
        <v>41</v>
      </c>
      <c r="C1756" s="52" t="s">
        <v>28</v>
      </c>
      <c r="D1756" s="52" t="s">
        <v>19</v>
      </c>
      <c r="E1756" s="52" t="s">
        <v>67</v>
      </c>
      <c r="F1756" s="52" t="s">
        <v>55</v>
      </c>
      <c r="G1756" s="52" t="s">
        <v>44</v>
      </c>
      <c r="H1756" s="52" t="s">
        <v>31</v>
      </c>
      <c r="I1756" s="52">
        <v>2023</v>
      </c>
      <c r="J1756" s="52" t="s">
        <v>45</v>
      </c>
      <c r="K1756" s="52" t="s">
        <v>46</v>
      </c>
      <c r="L1756" s="52" t="s">
        <v>69</v>
      </c>
      <c r="M1756" s="55">
        <v>30.79</v>
      </c>
      <c r="N1756" s="52">
        <v>217</v>
      </c>
      <c r="O1756" s="52">
        <v>0.01</v>
      </c>
      <c r="P1756" s="55">
        <v>2199.25</v>
      </c>
      <c r="Q1756" s="75" t="s">
        <v>27</v>
      </c>
    </row>
    <row r="1757" spans="1:17">
      <c r="A1757" s="65">
        <v>3314</v>
      </c>
      <c r="B1757" s="52" t="s">
        <v>41</v>
      </c>
      <c r="C1757" s="52" t="s">
        <v>28</v>
      </c>
      <c r="D1757" s="52" t="s">
        <v>29</v>
      </c>
      <c r="E1757" s="52" t="s">
        <v>59</v>
      </c>
      <c r="F1757" s="52" t="s">
        <v>21</v>
      </c>
      <c r="G1757" s="52" t="s">
        <v>22</v>
      </c>
      <c r="H1757" s="52" t="s">
        <v>31</v>
      </c>
      <c r="I1757" s="52">
        <v>2023</v>
      </c>
      <c r="J1757" s="52" t="s">
        <v>63</v>
      </c>
      <c r="K1757" s="52" t="s">
        <v>71</v>
      </c>
      <c r="L1757" s="52" t="s">
        <v>34</v>
      </c>
      <c r="M1757" s="55">
        <v>29.1</v>
      </c>
      <c r="N1757" s="52">
        <v>275</v>
      </c>
      <c r="O1757" s="52">
        <v>0.11</v>
      </c>
      <c r="P1757" s="55">
        <v>3757.19</v>
      </c>
      <c r="Q1757" s="75" t="s">
        <v>61</v>
      </c>
    </row>
    <row r="1758" spans="1:17">
      <c r="A1758" s="65">
        <v>3316</v>
      </c>
      <c r="B1758" s="52" t="s">
        <v>41</v>
      </c>
      <c r="C1758" s="52" t="s">
        <v>35</v>
      </c>
      <c r="D1758" s="52" t="s">
        <v>42</v>
      </c>
      <c r="E1758" s="52" t="s">
        <v>59</v>
      </c>
      <c r="F1758" s="52" t="s">
        <v>38</v>
      </c>
      <c r="G1758" s="52" t="s">
        <v>57</v>
      </c>
      <c r="H1758" s="52" t="s">
        <v>23</v>
      </c>
      <c r="I1758" s="52">
        <v>2023</v>
      </c>
      <c r="J1758" s="52" t="s">
        <v>32</v>
      </c>
      <c r="K1758" s="52" t="s">
        <v>51</v>
      </c>
      <c r="L1758" s="52" t="s">
        <v>69</v>
      </c>
      <c r="M1758" s="55">
        <v>41.06</v>
      </c>
      <c r="N1758" s="52">
        <v>336</v>
      </c>
      <c r="O1758" s="52">
        <v>0.22</v>
      </c>
      <c r="P1758" s="55">
        <v>1723.57</v>
      </c>
      <c r="Q1758" s="75" t="s">
        <v>27</v>
      </c>
    </row>
    <row r="1759" spans="1:17">
      <c r="A1759" s="65">
        <v>3317</v>
      </c>
      <c r="B1759" s="52" t="s">
        <v>41</v>
      </c>
      <c r="C1759" s="52" t="s">
        <v>35</v>
      </c>
      <c r="D1759" s="52" t="s">
        <v>19</v>
      </c>
      <c r="E1759" s="52" t="s">
        <v>62</v>
      </c>
      <c r="F1759" s="52" t="s">
        <v>38</v>
      </c>
      <c r="G1759" s="52" t="s">
        <v>44</v>
      </c>
      <c r="H1759" s="52" t="s">
        <v>23</v>
      </c>
      <c r="I1759" s="52">
        <v>2023</v>
      </c>
      <c r="J1759" s="52" t="s">
        <v>63</v>
      </c>
      <c r="K1759" s="52" t="s">
        <v>64</v>
      </c>
      <c r="L1759" s="52" t="s">
        <v>34</v>
      </c>
      <c r="M1759" s="55">
        <v>22.47</v>
      </c>
      <c r="N1759" s="52">
        <v>342</v>
      </c>
      <c r="O1759" s="52">
        <v>0.18</v>
      </c>
      <c r="P1759" s="55">
        <v>3086.69</v>
      </c>
      <c r="Q1759" s="75" t="s">
        <v>61</v>
      </c>
    </row>
    <row r="1760" spans="1:17">
      <c r="A1760" s="65">
        <v>3318</v>
      </c>
      <c r="B1760" s="52" t="s">
        <v>41</v>
      </c>
      <c r="C1760" s="52" t="s">
        <v>18</v>
      </c>
      <c r="D1760" s="52" t="s">
        <v>50</v>
      </c>
      <c r="E1760" s="52" t="s">
        <v>70</v>
      </c>
      <c r="F1760" s="52" t="s">
        <v>43</v>
      </c>
      <c r="G1760" s="52" t="s">
        <v>57</v>
      </c>
      <c r="H1760" s="52" t="s">
        <v>23</v>
      </c>
      <c r="I1760" s="52">
        <v>2023</v>
      </c>
      <c r="J1760" s="52" t="s">
        <v>63</v>
      </c>
      <c r="K1760" s="52" t="s">
        <v>46</v>
      </c>
      <c r="L1760" s="52" t="s">
        <v>39</v>
      </c>
      <c r="M1760" s="55">
        <v>64.78</v>
      </c>
      <c r="N1760" s="52">
        <v>115</v>
      </c>
      <c r="O1760" s="52">
        <v>0.05</v>
      </c>
      <c r="P1760" s="55">
        <v>3414.94</v>
      </c>
      <c r="Q1760" s="75" t="s">
        <v>56</v>
      </c>
    </row>
    <row r="1761" spans="1:17">
      <c r="A1761" s="65">
        <v>3324</v>
      </c>
      <c r="B1761" s="52" t="s">
        <v>41</v>
      </c>
      <c r="C1761" s="52" t="s">
        <v>28</v>
      </c>
      <c r="D1761" s="52" t="s">
        <v>50</v>
      </c>
      <c r="E1761" s="52" t="s">
        <v>30</v>
      </c>
      <c r="F1761" s="52" t="s">
        <v>38</v>
      </c>
      <c r="G1761" s="52" t="s">
        <v>57</v>
      </c>
      <c r="H1761" s="52" t="s">
        <v>31</v>
      </c>
      <c r="I1761" s="52">
        <v>2024</v>
      </c>
      <c r="J1761" s="52" t="s">
        <v>45</v>
      </c>
      <c r="K1761" s="52" t="s">
        <v>25</v>
      </c>
      <c r="L1761" s="52" t="s">
        <v>69</v>
      </c>
      <c r="M1761" s="55">
        <v>15.17</v>
      </c>
      <c r="N1761" s="52">
        <v>353</v>
      </c>
      <c r="O1761" s="52">
        <v>0.08</v>
      </c>
      <c r="P1761" s="55">
        <v>2167.71</v>
      </c>
      <c r="Q1761" s="75" t="s">
        <v>40</v>
      </c>
    </row>
    <row r="1762" spans="1:17">
      <c r="A1762" s="65">
        <v>3329</v>
      </c>
      <c r="B1762" s="52" t="s">
        <v>41</v>
      </c>
      <c r="C1762" s="52" t="s">
        <v>18</v>
      </c>
      <c r="D1762" s="52" t="s">
        <v>19</v>
      </c>
      <c r="E1762" s="52" t="s">
        <v>20</v>
      </c>
      <c r="F1762" s="52" t="s">
        <v>21</v>
      </c>
      <c r="G1762" s="52" t="s">
        <v>44</v>
      </c>
      <c r="H1762" s="52" t="s">
        <v>23</v>
      </c>
      <c r="I1762" s="52">
        <v>2024</v>
      </c>
      <c r="J1762" s="52" t="s">
        <v>63</v>
      </c>
      <c r="K1762" s="52" t="s">
        <v>64</v>
      </c>
      <c r="L1762" s="52" t="s">
        <v>39</v>
      </c>
      <c r="M1762" s="55">
        <v>37.24</v>
      </c>
      <c r="N1762" s="52">
        <v>280</v>
      </c>
      <c r="O1762" s="52">
        <v>0.2</v>
      </c>
      <c r="P1762" s="55">
        <v>3242.63</v>
      </c>
      <c r="Q1762" s="75" t="s">
        <v>61</v>
      </c>
    </row>
    <row r="1763" spans="1:17">
      <c r="A1763" s="65">
        <v>3330</v>
      </c>
      <c r="B1763" s="52" t="s">
        <v>41</v>
      </c>
      <c r="C1763" s="52" t="s">
        <v>35</v>
      </c>
      <c r="D1763" s="52" t="s">
        <v>52</v>
      </c>
      <c r="E1763" s="52" t="s">
        <v>67</v>
      </c>
      <c r="F1763" s="52" t="s">
        <v>21</v>
      </c>
      <c r="G1763" s="52" t="s">
        <v>57</v>
      </c>
      <c r="H1763" s="52" t="s">
        <v>23</v>
      </c>
      <c r="I1763" s="52">
        <v>2024</v>
      </c>
      <c r="J1763" s="52" t="s">
        <v>45</v>
      </c>
      <c r="K1763" s="52" t="s">
        <v>25</v>
      </c>
      <c r="L1763" s="52" t="s">
        <v>39</v>
      </c>
      <c r="M1763" s="55">
        <v>13.35</v>
      </c>
      <c r="N1763" s="52">
        <v>370</v>
      </c>
      <c r="O1763" s="52">
        <v>0.26</v>
      </c>
      <c r="P1763" s="55">
        <v>284.39</v>
      </c>
      <c r="Q1763" s="75" t="s">
        <v>40</v>
      </c>
    </row>
    <row r="1764" spans="1:17">
      <c r="A1764" s="65">
        <v>3332</v>
      </c>
      <c r="B1764" s="52" t="s">
        <v>41</v>
      </c>
      <c r="C1764" s="52" t="s">
        <v>35</v>
      </c>
      <c r="D1764" s="52" t="s">
        <v>52</v>
      </c>
      <c r="E1764" s="52" t="s">
        <v>37</v>
      </c>
      <c r="F1764" s="52" t="s">
        <v>43</v>
      </c>
      <c r="G1764" s="52" t="s">
        <v>44</v>
      </c>
      <c r="H1764" s="52" t="s">
        <v>23</v>
      </c>
      <c r="I1764" s="52">
        <v>2024</v>
      </c>
      <c r="J1764" s="52" t="s">
        <v>24</v>
      </c>
      <c r="K1764" s="52" t="s">
        <v>58</v>
      </c>
      <c r="L1764" s="52" t="s">
        <v>34</v>
      </c>
      <c r="M1764" s="55">
        <v>23.11</v>
      </c>
      <c r="N1764" s="52">
        <v>319</v>
      </c>
      <c r="O1764" s="52">
        <v>7.0000000000000007E-2</v>
      </c>
      <c r="P1764" s="55">
        <v>3951.74</v>
      </c>
      <c r="Q1764" s="75" t="s">
        <v>27</v>
      </c>
    </row>
    <row r="1765" spans="1:17">
      <c r="A1765" s="65">
        <v>3334</v>
      </c>
      <c r="B1765" s="52" t="s">
        <v>41</v>
      </c>
      <c r="C1765" s="52" t="s">
        <v>28</v>
      </c>
      <c r="D1765" s="52" t="s">
        <v>52</v>
      </c>
      <c r="E1765" s="52" t="s">
        <v>30</v>
      </c>
      <c r="F1765" s="52" t="s">
        <v>38</v>
      </c>
      <c r="G1765" s="52" t="s">
        <v>22</v>
      </c>
      <c r="H1765" s="52" t="s">
        <v>31</v>
      </c>
      <c r="I1765" s="52">
        <v>2023</v>
      </c>
      <c r="J1765" s="52" t="s">
        <v>24</v>
      </c>
      <c r="K1765" s="52" t="s">
        <v>33</v>
      </c>
      <c r="L1765" s="52" t="s">
        <v>34</v>
      </c>
      <c r="M1765" s="55">
        <v>61.82</v>
      </c>
      <c r="N1765" s="52">
        <v>30</v>
      </c>
      <c r="O1765" s="52">
        <v>0.02</v>
      </c>
      <c r="P1765" s="55">
        <v>311.63</v>
      </c>
      <c r="Q1765" s="75" t="s">
        <v>56</v>
      </c>
    </row>
    <row r="1766" spans="1:17">
      <c r="A1766" s="65">
        <v>3344</v>
      </c>
      <c r="B1766" s="52" t="s">
        <v>41</v>
      </c>
      <c r="C1766" s="52" t="s">
        <v>18</v>
      </c>
      <c r="D1766" s="52" t="s">
        <v>36</v>
      </c>
      <c r="E1766" s="52" t="s">
        <v>70</v>
      </c>
      <c r="F1766" s="52" t="s">
        <v>21</v>
      </c>
      <c r="G1766" s="52" t="s">
        <v>22</v>
      </c>
      <c r="H1766" s="52" t="s">
        <v>31</v>
      </c>
      <c r="I1766" s="52">
        <v>2024</v>
      </c>
      <c r="J1766" s="52" t="s">
        <v>24</v>
      </c>
      <c r="K1766" s="52" t="s">
        <v>58</v>
      </c>
      <c r="L1766" s="52" t="s">
        <v>66</v>
      </c>
      <c r="M1766" s="55">
        <v>48.1</v>
      </c>
      <c r="N1766" s="52">
        <v>481</v>
      </c>
      <c r="O1766" s="52">
        <v>0.13</v>
      </c>
      <c r="P1766" s="55">
        <v>4737.7</v>
      </c>
      <c r="Q1766" s="75" t="s">
        <v>40</v>
      </c>
    </row>
    <row r="1767" spans="1:17">
      <c r="A1767" s="65">
        <v>3345</v>
      </c>
      <c r="B1767" s="52" t="s">
        <v>41</v>
      </c>
      <c r="C1767" s="52" t="s">
        <v>18</v>
      </c>
      <c r="D1767" s="52" t="s">
        <v>19</v>
      </c>
      <c r="E1767" s="52" t="s">
        <v>67</v>
      </c>
      <c r="F1767" s="52" t="s">
        <v>60</v>
      </c>
      <c r="G1767" s="52" t="s">
        <v>44</v>
      </c>
      <c r="H1767" s="52" t="s">
        <v>31</v>
      </c>
      <c r="I1767" s="52">
        <v>2023</v>
      </c>
      <c r="J1767" s="52" t="s">
        <v>63</v>
      </c>
      <c r="K1767" s="52" t="s">
        <v>68</v>
      </c>
      <c r="L1767" s="52" t="s">
        <v>69</v>
      </c>
      <c r="M1767" s="55">
        <v>30.31</v>
      </c>
      <c r="N1767" s="52">
        <v>112</v>
      </c>
      <c r="O1767" s="52">
        <v>0.3</v>
      </c>
      <c r="P1767" s="55">
        <v>1876.45</v>
      </c>
      <c r="Q1767" s="75" t="s">
        <v>56</v>
      </c>
    </row>
    <row r="1768" spans="1:17">
      <c r="A1768" s="65">
        <v>3349</v>
      </c>
      <c r="B1768" s="52" t="s">
        <v>41</v>
      </c>
      <c r="C1768" s="52" t="s">
        <v>18</v>
      </c>
      <c r="D1768" s="52" t="s">
        <v>52</v>
      </c>
      <c r="E1768" s="52" t="s">
        <v>37</v>
      </c>
      <c r="F1768" s="52" t="s">
        <v>55</v>
      </c>
      <c r="G1768" s="52" t="s">
        <v>22</v>
      </c>
      <c r="H1768" s="52" t="s">
        <v>31</v>
      </c>
      <c r="I1768" s="52">
        <v>2023</v>
      </c>
      <c r="J1768" s="52" t="s">
        <v>45</v>
      </c>
      <c r="K1768" s="52" t="s">
        <v>68</v>
      </c>
      <c r="L1768" s="52" t="s">
        <v>34</v>
      </c>
      <c r="M1768" s="55">
        <v>54.41</v>
      </c>
      <c r="N1768" s="52">
        <v>482</v>
      </c>
      <c r="O1768" s="52">
        <v>7.0000000000000007E-2</v>
      </c>
      <c r="P1768" s="55">
        <v>1961.89</v>
      </c>
      <c r="Q1768" s="75" t="s">
        <v>61</v>
      </c>
    </row>
    <row r="1769" spans="1:17">
      <c r="A1769" s="65">
        <v>3351</v>
      </c>
      <c r="B1769" s="52" t="s">
        <v>41</v>
      </c>
      <c r="C1769" s="52" t="s">
        <v>49</v>
      </c>
      <c r="D1769" s="52" t="s">
        <v>36</v>
      </c>
      <c r="E1769" s="52" t="s">
        <v>37</v>
      </c>
      <c r="F1769" s="52" t="s">
        <v>43</v>
      </c>
      <c r="G1769" s="52" t="s">
        <v>22</v>
      </c>
      <c r="H1769" s="52" t="s">
        <v>23</v>
      </c>
      <c r="I1769" s="52">
        <v>2023</v>
      </c>
      <c r="J1769" s="52" t="s">
        <v>24</v>
      </c>
      <c r="K1769" s="52" t="s">
        <v>53</v>
      </c>
      <c r="L1769" s="52" t="s">
        <v>34</v>
      </c>
      <c r="M1769" s="55">
        <v>32.86</v>
      </c>
      <c r="N1769" s="52">
        <v>404</v>
      </c>
      <c r="O1769" s="52">
        <v>0.01</v>
      </c>
      <c r="P1769" s="55">
        <v>3124.65</v>
      </c>
      <c r="Q1769" s="75" t="s">
        <v>40</v>
      </c>
    </row>
    <row r="1770" spans="1:17">
      <c r="A1770" s="65">
        <v>3353</v>
      </c>
      <c r="B1770" s="52" t="s">
        <v>41</v>
      </c>
      <c r="C1770" s="52" t="s">
        <v>35</v>
      </c>
      <c r="D1770" s="52" t="s">
        <v>36</v>
      </c>
      <c r="E1770" s="52" t="s">
        <v>20</v>
      </c>
      <c r="F1770" s="52" t="s">
        <v>43</v>
      </c>
      <c r="G1770" s="52" t="s">
        <v>44</v>
      </c>
      <c r="H1770" s="52" t="s">
        <v>23</v>
      </c>
      <c r="I1770" s="52">
        <v>2024</v>
      </c>
      <c r="J1770" s="52" t="s">
        <v>45</v>
      </c>
      <c r="K1770" s="52" t="s">
        <v>68</v>
      </c>
      <c r="L1770" s="52" t="s">
        <v>34</v>
      </c>
      <c r="M1770" s="55">
        <v>35.72</v>
      </c>
      <c r="N1770" s="52">
        <v>391</v>
      </c>
      <c r="O1770" s="52">
        <v>0.28999999999999998</v>
      </c>
      <c r="P1770" s="55">
        <v>681.95</v>
      </c>
      <c r="Q1770" s="75" t="s">
        <v>61</v>
      </c>
    </row>
    <row r="1771" spans="1:17">
      <c r="A1771" s="65">
        <v>3358</v>
      </c>
      <c r="B1771" s="52" t="s">
        <v>41</v>
      </c>
      <c r="C1771" s="52" t="s">
        <v>49</v>
      </c>
      <c r="D1771" s="52" t="s">
        <v>50</v>
      </c>
      <c r="E1771" s="52" t="s">
        <v>67</v>
      </c>
      <c r="F1771" s="52" t="s">
        <v>60</v>
      </c>
      <c r="G1771" s="52" t="s">
        <v>22</v>
      </c>
      <c r="H1771" s="52" t="s">
        <v>31</v>
      </c>
      <c r="I1771" s="52">
        <v>2024</v>
      </c>
      <c r="J1771" s="52" t="s">
        <v>32</v>
      </c>
      <c r="K1771" s="52" t="s">
        <v>46</v>
      </c>
      <c r="L1771" s="52" t="s">
        <v>34</v>
      </c>
      <c r="M1771" s="55">
        <v>42.72</v>
      </c>
      <c r="N1771" s="52">
        <v>41</v>
      </c>
      <c r="O1771" s="52">
        <v>0.04</v>
      </c>
      <c r="P1771" s="55">
        <v>4896.17</v>
      </c>
      <c r="Q1771" s="75" t="s">
        <v>40</v>
      </c>
    </row>
    <row r="1772" spans="1:17">
      <c r="A1772" s="65">
        <v>3360</v>
      </c>
      <c r="B1772" s="52" t="s">
        <v>41</v>
      </c>
      <c r="C1772" s="52" t="s">
        <v>28</v>
      </c>
      <c r="D1772" s="52" t="s">
        <v>29</v>
      </c>
      <c r="E1772" s="52" t="s">
        <v>62</v>
      </c>
      <c r="F1772" s="52" t="s">
        <v>43</v>
      </c>
      <c r="G1772" s="52" t="s">
        <v>57</v>
      </c>
      <c r="H1772" s="52" t="s">
        <v>23</v>
      </c>
      <c r="I1772" s="52">
        <v>2023</v>
      </c>
      <c r="J1772" s="52" t="s">
        <v>45</v>
      </c>
      <c r="K1772" s="52" t="s">
        <v>72</v>
      </c>
      <c r="L1772" s="52" t="s">
        <v>69</v>
      </c>
      <c r="M1772" s="55">
        <v>89.6</v>
      </c>
      <c r="N1772" s="52">
        <v>110</v>
      </c>
      <c r="O1772" s="52">
        <v>0.17</v>
      </c>
      <c r="P1772" s="55">
        <v>2099.5300000000002</v>
      </c>
      <c r="Q1772" s="75" t="s">
        <v>40</v>
      </c>
    </row>
    <row r="1773" spans="1:17">
      <c r="A1773" s="65">
        <v>3362</v>
      </c>
      <c r="B1773" s="52" t="s">
        <v>41</v>
      </c>
      <c r="C1773" s="52" t="s">
        <v>35</v>
      </c>
      <c r="D1773" s="52" t="s">
        <v>29</v>
      </c>
      <c r="E1773" s="52" t="s">
        <v>67</v>
      </c>
      <c r="F1773" s="52" t="s">
        <v>43</v>
      </c>
      <c r="G1773" s="52" t="s">
        <v>22</v>
      </c>
      <c r="H1773" s="52" t="s">
        <v>31</v>
      </c>
      <c r="I1773" s="52">
        <v>2023</v>
      </c>
      <c r="J1773" s="52" t="s">
        <v>32</v>
      </c>
      <c r="K1773" s="52" t="s">
        <v>72</v>
      </c>
      <c r="L1773" s="52" t="s">
        <v>69</v>
      </c>
      <c r="M1773" s="55">
        <v>71.319999999999993</v>
      </c>
      <c r="N1773" s="52">
        <v>61</v>
      </c>
      <c r="O1773" s="52">
        <v>0.13</v>
      </c>
      <c r="P1773" s="55">
        <v>305.27</v>
      </c>
      <c r="Q1773" s="75" t="s">
        <v>40</v>
      </c>
    </row>
    <row r="1774" spans="1:17">
      <c r="A1774" s="65">
        <v>3364</v>
      </c>
      <c r="B1774" s="52" t="s">
        <v>41</v>
      </c>
      <c r="C1774" s="52" t="s">
        <v>35</v>
      </c>
      <c r="D1774" s="52" t="s">
        <v>52</v>
      </c>
      <c r="E1774" s="52" t="s">
        <v>62</v>
      </c>
      <c r="F1774" s="52" t="s">
        <v>60</v>
      </c>
      <c r="G1774" s="52" t="s">
        <v>22</v>
      </c>
      <c r="H1774" s="52" t="s">
        <v>31</v>
      </c>
      <c r="I1774" s="52">
        <v>2024</v>
      </c>
      <c r="J1774" s="52" t="s">
        <v>32</v>
      </c>
      <c r="K1774" s="52" t="s">
        <v>25</v>
      </c>
      <c r="L1774" s="52" t="s">
        <v>66</v>
      </c>
      <c r="M1774" s="55">
        <v>32.549999999999997</v>
      </c>
      <c r="N1774" s="52">
        <v>176</v>
      </c>
      <c r="O1774" s="52">
        <v>0.1</v>
      </c>
      <c r="P1774" s="55">
        <v>1877.56</v>
      </c>
      <c r="Q1774" s="75" t="s">
        <v>47</v>
      </c>
    </row>
    <row r="1775" spans="1:17">
      <c r="A1775" s="65">
        <v>3367</v>
      </c>
      <c r="B1775" s="52" t="s">
        <v>41</v>
      </c>
      <c r="C1775" s="52" t="s">
        <v>28</v>
      </c>
      <c r="D1775" s="52" t="s">
        <v>19</v>
      </c>
      <c r="E1775" s="52" t="s">
        <v>70</v>
      </c>
      <c r="F1775" s="52" t="s">
        <v>38</v>
      </c>
      <c r="G1775" s="52" t="s">
        <v>44</v>
      </c>
      <c r="H1775" s="52" t="s">
        <v>23</v>
      </c>
      <c r="I1775" s="52">
        <v>2023</v>
      </c>
      <c r="J1775" s="52" t="s">
        <v>24</v>
      </c>
      <c r="K1775" s="52" t="s">
        <v>51</v>
      </c>
      <c r="L1775" s="52" t="s">
        <v>66</v>
      </c>
      <c r="M1775" s="55">
        <v>42.5</v>
      </c>
      <c r="N1775" s="52">
        <v>408</v>
      </c>
      <c r="O1775" s="52">
        <v>0.14000000000000001</v>
      </c>
      <c r="P1775" s="55">
        <v>4189.09</v>
      </c>
      <c r="Q1775" s="75" t="s">
        <v>56</v>
      </c>
    </row>
    <row r="1776" spans="1:17">
      <c r="A1776" s="65">
        <v>3369</v>
      </c>
      <c r="B1776" s="52" t="s">
        <v>41</v>
      </c>
      <c r="C1776" s="52" t="s">
        <v>35</v>
      </c>
      <c r="D1776" s="52" t="s">
        <v>52</v>
      </c>
      <c r="E1776" s="52" t="s">
        <v>37</v>
      </c>
      <c r="F1776" s="52" t="s">
        <v>55</v>
      </c>
      <c r="G1776" s="52" t="s">
        <v>57</v>
      </c>
      <c r="H1776" s="52" t="s">
        <v>23</v>
      </c>
      <c r="I1776" s="52">
        <v>2023</v>
      </c>
      <c r="J1776" s="52" t="s">
        <v>45</v>
      </c>
      <c r="K1776" s="52" t="s">
        <v>51</v>
      </c>
      <c r="L1776" s="52" t="s">
        <v>34</v>
      </c>
      <c r="M1776" s="55">
        <v>55.87</v>
      </c>
      <c r="N1776" s="52">
        <v>314</v>
      </c>
      <c r="O1776" s="52">
        <v>7.0000000000000007E-2</v>
      </c>
      <c r="P1776" s="55">
        <v>3803.61</v>
      </c>
      <c r="Q1776" s="75" t="s">
        <v>61</v>
      </c>
    </row>
    <row r="1777" spans="1:17">
      <c r="A1777" s="65">
        <v>3371</v>
      </c>
      <c r="B1777" s="52" t="s">
        <v>41</v>
      </c>
      <c r="C1777" s="52" t="s">
        <v>18</v>
      </c>
      <c r="D1777" s="52" t="s">
        <v>19</v>
      </c>
      <c r="E1777" s="52" t="s">
        <v>37</v>
      </c>
      <c r="F1777" s="52" t="s">
        <v>21</v>
      </c>
      <c r="G1777" s="52" t="s">
        <v>22</v>
      </c>
      <c r="H1777" s="52" t="s">
        <v>31</v>
      </c>
      <c r="I1777" s="52">
        <v>2023</v>
      </c>
      <c r="J1777" s="52" t="s">
        <v>45</v>
      </c>
      <c r="K1777" s="52" t="s">
        <v>46</v>
      </c>
      <c r="L1777" s="52" t="s">
        <v>26</v>
      </c>
      <c r="M1777" s="55">
        <v>47.22</v>
      </c>
      <c r="N1777" s="52">
        <v>46</v>
      </c>
      <c r="O1777" s="52">
        <v>0.23</v>
      </c>
      <c r="P1777" s="55">
        <v>3592.93</v>
      </c>
      <c r="Q1777" s="75" t="s">
        <v>27</v>
      </c>
    </row>
    <row r="1778" spans="1:17">
      <c r="A1778" s="65">
        <v>3373</v>
      </c>
      <c r="B1778" s="52" t="s">
        <v>41</v>
      </c>
      <c r="C1778" s="52" t="s">
        <v>35</v>
      </c>
      <c r="D1778" s="52" t="s">
        <v>42</v>
      </c>
      <c r="E1778" s="52" t="s">
        <v>67</v>
      </c>
      <c r="F1778" s="52" t="s">
        <v>60</v>
      </c>
      <c r="G1778" s="52" t="s">
        <v>44</v>
      </c>
      <c r="H1778" s="52" t="s">
        <v>31</v>
      </c>
      <c r="I1778" s="52">
        <v>2023</v>
      </c>
      <c r="J1778" s="52" t="s">
        <v>63</v>
      </c>
      <c r="K1778" s="52" t="s">
        <v>64</v>
      </c>
      <c r="L1778" s="52" t="s">
        <v>39</v>
      </c>
      <c r="M1778" s="55">
        <v>47.15</v>
      </c>
      <c r="N1778" s="52">
        <v>156</v>
      </c>
      <c r="O1778" s="52">
        <v>0.2</v>
      </c>
      <c r="P1778" s="55">
        <v>2293.73</v>
      </c>
      <c r="Q1778" s="75" t="s">
        <v>47</v>
      </c>
    </row>
    <row r="1779" spans="1:17">
      <c r="A1779" s="65">
        <v>3383</v>
      </c>
      <c r="B1779" s="52" t="s">
        <v>41</v>
      </c>
      <c r="C1779" s="52" t="s">
        <v>28</v>
      </c>
      <c r="D1779" s="52" t="s">
        <v>42</v>
      </c>
      <c r="E1779" s="52" t="s">
        <v>30</v>
      </c>
      <c r="F1779" s="52" t="s">
        <v>60</v>
      </c>
      <c r="G1779" s="52" t="s">
        <v>44</v>
      </c>
      <c r="H1779" s="52" t="s">
        <v>23</v>
      </c>
      <c r="I1779" s="52">
        <v>2024</v>
      </c>
      <c r="J1779" s="52" t="s">
        <v>63</v>
      </c>
      <c r="K1779" s="52" t="s">
        <v>33</v>
      </c>
      <c r="L1779" s="52" t="s">
        <v>39</v>
      </c>
      <c r="M1779" s="55">
        <v>50.11</v>
      </c>
      <c r="N1779" s="52">
        <v>271</v>
      </c>
      <c r="O1779" s="52">
        <v>0.25</v>
      </c>
      <c r="P1779" s="55">
        <v>1387.08</v>
      </c>
      <c r="Q1779" s="75" t="s">
        <v>56</v>
      </c>
    </row>
    <row r="1780" spans="1:17">
      <c r="A1780" s="65">
        <v>3388</v>
      </c>
      <c r="B1780" s="52" t="s">
        <v>41</v>
      </c>
      <c r="C1780" s="52" t="s">
        <v>28</v>
      </c>
      <c r="D1780" s="52" t="s">
        <v>52</v>
      </c>
      <c r="E1780" s="52" t="s">
        <v>70</v>
      </c>
      <c r="F1780" s="52" t="s">
        <v>60</v>
      </c>
      <c r="G1780" s="52" t="s">
        <v>57</v>
      </c>
      <c r="H1780" s="52" t="s">
        <v>31</v>
      </c>
      <c r="I1780" s="52">
        <v>2024</v>
      </c>
      <c r="J1780" s="52" t="s">
        <v>24</v>
      </c>
      <c r="K1780" s="52" t="s">
        <v>33</v>
      </c>
      <c r="L1780" s="52" t="s">
        <v>39</v>
      </c>
      <c r="M1780" s="55">
        <v>80.69</v>
      </c>
      <c r="N1780" s="52">
        <v>348</v>
      </c>
      <c r="O1780" s="52">
        <v>0.14000000000000001</v>
      </c>
      <c r="P1780" s="55">
        <v>526.57000000000005</v>
      </c>
      <c r="Q1780" s="75" t="s">
        <v>61</v>
      </c>
    </row>
    <row r="1781" spans="1:17">
      <c r="A1781" s="65">
        <v>3391</v>
      </c>
      <c r="B1781" s="52" t="s">
        <v>41</v>
      </c>
      <c r="C1781" s="52" t="s">
        <v>49</v>
      </c>
      <c r="D1781" s="52" t="s">
        <v>19</v>
      </c>
      <c r="E1781" s="52" t="s">
        <v>30</v>
      </c>
      <c r="F1781" s="52" t="s">
        <v>55</v>
      </c>
      <c r="G1781" s="52" t="s">
        <v>44</v>
      </c>
      <c r="H1781" s="52" t="s">
        <v>23</v>
      </c>
      <c r="I1781" s="52">
        <v>2024</v>
      </c>
      <c r="J1781" s="52" t="s">
        <v>24</v>
      </c>
      <c r="K1781" s="52" t="s">
        <v>33</v>
      </c>
      <c r="L1781" s="52" t="s">
        <v>66</v>
      </c>
      <c r="M1781" s="55">
        <v>32.31</v>
      </c>
      <c r="N1781" s="52">
        <v>393</v>
      </c>
      <c r="O1781" s="52">
        <v>0.19</v>
      </c>
      <c r="P1781" s="55">
        <v>2725.92</v>
      </c>
      <c r="Q1781" s="75" t="s">
        <v>56</v>
      </c>
    </row>
    <row r="1782" spans="1:17">
      <c r="A1782" s="65">
        <v>3393</v>
      </c>
      <c r="B1782" s="52" t="s">
        <v>41</v>
      </c>
      <c r="C1782" s="52" t="s">
        <v>35</v>
      </c>
      <c r="D1782" s="52" t="s">
        <v>19</v>
      </c>
      <c r="E1782" s="52" t="s">
        <v>30</v>
      </c>
      <c r="F1782" s="52" t="s">
        <v>43</v>
      </c>
      <c r="G1782" s="52" t="s">
        <v>22</v>
      </c>
      <c r="H1782" s="52" t="s">
        <v>31</v>
      </c>
      <c r="I1782" s="52">
        <v>2023</v>
      </c>
      <c r="J1782" s="52" t="s">
        <v>24</v>
      </c>
      <c r="K1782" s="52" t="s">
        <v>72</v>
      </c>
      <c r="L1782" s="52" t="s">
        <v>39</v>
      </c>
      <c r="M1782" s="55">
        <v>82.95</v>
      </c>
      <c r="N1782" s="52">
        <v>360</v>
      </c>
      <c r="O1782" s="52">
        <v>0.05</v>
      </c>
      <c r="P1782" s="55">
        <v>4331.3900000000003</v>
      </c>
      <c r="Q1782" s="75" t="s">
        <v>27</v>
      </c>
    </row>
    <row r="1783" spans="1:17">
      <c r="A1783" s="65">
        <v>3396</v>
      </c>
      <c r="B1783" s="52" t="s">
        <v>41</v>
      </c>
      <c r="C1783" s="52" t="s">
        <v>35</v>
      </c>
      <c r="D1783" s="52" t="s">
        <v>50</v>
      </c>
      <c r="E1783" s="52" t="s">
        <v>20</v>
      </c>
      <c r="F1783" s="52" t="s">
        <v>60</v>
      </c>
      <c r="G1783" s="52" t="s">
        <v>22</v>
      </c>
      <c r="H1783" s="52" t="s">
        <v>31</v>
      </c>
      <c r="I1783" s="52">
        <v>2023</v>
      </c>
      <c r="J1783" s="52" t="s">
        <v>24</v>
      </c>
      <c r="K1783" s="52" t="s">
        <v>71</v>
      </c>
      <c r="L1783" s="52" t="s">
        <v>26</v>
      </c>
      <c r="M1783" s="55">
        <v>26.94</v>
      </c>
      <c r="N1783" s="52">
        <v>280</v>
      </c>
      <c r="O1783" s="52">
        <v>0.14000000000000001</v>
      </c>
      <c r="P1783" s="55">
        <v>4213.75</v>
      </c>
      <c r="Q1783" s="75" t="s">
        <v>56</v>
      </c>
    </row>
    <row r="1784" spans="1:17">
      <c r="A1784" s="65">
        <v>3398</v>
      </c>
      <c r="B1784" s="52" t="s">
        <v>41</v>
      </c>
      <c r="C1784" s="52" t="s">
        <v>35</v>
      </c>
      <c r="D1784" s="52" t="s">
        <v>36</v>
      </c>
      <c r="E1784" s="52" t="s">
        <v>20</v>
      </c>
      <c r="F1784" s="52" t="s">
        <v>55</v>
      </c>
      <c r="G1784" s="52" t="s">
        <v>44</v>
      </c>
      <c r="H1784" s="52" t="s">
        <v>31</v>
      </c>
      <c r="I1784" s="52">
        <v>2023</v>
      </c>
      <c r="J1784" s="52" t="s">
        <v>63</v>
      </c>
      <c r="K1784" s="52" t="s">
        <v>58</v>
      </c>
      <c r="L1784" s="52" t="s">
        <v>66</v>
      </c>
      <c r="M1784" s="55">
        <v>96.32</v>
      </c>
      <c r="N1784" s="52">
        <v>292</v>
      </c>
      <c r="O1784" s="52">
        <v>0.16</v>
      </c>
      <c r="P1784" s="55">
        <v>1547.36</v>
      </c>
      <c r="Q1784" s="75" t="s">
        <v>56</v>
      </c>
    </row>
    <row r="1785" spans="1:17">
      <c r="A1785" s="65">
        <v>3399</v>
      </c>
      <c r="B1785" s="52" t="s">
        <v>41</v>
      </c>
      <c r="C1785" s="52" t="s">
        <v>18</v>
      </c>
      <c r="D1785" s="52" t="s">
        <v>29</v>
      </c>
      <c r="E1785" s="52" t="s">
        <v>70</v>
      </c>
      <c r="F1785" s="52" t="s">
        <v>21</v>
      </c>
      <c r="G1785" s="52" t="s">
        <v>44</v>
      </c>
      <c r="H1785" s="52" t="s">
        <v>23</v>
      </c>
      <c r="I1785" s="52">
        <v>2023</v>
      </c>
      <c r="J1785" s="52" t="s">
        <v>32</v>
      </c>
      <c r="K1785" s="52" t="s">
        <v>33</v>
      </c>
      <c r="L1785" s="52" t="s">
        <v>66</v>
      </c>
      <c r="M1785" s="55">
        <v>87.33</v>
      </c>
      <c r="N1785" s="52">
        <v>486</v>
      </c>
      <c r="O1785" s="52">
        <v>0.15</v>
      </c>
      <c r="P1785" s="55">
        <v>828.4</v>
      </c>
      <c r="Q1785" s="75" t="s">
        <v>56</v>
      </c>
    </row>
    <row r="1786" spans="1:17">
      <c r="A1786" s="65">
        <v>3403</v>
      </c>
      <c r="B1786" s="52" t="s">
        <v>41</v>
      </c>
      <c r="C1786" s="52" t="s">
        <v>18</v>
      </c>
      <c r="D1786" s="52" t="s">
        <v>29</v>
      </c>
      <c r="E1786" s="52" t="s">
        <v>62</v>
      </c>
      <c r="F1786" s="52" t="s">
        <v>38</v>
      </c>
      <c r="G1786" s="52" t="s">
        <v>57</v>
      </c>
      <c r="H1786" s="52" t="s">
        <v>23</v>
      </c>
      <c r="I1786" s="52">
        <v>2023</v>
      </c>
      <c r="J1786" s="52" t="s">
        <v>32</v>
      </c>
      <c r="K1786" s="52" t="s">
        <v>73</v>
      </c>
      <c r="L1786" s="52" t="s">
        <v>66</v>
      </c>
      <c r="M1786" s="55">
        <v>98.86</v>
      </c>
      <c r="N1786" s="52">
        <v>458</v>
      </c>
      <c r="O1786" s="52">
        <v>0</v>
      </c>
      <c r="P1786" s="55">
        <v>3361.95</v>
      </c>
      <c r="Q1786" s="75" t="s">
        <v>61</v>
      </c>
    </row>
    <row r="1787" spans="1:17">
      <c r="A1787" s="65">
        <v>3409</v>
      </c>
      <c r="B1787" s="52" t="s">
        <v>41</v>
      </c>
      <c r="C1787" s="52" t="s">
        <v>28</v>
      </c>
      <c r="D1787" s="52" t="s">
        <v>54</v>
      </c>
      <c r="E1787" s="52" t="s">
        <v>67</v>
      </c>
      <c r="F1787" s="52" t="s">
        <v>38</v>
      </c>
      <c r="G1787" s="52" t="s">
        <v>57</v>
      </c>
      <c r="H1787" s="52" t="s">
        <v>23</v>
      </c>
      <c r="I1787" s="52">
        <v>2024</v>
      </c>
      <c r="J1787" s="52" t="s">
        <v>24</v>
      </c>
      <c r="K1787" s="52" t="s">
        <v>46</v>
      </c>
      <c r="L1787" s="52" t="s">
        <v>69</v>
      </c>
      <c r="M1787" s="55">
        <v>88.44</v>
      </c>
      <c r="N1787" s="52">
        <v>423</v>
      </c>
      <c r="O1787" s="52">
        <v>0.12</v>
      </c>
      <c r="P1787" s="55">
        <v>1518.8</v>
      </c>
      <c r="Q1787" s="75" t="s">
        <v>47</v>
      </c>
    </row>
    <row r="1788" spans="1:17">
      <c r="A1788" s="65">
        <v>3410</v>
      </c>
      <c r="B1788" s="52" t="s">
        <v>41</v>
      </c>
      <c r="C1788" s="52" t="s">
        <v>28</v>
      </c>
      <c r="D1788" s="52" t="s">
        <v>19</v>
      </c>
      <c r="E1788" s="52" t="s">
        <v>37</v>
      </c>
      <c r="F1788" s="52" t="s">
        <v>60</v>
      </c>
      <c r="G1788" s="52" t="s">
        <v>44</v>
      </c>
      <c r="H1788" s="52" t="s">
        <v>23</v>
      </c>
      <c r="I1788" s="52">
        <v>2024</v>
      </c>
      <c r="J1788" s="52" t="s">
        <v>63</v>
      </c>
      <c r="K1788" s="52" t="s">
        <v>46</v>
      </c>
      <c r="L1788" s="52" t="s">
        <v>39</v>
      </c>
      <c r="M1788" s="55">
        <v>59.31</v>
      </c>
      <c r="N1788" s="52">
        <v>417</v>
      </c>
      <c r="O1788" s="52">
        <v>0.17</v>
      </c>
      <c r="P1788" s="55">
        <v>548.70000000000005</v>
      </c>
      <c r="Q1788" s="75" t="s">
        <v>47</v>
      </c>
    </row>
    <row r="1789" spans="1:17">
      <c r="A1789" s="65">
        <v>3411</v>
      </c>
      <c r="B1789" s="52" t="s">
        <v>41</v>
      </c>
      <c r="C1789" s="52" t="s">
        <v>49</v>
      </c>
      <c r="D1789" s="52" t="s">
        <v>19</v>
      </c>
      <c r="E1789" s="52" t="s">
        <v>62</v>
      </c>
      <c r="F1789" s="52" t="s">
        <v>43</v>
      </c>
      <c r="G1789" s="52" t="s">
        <v>22</v>
      </c>
      <c r="H1789" s="52" t="s">
        <v>23</v>
      </c>
      <c r="I1789" s="52">
        <v>2024</v>
      </c>
      <c r="J1789" s="52" t="s">
        <v>24</v>
      </c>
      <c r="K1789" s="52" t="s">
        <v>65</v>
      </c>
      <c r="L1789" s="52" t="s">
        <v>26</v>
      </c>
      <c r="M1789" s="55">
        <v>74.77</v>
      </c>
      <c r="N1789" s="52">
        <v>331</v>
      </c>
      <c r="O1789" s="52">
        <v>0.17</v>
      </c>
      <c r="P1789" s="55">
        <v>4895.03</v>
      </c>
      <c r="Q1789" s="75" t="s">
        <v>27</v>
      </c>
    </row>
    <row r="1790" spans="1:17">
      <c r="A1790" s="65">
        <v>3421</v>
      </c>
      <c r="B1790" s="52" t="s">
        <v>41</v>
      </c>
      <c r="C1790" s="52" t="s">
        <v>18</v>
      </c>
      <c r="D1790" s="52" t="s">
        <v>50</v>
      </c>
      <c r="E1790" s="52" t="s">
        <v>67</v>
      </c>
      <c r="F1790" s="52" t="s">
        <v>60</v>
      </c>
      <c r="G1790" s="52" t="s">
        <v>22</v>
      </c>
      <c r="H1790" s="52" t="s">
        <v>23</v>
      </c>
      <c r="I1790" s="52">
        <v>2024</v>
      </c>
      <c r="J1790" s="52" t="s">
        <v>63</v>
      </c>
      <c r="K1790" s="52" t="s">
        <v>51</v>
      </c>
      <c r="L1790" s="52" t="s">
        <v>34</v>
      </c>
      <c r="M1790" s="55">
        <v>80.72</v>
      </c>
      <c r="N1790" s="52">
        <v>470</v>
      </c>
      <c r="O1790" s="52">
        <v>0.28000000000000003</v>
      </c>
      <c r="P1790" s="55">
        <v>89.21</v>
      </c>
      <c r="Q1790" s="75" t="s">
        <v>56</v>
      </c>
    </row>
    <row r="1791" spans="1:17">
      <c r="A1791" s="65">
        <v>3423</v>
      </c>
      <c r="B1791" s="52" t="s">
        <v>41</v>
      </c>
      <c r="C1791" s="52" t="s">
        <v>18</v>
      </c>
      <c r="D1791" s="52" t="s">
        <v>29</v>
      </c>
      <c r="E1791" s="52" t="s">
        <v>62</v>
      </c>
      <c r="F1791" s="52" t="s">
        <v>38</v>
      </c>
      <c r="G1791" s="52" t="s">
        <v>57</v>
      </c>
      <c r="H1791" s="52" t="s">
        <v>31</v>
      </c>
      <c r="I1791" s="52">
        <v>2024</v>
      </c>
      <c r="J1791" s="52" t="s">
        <v>45</v>
      </c>
      <c r="K1791" s="52" t="s">
        <v>65</v>
      </c>
      <c r="L1791" s="52" t="s">
        <v>66</v>
      </c>
      <c r="M1791" s="55">
        <v>82.37</v>
      </c>
      <c r="N1791" s="52">
        <v>104</v>
      </c>
      <c r="O1791" s="52">
        <v>0.19</v>
      </c>
      <c r="P1791" s="55">
        <v>4782.2299999999996</v>
      </c>
      <c r="Q1791" s="75" t="s">
        <v>61</v>
      </c>
    </row>
    <row r="1792" spans="1:17">
      <c r="A1792" s="65">
        <v>3426</v>
      </c>
      <c r="B1792" s="52" t="s">
        <v>41</v>
      </c>
      <c r="C1792" s="52" t="s">
        <v>18</v>
      </c>
      <c r="D1792" s="52" t="s">
        <v>42</v>
      </c>
      <c r="E1792" s="52" t="s">
        <v>20</v>
      </c>
      <c r="F1792" s="52" t="s">
        <v>60</v>
      </c>
      <c r="G1792" s="52" t="s">
        <v>22</v>
      </c>
      <c r="H1792" s="52" t="s">
        <v>23</v>
      </c>
      <c r="I1792" s="52">
        <v>2023</v>
      </c>
      <c r="J1792" s="52" t="s">
        <v>63</v>
      </c>
      <c r="K1792" s="52" t="s">
        <v>25</v>
      </c>
      <c r="L1792" s="52" t="s">
        <v>39</v>
      </c>
      <c r="M1792" s="55">
        <v>46.17</v>
      </c>
      <c r="N1792" s="52">
        <v>300</v>
      </c>
      <c r="O1792" s="52">
        <v>0.16</v>
      </c>
      <c r="P1792" s="55">
        <v>3875.32</v>
      </c>
      <c r="Q1792" s="75" t="s">
        <v>56</v>
      </c>
    </row>
    <row r="1793" spans="1:17">
      <c r="A1793" s="65">
        <v>3432</v>
      </c>
      <c r="B1793" s="52" t="s">
        <v>41</v>
      </c>
      <c r="C1793" s="52" t="s">
        <v>28</v>
      </c>
      <c r="D1793" s="52" t="s">
        <v>29</v>
      </c>
      <c r="E1793" s="52" t="s">
        <v>67</v>
      </c>
      <c r="F1793" s="52" t="s">
        <v>21</v>
      </c>
      <c r="G1793" s="52" t="s">
        <v>22</v>
      </c>
      <c r="H1793" s="52" t="s">
        <v>31</v>
      </c>
      <c r="I1793" s="52">
        <v>2023</v>
      </c>
      <c r="J1793" s="52" t="s">
        <v>45</v>
      </c>
      <c r="K1793" s="52" t="s">
        <v>68</v>
      </c>
      <c r="L1793" s="52" t="s">
        <v>66</v>
      </c>
      <c r="M1793" s="55">
        <v>91.02</v>
      </c>
      <c r="N1793" s="52">
        <v>31</v>
      </c>
      <c r="O1793" s="52">
        <v>0.23</v>
      </c>
      <c r="P1793" s="55">
        <v>4871.7299999999996</v>
      </c>
      <c r="Q1793" s="75" t="s">
        <v>47</v>
      </c>
    </row>
    <row r="1794" spans="1:17">
      <c r="A1794" s="65">
        <v>3435</v>
      </c>
      <c r="B1794" s="52" t="s">
        <v>41</v>
      </c>
      <c r="C1794" s="52" t="s">
        <v>35</v>
      </c>
      <c r="D1794" s="52" t="s">
        <v>29</v>
      </c>
      <c r="E1794" s="52" t="s">
        <v>67</v>
      </c>
      <c r="F1794" s="52" t="s">
        <v>60</v>
      </c>
      <c r="G1794" s="52" t="s">
        <v>22</v>
      </c>
      <c r="H1794" s="52" t="s">
        <v>23</v>
      </c>
      <c r="I1794" s="52">
        <v>2024</v>
      </c>
      <c r="J1794" s="52" t="s">
        <v>24</v>
      </c>
      <c r="K1794" s="52" t="s">
        <v>64</v>
      </c>
      <c r="L1794" s="52" t="s">
        <v>26</v>
      </c>
      <c r="M1794" s="55">
        <v>49.78</v>
      </c>
      <c r="N1794" s="52">
        <v>225</v>
      </c>
      <c r="O1794" s="52">
        <v>0.17</v>
      </c>
      <c r="P1794" s="55">
        <v>3204.28</v>
      </c>
      <c r="Q1794" s="75" t="s">
        <v>47</v>
      </c>
    </row>
    <row r="1795" spans="1:17">
      <c r="A1795" s="65">
        <v>3436</v>
      </c>
      <c r="B1795" s="52" t="s">
        <v>41</v>
      </c>
      <c r="C1795" s="52" t="s">
        <v>35</v>
      </c>
      <c r="D1795" s="52" t="s">
        <v>50</v>
      </c>
      <c r="E1795" s="52" t="s">
        <v>62</v>
      </c>
      <c r="F1795" s="52" t="s">
        <v>38</v>
      </c>
      <c r="G1795" s="52" t="s">
        <v>44</v>
      </c>
      <c r="H1795" s="52" t="s">
        <v>31</v>
      </c>
      <c r="I1795" s="52">
        <v>2024</v>
      </c>
      <c r="J1795" s="52" t="s">
        <v>32</v>
      </c>
      <c r="K1795" s="52" t="s">
        <v>68</v>
      </c>
      <c r="L1795" s="52" t="s">
        <v>66</v>
      </c>
      <c r="M1795" s="55">
        <v>96.31</v>
      </c>
      <c r="N1795" s="52">
        <v>69</v>
      </c>
      <c r="O1795" s="52">
        <v>0.01</v>
      </c>
      <c r="P1795" s="55">
        <v>3292.56</v>
      </c>
      <c r="Q1795" s="75" t="s">
        <v>40</v>
      </c>
    </row>
    <row r="1796" spans="1:17">
      <c r="A1796" s="65">
        <v>3444</v>
      </c>
      <c r="B1796" s="52" t="s">
        <v>41</v>
      </c>
      <c r="C1796" s="52" t="s">
        <v>35</v>
      </c>
      <c r="D1796" s="52" t="s">
        <v>36</v>
      </c>
      <c r="E1796" s="52" t="s">
        <v>62</v>
      </c>
      <c r="F1796" s="52" t="s">
        <v>21</v>
      </c>
      <c r="G1796" s="52" t="s">
        <v>57</v>
      </c>
      <c r="H1796" s="52" t="s">
        <v>31</v>
      </c>
      <c r="I1796" s="52">
        <v>2023</v>
      </c>
      <c r="J1796" s="52" t="s">
        <v>24</v>
      </c>
      <c r="K1796" s="52" t="s">
        <v>64</v>
      </c>
      <c r="L1796" s="52" t="s">
        <v>66</v>
      </c>
      <c r="M1796" s="55">
        <v>75.45</v>
      </c>
      <c r="N1796" s="52">
        <v>351</v>
      </c>
      <c r="O1796" s="52">
        <v>0.14000000000000001</v>
      </c>
      <c r="P1796" s="55">
        <v>4762.8900000000003</v>
      </c>
      <c r="Q1796" s="75" t="s">
        <v>56</v>
      </c>
    </row>
    <row r="1797" spans="1:17">
      <c r="A1797" s="65">
        <v>3446</v>
      </c>
      <c r="B1797" s="52" t="s">
        <v>41</v>
      </c>
      <c r="C1797" s="52" t="s">
        <v>49</v>
      </c>
      <c r="D1797" s="52" t="s">
        <v>42</v>
      </c>
      <c r="E1797" s="52" t="s">
        <v>67</v>
      </c>
      <c r="F1797" s="52" t="s">
        <v>55</v>
      </c>
      <c r="G1797" s="52" t="s">
        <v>44</v>
      </c>
      <c r="H1797" s="52" t="s">
        <v>31</v>
      </c>
      <c r="I1797" s="52">
        <v>2023</v>
      </c>
      <c r="J1797" s="52" t="s">
        <v>45</v>
      </c>
      <c r="K1797" s="52" t="s">
        <v>51</v>
      </c>
      <c r="L1797" s="52" t="s">
        <v>69</v>
      </c>
      <c r="M1797" s="55">
        <v>17.27</v>
      </c>
      <c r="N1797" s="52">
        <v>76</v>
      </c>
      <c r="O1797" s="52">
        <v>0.12</v>
      </c>
      <c r="P1797" s="55">
        <v>71.33</v>
      </c>
      <c r="Q1797" s="75" t="s">
        <v>47</v>
      </c>
    </row>
    <row r="1798" spans="1:17">
      <c r="A1798" s="65">
        <v>3447</v>
      </c>
      <c r="B1798" s="52" t="s">
        <v>41</v>
      </c>
      <c r="C1798" s="52" t="s">
        <v>35</v>
      </c>
      <c r="D1798" s="52" t="s">
        <v>19</v>
      </c>
      <c r="E1798" s="52" t="s">
        <v>37</v>
      </c>
      <c r="F1798" s="52" t="s">
        <v>21</v>
      </c>
      <c r="G1798" s="52" t="s">
        <v>44</v>
      </c>
      <c r="H1798" s="52" t="s">
        <v>23</v>
      </c>
      <c r="I1798" s="52">
        <v>2024</v>
      </c>
      <c r="J1798" s="52" t="s">
        <v>45</v>
      </c>
      <c r="K1798" s="52" t="s">
        <v>65</v>
      </c>
      <c r="L1798" s="52" t="s">
        <v>34</v>
      </c>
      <c r="M1798" s="55">
        <v>60.44</v>
      </c>
      <c r="N1798" s="52">
        <v>387</v>
      </c>
      <c r="O1798" s="52">
        <v>0.18</v>
      </c>
      <c r="P1798" s="55">
        <v>1451.29</v>
      </c>
      <c r="Q1798" s="75" t="s">
        <v>61</v>
      </c>
    </row>
    <row r="1799" spans="1:17">
      <c r="A1799" s="65">
        <v>3450</v>
      </c>
      <c r="B1799" s="52" t="s">
        <v>41</v>
      </c>
      <c r="C1799" s="52" t="s">
        <v>18</v>
      </c>
      <c r="D1799" s="52" t="s">
        <v>50</v>
      </c>
      <c r="E1799" s="52" t="s">
        <v>70</v>
      </c>
      <c r="F1799" s="52" t="s">
        <v>43</v>
      </c>
      <c r="G1799" s="52" t="s">
        <v>22</v>
      </c>
      <c r="H1799" s="52" t="s">
        <v>31</v>
      </c>
      <c r="I1799" s="52">
        <v>2024</v>
      </c>
      <c r="J1799" s="52" t="s">
        <v>63</v>
      </c>
      <c r="K1799" s="52" t="s">
        <v>58</v>
      </c>
      <c r="L1799" s="52" t="s">
        <v>34</v>
      </c>
      <c r="M1799" s="55">
        <v>37.92</v>
      </c>
      <c r="N1799" s="52">
        <v>349</v>
      </c>
      <c r="O1799" s="52">
        <v>0.3</v>
      </c>
      <c r="P1799" s="55">
        <v>2525.27</v>
      </c>
      <c r="Q1799" s="75" t="s">
        <v>47</v>
      </c>
    </row>
    <row r="1800" spans="1:17">
      <c r="A1800" s="65">
        <v>3452</v>
      </c>
      <c r="B1800" s="52" t="s">
        <v>41</v>
      </c>
      <c r="C1800" s="52" t="s">
        <v>28</v>
      </c>
      <c r="D1800" s="52" t="s">
        <v>52</v>
      </c>
      <c r="E1800" s="52" t="s">
        <v>30</v>
      </c>
      <c r="F1800" s="52" t="s">
        <v>60</v>
      </c>
      <c r="G1800" s="52" t="s">
        <v>22</v>
      </c>
      <c r="H1800" s="52" t="s">
        <v>23</v>
      </c>
      <c r="I1800" s="52">
        <v>2024</v>
      </c>
      <c r="J1800" s="52" t="s">
        <v>24</v>
      </c>
      <c r="K1800" s="52" t="s">
        <v>72</v>
      </c>
      <c r="L1800" s="52" t="s">
        <v>34</v>
      </c>
      <c r="M1800" s="55">
        <v>23.91</v>
      </c>
      <c r="N1800" s="52">
        <v>326</v>
      </c>
      <c r="O1800" s="52">
        <v>0.2</v>
      </c>
      <c r="P1800" s="55">
        <v>1805.98</v>
      </c>
      <c r="Q1800" s="75" t="s">
        <v>56</v>
      </c>
    </row>
    <row r="1801" spans="1:17">
      <c r="A1801" s="65">
        <v>3454</v>
      </c>
      <c r="B1801" s="52" t="s">
        <v>41</v>
      </c>
      <c r="C1801" s="52" t="s">
        <v>35</v>
      </c>
      <c r="D1801" s="52" t="s">
        <v>50</v>
      </c>
      <c r="E1801" s="52" t="s">
        <v>30</v>
      </c>
      <c r="F1801" s="52" t="s">
        <v>55</v>
      </c>
      <c r="G1801" s="52" t="s">
        <v>44</v>
      </c>
      <c r="H1801" s="52" t="s">
        <v>31</v>
      </c>
      <c r="I1801" s="52">
        <v>2023</v>
      </c>
      <c r="J1801" s="52" t="s">
        <v>45</v>
      </c>
      <c r="K1801" s="52" t="s">
        <v>25</v>
      </c>
      <c r="L1801" s="52" t="s">
        <v>66</v>
      </c>
      <c r="M1801" s="55">
        <v>69.61</v>
      </c>
      <c r="N1801" s="52">
        <v>194</v>
      </c>
      <c r="O1801" s="52">
        <v>0.12</v>
      </c>
      <c r="P1801" s="55">
        <v>4284.3500000000004</v>
      </c>
      <c r="Q1801" s="75" t="s">
        <v>56</v>
      </c>
    </row>
    <row r="1802" spans="1:17">
      <c r="A1802" s="65">
        <v>3458</v>
      </c>
      <c r="B1802" s="52" t="s">
        <v>41</v>
      </c>
      <c r="C1802" s="52" t="s">
        <v>49</v>
      </c>
      <c r="D1802" s="52" t="s">
        <v>29</v>
      </c>
      <c r="E1802" s="52" t="s">
        <v>70</v>
      </c>
      <c r="F1802" s="52" t="s">
        <v>21</v>
      </c>
      <c r="G1802" s="52" t="s">
        <v>22</v>
      </c>
      <c r="H1802" s="52" t="s">
        <v>23</v>
      </c>
      <c r="I1802" s="52">
        <v>2023</v>
      </c>
      <c r="J1802" s="52" t="s">
        <v>32</v>
      </c>
      <c r="K1802" s="52" t="s">
        <v>64</v>
      </c>
      <c r="L1802" s="52" t="s">
        <v>69</v>
      </c>
      <c r="M1802" s="55">
        <v>58.94</v>
      </c>
      <c r="N1802" s="52">
        <v>189</v>
      </c>
      <c r="O1802" s="52">
        <v>0.12</v>
      </c>
      <c r="P1802" s="55">
        <v>4829.0200000000004</v>
      </c>
      <c r="Q1802" s="75" t="s">
        <v>47</v>
      </c>
    </row>
    <row r="1803" spans="1:17">
      <c r="A1803" s="65">
        <v>3463</v>
      </c>
      <c r="B1803" s="52" t="s">
        <v>41</v>
      </c>
      <c r="C1803" s="52" t="s">
        <v>49</v>
      </c>
      <c r="D1803" s="52" t="s">
        <v>54</v>
      </c>
      <c r="E1803" s="52" t="s">
        <v>70</v>
      </c>
      <c r="F1803" s="52" t="s">
        <v>21</v>
      </c>
      <c r="G1803" s="52" t="s">
        <v>44</v>
      </c>
      <c r="H1803" s="52" t="s">
        <v>23</v>
      </c>
      <c r="I1803" s="52">
        <v>2024</v>
      </c>
      <c r="J1803" s="52" t="s">
        <v>24</v>
      </c>
      <c r="K1803" s="52" t="s">
        <v>72</v>
      </c>
      <c r="L1803" s="52" t="s">
        <v>66</v>
      </c>
      <c r="M1803" s="55">
        <v>99.65</v>
      </c>
      <c r="N1803" s="52">
        <v>200</v>
      </c>
      <c r="O1803" s="52">
        <v>0.28000000000000003</v>
      </c>
      <c r="P1803" s="55">
        <v>4438.3599999999997</v>
      </c>
      <c r="Q1803" s="75" t="s">
        <v>61</v>
      </c>
    </row>
    <row r="1804" spans="1:17">
      <c r="A1804" s="65">
        <v>3465</v>
      </c>
      <c r="B1804" s="52" t="s">
        <v>41</v>
      </c>
      <c r="C1804" s="52" t="s">
        <v>18</v>
      </c>
      <c r="D1804" s="52" t="s">
        <v>42</v>
      </c>
      <c r="E1804" s="52" t="s">
        <v>67</v>
      </c>
      <c r="F1804" s="52" t="s">
        <v>60</v>
      </c>
      <c r="G1804" s="52" t="s">
        <v>57</v>
      </c>
      <c r="H1804" s="52" t="s">
        <v>23</v>
      </c>
      <c r="I1804" s="52">
        <v>2023</v>
      </c>
      <c r="J1804" s="52" t="s">
        <v>32</v>
      </c>
      <c r="K1804" s="52" t="s">
        <v>64</v>
      </c>
      <c r="L1804" s="52" t="s">
        <v>39</v>
      </c>
      <c r="M1804" s="55">
        <v>20.22</v>
      </c>
      <c r="N1804" s="52">
        <v>103</v>
      </c>
      <c r="O1804" s="52">
        <v>0.14000000000000001</v>
      </c>
      <c r="P1804" s="55">
        <v>100.07</v>
      </c>
      <c r="Q1804" s="75" t="s">
        <v>56</v>
      </c>
    </row>
    <row r="1805" spans="1:17">
      <c r="A1805" s="65">
        <v>3467</v>
      </c>
      <c r="B1805" s="52" t="s">
        <v>41</v>
      </c>
      <c r="C1805" s="52" t="s">
        <v>35</v>
      </c>
      <c r="D1805" s="52" t="s">
        <v>19</v>
      </c>
      <c r="E1805" s="52" t="s">
        <v>59</v>
      </c>
      <c r="F1805" s="52" t="s">
        <v>60</v>
      </c>
      <c r="G1805" s="52" t="s">
        <v>57</v>
      </c>
      <c r="H1805" s="52" t="s">
        <v>31</v>
      </c>
      <c r="I1805" s="52">
        <v>2023</v>
      </c>
      <c r="J1805" s="52" t="s">
        <v>24</v>
      </c>
      <c r="K1805" s="52" t="s">
        <v>64</v>
      </c>
      <c r="L1805" s="52" t="s">
        <v>39</v>
      </c>
      <c r="M1805" s="55">
        <v>27.85</v>
      </c>
      <c r="N1805" s="52">
        <v>10</v>
      </c>
      <c r="O1805" s="52">
        <v>0.15</v>
      </c>
      <c r="P1805" s="55">
        <v>486.07</v>
      </c>
      <c r="Q1805" s="75" t="s">
        <v>40</v>
      </c>
    </row>
    <row r="1806" spans="1:17">
      <c r="A1806" s="65">
        <v>3473</v>
      </c>
      <c r="B1806" s="52" t="s">
        <v>41</v>
      </c>
      <c r="C1806" s="52" t="s">
        <v>18</v>
      </c>
      <c r="D1806" s="52" t="s">
        <v>54</v>
      </c>
      <c r="E1806" s="52" t="s">
        <v>59</v>
      </c>
      <c r="F1806" s="52" t="s">
        <v>55</v>
      </c>
      <c r="G1806" s="52" t="s">
        <v>22</v>
      </c>
      <c r="H1806" s="52" t="s">
        <v>23</v>
      </c>
      <c r="I1806" s="52">
        <v>2023</v>
      </c>
      <c r="J1806" s="52" t="s">
        <v>32</v>
      </c>
      <c r="K1806" s="52" t="s">
        <v>51</v>
      </c>
      <c r="L1806" s="52" t="s">
        <v>39</v>
      </c>
      <c r="M1806" s="55">
        <v>59.38</v>
      </c>
      <c r="N1806" s="52">
        <v>328</v>
      </c>
      <c r="O1806" s="52">
        <v>0.19</v>
      </c>
      <c r="P1806" s="55">
        <v>3365.78</v>
      </c>
      <c r="Q1806" s="75" t="s">
        <v>40</v>
      </c>
    </row>
    <row r="1807" spans="1:17">
      <c r="A1807" s="65">
        <v>3479</v>
      </c>
      <c r="B1807" s="52" t="s">
        <v>41</v>
      </c>
      <c r="C1807" s="52" t="s">
        <v>49</v>
      </c>
      <c r="D1807" s="52" t="s">
        <v>36</v>
      </c>
      <c r="E1807" s="52" t="s">
        <v>67</v>
      </c>
      <c r="F1807" s="52" t="s">
        <v>43</v>
      </c>
      <c r="G1807" s="52" t="s">
        <v>22</v>
      </c>
      <c r="H1807" s="52" t="s">
        <v>23</v>
      </c>
      <c r="I1807" s="52">
        <v>2023</v>
      </c>
      <c r="J1807" s="52" t="s">
        <v>24</v>
      </c>
      <c r="K1807" s="52" t="s">
        <v>65</v>
      </c>
      <c r="L1807" s="52" t="s">
        <v>34</v>
      </c>
      <c r="M1807" s="55">
        <v>23.3</v>
      </c>
      <c r="N1807" s="52">
        <v>69</v>
      </c>
      <c r="O1807" s="52">
        <v>0.17</v>
      </c>
      <c r="P1807" s="55">
        <v>3805.82</v>
      </c>
      <c r="Q1807" s="75" t="s">
        <v>56</v>
      </c>
    </row>
    <row r="1808" spans="1:17">
      <c r="A1808" s="65">
        <v>3482</v>
      </c>
      <c r="B1808" s="52" t="s">
        <v>41</v>
      </c>
      <c r="C1808" s="52" t="s">
        <v>18</v>
      </c>
      <c r="D1808" s="52" t="s">
        <v>50</v>
      </c>
      <c r="E1808" s="52" t="s">
        <v>70</v>
      </c>
      <c r="F1808" s="52" t="s">
        <v>38</v>
      </c>
      <c r="G1808" s="52" t="s">
        <v>44</v>
      </c>
      <c r="H1808" s="52" t="s">
        <v>31</v>
      </c>
      <c r="I1808" s="52">
        <v>2024</v>
      </c>
      <c r="J1808" s="52" t="s">
        <v>45</v>
      </c>
      <c r="K1808" s="52" t="s">
        <v>65</v>
      </c>
      <c r="L1808" s="52" t="s">
        <v>26</v>
      </c>
      <c r="M1808" s="55">
        <v>97.66</v>
      </c>
      <c r="N1808" s="52">
        <v>144</v>
      </c>
      <c r="O1808" s="52">
        <v>0.05</v>
      </c>
      <c r="P1808" s="55">
        <v>3544.03</v>
      </c>
      <c r="Q1808" s="75" t="s">
        <v>56</v>
      </c>
    </row>
    <row r="1809" spans="1:17">
      <c r="A1809" s="65">
        <v>3485</v>
      </c>
      <c r="B1809" s="52" t="s">
        <v>41</v>
      </c>
      <c r="C1809" s="52" t="s">
        <v>35</v>
      </c>
      <c r="D1809" s="52" t="s">
        <v>36</v>
      </c>
      <c r="E1809" s="52" t="s">
        <v>37</v>
      </c>
      <c r="F1809" s="52" t="s">
        <v>60</v>
      </c>
      <c r="G1809" s="52" t="s">
        <v>22</v>
      </c>
      <c r="H1809" s="52" t="s">
        <v>31</v>
      </c>
      <c r="I1809" s="52">
        <v>2024</v>
      </c>
      <c r="J1809" s="52" t="s">
        <v>45</v>
      </c>
      <c r="K1809" s="52" t="s">
        <v>51</v>
      </c>
      <c r="L1809" s="52" t="s">
        <v>39</v>
      </c>
      <c r="M1809" s="55">
        <v>88.38</v>
      </c>
      <c r="N1809" s="52">
        <v>113</v>
      </c>
      <c r="O1809" s="52">
        <v>0.28999999999999998</v>
      </c>
      <c r="P1809" s="55">
        <v>570.45000000000005</v>
      </c>
      <c r="Q1809" s="75" t="s">
        <v>40</v>
      </c>
    </row>
    <row r="1810" spans="1:17">
      <c r="A1810" s="65">
        <v>3486</v>
      </c>
      <c r="B1810" s="52" t="s">
        <v>41</v>
      </c>
      <c r="C1810" s="52" t="s">
        <v>18</v>
      </c>
      <c r="D1810" s="52" t="s">
        <v>36</v>
      </c>
      <c r="E1810" s="52" t="s">
        <v>20</v>
      </c>
      <c r="F1810" s="52" t="s">
        <v>38</v>
      </c>
      <c r="G1810" s="52" t="s">
        <v>44</v>
      </c>
      <c r="H1810" s="52" t="s">
        <v>31</v>
      </c>
      <c r="I1810" s="52">
        <v>2023</v>
      </c>
      <c r="J1810" s="52" t="s">
        <v>45</v>
      </c>
      <c r="K1810" s="52" t="s">
        <v>25</v>
      </c>
      <c r="L1810" s="52" t="s">
        <v>26</v>
      </c>
      <c r="M1810" s="55">
        <v>37.31</v>
      </c>
      <c r="N1810" s="52">
        <v>338</v>
      </c>
      <c r="O1810" s="52">
        <v>0.23</v>
      </c>
      <c r="P1810" s="55">
        <v>3216.79</v>
      </c>
      <c r="Q1810" s="75" t="s">
        <v>61</v>
      </c>
    </row>
    <row r="1811" spans="1:17">
      <c r="A1811" s="65">
        <v>3487</v>
      </c>
      <c r="B1811" s="52" t="s">
        <v>41</v>
      </c>
      <c r="C1811" s="52" t="s">
        <v>49</v>
      </c>
      <c r="D1811" s="52" t="s">
        <v>36</v>
      </c>
      <c r="E1811" s="52" t="s">
        <v>37</v>
      </c>
      <c r="F1811" s="52" t="s">
        <v>21</v>
      </c>
      <c r="G1811" s="52" t="s">
        <v>57</v>
      </c>
      <c r="H1811" s="52" t="s">
        <v>23</v>
      </c>
      <c r="I1811" s="52">
        <v>2024</v>
      </c>
      <c r="J1811" s="52" t="s">
        <v>24</v>
      </c>
      <c r="K1811" s="52" t="s">
        <v>33</v>
      </c>
      <c r="L1811" s="52" t="s">
        <v>39</v>
      </c>
      <c r="M1811" s="55">
        <v>82.45</v>
      </c>
      <c r="N1811" s="52">
        <v>498</v>
      </c>
      <c r="O1811" s="52">
        <v>0.22</v>
      </c>
      <c r="P1811" s="55">
        <v>107.38</v>
      </c>
      <c r="Q1811" s="75" t="s">
        <v>40</v>
      </c>
    </row>
    <row r="1812" spans="1:17">
      <c r="A1812" s="65">
        <v>3493</v>
      </c>
      <c r="B1812" s="52" t="s">
        <v>41</v>
      </c>
      <c r="C1812" s="52" t="s">
        <v>18</v>
      </c>
      <c r="D1812" s="52" t="s">
        <v>29</v>
      </c>
      <c r="E1812" s="52" t="s">
        <v>20</v>
      </c>
      <c r="F1812" s="52" t="s">
        <v>60</v>
      </c>
      <c r="G1812" s="52" t="s">
        <v>57</v>
      </c>
      <c r="H1812" s="52" t="s">
        <v>23</v>
      </c>
      <c r="I1812" s="52">
        <v>2023</v>
      </c>
      <c r="J1812" s="52" t="s">
        <v>32</v>
      </c>
      <c r="K1812" s="52" t="s">
        <v>53</v>
      </c>
      <c r="L1812" s="52" t="s">
        <v>34</v>
      </c>
      <c r="M1812" s="55">
        <v>57.73</v>
      </c>
      <c r="N1812" s="52">
        <v>395</v>
      </c>
      <c r="O1812" s="52">
        <v>0.17</v>
      </c>
      <c r="P1812" s="55">
        <v>2345.19</v>
      </c>
      <c r="Q1812" s="75" t="s">
        <v>47</v>
      </c>
    </row>
    <row r="1813" spans="1:17">
      <c r="A1813" s="65">
        <v>3495</v>
      </c>
      <c r="B1813" s="52" t="s">
        <v>41</v>
      </c>
      <c r="C1813" s="52" t="s">
        <v>49</v>
      </c>
      <c r="D1813" s="52" t="s">
        <v>29</v>
      </c>
      <c r="E1813" s="52" t="s">
        <v>62</v>
      </c>
      <c r="F1813" s="52" t="s">
        <v>38</v>
      </c>
      <c r="G1813" s="52" t="s">
        <v>44</v>
      </c>
      <c r="H1813" s="52" t="s">
        <v>23</v>
      </c>
      <c r="I1813" s="52">
        <v>2024</v>
      </c>
      <c r="J1813" s="52" t="s">
        <v>63</v>
      </c>
      <c r="K1813" s="52" t="s">
        <v>68</v>
      </c>
      <c r="L1813" s="52" t="s">
        <v>26</v>
      </c>
      <c r="M1813" s="55">
        <v>84.36</v>
      </c>
      <c r="N1813" s="52">
        <v>54</v>
      </c>
      <c r="O1813" s="52">
        <v>0.12</v>
      </c>
      <c r="P1813" s="55">
        <v>1719.36</v>
      </c>
      <c r="Q1813" s="75" t="s">
        <v>27</v>
      </c>
    </row>
    <row r="1814" spans="1:17">
      <c r="A1814" s="65">
        <v>3503</v>
      </c>
      <c r="B1814" s="52" t="s">
        <v>41</v>
      </c>
      <c r="C1814" s="52" t="s">
        <v>28</v>
      </c>
      <c r="D1814" s="52" t="s">
        <v>54</v>
      </c>
      <c r="E1814" s="52" t="s">
        <v>62</v>
      </c>
      <c r="F1814" s="52" t="s">
        <v>43</v>
      </c>
      <c r="G1814" s="52" t="s">
        <v>57</v>
      </c>
      <c r="H1814" s="52" t="s">
        <v>23</v>
      </c>
      <c r="I1814" s="52">
        <v>2024</v>
      </c>
      <c r="J1814" s="52" t="s">
        <v>63</v>
      </c>
      <c r="K1814" s="52" t="s">
        <v>33</v>
      </c>
      <c r="L1814" s="52" t="s">
        <v>66</v>
      </c>
      <c r="M1814" s="55">
        <v>26.8</v>
      </c>
      <c r="N1814" s="52">
        <v>432</v>
      </c>
      <c r="O1814" s="52">
        <v>0.01</v>
      </c>
      <c r="P1814" s="55">
        <v>4186.76</v>
      </c>
      <c r="Q1814" s="75" t="s">
        <v>27</v>
      </c>
    </row>
    <row r="1815" spans="1:17">
      <c r="A1815" s="65">
        <v>3504</v>
      </c>
      <c r="B1815" s="52" t="s">
        <v>41</v>
      </c>
      <c r="C1815" s="52" t="s">
        <v>49</v>
      </c>
      <c r="D1815" s="52" t="s">
        <v>29</v>
      </c>
      <c r="E1815" s="52" t="s">
        <v>37</v>
      </c>
      <c r="F1815" s="52" t="s">
        <v>43</v>
      </c>
      <c r="G1815" s="52" t="s">
        <v>44</v>
      </c>
      <c r="H1815" s="52" t="s">
        <v>31</v>
      </c>
      <c r="I1815" s="52">
        <v>2024</v>
      </c>
      <c r="J1815" s="52" t="s">
        <v>63</v>
      </c>
      <c r="K1815" s="52" t="s">
        <v>25</v>
      </c>
      <c r="L1815" s="52" t="s">
        <v>26</v>
      </c>
      <c r="M1815" s="55">
        <v>77.87</v>
      </c>
      <c r="N1815" s="52">
        <v>1</v>
      </c>
      <c r="O1815" s="52">
        <v>0.23</v>
      </c>
      <c r="P1815" s="55">
        <v>2159</v>
      </c>
      <c r="Q1815" s="75" t="s">
        <v>61</v>
      </c>
    </row>
    <row r="1816" spans="1:17">
      <c r="A1816" s="65">
        <v>3505</v>
      </c>
      <c r="B1816" s="52" t="s">
        <v>41</v>
      </c>
      <c r="C1816" s="52" t="s">
        <v>49</v>
      </c>
      <c r="D1816" s="52" t="s">
        <v>19</v>
      </c>
      <c r="E1816" s="52" t="s">
        <v>30</v>
      </c>
      <c r="F1816" s="52" t="s">
        <v>38</v>
      </c>
      <c r="G1816" s="52" t="s">
        <v>44</v>
      </c>
      <c r="H1816" s="52" t="s">
        <v>23</v>
      </c>
      <c r="I1816" s="52">
        <v>2023</v>
      </c>
      <c r="J1816" s="52" t="s">
        <v>32</v>
      </c>
      <c r="K1816" s="52" t="s">
        <v>71</v>
      </c>
      <c r="L1816" s="52" t="s">
        <v>69</v>
      </c>
      <c r="M1816" s="55">
        <v>46.07</v>
      </c>
      <c r="N1816" s="52">
        <v>236</v>
      </c>
      <c r="O1816" s="52">
        <v>0.28999999999999998</v>
      </c>
      <c r="P1816" s="55">
        <v>4964.4399999999996</v>
      </c>
      <c r="Q1816" s="75" t="s">
        <v>47</v>
      </c>
    </row>
    <row r="1817" spans="1:17">
      <c r="A1817" s="65">
        <v>3506</v>
      </c>
      <c r="B1817" s="52" t="s">
        <v>41</v>
      </c>
      <c r="C1817" s="52" t="s">
        <v>18</v>
      </c>
      <c r="D1817" s="52" t="s">
        <v>54</v>
      </c>
      <c r="E1817" s="52" t="s">
        <v>62</v>
      </c>
      <c r="F1817" s="52" t="s">
        <v>60</v>
      </c>
      <c r="G1817" s="52" t="s">
        <v>22</v>
      </c>
      <c r="H1817" s="52" t="s">
        <v>31</v>
      </c>
      <c r="I1817" s="52">
        <v>2024</v>
      </c>
      <c r="J1817" s="52" t="s">
        <v>45</v>
      </c>
      <c r="K1817" s="52" t="s">
        <v>25</v>
      </c>
      <c r="L1817" s="52" t="s">
        <v>66</v>
      </c>
      <c r="M1817" s="55">
        <v>85.05</v>
      </c>
      <c r="N1817" s="52">
        <v>71</v>
      </c>
      <c r="O1817" s="52">
        <v>0.08</v>
      </c>
      <c r="P1817" s="55">
        <v>348.17</v>
      </c>
      <c r="Q1817" s="75" t="s">
        <v>47</v>
      </c>
    </row>
    <row r="1818" spans="1:17">
      <c r="A1818" s="65">
        <v>3508</v>
      </c>
      <c r="B1818" s="52" t="s">
        <v>41</v>
      </c>
      <c r="C1818" s="52" t="s">
        <v>28</v>
      </c>
      <c r="D1818" s="52" t="s">
        <v>19</v>
      </c>
      <c r="E1818" s="52" t="s">
        <v>62</v>
      </c>
      <c r="F1818" s="52" t="s">
        <v>55</v>
      </c>
      <c r="G1818" s="52" t="s">
        <v>57</v>
      </c>
      <c r="H1818" s="52" t="s">
        <v>31</v>
      </c>
      <c r="I1818" s="52">
        <v>2024</v>
      </c>
      <c r="J1818" s="52" t="s">
        <v>63</v>
      </c>
      <c r="K1818" s="52" t="s">
        <v>25</v>
      </c>
      <c r="L1818" s="52" t="s">
        <v>66</v>
      </c>
      <c r="M1818" s="55">
        <v>80.209999999999994</v>
      </c>
      <c r="N1818" s="52">
        <v>236</v>
      </c>
      <c r="O1818" s="52">
        <v>0.18</v>
      </c>
      <c r="P1818" s="55">
        <v>3285.12</v>
      </c>
      <c r="Q1818" s="75" t="s">
        <v>47</v>
      </c>
    </row>
    <row r="1819" spans="1:17">
      <c r="A1819" s="65">
        <v>3511</v>
      </c>
      <c r="B1819" s="52" t="s">
        <v>41</v>
      </c>
      <c r="C1819" s="52" t="s">
        <v>35</v>
      </c>
      <c r="D1819" s="52" t="s">
        <v>50</v>
      </c>
      <c r="E1819" s="52" t="s">
        <v>37</v>
      </c>
      <c r="F1819" s="52" t="s">
        <v>55</v>
      </c>
      <c r="G1819" s="52" t="s">
        <v>22</v>
      </c>
      <c r="H1819" s="52" t="s">
        <v>31</v>
      </c>
      <c r="I1819" s="52">
        <v>2023</v>
      </c>
      <c r="J1819" s="52" t="s">
        <v>32</v>
      </c>
      <c r="K1819" s="52" t="s">
        <v>68</v>
      </c>
      <c r="L1819" s="52" t="s">
        <v>39</v>
      </c>
      <c r="M1819" s="55">
        <v>84.49</v>
      </c>
      <c r="N1819" s="52">
        <v>48</v>
      </c>
      <c r="O1819" s="52">
        <v>0.27</v>
      </c>
      <c r="P1819" s="55">
        <v>974.77</v>
      </c>
      <c r="Q1819" s="75" t="s">
        <v>27</v>
      </c>
    </row>
    <row r="1820" spans="1:17">
      <c r="A1820" s="65">
        <v>3512</v>
      </c>
      <c r="B1820" s="52" t="s">
        <v>41</v>
      </c>
      <c r="C1820" s="52" t="s">
        <v>49</v>
      </c>
      <c r="D1820" s="52" t="s">
        <v>19</v>
      </c>
      <c r="E1820" s="52" t="s">
        <v>30</v>
      </c>
      <c r="F1820" s="52" t="s">
        <v>38</v>
      </c>
      <c r="G1820" s="52" t="s">
        <v>22</v>
      </c>
      <c r="H1820" s="52" t="s">
        <v>31</v>
      </c>
      <c r="I1820" s="52">
        <v>2024</v>
      </c>
      <c r="J1820" s="52" t="s">
        <v>32</v>
      </c>
      <c r="K1820" s="52" t="s">
        <v>46</v>
      </c>
      <c r="L1820" s="52" t="s">
        <v>34</v>
      </c>
      <c r="M1820" s="55">
        <v>75.34</v>
      </c>
      <c r="N1820" s="52">
        <v>480</v>
      </c>
      <c r="O1820" s="52">
        <v>7.0000000000000007E-2</v>
      </c>
      <c r="P1820" s="55">
        <v>4290.54</v>
      </c>
      <c r="Q1820" s="75" t="s">
        <v>40</v>
      </c>
    </row>
    <row r="1821" spans="1:17">
      <c r="A1821" s="65">
        <v>3513</v>
      </c>
      <c r="B1821" s="52" t="s">
        <v>41</v>
      </c>
      <c r="C1821" s="52" t="s">
        <v>18</v>
      </c>
      <c r="D1821" s="52" t="s">
        <v>54</v>
      </c>
      <c r="E1821" s="52" t="s">
        <v>30</v>
      </c>
      <c r="F1821" s="52" t="s">
        <v>55</v>
      </c>
      <c r="G1821" s="52" t="s">
        <v>57</v>
      </c>
      <c r="H1821" s="52" t="s">
        <v>23</v>
      </c>
      <c r="I1821" s="52">
        <v>2024</v>
      </c>
      <c r="J1821" s="52" t="s">
        <v>45</v>
      </c>
      <c r="K1821" s="52" t="s">
        <v>64</v>
      </c>
      <c r="L1821" s="52" t="s">
        <v>26</v>
      </c>
      <c r="M1821" s="55">
        <v>99.32</v>
      </c>
      <c r="N1821" s="52">
        <v>174</v>
      </c>
      <c r="O1821" s="52">
        <v>0.01</v>
      </c>
      <c r="P1821" s="55">
        <v>4991.97</v>
      </c>
      <c r="Q1821" s="75" t="s">
        <v>56</v>
      </c>
    </row>
    <row r="1822" spans="1:17">
      <c r="A1822" s="65">
        <v>3514</v>
      </c>
      <c r="B1822" s="52" t="s">
        <v>41</v>
      </c>
      <c r="C1822" s="52" t="s">
        <v>35</v>
      </c>
      <c r="D1822" s="52" t="s">
        <v>50</v>
      </c>
      <c r="E1822" s="52" t="s">
        <v>30</v>
      </c>
      <c r="F1822" s="52" t="s">
        <v>38</v>
      </c>
      <c r="G1822" s="52" t="s">
        <v>57</v>
      </c>
      <c r="H1822" s="52" t="s">
        <v>23</v>
      </c>
      <c r="I1822" s="52">
        <v>2023</v>
      </c>
      <c r="J1822" s="52" t="s">
        <v>45</v>
      </c>
      <c r="K1822" s="52" t="s">
        <v>33</v>
      </c>
      <c r="L1822" s="52" t="s">
        <v>34</v>
      </c>
      <c r="M1822" s="55">
        <v>26.8</v>
      </c>
      <c r="N1822" s="52">
        <v>185</v>
      </c>
      <c r="O1822" s="52">
        <v>0.28000000000000003</v>
      </c>
      <c r="P1822" s="55">
        <v>1309.83</v>
      </c>
      <c r="Q1822" s="75" t="s">
        <v>56</v>
      </c>
    </row>
    <row r="1823" spans="1:17">
      <c r="A1823" s="65">
        <v>3517</v>
      </c>
      <c r="B1823" s="52" t="s">
        <v>41</v>
      </c>
      <c r="C1823" s="52" t="s">
        <v>49</v>
      </c>
      <c r="D1823" s="52" t="s">
        <v>19</v>
      </c>
      <c r="E1823" s="52" t="s">
        <v>20</v>
      </c>
      <c r="F1823" s="52" t="s">
        <v>43</v>
      </c>
      <c r="G1823" s="52" t="s">
        <v>57</v>
      </c>
      <c r="H1823" s="52" t="s">
        <v>31</v>
      </c>
      <c r="I1823" s="52">
        <v>2023</v>
      </c>
      <c r="J1823" s="52" t="s">
        <v>63</v>
      </c>
      <c r="K1823" s="52" t="s">
        <v>53</v>
      </c>
      <c r="L1823" s="52" t="s">
        <v>39</v>
      </c>
      <c r="M1823" s="55">
        <v>50.01</v>
      </c>
      <c r="N1823" s="52">
        <v>132</v>
      </c>
      <c r="O1823" s="52">
        <v>0.09</v>
      </c>
      <c r="P1823" s="55">
        <v>797.88</v>
      </c>
      <c r="Q1823" s="75" t="s">
        <v>61</v>
      </c>
    </row>
    <row r="1824" spans="1:17">
      <c r="A1824" s="65">
        <v>3521</v>
      </c>
      <c r="B1824" s="52" t="s">
        <v>41</v>
      </c>
      <c r="C1824" s="52" t="s">
        <v>49</v>
      </c>
      <c r="D1824" s="52" t="s">
        <v>42</v>
      </c>
      <c r="E1824" s="52" t="s">
        <v>59</v>
      </c>
      <c r="F1824" s="52" t="s">
        <v>43</v>
      </c>
      <c r="G1824" s="52" t="s">
        <v>44</v>
      </c>
      <c r="H1824" s="52" t="s">
        <v>23</v>
      </c>
      <c r="I1824" s="52">
        <v>2023</v>
      </c>
      <c r="J1824" s="52" t="s">
        <v>24</v>
      </c>
      <c r="K1824" s="52" t="s">
        <v>33</v>
      </c>
      <c r="L1824" s="52" t="s">
        <v>69</v>
      </c>
      <c r="M1824" s="55">
        <v>43.43</v>
      </c>
      <c r="N1824" s="52">
        <v>22</v>
      </c>
      <c r="O1824" s="52">
        <v>0</v>
      </c>
      <c r="P1824" s="55">
        <v>2017.68</v>
      </c>
      <c r="Q1824" s="75" t="s">
        <v>27</v>
      </c>
    </row>
    <row r="1825" spans="1:17">
      <c r="A1825" s="65">
        <v>3522</v>
      </c>
      <c r="B1825" s="52" t="s">
        <v>41</v>
      </c>
      <c r="C1825" s="52" t="s">
        <v>35</v>
      </c>
      <c r="D1825" s="52" t="s">
        <v>42</v>
      </c>
      <c r="E1825" s="52" t="s">
        <v>70</v>
      </c>
      <c r="F1825" s="52" t="s">
        <v>60</v>
      </c>
      <c r="G1825" s="52" t="s">
        <v>57</v>
      </c>
      <c r="H1825" s="52" t="s">
        <v>23</v>
      </c>
      <c r="I1825" s="52">
        <v>2023</v>
      </c>
      <c r="J1825" s="52" t="s">
        <v>63</v>
      </c>
      <c r="K1825" s="52" t="s">
        <v>58</v>
      </c>
      <c r="L1825" s="52" t="s">
        <v>34</v>
      </c>
      <c r="M1825" s="55">
        <v>17.8</v>
      </c>
      <c r="N1825" s="52">
        <v>166</v>
      </c>
      <c r="O1825" s="52">
        <v>0.25</v>
      </c>
      <c r="P1825" s="55">
        <v>1311.83</v>
      </c>
      <c r="Q1825" s="75" t="s">
        <v>40</v>
      </c>
    </row>
    <row r="1826" spans="1:17">
      <c r="A1826" s="65">
        <v>3528</v>
      </c>
      <c r="B1826" s="52" t="s">
        <v>41</v>
      </c>
      <c r="C1826" s="52" t="s">
        <v>18</v>
      </c>
      <c r="D1826" s="52" t="s">
        <v>54</v>
      </c>
      <c r="E1826" s="52" t="s">
        <v>59</v>
      </c>
      <c r="F1826" s="52" t="s">
        <v>60</v>
      </c>
      <c r="G1826" s="52" t="s">
        <v>44</v>
      </c>
      <c r="H1826" s="52" t="s">
        <v>31</v>
      </c>
      <c r="I1826" s="52">
        <v>2023</v>
      </c>
      <c r="J1826" s="52" t="s">
        <v>32</v>
      </c>
      <c r="K1826" s="52" t="s">
        <v>51</v>
      </c>
      <c r="L1826" s="52" t="s">
        <v>69</v>
      </c>
      <c r="M1826" s="55">
        <v>7.98</v>
      </c>
      <c r="N1826" s="52">
        <v>456</v>
      </c>
      <c r="O1826" s="52">
        <v>0.04</v>
      </c>
      <c r="P1826" s="55">
        <v>1598.2</v>
      </c>
      <c r="Q1826" s="75" t="s">
        <v>61</v>
      </c>
    </row>
    <row r="1827" spans="1:17">
      <c r="A1827" s="65">
        <v>3529</v>
      </c>
      <c r="B1827" s="52" t="s">
        <v>41</v>
      </c>
      <c r="C1827" s="52" t="s">
        <v>18</v>
      </c>
      <c r="D1827" s="52" t="s">
        <v>19</v>
      </c>
      <c r="E1827" s="52" t="s">
        <v>20</v>
      </c>
      <c r="F1827" s="52" t="s">
        <v>38</v>
      </c>
      <c r="G1827" s="52" t="s">
        <v>44</v>
      </c>
      <c r="H1827" s="52" t="s">
        <v>23</v>
      </c>
      <c r="I1827" s="52">
        <v>2024</v>
      </c>
      <c r="J1827" s="52" t="s">
        <v>32</v>
      </c>
      <c r="K1827" s="52" t="s">
        <v>64</v>
      </c>
      <c r="L1827" s="52" t="s">
        <v>34</v>
      </c>
      <c r="M1827" s="55">
        <v>80.67</v>
      </c>
      <c r="N1827" s="52">
        <v>127</v>
      </c>
      <c r="O1827" s="52">
        <v>7.0000000000000007E-2</v>
      </c>
      <c r="P1827" s="55">
        <v>4730.33</v>
      </c>
      <c r="Q1827" s="75" t="s">
        <v>61</v>
      </c>
    </row>
    <row r="1828" spans="1:17">
      <c r="A1828" s="65">
        <v>3532</v>
      </c>
      <c r="B1828" s="52" t="s">
        <v>41</v>
      </c>
      <c r="C1828" s="52" t="s">
        <v>18</v>
      </c>
      <c r="D1828" s="52" t="s">
        <v>42</v>
      </c>
      <c r="E1828" s="52" t="s">
        <v>37</v>
      </c>
      <c r="F1828" s="52" t="s">
        <v>60</v>
      </c>
      <c r="G1828" s="52" t="s">
        <v>44</v>
      </c>
      <c r="H1828" s="52" t="s">
        <v>23</v>
      </c>
      <c r="I1828" s="52">
        <v>2023</v>
      </c>
      <c r="J1828" s="52" t="s">
        <v>63</v>
      </c>
      <c r="K1828" s="52" t="s">
        <v>33</v>
      </c>
      <c r="L1828" s="52" t="s">
        <v>69</v>
      </c>
      <c r="M1828" s="55">
        <v>79.349999999999994</v>
      </c>
      <c r="N1828" s="52">
        <v>440</v>
      </c>
      <c r="O1828" s="52">
        <v>0.19</v>
      </c>
      <c r="P1828" s="55">
        <v>3635.3</v>
      </c>
      <c r="Q1828" s="75" t="s">
        <v>27</v>
      </c>
    </row>
    <row r="1829" spans="1:17">
      <c r="A1829" s="65">
        <v>3533</v>
      </c>
      <c r="B1829" s="52" t="s">
        <v>41</v>
      </c>
      <c r="C1829" s="52" t="s">
        <v>18</v>
      </c>
      <c r="D1829" s="52" t="s">
        <v>29</v>
      </c>
      <c r="E1829" s="52" t="s">
        <v>30</v>
      </c>
      <c r="F1829" s="52" t="s">
        <v>38</v>
      </c>
      <c r="G1829" s="52" t="s">
        <v>44</v>
      </c>
      <c r="H1829" s="52" t="s">
        <v>31</v>
      </c>
      <c r="I1829" s="52">
        <v>2023</v>
      </c>
      <c r="J1829" s="52" t="s">
        <v>63</v>
      </c>
      <c r="K1829" s="52" t="s">
        <v>65</v>
      </c>
      <c r="L1829" s="52" t="s">
        <v>26</v>
      </c>
      <c r="M1829" s="55">
        <v>47.12</v>
      </c>
      <c r="N1829" s="52">
        <v>494</v>
      </c>
      <c r="O1829" s="52">
        <v>7.0000000000000007E-2</v>
      </c>
      <c r="P1829" s="55">
        <v>3174.49</v>
      </c>
      <c r="Q1829" s="75" t="s">
        <v>47</v>
      </c>
    </row>
    <row r="1830" spans="1:17">
      <c r="A1830" s="65">
        <v>3535</v>
      </c>
      <c r="B1830" s="52" t="s">
        <v>41</v>
      </c>
      <c r="C1830" s="52" t="s">
        <v>28</v>
      </c>
      <c r="D1830" s="52" t="s">
        <v>52</v>
      </c>
      <c r="E1830" s="52" t="s">
        <v>59</v>
      </c>
      <c r="F1830" s="52" t="s">
        <v>21</v>
      </c>
      <c r="G1830" s="52" t="s">
        <v>22</v>
      </c>
      <c r="H1830" s="52" t="s">
        <v>31</v>
      </c>
      <c r="I1830" s="52">
        <v>2023</v>
      </c>
      <c r="J1830" s="52" t="s">
        <v>63</v>
      </c>
      <c r="K1830" s="52" t="s">
        <v>71</v>
      </c>
      <c r="L1830" s="52" t="s">
        <v>69</v>
      </c>
      <c r="M1830" s="55">
        <v>86.76</v>
      </c>
      <c r="N1830" s="52">
        <v>73</v>
      </c>
      <c r="O1830" s="52">
        <v>0.03</v>
      </c>
      <c r="P1830" s="55">
        <v>1250.93</v>
      </c>
      <c r="Q1830" s="75" t="s">
        <v>40</v>
      </c>
    </row>
    <row r="1831" spans="1:17">
      <c r="A1831" s="65">
        <v>3538</v>
      </c>
      <c r="B1831" s="52" t="s">
        <v>41</v>
      </c>
      <c r="C1831" s="52" t="s">
        <v>18</v>
      </c>
      <c r="D1831" s="52" t="s">
        <v>19</v>
      </c>
      <c r="E1831" s="52" t="s">
        <v>59</v>
      </c>
      <c r="F1831" s="52" t="s">
        <v>60</v>
      </c>
      <c r="G1831" s="52" t="s">
        <v>22</v>
      </c>
      <c r="H1831" s="52" t="s">
        <v>31</v>
      </c>
      <c r="I1831" s="52">
        <v>2023</v>
      </c>
      <c r="J1831" s="52" t="s">
        <v>32</v>
      </c>
      <c r="K1831" s="52" t="s">
        <v>71</v>
      </c>
      <c r="L1831" s="52" t="s">
        <v>26</v>
      </c>
      <c r="M1831" s="55">
        <v>27.36</v>
      </c>
      <c r="N1831" s="52">
        <v>388</v>
      </c>
      <c r="O1831" s="52">
        <v>0.03</v>
      </c>
      <c r="P1831" s="55">
        <v>136.51</v>
      </c>
      <c r="Q1831" s="75" t="s">
        <v>27</v>
      </c>
    </row>
    <row r="1832" spans="1:17">
      <c r="A1832" s="65">
        <v>3539</v>
      </c>
      <c r="B1832" s="52" t="s">
        <v>41</v>
      </c>
      <c r="C1832" s="52" t="s">
        <v>49</v>
      </c>
      <c r="D1832" s="52" t="s">
        <v>19</v>
      </c>
      <c r="E1832" s="52" t="s">
        <v>67</v>
      </c>
      <c r="F1832" s="52" t="s">
        <v>43</v>
      </c>
      <c r="G1832" s="52" t="s">
        <v>44</v>
      </c>
      <c r="H1832" s="52" t="s">
        <v>23</v>
      </c>
      <c r="I1832" s="52">
        <v>2023</v>
      </c>
      <c r="J1832" s="52" t="s">
        <v>63</v>
      </c>
      <c r="K1832" s="52" t="s">
        <v>68</v>
      </c>
      <c r="L1832" s="52" t="s">
        <v>26</v>
      </c>
      <c r="M1832" s="55">
        <v>62.96</v>
      </c>
      <c r="N1832" s="52">
        <v>81</v>
      </c>
      <c r="O1832" s="52">
        <v>0.22</v>
      </c>
      <c r="P1832" s="55">
        <v>633.17999999999995</v>
      </c>
      <c r="Q1832" s="75" t="s">
        <v>47</v>
      </c>
    </row>
    <row r="1833" spans="1:17">
      <c r="A1833" s="65">
        <v>3543</v>
      </c>
      <c r="B1833" s="52" t="s">
        <v>41</v>
      </c>
      <c r="C1833" s="52" t="s">
        <v>18</v>
      </c>
      <c r="D1833" s="52" t="s">
        <v>29</v>
      </c>
      <c r="E1833" s="52" t="s">
        <v>20</v>
      </c>
      <c r="F1833" s="52" t="s">
        <v>43</v>
      </c>
      <c r="G1833" s="52" t="s">
        <v>22</v>
      </c>
      <c r="H1833" s="52" t="s">
        <v>23</v>
      </c>
      <c r="I1833" s="52">
        <v>2024</v>
      </c>
      <c r="J1833" s="52" t="s">
        <v>45</v>
      </c>
      <c r="K1833" s="52" t="s">
        <v>53</v>
      </c>
      <c r="L1833" s="52" t="s">
        <v>34</v>
      </c>
      <c r="M1833" s="55">
        <v>91.38</v>
      </c>
      <c r="N1833" s="52">
        <v>328</v>
      </c>
      <c r="O1833" s="52">
        <v>0</v>
      </c>
      <c r="P1833" s="55">
        <v>2928.03</v>
      </c>
      <c r="Q1833" s="75" t="s">
        <v>47</v>
      </c>
    </row>
    <row r="1834" spans="1:17">
      <c r="A1834" s="65">
        <v>3544</v>
      </c>
      <c r="B1834" s="52" t="s">
        <v>41</v>
      </c>
      <c r="C1834" s="52" t="s">
        <v>28</v>
      </c>
      <c r="D1834" s="52" t="s">
        <v>19</v>
      </c>
      <c r="E1834" s="52" t="s">
        <v>62</v>
      </c>
      <c r="F1834" s="52" t="s">
        <v>43</v>
      </c>
      <c r="G1834" s="52" t="s">
        <v>57</v>
      </c>
      <c r="H1834" s="52" t="s">
        <v>31</v>
      </c>
      <c r="I1834" s="52">
        <v>2023</v>
      </c>
      <c r="J1834" s="52" t="s">
        <v>45</v>
      </c>
      <c r="K1834" s="52" t="s">
        <v>64</v>
      </c>
      <c r="L1834" s="52" t="s">
        <v>69</v>
      </c>
      <c r="M1834" s="55">
        <v>80.510000000000005</v>
      </c>
      <c r="N1834" s="52">
        <v>352</v>
      </c>
      <c r="O1834" s="52">
        <v>0.13</v>
      </c>
      <c r="P1834" s="55">
        <v>419.14</v>
      </c>
      <c r="Q1834" s="75" t="s">
        <v>56</v>
      </c>
    </row>
    <row r="1835" spans="1:17">
      <c r="A1835" s="65">
        <v>3545</v>
      </c>
      <c r="B1835" s="52" t="s">
        <v>41</v>
      </c>
      <c r="C1835" s="52" t="s">
        <v>49</v>
      </c>
      <c r="D1835" s="52" t="s">
        <v>52</v>
      </c>
      <c r="E1835" s="52" t="s">
        <v>59</v>
      </c>
      <c r="F1835" s="52" t="s">
        <v>38</v>
      </c>
      <c r="G1835" s="52" t="s">
        <v>22</v>
      </c>
      <c r="H1835" s="52" t="s">
        <v>23</v>
      </c>
      <c r="I1835" s="52">
        <v>2023</v>
      </c>
      <c r="J1835" s="52" t="s">
        <v>24</v>
      </c>
      <c r="K1835" s="52" t="s">
        <v>46</v>
      </c>
      <c r="L1835" s="52" t="s">
        <v>34</v>
      </c>
      <c r="M1835" s="55">
        <v>6.39</v>
      </c>
      <c r="N1835" s="52">
        <v>365</v>
      </c>
      <c r="O1835" s="52">
        <v>0.04</v>
      </c>
      <c r="P1835" s="55">
        <v>987.35</v>
      </c>
      <c r="Q1835" s="75" t="s">
        <v>61</v>
      </c>
    </row>
    <row r="1836" spans="1:17">
      <c r="A1836" s="65">
        <v>3547</v>
      </c>
      <c r="B1836" s="52" t="s">
        <v>41</v>
      </c>
      <c r="C1836" s="52" t="s">
        <v>35</v>
      </c>
      <c r="D1836" s="52" t="s">
        <v>52</v>
      </c>
      <c r="E1836" s="52" t="s">
        <v>67</v>
      </c>
      <c r="F1836" s="52" t="s">
        <v>38</v>
      </c>
      <c r="G1836" s="52" t="s">
        <v>44</v>
      </c>
      <c r="H1836" s="52" t="s">
        <v>31</v>
      </c>
      <c r="I1836" s="52">
        <v>2023</v>
      </c>
      <c r="J1836" s="52" t="s">
        <v>45</v>
      </c>
      <c r="K1836" s="52" t="s">
        <v>58</v>
      </c>
      <c r="L1836" s="52" t="s">
        <v>66</v>
      </c>
      <c r="M1836" s="55">
        <v>98.69</v>
      </c>
      <c r="N1836" s="52">
        <v>423</v>
      </c>
      <c r="O1836" s="52">
        <v>0.21</v>
      </c>
      <c r="P1836" s="55">
        <v>4000.63</v>
      </c>
      <c r="Q1836" s="75" t="s">
        <v>27</v>
      </c>
    </row>
    <row r="1837" spans="1:17">
      <c r="A1837" s="65">
        <v>3551</v>
      </c>
      <c r="B1837" s="52" t="s">
        <v>41</v>
      </c>
      <c r="C1837" s="52" t="s">
        <v>28</v>
      </c>
      <c r="D1837" s="52" t="s">
        <v>42</v>
      </c>
      <c r="E1837" s="52" t="s">
        <v>62</v>
      </c>
      <c r="F1837" s="52" t="s">
        <v>38</v>
      </c>
      <c r="G1837" s="52" t="s">
        <v>57</v>
      </c>
      <c r="H1837" s="52" t="s">
        <v>23</v>
      </c>
      <c r="I1837" s="52">
        <v>2024</v>
      </c>
      <c r="J1837" s="52" t="s">
        <v>45</v>
      </c>
      <c r="K1837" s="52" t="s">
        <v>73</v>
      </c>
      <c r="L1837" s="52" t="s">
        <v>69</v>
      </c>
      <c r="M1837" s="55">
        <v>86.96</v>
      </c>
      <c r="N1837" s="52">
        <v>25</v>
      </c>
      <c r="O1837" s="52">
        <v>0.03</v>
      </c>
      <c r="P1837" s="55">
        <v>4728.8599999999997</v>
      </c>
      <c r="Q1837" s="75" t="s">
        <v>40</v>
      </c>
    </row>
    <row r="1838" spans="1:17">
      <c r="A1838" s="65">
        <v>3555</v>
      </c>
      <c r="B1838" s="52" t="s">
        <v>41</v>
      </c>
      <c r="C1838" s="52" t="s">
        <v>18</v>
      </c>
      <c r="D1838" s="52" t="s">
        <v>36</v>
      </c>
      <c r="E1838" s="52" t="s">
        <v>37</v>
      </c>
      <c r="F1838" s="52" t="s">
        <v>55</v>
      </c>
      <c r="G1838" s="52" t="s">
        <v>22</v>
      </c>
      <c r="H1838" s="52" t="s">
        <v>31</v>
      </c>
      <c r="I1838" s="52">
        <v>2024</v>
      </c>
      <c r="J1838" s="52" t="s">
        <v>63</v>
      </c>
      <c r="K1838" s="52" t="s">
        <v>72</v>
      </c>
      <c r="L1838" s="52" t="s">
        <v>34</v>
      </c>
      <c r="M1838" s="55">
        <v>52.04</v>
      </c>
      <c r="N1838" s="52">
        <v>341</v>
      </c>
      <c r="O1838" s="52">
        <v>0.13</v>
      </c>
      <c r="P1838" s="55">
        <v>1893.38</v>
      </c>
      <c r="Q1838" s="75" t="s">
        <v>40</v>
      </c>
    </row>
    <row r="1839" spans="1:17">
      <c r="A1839" s="65">
        <v>3557</v>
      </c>
      <c r="B1839" s="52" t="s">
        <v>41</v>
      </c>
      <c r="C1839" s="52" t="s">
        <v>28</v>
      </c>
      <c r="D1839" s="52" t="s">
        <v>29</v>
      </c>
      <c r="E1839" s="52" t="s">
        <v>70</v>
      </c>
      <c r="F1839" s="52" t="s">
        <v>43</v>
      </c>
      <c r="G1839" s="52" t="s">
        <v>44</v>
      </c>
      <c r="H1839" s="52" t="s">
        <v>31</v>
      </c>
      <c r="I1839" s="52">
        <v>2024</v>
      </c>
      <c r="J1839" s="52" t="s">
        <v>63</v>
      </c>
      <c r="K1839" s="52" t="s">
        <v>72</v>
      </c>
      <c r="L1839" s="52" t="s">
        <v>26</v>
      </c>
      <c r="M1839" s="55">
        <v>40.450000000000003</v>
      </c>
      <c r="N1839" s="52">
        <v>324</v>
      </c>
      <c r="O1839" s="52">
        <v>0.06</v>
      </c>
      <c r="P1839" s="55">
        <v>3449.51</v>
      </c>
      <c r="Q1839" s="75" t="s">
        <v>27</v>
      </c>
    </row>
    <row r="1840" spans="1:17">
      <c r="A1840" s="65">
        <v>3561</v>
      </c>
      <c r="B1840" s="52" t="s">
        <v>41</v>
      </c>
      <c r="C1840" s="52" t="s">
        <v>28</v>
      </c>
      <c r="D1840" s="52" t="s">
        <v>50</v>
      </c>
      <c r="E1840" s="52" t="s">
        <v>20</v>
      </c>
      <c r="F1840" s="52" t="s">
        <v>60</v>
      </c>
      <c r="G1840" s="52" t="s">
        <v>44</v>
      </c>
      <c r="H1840" s="52" t="s">
        <v>23</v>
      </c>
      <c r="I1840" s="52">
        <v>2023</v>
      </c>
      <c r="J1840" s="52" t="s">
        <v>24</v>
      </c>
      <c r="K1840" s="52" t="s">
        <v>51</v>
      </c>
      <c r="L1840" s="52" t="s">
        <v>66</v>
      </c>
      <c r="M1840" s="55">
        <v>44.89</v>
      </c>
      <c r="N1840" s="52">
        <v>301</v>
      </c>
      <c r="O1840" s="52">
        <v>0.28000000000000003</v>
      </c>
      <c r="P1840" s="55">
        <v>1060.23</v>
      </c>
      <c r="Q1840" s="75" t="s">
        <v>40</v>
      </c>
    </row>
    <row r="1841" spans="1:17">
      <c r="A1841" s="65">
        <v>3563</v>
      </c>
      <c r="B1841" s="52" t="s">
        <v>41</v>
      </c>
      <c r="C1841" s="52" t="s">
        <v>18</v>
      </c>
      <c r="D1841" s="52" t="s">
        <v>29</v>
      </c>
      <c r="E1841" s="52" t="s">
        <v>30</v>
      </c>
      <c r="F1841" s="52" t="s">
        <v>55</v>
      </c>
      <c r="G1841" s="52" t="s">
        <v>22</v>
      </c>
      <c r="H1841" s="52" t="s">
        <v>31</v>
      </c>
      <c r="I1841" s="52">
        <v>2023</v>
      </c>
      <c r="J1841" s="52" t="s">
        <v>63</v>
      </c>
      <c r="K1841" s="52" t="s">
        <v>71</v>
      </c>
      <c r="L1841" s="52" t="s">
        <v>69</v>
      </c>
      <c r="M1841" s="55">
        <v>71.709999999999994</v>
      </c>
      <c r="N1841" s="52">
        <v>218</v>
      </c>
      <c r="O1841" s="52">
        <v>0.06</v>
      </c>
      <c r="P1841" s="55">
        <v>2214.81</v>
      </c>
      <c r="Q1841" s="75" t="s">
        <v>40</v>
      </c>
    </row>
    <row r="1842" spans="1:17">
      <c r="A1842" s="65">
        <v>3564</v>
      </c>
      <c r="B1842" s="52" t="s">
        <v>41</v>
      </c>
      <c r="C1842" s="52" t="s">
        <v>18</v>
      </c>
      <c r="D1842" s="52" t="s">
        <v>54</v>
      </c>
      <c r="E1842" s="52" t="s">
        <v>62</v>
      </c>
      <c r="F1842" s="52" t="s">
        <v>55</v>
      </c>
      <c r="G1842" s="52" t="s">
        <v>44</v>
      </c>
      <c r="H1842" s="52" t="s">
        <v>31</v>
      </c>
      <c r="I1842" s="52">
        <v>2023</v>
      </c>
      <c r="J1842" s="52" t="s">
        <v>45</v>
      </c>
      <c r="K1842" s="52" t="s">
        <v>33</v>
      </c>
      <c r="L1842" s="52" t="s">
        <v>34</v>
      </c>
      <c r="M1842" s="55">
        <v>13.79</v>
      </c>
      <c r="N1842" s="52">
        <v>10</v>
      </c>
      <c r="O1842" s="52">
        <v>0.23</v>
      </c>
      <c r="P1842" s="55">
        <v>2648.57</v>
      </c>
      <c r="Q1842" s="75" t="s">
        <v>61</v>
      </c>
    </row>
    <row r="1843" spans="1:17">
      <c r="A1843" s="65">
        <v>3565</v>
      </c>
      <c r="B1843" s="52" t="s">
        <v>41</v>
      </c>
      <c r="C1843" s="52" t="s">
        <v>35</v>
      </c>
      <c r="D1843" s="52" t="s">
        <v>50</v>
      </c>
      <c r="E1843" s="52" t="s">
        <v>59</v>
      </c>
      <c r="F1843" s="52" t="s">
        <v>21</v>
      </c>
      <c r="G1843" s="52" t="s">
        <v>57</v>
      </c>
      <c r="H1843" s="52" t="s">
        <v>23</v>
      </c>
      <c r="I1843" s="52">
        <v>2024</v>
      </c>
      <c r="J1843" s="52" t="s">
        <v>32</v>
      </c>
      <c r="K1843" s="52" t="s">
        <v>71</v>
      </c>
      <c r="L1843" s="52" t="s">
        <v>69</v>
      </c>
      <c r="M1843" s="55">
        <v>83.91</v>
      </c>
      <c r="N1843" s="52">
        <v>196</v>
      </c>
      <c r="O1843" s="52">
        <v>0.23</v>
      </c>
      <c r="P1843" s="55">
        <v>4797.34</v>
      </c>
      <c r="Q1843" s="75" t="s">
        <v>27</v>
      </c>
    </row>
    <row r="1844" spans="1:17">
      <c r="A1844" s="65">
        <v>3569</v>
      </c>
      <c r="B1844" s="52" t="s">
        <v>41</v>
      </c>
      <c r="C1844" s="52" t="s">
        <v>49</v>
      </c>
      <c r="D1844" s="52" t="s">
        <v>42</v>
      </c>
      <c r="E1844" s="52" t="s">
        <v>67</v>
      </c>
      <c r="F1844" s="52" t="s">
        <v>38</v>
      </c>
      <c r="G1844" s="52" t="s">
        <v>57</v>
      </c>
      <c r="H1844" s="52" t="s">
        <v>23</v>
      </c>
      <c r="I1844" s="52">
        <v>2024</v>
      </c>
      <c r="J1844" s="52" t="s">
        <v>32</v>
      </c>
      <c r="K1844" s="52" t="s">
        <v>64</v>
      </c>
      <c r="L1844" s="52" t="s">
        <v>69</v>
      </c>
      <c r="M1844" s="55">
        <v>81.27</v>
      </c>
      <c r="N1844" s="52">
        <v>439</v>
      </c>
      <c r="O1844" s="52">
        <v>0.03</v>
      </c>
      <c r="P1844" s="55">
        <v>3648.18</v>
      </c>
      <c r="Q1844" s="75" t="s">
        <v>47</v>
      </c>
    </row>
    <row r="1845" spans="1:17">
      <c r="A1845" s="65">
        <v>3571</v>
      </c>
      <c r="B1845" s="52" t="s">
        <v>41</v>
      </c>
      <c r="C1845" s="52" t="s">
        <v>18</v>
      </c>
      <c r="D1845" s="52" t="s">
        <v>54</v>
      </c>
      <c r="E1845" s="52" t="s">
        <v>20</v>
      </c>
      <c r="F1845" s="52" t="s">
        <v>21</v>
      </c>
      <c r="G1845" s="52" t="s">
        <v>22</v>
      </c>
      <c r="H1845" s="52" t="s">
        <v>31</v>
      </c>
      <c r="I1845" s="52">
        <v>2024</v>
      </c>
      <c r="J1845" s="52" t="s">
        <v>45</v>
      </c>
      <c r="K1845" s="52" t="s">
        <v>51</v>
      </c>
      <c r="L1845" s="52" t="s">
        <v>69</v>
      </c>
      <c r="M1845" s="55">
        <v>7.9</v>
      </c>
      <c r="N1845" s="52">
        <v>409</v>
      </c>
      <c r="O1845" s="52">
        <v>0.28000000000000003</v>
      </c>
      <c r="P1845" s="55">
        <v>1238.01</v>
      </c>
      <c r="Q1845" s="75" t="s">
        <v>27</v>
      </c>
    </row>
    <row r="1846" spans="1:17">
      <c r="A1846" s="65">
        <v>3572</v>
      </c>
      <c r="B1846" s="52" t="s">
        <v>41</v>
      </c>
      <c r="C1846" s="52" t="s">
        <v>35</v>
      </c>
      <c r="D1846" s="52" t="s">
        <v>54</v>
      </c>
      <c r="E1846" s="52" t="s">
        <v>30</v>
      </c>
      <c r="F1846" s="52" t="s">
        <v>38</v>
      </c>
      <c r="G1846" s="52" t="s">
        <v>44</v>
      </c>
      <c r="H1846" s="52" t="s">
        <v>23</v>
      </c>
      <c r="I1846" s="52">
        <v>2024</v>
      </c>
      <c r="J1846" s="52" t="s">
        <v>63</v>
      </c>
      <c r="K1846" s="52" t="s">
        <v>72</v>
      </c>
      <c r="L1846" s="52" t="s">
        <v>39</v>
      </c>
      <c r="M1846" s="55">
        <v>11.78</v>
      </c>
      <c r="N1846" s="52">
        <v>81</v>
      </c>
      <c r="O1846" s="52">
        <v>0.17</v>
      </c>
      <c r="P1846" s="55">
        <v>1228.71</v>
      </c>
      <c r="Q1846" s="75" t="s">
        <v>40</v>
      </c>
    </row>
    <row r="1847" spans="1:17">
      <c r="A1847" s="65">
        <v>3577</v>
      </c>
      <c r="B1847" s="52" t="s">
        <v>41</v>
      </c>
      <c r="C1847" s="52" t="s">
        <v>18</v>
      </c>
      <c r="D1847" s="52" t="s">
        <v>19</v>
      </c>
      <c r="E1847" s="52" t="s">
        <v>30</v>
      </c>
      <c r="F1847" s="52" t="s">
        <v>55</v>
      </c>
      <c r="G1847" s="52" t="s">
        <v>44</v>
      </c>
      <c r="H1847" s="52" t="s">
        <v>31</v>
      </c>
      <c r="I1847" s="52">
        <v>2023</v>
      </c>
      <c r="J1847" s="52" t="s">
        <v>24</v>
      </c>
      <c r="K1847" s="52" t="s">
        <v>72</v>
      </c>
      <c r="L1847" s="52" t="s">
        <v>26</v>
      </c>
      <c r="M1847" s="55">
        <v>54.12</v>
      </c>
      <c r="N1847" s="52">
        <v>271</v>
      </c>
      <c r="O1847" s="52">
        <v>0</v>
      </c>
      <c r="P1847" s="55">
        <v>3144.66</v>
      </c>
      <c r="Q1847" s="75" t="s">
        <v>47</v>
      </c>
    </row>
    <row r="1848" spans="1:17">
      <c r="A1848" s="65">
        <v>3578</v>
      </c>
      <c r="B1848" s="52" t="s">
        <v>41</v>
      </c>
      <c r="C1848" s="52" t="s">
        <v>35</v>
      </c>
      <c r="D1848" s="52" t="s">
        <v>29</v>
      </c>
      <c r="E1848" s="52" t="s">
        <v>59</v>
      </c>
      <c r="F1848" s="52" t="s">
        <v>38</v>
      </c>
      <c r="G1848" s="52" t="s">
        <v>44</v>
      </c>
      <c r="H1848" s="52" t="s">
        <v>31</v>
      </c>
      <c r="I1848" s="52">
        <v>2024</v>
      </c>
      <c r="J1848" s="52" t="s">
        <v>24</v>
      </c>
      <c r="K1848" s="52" t="s">
        <v>68</v>
      </c>
      <c r="L1848" s="52" t="s">
        <v>26</v>
      </c>
      <c r="M1848" s="55">
        <v>57.07</v>
      </c>
      <c r="N1848" s="52">
        <v>313</v>
      </c>
      <c r="O1848" s="52">
        <v>0.02</v>
      </c>
      <c r="P1848" s="55">
        <v>3317.08</v>
      </c>
      <c r="Q1848" s="75" t="s">
        <v>47</v>
      </c>
    </row>
    <row r="1849" spans="1:17">
      <c r="A1849" s="65">
        <v>3579</v>
      </c>
      <c r="B1849" s="52" t="s">
        <v>41</v>
      </c>
      <c r="C1849" s="52" t="s">
        <v>28</v>
      </c>
      <c r="D1849" s="52" t="s">
        <v>54</v>
      </c>
      <c r="E1849" s="52" t="s">
        <v>62</v>
      </c>
      <c r="F1849" s="52" t="s">
        <v>38</v>
      </c>
      <c r="G1849" s="52" t="s">
        <v>44</v>
      </c>
      <c r="H1849" s="52" t="s">
        <v>23</v>
      </c>
      <c r="I1849" s="52">
        <v>2023</v>
      </c>
      <c r="J1849" s="52" t="s">
        <v>24</v>
      </c>
      <c r="K1849" s="52" t="s">
        <v>64</v>
      </c>
      <c r="L1849" s="52" t="s">
        <v>34</v>
      </c>
      <c r="M1849" s="55">
        <v>75.41</v>
      </c>
      <c r="N1849" s="52">
        <v>275</v>
      </c>
      <c r="O1849" s="52">
        <v>0.04</v>
      </c>
      <c r="P1849" s="55">
        <v>1251.8399999999999</v>
      </c>
      <c r="Q1849" s="75" t="s">
        <v>56</v>
      </c>
    </row>
    <row r="1850" spans="1:17">
      <c r="A1850" s="65">
        <v>3580</v>
      </c>
      <c r="B1850" s="52" t="s">
        <v>41</v>
      </c>
      <c r="C1850" s="52" t="s">
        <v>35</v>
      </c>
      <c r="D1850" s="52" t="s">
        <v>36</v>
      </c>
      <c r="E1850" s="52" t="s">
        <v>67</v>
      </c>
      <c r="F1850" s="52" t="s">
        <v>43</v>
      </c>
      <c r="G1850" s="52" t="s">
        <v>22</v>
      </c>
      <c r="H1850" s="52" t="s">
        <v>31</v>
      </c>
      <c r="I1850" s="52">
        <v>2024</v>
      </c>
      <c r="J1850" s="52" t="s">
        <v>63</v>
      </c>
      <c r="K1850" s="52" t="s">
        <v>53</v>
      </c>
      <c r="L1850" s="52" t="s">
        <v>69</v>
      </c>
      <c r="M1850" s="55">
        <v>71.91</v>
      </c>
      <c r="N1850" s="52">
        <v>349</v>
      </c>
      <c r="O1850" s="52">
        <v>0.13</v>
      </c>
      <c r="P1850" s="55">
        <v>3189.05</v>
      </c>
      <c r="Q1850" s="75" t="s">
        <v>40</v>
      </c>
    </row>
    <row r="1851" spans="1:17">
      <c r="A1851" s="65">
        <v>3582</v>
      </c>
      <c r="B1851" s="52" t="s">
        <v>41</v>
      </c>
      <c r="C1851" s="52" t="s">
        <v>35</v>
      </c>
      <c r="D1851" s="52" t="s">
        <v>42</v>
      </c>
      <c r="E1851" s="52" t="s">
        <v>30</v>
      </c>
      <c r="F1851" s="52" t="s">
        <v>55</v>
      </c>
      <c r="G1851" s="52" t="s">
        <v>44</v>
      </c>
      <c r="H1851" s="52" t="s">
        <v>23</v>
      </c>
      <c r="I1851" s="52">
        <v>2024</v>
      </c>
      <c r="J1851" s="52" t="s">
        <v>24</v>
      </c>
      <c r="K1851" s="52" t="s">
        <v>71</v>
      </c>
      <c r="L1851" s="52" t="s">
        <v>66</v>
      </c>
      <c r="M1851" s="55">
        <v>66.64</v>
      </c>
      <c r="N1851" s="52">
        <v>487</v>
      </c>
      <c r="O1851" s="52">
        <v>0.17</v>
      </c>
      <c r="P1851" s="55">
        <v>3021.73</v>
      </c>
      <c r="Q1851" s="75" t="s">
        <v>27</v>
      </c>
    </row>
    <row r="1852" spans="1:17">
      <c r="A1852" s="65">
        <v>3589</v>
      </c>
      <c r="B1852" s="52" t="s">
        <v>41</v>
      </c>
      <c r="C1852" s="52" t="s">
        <v>49</v>
      </c>
      <c r="D1852" s="52" t="s">
        <v>19</v>
      </c>
      <c r="E1852" s="52" t="s">
        <v>20</v>
      </c>
      <c r="F1852" s="52" t="s">
        <v>60</v>
      </c>
      <c r="G1852" s="52" t="s">
        <v>57</v>
      </c>
      <c r="H1852" s="52" t="s">
        <v>23</v>
      </c>
      <c r="I1852" s="52">
        <v>2023</v>
      </c>
      <c r="J1852" s="52" t="s">
        <v>45</v>
      </c>
      <c r="K1852" s="52" t="s">
        <v>53</v>
      </c>
      <c r="L1852" s="52" t="s">
        <v>66</v>
      </c>
      <c r="M1852" s="55">
        <v>84.8</v>
      </c>
      <c r="N1852" s="52">
        <v>147</v>
      </c>
      <c r="O1852" s="52">
        <v>0.09</v>
      </c>
      <c r="P1852" s="55">
        <v>4508.17</v>
      </c>
      <c r="Q1852" s="75" t="s">
        <v>27</v>
      </c>
    </row>
    <row r="1853" spans="1:17">
      <c r="A1853" s="65">
        <v>3594</v>
      </c>
      <c r="B1853" s="52" t="s">
        <v>41</v>
      </c>
      <c r="C1853" s="52" t="s">
        <v>18</v>
      </c>
      <c r="D1853" s="52" t="s">
        <v>36</v>
      </c>
      <c r="E1853" s="52" t="s">
        <v>37</v>
      </c>
      <c r="F1853" s="52" t="s">
        <v>38</v>
      </c>
      <c r="G1853" s="52" t="s">
        <v>22</v>
      </c>
      <c r="H1853" s="52" t="s">
        <v>23</v>
      </c>
      <c r="I1853" s="52">
        <v>2023</v>
      </c>
      <c r="J1853" s="52" t="s">
        <v>45</v>
      </c>
      <c r="K1853" s="52" t="s">
        <v>73</v>
      </c>
      <c r="L1853" s="52" t="s">
        <v>39</v>
      </c>
      <c r="M1853" s="55">
        <v>36.93</v>
      </c>
      <c r="N1853" s="52">
        <v>377</v>
      </c>
      <c r="O1853" s="52">
        <v>0.13</v>
      </c>
      <c r="P1853" s="55">
        <v>4204.8599999999997</v>
      </c>
      <c r="Q1853" s="75" t="s">
        <v>40</v>
      </c>
    </row>
    <row r="1854" spans="1:17">
      <c r="A1854" s="65">
        <v>3595</v>
      </c>
      <c r="B1854" s="52" t="s">
        <v>41</v>
      </c>
      <c r="C1854" s="52" t="s">
        <v>49</v>
      </c>
      <c r="D1854" s="52" t="s">
        <v>42</v>
      </c>
      <c r="E1854" s="52" t="s">
        <v>67</v>
      </c>
      <c r="F1854" s="52" t="s">
        <v>38</v>
      </c>
      <c r="G1854" s="52" t="s">
        <v>44</v>
      </c>
      <c r="H1854" s="52" t="s">
        <v>23</v>
      </c>
      <c r="I1854" s="52">
        <v>2024</v>
      </c>
      <c r="J1854" s="52" t="s">
        <v>32</v>
      </c>
      <c r="K1854" s="52" t="s">
        <v>64</v>
      </c>
      <c r="L1854" s="52" t="s">
        <v>69</v>
      </c>
      <c r="M1854" s="55">
        <v>99.3</v>
      </c>
      <c r="N1854" s="52">
        <v>310</v>
      </c>
      <c r="O1854" s="52">
        <v>0.15</v>
      </c>
      <c r="P1854" s="55">
        <v>540.08000000000004</v>
      </c>
      <c r="Q1854" s="75" t="s">
        <v>56</v>
      </c>
    </row>
    <row r="1855" spans="1:17">
      <c r="A1855" s="65">
        <v>3597</v>
      </c>
      <c r="B1855" s="52" t="s">
        <v>41</v>
      </c>
      <c r="C1855" s="52" t="s">
        <v>49</v>
      </c>
      <c r="D1855" s="52" t="s">
        <v>36</v>
      </c>
      <c r="E1855" s="52" t="s">
        <v>70</v>
      </c>
      <c r="F1855" s="52" t="s">
        <v>55</v>
      </c>
      <c r="G1855" s="52" t="s">
        <v>44</v>
      </c>
      <c r="H1855" s="52" t="s">
        <v>23</v>
      </c>
      <c r="I1855" s="52">
        <v>2024</v>
      </c>
      <c r="J1855" s="52" t="s">
        <v>32</v>
      </c>
      <c r="K1855" s="52" t="s">
        <v>58</v>
      </c>
      <c r="L1855" s="52" t="s">
        <v>66</v>
      </c>
      <c r="M1855" s="55">
        <v>20.92</v>
      </c>
      <c r="N1855" s="52">
        <v>448</v>
      </c>
      <c r="O1855" s="52">
        <v>0.09</v>
      </c>
      <c r="P1855" s="55">
        <v>1250.1400000000001</v>
      </c>
      <c r="Q1855" s="75" t="s">
        <v>61</v>
      </c>
    </row>
    <row r="1856" spans="1:17">
      <c r="A1856" s="65">
        <v>3598</v>
      </c>
      <c r="B1856" s="52" t="s">
        <v>41</v>
      </c>
      <c r="C1856" s="52" t="s">
        <v>28</v>
      </c>
      <c r="D1856" s="52" t="s">
        <v>50</v>
      </c>
      <c r="E1856" s="52" t="s">
        <v>30</v>
      </c>
      <c r="F1856" s="52" t="s">
        <v>38</v>
      </c>
      <c r="G1856" s="52" t="s">
        <v>57</v>
      </c>
      <c r="H1856" s="52" t="s">
        <v>23</v>
      </c>
      <c r="I1856" s="52">
        <v>2023</v>
      </c>
      <c r="J1856" s="52" t="s">
        <v>32</v>
      </c>
      <c r="K1856" s="52" t="s">
        <v>65</v>
      </c>
      <c r="L1856" s="52" t="s">
        <v>69</v>
      </c>
      <c r="M1856" s="55">
        <v>49.19</v>
      </c>
      <c r="N1856" s="52">
        <v>55</v>
      </c>
      <c r="O1856" s="52">
        <v>7.0000000000000007E-2</v>
      </c>
      <c r="P1856" s="55">
        <v>700.99</v>
      </c>
      <c r="Q1856" s="75" t="s">
        <v>61</v>
      </c>
    </row>
    <row r="1857" spans="1:17">
      <c r="A1857" s="65">
        <v>3599</v>
      </c>
      <c r="B1857" s="52" t="s">
        <v>41</v>
      </c>
      <c r="C1857" s="52" t="s">
        <v>28</v>
      </c>
      <c r="D1857" s="52" t="s">
        <v>50</v>
      </c>
      <c r="E1857" s="52" t="s">
        <v>62</v>
      </c>
      <c r="F1857" s="52" t="s">
        <v>21</v>
      </c>
      <c r="G1857" s="52" t="s">
        <v>57</v>
      </c>
      <c r="H1857" s="52" t="s">
        <v>31</v>
      </c>
      <c r="I1857" s="52">
        <v>2024</v>
      </c>
      <c r="J1857" s="52" t="s">
        <v>32</v>
      </c>
      <c r="K1857" s="52" t="s">
        <v>58</v>
      </c>
      <c r="L1857" s="52" t="s">
        <v>69</v>
      </c>
      <c r="M1857" s="55">
        <v>44.09</v>
      </c>
      <c r="N1857" s="52">
        <v>419</v>
      </c>
      <c r="O1857" s="52">
        <v>0.23</v>
      </c>
      <c r="P1857" s="55">
        <v>4302.92</v>
      </c>
      <c r="Q1857" s="75" t="s">
        <v>40</v>
      </c>
    </row>
    <row r="1858" spans="1:17">
      <c r="A1858" s="65">
        <v>3600</v>
      </c>
      <c r="B1858" s="52" t="s">
        <v>41</v>
      </c>
      <c r="C1858" s="52" t="s">
        <v>35</v>
      </c>
      <c r="D1858" s="52" t="s">
        <v>50</v>
      </c>
      <c r="E1858" s="52" t="s">
        <v>37</v>
      </c>
      <c r="F1858" s="52" t="s">
        <v>21</v>
      </c>
      <c r="G1858" s="52" t="s">
        <v>44</v>
      </c>
      <c r="H1858" s="52" t="s">
        <v>31</v>
      </c>
      <c r="I1858" s="52">
        <v>2023</v>
      </c>
      <c r="J1858" s="52" t="s">
        <v>32</v>
      </c>
      <c r="K1858" s="52" t="s">
        <v>33</v>
      </c>
      <c r="L1858" s="52" t="s">
        <v>69</v>
      </c>
      <c r="M1858" s="55">
        <v>59.94</v>
      </c>
      <c r="N1858" s="52">
        <v>483</v>
      </c>
      <c r="O1858" s="52">
        <v>0.27</v>
      </c>
      <c r="P1858" s="55">
        <v>4884.42</v>
      </c>
      <c r="Q1858" s="75" t="s">
        <v>27</v>
      </c>
    </row>
    <row r="1859" spans="1:17">
      <c r="A1859" s="65">
        <v>3601</v>
      </c>
      <c r="B1859" s="52" t="s">
        <v>41</v>
      </c>
      <c r="C1859" s="52" t="s">
        <v>49</v>
      </c>
      <c r="D1859" s="52" t="s">
        <v>19</v>
      </c>
      <c r="E1859" s="52" t="s">
        <v>67</v>
      </c>
      <c r="F1859" s="52" t="s">
        <v>43</v>
      </c>
      <c r="G1859" s="52" t="s">
        <v>57</v>
      </c>
      <c r="H1859" s="52" t="s">
        <v>23</v>
      </c>
      <c r="I1859" s="52">
        <v>2024</v>
      </c>
      <c r="J1859" s="52" t="s">
        <v>45</v>
      </c>
      <c r="K1859" s="52" t="s">
        <v>71</v>
      </c>
      <c r="L1859" s="52" t="s">
        <v>69</v>
      </c>
      <c r="M1859" s="55">
        <v>16.14</v>
      </c>
      <c r="N1859" s="52">
        <v>206</v>
      </c>
      <c r="O1859" s="52">
        <v>0.05</v>
      </c>
      <c r="P1859" s="55">
        <v>3580.22</v>
      </c>
      <c r="Q1859" s="75" t="s">
        <v>27</v>
      </c>
    </row>
    <row r="1860" spans="1:17">
      <c r="A1860" s="65">
        <v>3605</v>
      </c>
      <c r="B1860" s="52" t="s">
        <v>41</v>
      </c>
      <c r="C1860" s="52" t="s">
        <v>35</v>
      </c>
      <c r="D1860" s="52" t="s">
        <v>50</v>
      </c>
      <c r="E1860" s="52" t="s">
        <v>37</v>
      </c>
      <c r="F1860" s="52" t="s">
        <v>60</v>
      </c>
      <c r="G1860" s="52" t="s">
        <v>57</v>
      </c>
      <c r="H1860" s="52" t="s">
        <v>23</v>
      </c>
      <c r="I1860" s="52">
        <v>2024</v>
      </c>
      <c r="J1860" s="52" t="s">
        <v>63</v>
      </c>
      <c r="K1860" s="52" t="s">
        <v>71</v>
      </c>
      <c r="L1860" s="52" t="s">
        <v>69</v>
      </c>
      <c r="M1860" s="55">
        <v>98.06</v>
      </c>
      <c r="N1860" s="52">
        <v>184</v>
      </c>
      <c r="O1860" s="52">
        <v>0.14000000000000001</v>
      </c>
      <c r="P1860" s="55">
        <v>3168.94</v>
      </c>
      <c r="Q1860" s="75" t="s">
        <v>47</v>
      </c>
    </row>
    <row r="1861" spans="1:17">
      <c r="A1861" s="65">
        <v>3606</v>
      </c>
      <c r="B1861" s="52" t="s">
        <v>41</v>
      </c>
      <c r="C1861" s="52" t="s">
        <v>28</v>
      </c>
      <c r="D1861" s="52" t="s">
        <v>19</v>
      </c>
      <c r="E1861" s="52" t="s">
        <v>70</v>
      </c>
      <c r="F1861" s="52" t="s">
        <v>38</v>
      </c>
      <c r="G1861" s="52" t="s">
        <v>44</v>
      </c>
      <c r="H1861" s="52" t="s">
        <v>23</v>
      </c>
      <c r="I1861" s="52">
        <v>2024</v>
      </c>
      <c r="J1861" s="52" t="s">
        <v>45</v>
      </c>
      <c r="K1861" s="52" t="s">
        <v>65</v>
      </c>
      <c r="L1861" s="52" t="s">
        <v>34</v>
      </c>
      <c r="M1861" s="55">
        <v>54.43</v>
      </c>
      <c r="N1861" s="52">
        <v>201</v>
      </c>
      <c r="O1861" s="52">
        <v>7.0000000000000007E-2</v>
      </c>
      <c r="P1861" s="55">
        <v>3657.36</v>
      </c>
      <c r="Q1861" s="75" t="s">
        <v>56</v>
      </c>
    </row>
    <row r="1862" spans="1:17">
      <c r="A1862" s="65">
        <v>3609</v>
      </c>
      <c r="B1862" s="52" t="s">
        <v>41</v>
      </c>
      <c r="C1862" s="52" t="s">
        <v>49</v>
      </c>
      <c r="D1862" s="52" t="s">
        <v>50</v>
      </c>
      <c r="E1862" s="52" t="s">
        <v>37</v>
      </c>
      <c r="F1862" s="52" t="s">
        <v>43</v>
      </c>
      <c r="G1862" s="52" t="s">
        <v>57</v>
      </c>
      <c r="H1862" s="52" t="s">
        <v>31</v>
      </c>
      <c r="I1862" s="52">
        <v>2024</v>
      </c>
      <c r="J1862" s="52" t="s">
        <v>63</v>
      </c>
      <c r="K1862" s="52" t="s">
        <v>51</v>
      </c>
      <c r="L1862" s="52" t="s">
        <v>39</v>
      </c>
      <c r="M1862" s="55">
        <v>85.01</v>
      </c>
      <c r="N1862" s="52">
        <v>158</v>
      </c>
      <c r="O1862" s="52">
        <v>0.21</v>
      </c>
      <c r="P1862" s="55">
        <v>1671.18</v>
      </c>
      <c r="Q1862" s="75" t="s">
        <v>61</v>
      </c>
    </row>
    <row r="1863" spans="1:17">
      <c r="A1863" s="65">
        <v>3612</v>
      </c>
      <c r="B1863" s="52" t="s">
        <v>41</v>
      </c>
      <c r="C1863" s="52" t="s">
        <v>49</v>
      </c>
      <c r="D1863" s="52" t="s">
        <v>42</v>
      </c>
      <c r="E1863" s="52" t="s">
        <v>62</v>
      </c>
      <c r="F1863" s="52" t="s">
        <v>38</v>
      </c>
      <c r="G1863" s="52" t="s">
        <v>44</v>
      </c>
      <c r="H1863" s="52" t="s">
        <v>31</v>
      </c>
      <c r="I1863" s="52">
        <v>2023</v>
      </c>
      <c r="J1863" s="52" t="s">
        <v>45</v>
      </c>
      <c r="K1863" s="52" t="s">
        <v>64</v>
      </c>
      <c r="L1863" s="52" t="s">
        <v>34</v>
      </c>
      <c r="M1863" s="55">
        <v>74.94</v>
      </c>
      <c r="N1863" s="52">
        <v>348</v>
      </c>
      <c r="O1863" s="52">
        <v>0.2</v>
      </c>
      <c r="P1863" s="55">
        <v>397.82</v>
      </c>
      <c r="Q1863" s="75" t="s">
        <v>61</v>
      </c>
    </row>
    <row r="1864" spans="1:17">
      <c r="A1864" s="65">
        <v>3623</v>
      </c>
      <c r="B1864" s="52" t="s">
        <v>41</v>
      </c>
      <c r="C1864" s="52" t="s">
        <v>49</v>
      </c>
      <c r="D1864" s="52" t="s">
        <v>52</v>
      </c>
      <c r="E1864" s="52" t="s">
        <v>62</v>
      </c>
      <c r="F1864" s="52" t="s">
        <v>60</v>
      </c>
      <c r="G1864" s="52" t="s">
        <v>57</v>
      </c>
      <c r="H1864" s="52" t="s">
        <v>31</v>
      </c>
      <c r="I1864" s="52">
        <v>2023</v>
      </c>
      <c r="J1864" s="52" t="s">
        <v>63</v>
      </c>
      <c r="K1864" s="52" t="s">
        <v>33</v>
      </c>
      <c r="L1864" s="52" t="s">
        <v>34</v>
      </c>
      <c r="M1864" s="55">
        <v>12.92</v>
      </c>
      <c r="N1864" s="52">
        <v>58</v>
      </c>
      <c r="O1864" s="52">
        <v>0.03</v>
      </c>
      <c r="P1864" s="55">
        <v>2925.45</v>
      </c>
      <c r="Q1864" s="75" t="s">
        <v>27</v>
      </c>
    </row>
    <row r="1865" spans="1:17">
      <c r="A1865" s="65">
        <v>3625</v>
      </c>
      <c r="B1865" s="52" t="s">
        <v>41</v>
      </c>
      <c r="C1865" s="52" t="s">
        <v>35</v>
      </c>
      <c r="D1865" s="52" t="s">
        <v>52</v>
      </c>
      <c r="E1865" s="52" t="s">
        <v>20</v>
      </c>
      <c r="F1865" s="52" t="s">
        <v>60</v>
      </c>
      <c r="G1865" s="52" t="s">
        <v>57</v>
      </c>
      <c r="H1865" s="52" t="s">
        <v>23</v>
      </c>
      <c r="I1865" s="52">
        <v>2024</v>
      </c>
      <c r="J1865" s="52" t="s">
        <v>45</v>
      </c>
      <c r="K1865" s="52" t="s">
        <v>33</v>
      </c>
      <c r="L1865" s="52" t="s">
        <v>26</v>
      </c>
      <c r="M1865" s="55">
        <v>13.69</v>
      </c>
      <c r="N1865" s="52">
        <v>408</v>
      </c>
      <c r="O1865" s="52">
        <v>0.28000000000000003</v>
      </c>
      <c r="P1865" s="55">
        <v>652.21</v>
      </c>
      <c r="Q1865" s="75" t="s">
        <v>56</v>
      </c>
    </row>
    <row r="1866" spans="1:17">
      <c r="A1866" s="65">
        <v>3628</v>
      </c>
      <c r="B1866" s="52" t="s">
        <v>41</v>
      </c>
      <c r="C1866" s="52" t="s">
        <v>35</v>
      </c>
      <c r="D1866" s="52" t="s">
        <v>42</v>
      </c>
      <c r="E1866" s="52" t="s">
        <v>70</v>
      </c>
      <c r="F1866" s="52" t="s">
        <v>43</v>
      </c>
      <c r="G1866" s="52" t="s">
        <v>57</v>
      </c>
      <c r="H1866" s="52" t="s">
        <v>31</v>
      </c>
      <c r="I1866" s="52">
        <v>2023</v>
      </c>
      <c r="J1866" s="52" t="s">
        <v>24</v>
      </c>
      <c r="K1866" s="52" t="s">
        <v>51</v>
      </c>
      <c r="L1866" s="52" t="s">
        <v>69</v>
      </c>
      <c r="M1866" s="55">
        <v>6.86</v>
      </c>
      <c r="N1866" s="52">
        <v>2</v>
      </c>
      <c r="O1866" s="52">
        <v>0.19</v>
      </c>
      <c r="P1866" s="55">
        <v>2707.59</v>
      </c>
      <c r="Q1866" s="75" t="s">
        <v>61</v>
      </c>
    </row>
    <row r="1867" spans="1:17">
      <c r="A1867" s="65">
        <v>3630</v>
      </c>
      <c r="B1867" s="52" t="s">
        <v>41</v>
      </c>
      <c r="C1867" s="52" t="s">
        <v>49</v>
      </c>
      <c r="D1867" s="52" t="s">
        <v>29</v>
      </c>
      <c r="E1867" s="52" t="s">
        <v>20</v>
      </c>
      <c r="F1867" s="52" t="s">
        <v>60</v>
      </c>
      <c r="G1867" s="52" t="s">
        <v>22</v>
      </c>
      <c r="H1867" s="52" t="s">
        <v>31</v>
      </c>
      <c r="I1867" s="52">
        <v>2024</v>
      </c>
      <c r="J1867" s="52" t="s">
        <v>32</v>
      </c>
      <c r="K1867" s="52" t="s">
        <v>53</v>
      </c>
      <c r="L1867" s="52" t="s">
        <v>34</v>
      </c>
      <c r="M1867" s="55">
        <v>60.77</v>
      </c>
      <c r="N1867" s="52">
        <v>328</v>
      </c>
      <c r="O1867" s="52">
        <v>0</v>
      </c>
      <c r="P1867" s="55">
        <v>3308.97</v>
      </c>
      <c r="Q1867" s="75" t="s">
        <v>61</v>
      </c>
    </row>
    <row r="1868" spans="1:17">
      <c r="A1868" s="65">
        <v>3633</v>
      </c>
      <c r="B1868" s="52" t="s">
        <v>41</v>
      </c>
      <c r="C1868" s="52" t="s">
        <v>49</v>
      </c>
      <c r="D1868" s="52" t="s">
        <v>36</v>
      </c>
      <c r="E1868" s="52" t="s">
        <v>37</v>
      </c>
      <c r="F1868" s="52" t="s">
        <v>21</v>
      </c>
      <c r="G1868" s="52" t="s">
        <v>44</v>
      </c>
      <c r="H1868" s="52" t="s">
        <v>23</v>
      </c>
      <c r="I1868" s="52">
        <v>2024</v>
      </c>
      <c r="J1868" s="52" t="s">
        <v>24</v>
      </c>
      <c r="K1868" s="52" t="s">
        <v>25</v>
      </c>
      <c r="L1868" s="52" t="s">
        <v>39</v>
      </c>
      <c r="M1868" s="55">
        <v>21.95</v>
      </c>
      <c r="N1868" s="52">
        <v>249</v>
      </c>
      <c r="O1868" s="52">
        <v>0.19</v>
      </c>
      <c r="P1868" s="55">
        <v>1842.41</v>
      </c>
      <c r="Q1868" s="75" t="s">
        <v>27</v>
      </c>
    </row>
    <row r="1869" spans="1:17">
      <c r="A1869" s="65">
        <v>3638</v>
      </c>
      <c r="B1869" s="52" t="s">
        <v>41</v>
      </c>
      <c r="C1869" s="52" t="s">
        <v>18</v>
      </c>
      <c r="D1869" s="52" t="s">
        <v>42</v>
      </c>
      <c r="E1869" s="52" t="s">
        <v>67</v>
      </c>
      <c r="F1869" s="52" t="s">
        <v>21</v>
      </c>
      <c r="G1869" s="52" t="s">
        <v>22</v>
      </c>
      <c r="H1869" s="52" t="s">
        <v>23</v>
      </c>
      <c r="I1869" s="52">
        <v>2024</v>
      </c>
      <c r="J1869" s="52" t="s">
        <v>63</v>
      </c>
      <c r="K1869" s="52" t="s">
        <v>25</v>
      </c>
      <c r="L1869" s="52" t="s">
        <v>69</v>
      </c>
      <c r="M1869" s="55">
        <v>53.75</v>
      </c>
      <c r="N1869" s="52">
        <v>477</v>
      </c>
      <c r="O1869" s="52">
        <v>0.01</v>
      </c>
      <c r="P1869" s="55">
        <v>3333.63</v>
      </c>
      <c r="Q1869" s="75" t="s">
        <v>56</v>
      </c>
    </row>
    <row r="1870" spans="1:17">
      <c r="A1870" s="65">
        <v>3639</v>
      </c>
      <c r="B1870" s="52" t="s">
        <v>41</v>
      </c>
      <c r="C1870" s="52" t="s">
        <v>35</v>
      </c>
      <c r="D1870" s="52" t="s">
        <v>42</v>
      </c>
      <c r="E1870" s="52" t="s">
        <v>62</v>
      </c>
      <c r="F1870" s="52" t="s">
        <v>21</v>
      </c>
      <c r="G1870" s="52" t="s">
        <v>44</v>
      </c>
      <c r="H1870" s="52" t="s">
        <v>31</v>
      </c>
      <c r="I1870" s="52">
        <v>2023</v>
      </c>
      <c r="J1870" s="52" t="s">
        <v>45</v>
      </c>
      <c r="K1870" s="52" t="s">
        <v>33</v>
      </c>
      <c r="L1870" s="52" t="s">
        <v>39</v>
      </c>
      <c r="M1870" s="55">
        <v>78.58</v>
      </c>
      <c r="N1870" s="52">
        <v>102</v>
      </c>
      <c r="O1870" s="52">
        <v>0.2</v>
      </c>
      <c r="P1870" s="55">
        <v>2813.01</v>
      </c>
      <c r="Q1870" s="75" t="s">
        <v>56</v>
      </c>
    </row>
    <row r="1871" spans="1:17">
      <c r="A1871" s="65">
        <v>3640</v>
      </c>
      <c r="B1871" s="52" t="s">
        <v>41</v>
      </c>
      <c r="C1871" s="52" t="s">
        <v>28</v>
      </c>
      <c r="D1871" s="52" t="s">
        <v>52</v>
      </c>
      <c r="E1871" s="52" t="s">
        <v>62</v>
      </c>
      <c r="F1871" s="52" t="s">
        <v>38</v>
      </c>
      <c r="G1871" s="52" t="s">
        <v>57</v>
      </c>
      <c r="H1871" s="52" t="s">
        <v>23</v>
      </c>
      <c r="I1871" s="52">
        <v>2024</v>
      </c>
      <c r="J1871" s="52" t="s">
        <v>63</v>
      </c>
      <c r="K1871" s="52" t="s">
        <v>58</v>
      </c>
      <c r="L1871" s="52" t="s">
        <v>26</v>
      </c>
      <c r="M1871" s="55">
        <v>52.27</v>
      </c>
      <c r="N1871" s="52">
        <v>125</v>
      </c>
      <c r="O1871" s="52">
        <v>0.02</v>
      </c>
      <c r="P1871" s="55">
        <v>1768.18</v>
      </c>
      <c r="Q1871" s="75" t="s">
        <v>27</v>
      </c>
    </row>
    <row r="1872" spans="1:17">
      <c r="A1872" s="65">
        <v>3649</v>
      </c>
      <c r="B1872" s="52" t="s">
        <v>41</v>
      </c>
      <c r="C1872" s="52" t="s">
        <v>18</v>
      </c>
      <c r="D1872" s="52" t="s">
        <v>52</v>
      </c>
      <c r="E1872" s="52" t="s">
        <v>62</v>
      </c>
      <c r="F1872" s="52" t="s">
        <v>55</v>
      </c>
      <c r="G1872" s="52" t="s">
        <v>22</v>
      </c>
      <c r="H1872" s="52" t="s">
        <v>31</v>
      </c>
      <c r="I1872" s="52">
        <v>2023</v>
      </c>
      <c r="J1872" s="52" t="s">
        <v>45</v>
      </c>
      <c r="K1872" s="52" t="s">
        <v>72</v>
      </c>
      <c r="L1872" s="52" t="s">
        <v>26</v>
      </c>
      <c r="M1872" s="55">
        <v>73.48</v>
      </c>
      <c r="N1872" s="52">
        <v>171</v>
      </c>
      <c r="O1872" s="52">
        <v>0.28000000000000003</v>
      </c>
      <c r="P1872" s="55">
        <v>4238</v>
      </c>
      <c r="Q1872" s="75" t="s">
        <v>47</v>
      </c>
    </row>
    <row r="1873" spans="1:17">
      <c r="A1873" s="65">
        <v>3650</v>
      </c>
      <c r="B1873" s="52" t="s">
        <v>41</v>
      </c>
      <c r="C1873" s="52" t="s">
        <v>28</v>
      </c>
      <c r="D1873" s="52" t="s">
        <v>50</v>
      </c>
      <c r="E1873" s="52" t="s">
        <v>20</v>
      </c>
      <c r="F1873" s="52" t="s">
        <v>43</v>
      </c>
      <c r="G1873" s="52" t="s">
        <v>57</v>
      </c>
      <c r="H1873" s="52" t="s">
        <v>23</v>
      </c>
      <c r="I1873" s="52">
        <v>2023</v>
      </c>
      <c r="J1873" s="52" t="s">
        <v>24</v>
      </c>
      <c r="K1873" s="52" t="s">
        <v>65</v>
      </c>
      <c r="L1873" s="52" t="s">
        <v>34</v>
      </c>
      <c r="M1873" s="55">
        <v>9.0500000000000007</v>
      </c>
      <c r="N1873" s="52">
        <v>401</v>
      </c>
      <c r="O1873" s="52">
        <v>0.2</v>
      </c>
      <c r="P1873" s="55">
        <v>410.92</v>
      </c>
      <c r="Q1873" s="75" t="s">
        <v>40</v>
      </c>
    </row>
    <row r="1874" spans="1:17">
      <c r="A1874" s="65">
        <v>3654</v>
      </c>
      <c r="B1874" s="52" t="s">
        <v>41</v>
      </c>
      <c r="C1874" s="52" t="s">
        <v>28</v>
      </c>
      <c r="D1874" s="52" t="s">
        <v>36</v>
      </c>
      <c r="E1874" s="52" t="s">
        <v>37</v>
      </c>
      <c r="F1874" s="52" t="s">
        <v>38</v>
      </c>
      <c r="G1874" s="52" t="s">
        <v>44</v>
      </c>
      <c r="H1874" s="52" t="s">
        <v>31</v>
      </c>
      <c r="I1874" s="52">
        <v>2023</v>
      </c>
      <c r="J1874" s="52" t="s">
        <v>24</v>
      </c>
      <c r="K1874" s="52" t="s">
        <v>64</v>
      </c>
      <c r="L1874" s="52" t="s">
        <v>66</v>
      </c>
      <c r="M1874" s="55">
        <v>50.19</v>
      </c>
      <c r="N1874" s="52">
        <v>136</v>
      </c>
      <c r="O1874" s="52">
        <v>0.16</v>
      </c>
      <c r="P1874" s="55">
        <v>2036.05</v>
      </c>
      <c r="Q1874" s="75" t="s">
        <v>47</v>
      </c>
    </row>
    <row r="1875" spans="1:17">
      <c r="A1875" s="65">
        <v>3656</v>
      </c>
      <c r="B1875" s="52" t="s">
        <v>41</v>
      </c>
      <c r="C1875" s="52" t="s">
        <v>35</v>
      </c>
      <c r="D1875" s="52" t="s">
        <v>50</v>
      </c>
      <c r="E1875" s="52" t="s">
        <v>62</v>
      </c>
      <c r="F1875" s="52" t="s">
        <v>43</v>
      </c>
      <c r="G1875" s="52" t="s">
        <v>57</v>
      </c>
      <c r="H1875" s="52" t="s">
        <v>23</v>
      </c>
      <c r="I1875" s="52">
        <v>2024</v>
      </c>
      <c r="J1875" s="52" t="s">
        <v>45</v>
      </c>
      <c r="K1875" s="52" t="s">
        <v>64</v>
      </c>
      <c r="L1875" s="52" t="s">
        <v>34</v>
      </c>
      <c r="M1875" s="55">
        <v>56.61</v>
      </c>
      <c r="N1875" s="52">
        <v>393</v>
      </c>
      <c r="O1875" s="52">
        <v>0.05</v>
      </c>
      <c r="P1875" s="55">
        <v>553.5</v>
      </c>
      <c r="Q1875" s="75" t="s">
        <v>61</v>
      </c>
    </row>
    <row r="1876" spans="1:17">
      <c r="A1876" s="65">
        <v>3658</v>
      </c>
      <c r="B1876" s="52" t="s">
        <v>41</v>
      </c>
      <c r="C1876" s="52" t="s">
        <v>28</v>
      </c>
      <c r="D1876" s="52" t="s">
        <v>42</v>
      </c>
      <c r="E1876" s="52" t="s">
        <v>70</v>
      </c>
      <c r="F1876" s="52" t="s">
        <v>38</v>
      </c>
      <c r="G1876" s="52" t="s">
        <v>57</v>
      </c>
      <c r="H1876" s="52" t="s">
        <v>31</v>
      </c>
      <c r="I1876" s="52">
        <v>2023</v>
      </c>
      <c r="J1876" s="52" t="s">
        <v>63</v>
      </c>
      <c r="K1876" s="52" t="s">
        <v>53</v>
      </c>
      <c r="L1876" s="52" t="s">
        <v>26</v>
      </c>
      <c r="M1876" s="55">
        <v>90.98</v>
      </c>
      <c r="N1876" s="52">
        <v>2</v>
      </c>
      <c r="O1876" s="52">
        <v>0.14000000000000001</v>
      </c>
      <c r="P1876" s="55">
        <v>156.13</v>
      </c>
      <c r="Q1876" s="75" t="s">
        <v>40</v>
      </c>
    </row>
    <row r="1877" spans="1:17">
      <c r="A1877" s="65">
        <v>3659</v>
      </c>
      <c r="B1877" s="52" t="s">
        <v>41</v>
      </c>
      <c r="C1877" s="52" t="s">
        <v>35</v>
      </c>
      <c r="D1877" s="52" t="s">
        <v>36</v>
      </c>
      <c r="E1877" s="52" t="s">
        <v>37</v>
      </c>
      <c r="F1877" s="52" t="s">
        <v>55</v>
      </c>
      <c r="G1877" s="52" t="s">
        <v>44</v>
      </c>
      <c r="H1877" s="52" t="s">
        <v>31</v>
      </c>
      <c r="I1877" s="52">
        <v>2024</v>
      </c>
      <c r="J1877" s="52" t="s">
        <v>32</v>
      </c>
      <c r="K1877" s="52" t="s">
        <v>68</v>
      </c>
      <c r="L1877" s="52" t="s">
        <v>69</v>
      </c>
      <c r="M1877" s="55">
        <v>87.85</v>
      </c>
      <c r="N1877" s="52">
        <v>147</v>
      </c>
      <c r="O1877" s="52">
        <v>0.27</v>
      </c>
      <c r="P1877" s="55">
        <v>4008.4</v>
      </c>
      <c r="Q1877" s="75" t="s">
        <v>40</v>
      </c>
    </row>
    <row r="1878" spans="1:17">
      <c r="A1878" s="65">
        <v>3661</v>
      </c>
      <c r="B1878" s="52" t="s">
        <v>41</v>
      </c>
      <c r="C1878" s="52" t="s">
        <v>35</v>
      </c>
      <c r="D1878" s="52" t="s">
        <v>42</v>
      </c>
      <c r="E1878" s="52" t="s">
        <v>67</v>
      </c>
      <c r="F1878" s="52" t="s">
        <v>43</v>
      </c>
      <c r="G1878" s="52" t="s">
        <v>57</v>
      </c>
      <c r="H1878" s="52" t="s">
        <v>23</v>
      </c>
      <c r="I1878" s="52">
        <v>2024</v>
      </c>
      <c r="J1878" s="52" t="s">
        <v>45</v>
      </c>
      <c r="K1878" s="52" t="s">
        <v>33</v>
      </c>
      <c r="L1878" s="52" t="s">
        <v>66</v>
      </c>
      <c r="M1878" s="55">
        <v>73</v>
      </c>
      <c r="N1878" s="52">
        <v>35</v>
      </c>
      <c r="O1878" s="52">
        <v>0.13</v>
      </c>
      <c r="P1878" s="55">
        <v>3140.02</v>
      </c>
      <c r="Q1878" s="75" t="s">
        <v>40</v>
      </c>
    </row>
    <row r="1879" spans="1:17">
      <c r="A1879" s="65">
        <v>3666</v>
      </c>
      <c r="B1879" s="52" t="s">
        <v>41</v>
      </c>
      <c r="C1879" s="52" t="s">
        <v>28</v>
      </c>
      <c r="D1879" s="52" t="s">
        <v>19</v>
      </c>
      <c r="E1879" s="52" t="s">
        <v>62</v>
      </c>
      <c r="F1879" s="52" t="s">
        <v>55</v>
      </c>
      <c r="G1879" s="52" t="s">
        <v>44</v>
      </c>
      <c r="H1879" s="52" t="s">
        <v>31</v>
      </c>
      <c r="I1879" s="52">
        <v>2024</v>
      </c>
      <c r="J1879" s="52" t="s">
        <v>24</v>
      </c>
      <c r="K1879" s="52" t="s">
        <v>72</v>
      </c>
      <c r="L1879" s="52" t="s">
        <v>69</v>
      </c>
      <c r="M1879" s="55">
        <v>43.1</v>
      </c>
      <c r="N1879" s="52">
        <v>238</v>
      </c>
      <c r="O1879" s="52">
        <v>0.08</v>
      </c>
      <c r="P1879" s="55">
        <v>4064.16</v>
      </c>
      <c r="Q1879" s="75" t="s">
        <v>61</v>
      </c>
    </row>
    <row r="1880" spans="1:17">
      <c r="A1880" s="65">
        <v>3667</v>
      </c>
      <c r="B1880" s="52" t="s">
        <v>41</v>
      </c>
      <c r="C1880" s="52" t="s">
        <v>35</v>
      </c>
      <c r="D1880" s="52" t="s">
        <v>52</v>
      </c>
      <c r="E1880" s="52" t="s">
        <v>62</v>
      </c>
      <c r="F1880" s="52" t="s">
        <v>60</v>
      </c>
      <c r="G1880" s="52" t="s">
        <v>57</v>
      </c>
      <c r="H1880" s="52" t="s">
        <v>23</v>
      </c>
      <c r="I1880" s="52">
        <v>2023</v>
      </c>
      <c r="J1880" s="52" t="s">
        <v>24</v>
      </c>
      <c r="K1880" s="52" t="s">
        <v>46</v>
      </c>
      <c r="L1880" s="52" t="s">
        <v>34</v>
      </c>
      <c r="M1880" s="55">
        <v>47.52</v>
      </c>
      <c r="N1880" s="52">
        <v>225</v>
      </c>
      <c r="O1880" s="52">
        <v>0.03</v>
      </c>
      <c r="P1880" s="55">
        <v>2638.98</v>
      </c>
      <c r="Q1880" s="75" t="s">
        <v>40</v>
      </c>
    </row>
    <row r="1881" spans="1:17">
      <c r="A1881" s="65">
        <v>3670</v>
      </c>
      <c r="B1881" s="52" t="s">
        <v>41</v>
      </c>
      <c r="C1881" s="52" t="s">
        <v>18</v>
      </c>
      <c r="D1881" s="52" t="s">
        <v>52</v>
      </c>
      <c r="E1881" s="52" t="s">
        <v>67</v>
      </c>
      <c r="F1881" s="52" t="s">
        <v>38</v>
      </c>
      <c r="G1881" s="52" t="s">
        <v>44</v>
      </c>
      <c r="H1881" s="52" t="s">
        <v>31</v>
      </c>
      <c r="I1881" s="52">
        <v>2024</v>
      </c>
      <c r="J1881" s="52" t="s">
        <v>24</v>
      </c>
      <c r="K1881" s="52" t="s">
        <v>46</v>
      </c>
      <c r="L1881" s="52" t="s">
        <v>34</v>
      </c>
      <c r="M1881" s="55">
        <v>50.22</v>
      </c>
      <c r="N1881" s="52">
        <v>462</v>
      </c>
      <c r="O1881" s="52">
        <v>0.03</v>
      </c>
      <c r="P1881" s="55">
        <v>2720.76</v>
      </c>
      <c r="Q1881" s="75" t="s">
        <v>56</v>
      </c>
    </row>
    <row r="1882" spans="1:17">
      <c r="A1882" s="65">
        <v>3672</v>
      </c>
      <c r="B1882" s="52" t="s">
        <v>41</v>
      </c>
      <c r="C1882" s="52" t="s">
        <v>28</v>
      </c>
      <c r="D1882" s="52" t="s">
        <v>54</v>
      </c>
      <c r="E1882" s="52" t="s">
        <v>62</v>
      </c>
      <c r="F1882" s="52" t="s">
        <v>60</v>
      </c>
      <c r="G1882" s="52" t="s">
        <v>44</v>
      </c>
      <c r="H1882" s="52" t="s">
        <v>31</v>
      </c>
      <c r="I1882" s="52">
        <v>2023</v>
      </c>
      <c r="J1882" s="52" t="s">
        <v>24</v>
      </c>
      <c r="K1882" s="52" t="s">
        <v>68</v>
      </c>
      <c r="L1882" s="52" t="s">
        <v>69</v>
      </c>
      <c r="M1882" s="55">
        <v>77.150000000000006</v>
      </c>
      <c r="N1882" s="52">
        <v>138</v>
      </c>
      <c r="O1882" s="52">
        <v>0.12</v>
      </c>
      <c r="P1882" s="55">
        <v>3200.09</v>
      </c>
      <c r="Q1882" s="75" t="s">
        <v>40</v>
      </c>
    </row>
    <row r="1883" spans="1:17">
      <c r="A1883" s="65">
        <v>3680</v>
      </c>
      <c r="B1883" s="52" t="s">
        <v>41</v>
      </c>
      <c r="C1883" s="52" t="s">
        <v>35</v>
      </c>
      <c r="D1883" s="52" t="s">
        <v>42</v>
      </c>
      <c r="E1883" s="52" t="s">
        <v>20</v>
      </c>
      <c r="F1883" s="52" t="s">
        <v>55</v>
      </c>
      <c r="G1883" s="52" t="s">
        <v>57</v>
      </c>
      <c r="H1883" s="52" t="s">
        <v>23</v>
      </c>
      <c r="I1883" s="52">
        <v>2023</v>
      </c>
      <c r="J1883" s="52" t="s">
        <v>32</v>
      </c>
      <c r="K1883" s="52" t="s">
        <v>51</v>
      </c>
      <c r="L1883" s="52" t="s">
        <v>66</v>
      </c>
      <c r="M1883" s="55">
        <v>74.239999999999995</v>
      </c>
      <c r="N1883" s="52">
        <v>101</v>
      </c>
      <c r="O1883" s="52">
        <v>0.09</v>
      </c>
      <c r="P1883" s="55">
        <v>2049.2199999999998</v>
      </c>
      <c r="Q1883" s="75" t="s">
        <v>61</v>
      </c>
    </row>
    <row r="1884" spans="1:17">
      <c r="A1884" s="65">
        <v>3684</v>
      </c>
      <c r="B1884" s="52" t="s">
        <v>41</v>
      </c>
      <c r="C1884" s="52" t="s">
        <v>28</v>
      </c>
      <c r="D1884" s="52" t="s">
        <v>19</v>
      </c>
      <c r="E1884" s="52" t="s">
        <v>30</v>
      </c>
      <c r="F1884" s="52" t="s">
        <v>43</v>
      </c>
      <c r="G1884" s="52" t="s">
        <v>22</v>
      </c>
      <c r="H1884" s="52" t="s">
        <v>31</v>
      </c>
      <c r="I1884" s="52">
        <v>2023</v>
      </c>
      <c r="J1884" s="52" t="s">
        <v>45</v>
      </c>
      <c r="K1884" s="52" t="s">
        <v>68</v>
      </c>
      <c r="L1884" s="52" t="s">
        <v>66</v>
      </c>
      <c r="M1884" s="55">
        <v>37</v>
      </c>
      <c r="N1884" s="52">
        <v>128</v>
      </c>
      <c r="O1884" s="52">
        <v>0.26</v>
      </c>
      <c r="P1884" s="55">
        <v>4191.7</v>
      </c>
      <c r="Q1884" s="75" t="s">
        <v>56</v>
      </c>
    </row>
    <row r="1885" spans="1:17">
      <c r="A1885" s="65">
        <v>3688</v>
      </c>
      <c r="B1885" s="52" t="s">
        <v>41</v>
      </c>
      <c r="C1885" s="52" t="s">
        <v>28</v>
      </c>
      <c r="D1885" s="52" t="s">
        <v>52</v>
      </c>
      <c r="E1885" s="52" t="s">
        <v>30</v>
      </c>
      <c r="F1885" s="52" t="s">
        <v>21</v>
      </c>
      <c r="G1885" s="52" t="s">
        <v>44</v>
      </c>
      <c r="H1885" s="52" t="s">
        <v>31</v>
      </c>
      <c r="I1885" s="52">
        <v>2023</v>
      </c>
      <c r="J1885" s="52" t="s">
        <v>45</v>
      </c>
      <c r="K1885" s="52" t="s">
        <v>25</v>
      </c>
      <c r="L1885" s="52" t="s">
        <v>26</v>
      </c>
      <c r="M1885" s="55">
        <v>32.85</v>
      </c>
      <c r="N1885" s="52">
        <v>288</v>
      </c>
      <c r="O1885" s="52">
        <v>0.27</v>
      </c>
      <c r="P1885" s="55">
        <v>1385.02</v>
      </c>
      <c r="Q1885" s="75" t="s">
        <v>56</v>
      </c>
    </row>
    <row r="1886" spans="1:17">
      <c r="A1886" s="65">
        <v>3691</v>
      </c>
      <c r="B1886" s="52" t="s">
        <v>41</v>
      </c>
      <c r="C1886" s="52" t="s">
        <v>28</v>
      </c>
      <c r="D1886" s="52" t="s">
        <v>29</v>
      </c>
      <c r="E1886" s="52" t="s">
        <v>62</v>
      </c>
      <c r="F1886" s="52" t="s">
        <v>38</v>
      </c>
      <c r="G1886" s="52" t="s">
        <v>57</v>
      </c>
      <c r="H1886" s="52" t="s">
        <v>23</v>
      </c>
      <c r="I1886" s="52">
        <v>2024</v>
      </c>
      <c r="J1886" s="52" t="s">
        <v>45</v>
      </c>
      <c r="K1886" s="52" t="s">
        <v>33</v>
      </c>
      <c r="L1886" s="52" t="s">
        <v>34</v>
      </c>
      <c r="M1886" s="55">
        <v>69.61</v>
      </c>
      <c r="N1886" s="52">
        <v>432</v>
      </c>
      <c r="O1886" s="52">
        <v>0.12</v>
      </c>
      <c r="P1886" s="55">
        <v>4819.71</v>
      </c>
      <c r="Q1886" s="75" t="s">
        <v>61</v>
      </c>
    </row>
    <row r="1887" spans="1:17">
      <c r="A1887" s="65">
        <v>3694</v>
      </c>
      <c r="B1887" s="52" t="s">
        <v>41</v>
      </c>
      <c r="C1887" s="52" t="s">
        <v>49</v>
      </c>
      <c r="D1887" s="52" t="s">
        <v>54</v>
      </c>
      <c r="E1887" s="52" t="s">
        <v>20</v>
      </c>
      <c r="F1887" s="52" t="s">
        <v>21</v>
      </c>
      <c r="G1887" s="52" t="s">
        <v>22</v>
      </c>
      <c r="H1887" s="52" t="s">
        <v>31</v>
      </c>
      <c r="I1887" s="52">
        <v>2023</v>
      </c>
      <c r="J1887" s="52" t="s">
        <v>45</v>
      </c>
      <c r="K1887" s="52" t="s">
        <v>68</v>
      </c>
      <c r="L1887" s="52" t="s">
        <v>66</v>
      </c>
      <c r="M1887" s="55">
        <v>64.69</v>
      </c>
      <c r="N1887" s="52">
        <v>211</v>
      </c>
      <c r="O1887" s="52">
        <v>0.2</v>
      </c>
      <c r="P1887" s="55">
        <v>2357.94</v>
      </c>
      <c r="Q1887" s="75" t="s">
        <v>56</v>
      </c>
    </row>
    <row r="1888" spans="1:17">
      <c r="A1888" s="65">
        <v>3695</v>
      </c>
      <c r="B1888" s="52" t="s">
        <v>41</v>
      </c>
      <c r="C1888" s="52" t="s">
        <v>18</v>
      </c>
      <c r="D1888" s="52" t="s">
        <v>42</v>
      </c>
      <c r="E1888" s="52" t="s">
        <v>37</v>
      </c>
      <c r="F1888" s="52" t="s">
        <v>43</v>
      </c>
      <c r="G1888" s="52" t="s">
        <v>22</v>
      </c>
      <c r="H1888" s="52" t="s">
        <v>31</v>
      </c>
      <c r="I1888" s="52">
        <v>2024</v>
      </c>
      <c r="J1888" s="52" t="s">
        <v>24</v>
      </c>
      <c r="K1888" s="52" t="s">
        <v>68</v>
      </c>
      <c r="L1888" s="52" t="s">
        <v>39</v>
      </c>
      <c r="M1888" s="55">
        <v>66.989999999999995</v>
      </c>
      <c r="N1888" s="52">
        <v>154</v>
      </c>
      <c r="O1888" s="52">
        <v>0.25</v>
      </c>
      <c r="P1888" s="55">
        <v>899.74</v>
      </c>
      <c r="Q1888" s="75" t="s">
        <v>47</v>
      </c>
    </row>
    <row r="1889" spans="1:17">
      <c r="A1889" s="65">
        <v>3699</v>
      </c>
      <c r="B1889" s="52" t="s">
        <v>41</v>
      </c>
      <c r="C1889" s="52" t="s">
        <v>35</v>
      </c>
      <c r="D1889" s="52" t="s">
        <v>29</v>
      </c>
      <c r="E1889" s="52" t="s">
        <v>67</v>
      </c>
      <c r="F1889" s="52" t="s">
        <v>60</v>
      </c>
      <c r="G1889" s="52" t="s">
        <v>57</v>
      </c>
      <c r="H1889" s="52" t="s">
        <v>31</v>
      </c>
      <c r="I1889" s="52">
        <v>2023</v>
      </c>
      <c r="J1889" s="52" t="s">
        <v>32</v>
      </c>
      <c r="K1889" s="52" t="s">
        <v>46</v>
      </c>
      <c r="L1889" s="52" t="s">
        <v>69</v>
      </c>
      <c r="M1889" s="55">
        <v>75.650000000000006</v>
      </c>
      <c r="N1889" s="52">
        <v>272</v>
      </c>
      <c r="O1889" s="52">
        <v>0.3</v>
      </c>
      <c r="P1889" s="55">
        <v>377.79</v>
      </c>
      <c r="Q1889" s="75" t="s">
        <v>61</v>
      </c>
    </row>
    <row r="1890" spans="1:17">
      <c r="A1890" s="65">
        <v>3701</v>
      </c>
      <c r="B1890" s="52" t="s">
        <v>41</v>
      </c>
      <c r="C1890" s="52" t="s">
        <v>49</v>
      </c>
      <c r="D1890" s="52" t="s">
        <v>54</v>
      </c>
      <c r="E1890" s="52" t="s">
        <v>59</v>
      </c>
      <c r="F1890" s="52" t="s">
        <v>21</v>
      </c>
      <c r="G1890" s="52" t="s">
        <v>57</v>
      </c>
      <c r="H1890" s="52" t="s">
        <v>23</v>
      </c>
      <c r="I1890" s="52">
        <v>2024</v>
      </c>
      <c r="J1890" s="52" t="s">
        <v>24</v>
      </c>
      <c r="K1890" s="52" t="s">
        <v>46</v>
      </c>
      <c r="L1890" s="52" t="s">
        <v>69</v>
      </c>
      <c r="M1890" s="55">
        <v>97.67</v>
      </c>
      <c r="N1890" s="52">
        <v>244</v>
      </c>
      <c r="O1890" s="52">
        <v>0.26</v>
      </c>
      <c r="P1890" s="55">
        <v>960.07</v>
      </c>
      <c r="Q1890" s="75" t="s">
        <v>27</v>
      </c>
    </row>
    <row r="1891" spans="1:17">
      <c r="A1891" s="65">
        <v>3702</v>
      </c>
      <c r="B1891" s="52" t="s">
        <v>41</v>
      </c>
      <c r="C1891" s="52" t="s">
        <v>18</v>
      </c>
      <c r="D1891" s="52" t="s">
        <v>54</v>
      </c>
      <c r="E1891" s="52" t="s">
        <v>37</v>
      </c>
      <c r="F1891" s="52" t="s">
        <v>55</v>
      </c>
      <c r="G1891" s="52" t="s">
        <v>44</v>
      </c>
      <c r="H1891" s="52" t="s">
        <v>31</v>
      </c>
      <c r="I1891" s="52">
        <v>2023</v>
      </c>
      <c r="J1891" s="52" t="s">
        <v>45</v>
      </c>
      <c r="K1891" s="52" t="s">
        <v>73</v>
      </c>
      <c r="L1891" s="52" t="s">
        <v>39</v>
      </c>
      <c r="M1891" s="55">
        <v>51.4</v>
      </c>
      <c r="N1891" s="52">
        <v>229</v>
      </c>
      <c r="O1891" s="52">
        <v>0.04</v>
      </c>
      <c r="P1891" s="55">
        <v>4508.6099999999997</v>
      </c>
      <c r="Q1891" s="75" t="s">
        <v>27</v>
      </c>
    </row>
    <row r="1892" spans="1:17">
      <c r="A1892" s="65">
        <v>3703</v>
      </c>
      <c r="B1892" s="52" t="s">
        <v>41</v>
      </c>
      <c r="C1892" s="52" t="s">
        <v>35</v>
      </c>
      <c r="D1892" s="52" t="s">
        <v>50</v>
      </c>
      <c r="E1892" s="52" t="s">
        <v>37</v>
      </c>
      <c r="F1892" s="52" t="s">
        <v>55</v>
      </c>
      <c r="G1892" s="52" t="s">
        <v>44</v>
      </c>
      <c r="H1892" s="52" t="s">
        <v>31</v>
      </c>
      <c r="I1892" s="52">
        <v>2023</v>
      </c>
      <c r="J1892" s="52" t="s">
        <v>24</v>
      </c>
      <c r="K1892" s="52" t="s">
        <v>72</v>
      </c>
      <c r="L1892" s="52" t="s">
        <v>66</v>
      </c>
      <c r="M1892" s="55">
        <v>75.56</v>
      </c>
      <c r="N1892" s="52">
        <v>179</v>
      </c>
      <c r="O1892" s="52">
        <v>0.01</v>
      </c>
      <c r="P1892" s="55">
        <v>2051.6</v>
      </c>
      <c r="Q1892" s="75" t="s">
        <v>47</v>
      </c>
    </row>
    <row r="1893" spans="1:17">
      <c r="A1893" s="65">
        <v>3704</v>
      </c>
      <c r="B1893" s="52" t="s">
        <v>41</v>
      </c>
      <c r="C1893" s="52" t="s">
        <v>28</v>
      </c>
      <c r="D1893" s="52" t="s">
        <v>42</v>
      </c>
      <c r="E1893" s="52" t="s">
        <v>62</v>
      </c>
      <c r="F1893" s="52" t="s">
        <v>21</v>
      </c>
      <c r="G1893" s="52" t="s">
        <v>22</v>
      </c>
      <c r="H1893" s="52" t="s">
        <v>31</v>
      </c>
      <c r="I1893" s="52">
        <v>2024</v>
      </c>
      <c r="J1893" s="52" t="s">
        <v>32</v>
      </c>
      <c r="K1893" s="52" t="s">
        <v>33</v>
      </c>
      <c r="L1893" s="52" t="s">
        <v>39</v>
      </c>
      <c r="M1893" s="55">
        <v>89.19</v>
      </c>
      <c r="N1893" s="52">
        <v>142</v>
      </c>
      <c r="O1893" s="52">
        <v>0.21</v>
      </c>
      <c r="P1893" s="55">
        <v>2392.73</v>
      </c>
      <c r="Q1893" s="75" t="s">
        <v>61</v>
      </c>
    </row>
    <row r="1894" spans="1:17">
      <c r="A1894" s="65">
        <v>3708</v>
      </c>
      <c r="B1894" s="52" t="s">
        <v>41</v>
      </c>
      <c r="C1894" s="52" t="s">
        <v>49</v>
      </c>
      <c r="D1894" s="52" t="s">
        <v>54</v>
      </c>
      <c r="E1894" s="52" t="s">
        <v>30</v>
      </c>
      <c r="F1894" s="52" t="s">
        <v>21</v>
      </c>
      <c r="G1894" s="52" t="s">
        <v>57</v>
      </c>
      <c r="H1894" s="52" t="s">
        <v>31</v>
      </c>
      <c r="I1894" s="52">
        <v>2023</v>
      </c>
      <c r="J1894" s="52" t="s">
        <v>63</v>
      </c>
      <c r="K1894" s="52" t="s">
        <v>71</v>
      </c>
      <c r="L1894" s="52" t="s">
        <v>26</v>
      </c>
      <c r="M1894" s="55">
        <v>75.77</v>
      </c>
      <c r="N1894" s="52">
        <v>214</v>
      </c>
      <c r="O1894" s="52">
        <v>0.27</v>
      </c>
      <c r="P1894" s="55">
        <v>3374.7</v>
      </c>
      <c r="Q1894" s="75" t="s">
        <v>40</v>
      </c>
    </row>
    <row r="1895" spans="1:17">
      <c r="A1895" s="65">
        <v>3709</v>
      </c>
      <c r="B1895" s="52" t="s">
        <v>41</v>
      </c>
      <c r="C1895" s="52" t="s">
        <v>49</v>
      </c>
      <c r="D1895" s="52" t="s">
        <v>42</v>
      </c>
      <c r="E1895" s="52" t="s">
        <v>30</v>
      </c>
      <c r="F1895" s="52" t="s">
        <v>21</v>
      </c>
      <c r="G1895" s="52" t="s">
        <v>57</v>
      </c>
      <c r="H1895" s="52" t="s">
        <v>31</v>
      </c>
      <c r="I1895" s="52">
        <v>2023</v>
      </c>
      <c r="J1895" s="52" t="s">
        <v>24</v>
      </c>
      <c r="K1895" s="52" t="s">
        <v>53</v>
      </c>
      <c r="L1895" s="52" t="s">
        <v>69</v>
      </c>
      <c r="M1895" s="55">
        <v>90.1</v>
      </c>
      <c r="N1895" s="52">
        <v>413</v>
      </c>
      <c r="O1895" s="52">
        <v>0.11</v>
      </c>
      <c r="P1895" s="55">
        <v>4074.23</v>
      </c>
      <c r="Q1895" s="75" t="s">
        <v>27</v>
      </c>
    </row>
    <row r="1896" spans="1:17">
      <c r="A1896" s="65">
        <v>3710</v>
      </c>
      <c r="B1896" s="52" t="s">
        <v>41</v>
      </c>
      <c r="C1896" s="52" t="s">
        <v>35</v>
      </c>
      <c r="D1896" s="52" t="s">
        <v>19</v>
      </c>
      <c r="E1896" s="52" t="s">
        <v>70</v>
      </c>
      <c r="F1896" s="52" t="s">
        <v>60</v>
      </c>
      <c r="G1896" s="52" t="s">
        <v>57</v>
      </c>
      <c r="H1896" s="52" t="s">
        <v>31</v>
      </c>
      <c r="I1896" s="52">
        <v>2023</v>
      </c>
      <c r="J1896" s="52" t="s">
        <v>45</v>
      </c>
      <c r="K1896" s="52" t="s">
        <v>33</v>
      </c>
      <c r="L1896" s="52" t="s">
        <v>34</v>
      </c>
      <c r="M1896" s="55">
        <v>87.12</v>
      </c>
      <c r="N1896" s="52">
        <v>268</v>
      </c>
      <c r="O1896" s="52">
        <v>0.03</v>
      </c>
      <c r="P1896" s="55">
        <v>1290.48</v>
      </c>
      <c r="Q1896" s="75" t="s">
        <v>27</v>
      </c>
    </row>
    <row r="1897" spans="1:17">
      <c r="A1897" s="65">
        <v>3712</v>
      </c>
      <c r="B1897" s="52" t="s">
        <v>41</v>
      </c>
      <c r="C1897" s="52" t="s">
        <v>28</v>
      </c>
      <c r="D1897" s="52" t="s">
        <v>19</v>
      </c>
      <c r="E1897" s="52" t="s">
        <v>30</v>
      </c>
      <c r="F1897" s="52" t="s">
        <v>43</v>
      </c>
      <c r="G1897" s="52" t="s">
        <v>44</v>
      </c>
      <c r="H1897" s="52" t="s">
        <v>31</v>
      </c>
      <c r="I1897" s="52">
        <v>2023</v>
      </c>
      <c r="J1897" s="52" t="s">
        <v>24</v>
      </c>
      <c r="K1897" s="52" t="s">
        <v>33</v>
      </c>
      <c r="L1897" s="52" t="s">
        <v>69</v>
      </c>
      <c r="M1897" s="55">
        <v>41.89</v>
      </c>
      <c r="N1897" s="52">
        <v>285</v>
      </c>
      <c r="O1897" s="52">
        <v>0.04</v>
      </c>
      <c r="P1897" s="55">
        <v>2221.21</v>
      </c>
      <c r="Q1897" s="75" t="s">
        <v>56</v>
      </c>
    </row>
    <row r="1898" spans="1:17">
      <c r="A1898" s="65">
        <v>3713</v>
      </c>
      <c r="B1898" s="52" t="s">
        <v>41</v>
      </c>
      <c r="C1898" s="52" t="s">
        <v>35</v>
      </c>
      <c r="D1898" s="52" t="s">
        <v>19</v>
      </c>
      <c r="E1898" s="52" t="s">
        <v>59</v>
      </c>
      <c r="F1898" s="52" t="s">
        <v>55</v>
      </c>
      <c r="G1898" s="52" t="s">
        <v>57</v>
      </c>
      <c r="H1898" s="52" t="s">
        <v>31</v>
      </c>
      <c r="I1898" s="52">
        <v>2024</v>
      </c>
      <c r="J1898" s="52" t="s">
        <v>24</v>
      </c>
      <c r="K1898" s="52" t="s">
        <v>71</v>
      </c>
      <c r="L1898" s="52" t="s">
        <v>34</v>
      </c>
      <c r="M1898" s="55">
        <v>17.940000000000001</v>
      </c>
      <c r="N1898" s="52">
        <v>439</v>
      </c>
      <c r="O1898" s="52">
        <v>0.09</v>
      </c>
      <c r="P1898" s="55">
        <v>2469.2800000000002</v>
      </c>
      <c r="Q1898" s="75" t="s">
        <v>56</v>
      </c>
    </row>
    <row r="1899" spans="1:17">
      <c r="A1899" s="65">
        <v>3715</v>
      </c>
      <c r="B1899" s="52" t="s">
        <v>41</v>
      </c>
      <c r="C1899" s="52" t="s">
        <v>18</v>
      </c>
      <c r="D1899" s="52" t="s">
        <v>52</v>
      </c>
      <c r="E1899" s="52" t="s">
        <v>37</v>
      </c>
      <c r="F1899" s="52" t="s">
        <v>21</v>
      </c>
      <c r="G1899" s="52" t="s">
        <v>22</v>
      </c>
      <c r="H1899" s="52" t="s">
        <v>23</v>
      </c>
      <c r="I1899" s="52">
        <v>2024</v>
      </c>
      <c r="J1899" s="52" t="s">
        <v>63</v>
      </c>
      <c r="K1899" s="52" t="s">
        <v>71</v>
      </c>
      <c r="L1899" s="52" t="s">
        <v>66</v>
      </c>
      <c r="M1899" s="55">
        <v>84.83</v>
      </c>
      <c r="N1899" s="52">
        <v>300</v>
      </c>
      <c r="O1899" s="52">
        <v>0.26</v>
      </c>
      <c r="P1899" s="55">
        <v>789.64</v>
      </c>
      <c r="Q1899" s="75" t="s">
        <v>56</v>
      </c>
    </row>
    <row r="1900" spans="1:17">
      <c r="A1900" s="65">
        <v>3716</v>
      </c>
      <c r="B1900" s="52" t="s">
        <v>41</v>
      </c>
      <c r="C1900" s="52" t="s">
        <v>49</v>
      </c>
      <c r="D1900" s="52" t="s">
        <v>50</v>
      </c>
      <c r="E1900" s="52" t="s">
        <v>37</v>
      </c>
      <c r="F1900" s="52" t="s">
        <v>60</v>
      </c>
      <c r="G1900" s="52" t="s">
        <v>22</v>
      </c>
      <c r="H1900" s="52" t="s">
        <v>31</v>
      </c>
      <c r="I1900" s="52">
        <v>2024</v>
      </c>
      <c r="J1900" s="52" t="s">
        <v>32</v>
      </c>
      <c r="K1900" s="52" t="s">
        <v>68</v>
      </c>
      <c r="L1900" s="52" t="s">
        <v>69</v>
      </c>
      <c r="M1900" s="55">
        <v>25.54</v>
      </c>
      <c r="N1900" s="52">
        <v>177</v>
      </c>
      <c r="O1900" s="52">
        <v>0.24</v>
      </c>
      <c r="P1900" s="55">
        <v>1206.75</v>
      </c>
      <c r="Q1900" s="75" t="s">
        <v>47</v>
      </c>
    </row>
    <row r="1901" spans="1:17">
      <c r="A1901" s="65">
        <v>3726</v>
      </c>
      <c r="B1901" s="52" t="s">
        <v>41</v>
      </c>
      <c r="C1901" s="52" t="s">
        <v>18</v>
      </c>
      <c r="D1901" s="52" t="s">
        <v>42</v>
      </c>
      <c r="E1901" s="52" t="s">
        <v>30</v>
      </c>
      <c r="F1901" s="52" t="s">
        <v>21</v>
      </c>
      <c r="G1901" s="52" t="s">
        <v>57</v>
      </c>
      <c r="H1901" s="52" t="s">
        <v>31</v>
      </c>
      <c r="I1901" s="52">
        <v>2024</v>
      </c>
      <c r="J1901" s="52" t="s">
        <v>24</v>
      </c>
      <c r="K1901" s="52" t="s">
        <v>58</v>
      </c>
      <c r="L1901" s="52" t="s">
        <v>26</v>
      </c>
      <c r="M1901" s="55">
        <v>35.950000000000003</v>
      </c>
      <c r="N1901" s="52">
        <v>130</v>
      </c>
      <c r="O1901" s="52">
        <v>0.16</v>
      </c>
      <c r="P1901" s="55">
        <v>4436.91</v>
      </c>
      <c r="Q1901" s="75" t="s">
        <v>47</v>
      </c>
    </row>
    <row r="1902" spans="1:17">
      <c r="A1902" s="65">
        <v>3729</v>
      </c>
      <c r="B1902" s="52" t="s">
        <v>41</v>
      </c>
      <c r="C1902" s="52" t="s">
        <v>35</v>
      </c>
      <c r="D1902" s="52" t="s">
        <v>54</v>
      </c>
      <c r="E1902" s="52" t="s">
        <v>67</v>
      </c>
      <c r="F1902" s="52" t="s">
        <v>43</v>
      </c>
      <c r="G1902" s="52" t="s">
        <v>22</v>
      </c>
      <c r="H1902" s="52" t="s">
        <v>31</v>
      </c>
      <c r="I1902" s="52">
        <v>2023</v>
      </c>
      <c r="J1902" s="52" t="s">
        <v>32</v>
      </c>
      <c r="K1902" s="52" t="s">
        <v>53</v>
      </c>
      <c r="L1902" s="52" t="s">
        <v>34</v>
      </c>
      <c r="M1902" s="55">
        <v>24.23</v>
      </c>
      <c r="N1902" s="52">
        <v>132</v>
      </c>
      <c r="O1902" s="52">
        <v>0</v>
      </c>
      <c r="P1902" s="55">
        <v>1087.18</v>
      </c>
      <c r="Q1902" s="75" t="s">
        <v>40</v>
      </c>
    </row>
    <row r="1903" spans="1:17">
      <c r="A1903" s="65">
        <v>3731</v>
      </c>
      <c r="B1903" s="52" t="s">
        <v>41</v>
      </c>
      <c r="C1903" s="52" t="s">
        <v>49</v>
      </c>
      <c r="D1903" s="52" t="s">
        <v>36</v>
      </c>
      <c r="E1903" s="52" t="s">
        <v>59</v>
      </c>
      <c r="F1903" s="52" t="s">
        <v>21</v>
      </c>
      <c r="G1903" s="52" t="s">
        <v>57</v>
      </c>
      <c r="H1903" s="52" t="s">
        <v>31</v>
      </c>
      <c r="I1903" s="52">
        <v>2024</v>
      </c>
      <c r="J1903" s="52" t="s">
        <v>45</v>
      </c>
      <c r="K1903" s="52" t="s">
        <v>58</v>
      </c>
      <c r="L1903" s="52" t="s">
        <v>66</v>
      </c>
      <c r="M1903" s="55">
        <v>67.099999999999994</v>
      </c>
      <c r="N1903" s="52">
        <v>153</v>
      </c>
      <c r="O1903" s="52">
        <v>0.14000000000000001</v>
      </c>
      <c r="P1903" s="55">
        <v>3635.31</v>
      </c>
      <c r="Q1903" s="75" t="s">
        <v>47</v>
      </c>
    </row>
    <row r="1904" spans="1:17">
      <c r="A1904" s="65">
        <v>3732</v>
      </c>
      <c r="B1904" s="52" t="s">
        <v>41</v>
      </c>
      <c r="C1904" s="52" t="s">
        <v>49</v>
      </c>
      <c r="D1904" s="52" t="s">
        <v>52</v>
      </c>
      <c r="E1904" s="52" t="s">
        <v>20</v>
      </c>
      <c r="F1904" s="52" t="s">
        <v>60</v>
      </c>
      <c r="G1904" s="52" t="s">
        <v>22</v>
      </c>
      <c r="H1904" s="52" t="s">
        <v>31</v>
      </c>
      <c r="I1904" s="52">
        <v>2024</v>
      </c>
      <c r="J1904" s="52" t="s">
        <v>63</v>
      </c>
      <c r="K1904" s="52" t="s">
        <v>65</v>
      </c>
      <c r="L1904" s="52" t="s">
        <v>39</v>
      </c>
      <c r="M1904" s="55">
        <v>92.36</v>
      </c>
      <c r="N1904" s="52">
        <v>367</v>
      </c>
      <c r="O1904" s="52">
        <v>0.08</v>
      </c>
      <c r="P1904" s="55">
        <v>4023.01</v>
      </c>
      <c r="Q1904" s="75" t="s">
        <v>40</v>
      </c>
    </row>
    <row r="1905" spans="1:17">
      <c r="A1905" s="65">
        <v>3733</v>
      </c>
      <c r="B1905" s="52" t="s">
        <v>41</v>
      </c>
      <c r="C1905" s="52" t="s">
        <v>28</v>
      </c>
      <c r="D1905" s="52" t="s">
        <v>54</v>
      </c>
      <c r="E1905" s="52" t="s">
        <v>37</v>
      </c>
      <c r="F1905" s="52" t="s">
        <v>38</v>
      </c>
      <c r="G1905" s="52" t="s">
        <v>57</v>
      </c>
      <c r="H1905" s="52" t="s">
        <v>23</v>
      </c>
      <c r="I1905" s="52">
        <v>2023</v>
      </c>
      <c r="J1905" s="52" t="s">
        <v>32</v>
      </c>
      <c r="K1905" s="52" t="s">
        <v>64</v>
      </c>
      <c r="L1905" s="52" t="s">
        <v>69</v>
      </c>
      <c r="M1905" s="55">
        <v>87.82</v>
      </c>
      <c r="N1905" s="52">
        <v>437</v>
      </c>
      <c r="O1905" s="52">
        <v>0.22</v>
      </c>
      <c r="P1905" s="55">
        <v>2694.64</v>
      </c>
      <c r="Q1905" s="75" t="s">
        <v>56</v>
      </c>
    </row>
    <row r="1906" spans="1:17">
      <c r="A1906" s="65">
        <v>3735</v>
      </c>
      <c r="B1906" s="52" t="s">
        <v>41</v>
      </c>
      <c r="C1906" s="52" t="s">
        <v>35</v>
      </c>
      <c r="D1906" s="52" t="s">
        <v>42</v>
      </c>
      <c r="E1906" s="52" t="s">
        <v>30</v>
      </c>
      <c r="F1906" s="52" t="s">
        <v>38</v>
      </c>
      <c r="G1906" s="52" t="s">
        <v>44</v>
      </c>
      <c r="H1906" s="52" t="s">
        <v>31</v>
      </c>
      <c r="I1906" s="52">
        <v>2024</v>
      </c>
      <c r="J1906" s="52" t="s">
        <v>45</v>
      </c>
      <c r="K1906" s="52" t="s">
        <v>58</v>
      </c>
      <c r="L1906" s="52" t="s">
        <v>26</v>
      </c>
      <c r="M1906" s="55">
        <v>91.96</v>
      </c>
      <c r="N1906" s="52">
        <v>249</v>
      </c>
      <c r="O1906" s="52">
        <v>0.1</v>
      </c>
      <c r="P1906" s="55">
        <v>158.81</v>
      </c>
      <c r="Q1906" s="75" t="s">
        <v>40</v>
      </c>
    </row>
    <row r="1907" spans="1:17">
      <c r="A1907" s="65">
        <v>3738</v>
      </c>
      <c r="B1907" s="52" t="s">
        <v>41</v>
      </c>
      <c r="C1907" s="52" t="s">
        <v>49</v>
      </c>
      <c r="D1907" s="52" t="s">
        <v>19</v>
      </c>
      <c r="E1907" s="52" t="s">
        <v>20</v>
      </c>
      <c r="F1907" s="52" t="s">
        <v>21</v>
      </c>
      <c r="G1907" s="52" t="s">
        <v>57</v>
      </c>
      <c r="H1907" s="52" t="s">
        <v>23</v>
      </c>
      <c r="I1907" s="52">
        <v>2023</v>
      </c>
      <c r="J1907" s="52" t="s">
        <v>45</v>
      </c>
      <c r="K1907" s="52" t="s">
        <v>64</v>
      </c>
      <c r="L1907" s="52" t="s">
        <v>66</v>
      </c>
      <c r="M1907" s="55">
        <v>63.09</v>
      </c>
      <c r="N1907" s="52">
        <v>195</v>
      </c>
      <c r="O1907" s="52">
        <v>0.28999999999999998</v>
      </c>
      <c r="P1907" s="55">
        <v>1933.3</v>
      </c>
      <c r="Q1907" s="75" t="s">
        <v>47</v>
      </c>
    </row>
    <row r="1908" spans="1:17">
      <c r="A1908" s="65">
        <v>3756</v>
      </c>
      <c r="B1908" s="52" t="s">
        <v>41</v>
      </c>
      <c r="C1908" s="52" t="s">
        <v>28</v>
      </c>
      <c r="D1908" s="52" t="s">
        <v>19</v>
      </c>
      <c r="E1908" s="52" t="s">
        <v>37</v>
      </c>
      <c r="F1908" s="52" t="s">
        <v>21</v>
      </c>
      <c r="G1908" s="52" t="s">
        <v>57</v>
      </c>
      <c r="H1908" s="52" t="s">
        <v>23</v>
      </c>
      <c r="I1908" s="52">
        <v>2023</v>
      </c>
      <c r="J1908" s="52" t="s">
        <v>45</v>
      </c>
      <c r="K1908" s="52" t="s">
        <v>72</v>
      </c>
      <c r="L1908" s="52" t="s">
        <v>66</v>
      </c>
      <c r="M1908" s="55">
        <v>33.5</v>
      </c>
      <c r="N1908" s="52">
        <v>20</v>
      </c>
      <c r="O1908" s="52">
        <v>0.12</v>
      </c>
      <c r="P1908" s="55">
        <v>74.69</v>
      </c>
      <c r="Q1908" s="75" t="s">
        <v>27</v>
      </c>
    </row>
    <row r="1909" spans="1:17">
      <c r="A1909" s="65">
        <v>3757</v>
      </c>
      <c r="B1909" s="52" t="s">
        <v>41</v>
      </c>
      <c r="C1909" s="52" t="s">
        <v>28</v>
      </c>
      <c r="D1909" s="52" t="s">
        <v>29</v>
      </c>
      <c r="E1909" s="52" t="s">
        <v>67</v>
      </c>
      <c r="F1909" s="52" t="s">
        <v>60</v>
      </c>
      <c r="G1909" s="52" t="s">
        <v>57</v>
      </c>
      <c r="H1909" s="52" t="s">
        <v>31</v>
      </c>
      <c r="I1909" s="52">
        <v>2023</v>
      </c>
      <c r="J1909" s="52" t="s">
        <v>45</v>
      </c>
      <c r="K1909" s="52" t="s">
        <v>73</v>
      </c>
      <c r="L1909" s="52" t="s">
        <v>66</v>
      </c>
      <c r="M1909" s="55">
        <v>56.77</v>
      </c>
      <c r="N1909" s="52">
        <v>125</v>
      </c>
      <c r="O1909" s="52">
        <v>0.14000000000000001</v>
      </c>
      <c r="P1909" s="55">
        <v>787.77</v>
      </c>
      <c r="Q1909" s="75" t="s">
        <v>27</v>
      </c>
    </row>
    <row r="1910" spans="1:17">
      <c r="A1910" s="65">
        <v>3770</v>
      </c>
      <c r="B1910" s="52" t="s">
        <v>41</v>
      </c>
      <c r="C1910" s="52" t="s">
        <v>49</v>
      </c>
      <c r="D1910" s="52" t="s">
        <v>52</v>
      </c>
      <c r="E1910" s="52" t="s">
        <v>37</v>
      </c>
      <c r="F1910" s="52" t="s">
        <v>38</v>
      </c>
      <c r="G1910" s="52" t="s">
        <v>22</v>
      </c>
      <c r="H1910" s="52" t="s">
        <v>23</v>
      </c>
      <c r="I1910" s="52">
        <v>2024</v>
      </c>
      <c r="J1910" s="52" t="s">
        <v>24</v>
      </c>
      <c r="K1910" s="52" t="s">
        <v>65</v>
      </c>
      <c r="L1910" s="52" t="s">
        <v>34</v>
      </c>
      <c r="M1910" s="55">
        <v>13.54</v>
      </c>
      <c r="N1910" s="52">
        <v>283</v>
      </c>
      <c r="O1910" s="52">
        <v>0.12</v>
      </c>
      <c r="P1910" s="55">
        <v>4818.1899999999996</v>
      </c>
      <c r="Q1910" s="75" t="s">
        <v>27</v>
      </c>
    </row>
    <row r="1911" spans="1:17">
      <c r="A1911" s="65">
        <v>3773</v>
      </c>
      <c r="B1911" s="52" t="s">
        <v>41</v>
      </c>
      <c r="C1911" s="52" t="s">
        <v>49</v>
      </c>
      <c r="D1911" s="52" t="s">
        <v>19</v>
      </c>
      <c r="E1911" s="52" t="s">
        <v>59</v>
      </c>
      <c r="F1911" s="52" t="s">
        <v>55</v>
      </c>
      <c r="G1911" s="52" t="s">
        <v>44</v>
      </c>
      <c r="H1911" s="52" t="s">
        <v>31</v>
      </c>
      <c r="I1911" s="52">
        <v>2023</v>
      </c>
      <c r="J1911" s="52" t="s">
        <v>63</v>
      </c>
      <c r="K1911" s="52" t="s">
        <v>58</v>
      </c>
      <c r="L1911" s="52" t="s">
        <v>39</v>
      </c>
      <c r="M1911" s="55">
        <v>73.290000000000006</v>
      </c>
      <c r="N1911" s="52">
        <v>467</v>
      </c>
      <c r="O1911" s="52">
        <v>0.04</v>
      </c>
      <c r="P1911" s="55">
        <v>4131.01</v>
      </c>
      <c r="Q1911" s="75" t="s">
        <v>56</v>
      </c>
    </row>
    <row r="1912" spans="1:17">
      <c r="A1912" s="65">
        <v>3777</v>
      </c>
      <c r="B1912" s="52" t="s">
        <v>41</v>
      </c>
      <c r="C1912" s="52" t="s">
        <v>49</v>
      </c>
      <c r="D1912" s="52" t="s">
        <v>29</v>
      </c>
      <c r="E1912" s="52" t="s">
        <v>30</v>
      </c>
      <c r="F1912" s="52" t="s">
        <v>60</v>
      </c>
      <c r="G1912" s="52" t="s">
        <v>57</v>
      </c>
      <c r="H1912" s="52" t="s">
        <v>31</v>
      </c>
      <c r="I1912" s="52">
        <v>2023</v>
      </c>
      <c r="J1912" s="52" t="s">
        <v>32</v>
      </c>
      <c r="K1912" s="52" t="s">
        <v>58</v>
      </c>
      <c r="L1912" s="52" t="s">
        <v>34</v>
      </c>
      <c r="M1912" s="55">
        <v>33.79</v>
      </c>
      <c r="N1912" s="52">
        <v>24</v>
      </c>
      <c r="O1912" s="52">
        <v>0.01</v>
      </c>
      <c r="P1912" s="55">
        <v>4389.22</v>
      </c>
      <c r="Q1912" s="75" t="s">
        <v>56</v>
      </c>
    </row>
    <row r="1913" spans="1:17">
      <c r="A1913" s="65">
        <v>3782</v>
      </c>
      <c r="B1913" s="52" t="s">
        <v>41</v>
      </c>
      <c r="C1913" s="52" t="s">
        <v>49</v>
      </c>
      <c r="D1913" s="52" t="s">
        <v>29</v>
      </c>
      <c r="E1913" s="52" t="s">
        <v>30</v>
      </c>
      <c r="F1913" s="52" t="s">
        <v>43</v>
      </c>
      <c r="G1913" s="52" t="s">
        <v>22</v>
      </c>
      <c r="H1913" s="52" t="s">
        <v>31</v>
      </c>
      <c r="I1913" s="52">
        <v>2023</v>
      </c>
      <c r="J1913" s="52" t="s">
        <v>32</v>
      </c>
      <c r="K1913" s="52" t="s">
        <v>46</v>
      </c>
      <c r="L1913" s="52" t="s">
        <v>69</v>
      </c>
      <c r="M1913" s="55">
        <v>90.5</v>
      </c>
      <c r="N1913" s="52">
        <v>410</v>
      </c>
      <c r="O1913" s="52">
        <v>0.21</v>
      </c>
      <c r="P1913" s="55">
        <v>3489.34</v>
      </c>
      <c r="Q1913" s="75" t="s">
        <v>56</v>
      </c>
    </row>
    <row r="1914" spans="1:17">
      <c r="A1914" s="65">
        <v>3783</v>
      </c>
      <c r="B1914" s="52" t="s">
        <v>41</v>
      </c>
      <c r="C1914" s="52" t="s">
        <v>35</v>
      </c>
      <c r="D1914" s="52" t="s">
        <v>54</v>
      </c>
      <c r="E1914" s="52" t="s">
        <v>62</v>
      </c>
      <c r="F1914" s="52" t="s">
        <v>38</v>
      </c>
      <c r="G1914" s="52" t="s">
        <v>44</v>
      </c>
      <c r="H1914" s="52" t="s">
        <v>23</v>
      </c>
      <c r="I1914" s="52">
        <v>2024</v>
      </c>
      <c r="J1914" s="52" t="s">
        <v>45</v>
      </c>
      <c r="K1914" s="52" t="s">
        <v>68</v>
      </c>
      <c r="L1914" s="52" t="s">
        <v>69</v>
      </c>
      <c r="M1914" s="55">
        <v>87.05</v>
      </c>
      <c r="N1914" s="52">
        <v>327</v>
      </c>
      <c r="O1914" s="52">
        <v>0.28000000000000003</v>
      </c>
      <c r="P1914" s="55">
        <v>1096.29</v>
      </c>
      <c r="Q1914" s="75" t="s">
        <v>40</v>
      </c>
    </row>
    <row r="1915" spans="1:17">
      <c r="A1915" s="65">
        <v>3789</v>
      </c>
      <c r="B1915" s="52" t="s">
        <v>41</v>
      </c>
      <c r="C1915" s="52" t="s">
        <v>18</v>
      </c>
      <c r="D1915" s="52" t="s">
        <v>36</v>
      </c>
      <c r="E1915" s="52" t="s">
        <v>30</v>
      </c>
      <c r="F1915" s="52" t="s">
        <v>55</v>
      </c>
      <c r="G1915" s="52" t="s">
        <v>22</v>
      </c>
      <c r="H1915" s="52" t="s">
        <v>31</v>
      </c>
      <c r="I1915" s="52">
        <v>2024</v>
      </c>
      <c r="J1915" s="52" t="s">
        <v>45</v>
      </c>
      <c r="K1915" s="52" t="s">
        <v>64</v>
      </c>
      <c r="L1915" s="52" t="s">
        <v>39</v>
      </c>
      <c r="M1915" s="55">
        <v>12.03</v>
      </c>
      <c r="N1915" s="52">
        <v>260</v>
      </c>
      <c r="O1915" s="52">
        <v>0.17</v>
      </c>
      <c r="P1915" s="55">
        <v>521.32000000000005</v>
      </c>
      <c r="Q1915" s="75" t="s">
        <v>40</v>
      </c>
    </row>
    <row r="1916" spans="1:17">
      <c r="A1916" s="65">
        <v>3792</v>
      </c>
      <c r="B1916" s="52" t="s">
        <v>41</v>
      </c>
      <c r="C1916" s="52" t="s">
        <v>49</v>
      </c>
      <c r="D1916" s="52" t="s">
        <v>54</v>
      </c>
      <c r="E1916" s="52" t="s">
        <v>20</v>
      </c>
      <c r="F1916" s="52" t="s">
        <v>38</v>
      </c>
      <c r="G1916" s="52" t="s">
        <v>22</v>
      </c>
      <c r="H1916" s="52" t="s">
        <v>23</v>
      </c>
      <c r="I1916" s="52">
        <v>2023</v>
      </c>
      <c r="J1916" s="52" t="s">
        <v>32</v>
      </c>
      <c r="K1916" s="52" t="s">
        <v>73</v>
      </c>
      <c r="L1916" s="52" t="s">
        <v>66</v>
      </c>
      <c r="M1916" s="55">
        <v>9.18</v>
      </c>
      <c r="N1916" s="52">
        <v>227</v>
      </c>
      <c r="O1916" s="52">
        <v>0.04</v>
      </c>
      <c r="P1916" s="55">
        <v>953.28</v>
      </c>
      <c r="Q1916" s="75" t="s">
        <v>27</v>
      </c>
    </row>
    <row r="1917" spans="1:17">
      <c r="A1917" s="65">
        <v>3795</v>
      </c>
      <c r="B1917" s="52" t="s">
        <v>41</v>
      </c>
      <c r="C1917" s="52" t="s">
        <v>28</v>
      </c>
      <c r="D1917" s="52" t="s">
        <v>29</v>
      </c>
      <c r="E1917" s="52" t="s">
        <v>70</v>
      </c>
      <c r="F1917" s="52" t="s">
        <v>38</v>
      </c>
      <c r="G1917" s="52" t="s">
        <v>57</v>
      </c>
      <c r="H1917" s="52" t="s">
        <v>31</v>
      </c>
      <c r="I1917" s="52">
        <v>2024</v>
      </c>
      <c r="J1917" s="52" t="s">
        <v>24</v>
      </c>
      <c r="K1917" s="52" t="s">
        <v>73</v>
      </c>
      <c r="L1917" s="52" t="s">
        <v>66</v>
      </c>
      <c r="M1917" s="55">
        <v>67.58</v>
      </c>
      <c r="N1917" s="52">
        <v>54</v>
      </c>
      <c r="O1917" s="52">
        <v>0.08</v>
      </c>
      <c r="P1917" s="55">
        <v>1603.25</v>
      </c>
      <c r="Q1917" s="75" t="s">
        <v>47</v>
      </c>
    </row>
    <row r="1918" spans="1:17">
      <c r="A1918" s="65">
        <v>3796</v>
      </c>
      <c r="B1918" s="52" t="s">
        <v>41</v>
      </c>
      <c r="C1918" s="52" t="s">
        <v>49</v>
      </c>
      <c r="D1918" s="52" t="s">
        <v>42</v>
      </c>
      <c r="E1918" s="52" t="s">
        <v>30</v>
      </c>
      <c r="F1918" s="52" t="s">
        <v>60</v>
      </c>
      <c r="G1918" s="52" t="s">
        <v>22</v>
      </c>
      <c r="H1918" s="52" t="s">
        <v>31</v>
      </c>
      <c r="I1918" s="52">
        <v>2023</v>
      </c>
      <c r="J1918" s="52" t="s">
        <v>24</v>
      </c>
      <c r="K1918" s="52" t="s">
        <v>46</v>
      </c>
      <c r="L1918" s="52" t="s">
        <v>66</v>
      </c>
      <c r="M1918" s="55">
        <v>47.6</v>
      </c>
      <c r="N1918" s="52">
        <v>191</v>
      </c>
      <c r="O1918" s="52">
        <v>0.25</v>
      </c>
      <c r="P1918" s="55">
        <v>4284.7</v>
      </c>
      <c r="Q1918" s="75" t="s">
        <v>47</v>
      </c>
    </row>
    <row r="1919" spans="1:17">
      <c r="A1919" s="65">
        <v>3797</v>
      </c>
      <c r="B1919" s="52" t="s">
        <v>41</v>
      </c>
      <c r="C1919" s="52" t="s">
        <v>49</v>
      </c>
      <c r="D1919" s="52" t="s">
        <v>52</v>
      </c>
      <c r="E1919" s="52" t="s">
        <v>20</v>
      </c>
      <c r="F1919" s="52" t="s">
        <v>38</v>
      </c>
      <c r="G1919" s="52" t="s">
        <v>44</v>
      </c>
      <c r="H1919" s="52" t="s">
        <v>31</v>
      </c>
      <c r="I1919" s="52">
        <v>2023</v>
      </c>
      <c r="J1919" s="52" t="s">
        <v>45</v>
      </c>
      <c r="K1919" s="52" t="s">
        <v>72</v>
      </c>
      <c r="L1919" s="52" t="s">
        <v>66</v>
      </c>
      <c r="M1919" s="55">
        <v>72.11</v>
      </c>
      <c r="N1919" s="52">
        <v>31</v>
      </c>
      <c r="O1919" s="52">
        <v>0.21</v>
      </c>
      <c r="P1919" s="55">
        <v>3322.85</v>
      </c>
      <c r="Q1919" s="75" t="s">
        <v>61</v>
      </c>
    </row>
    <row r="1920" spans="1:17">
      <c r="A1920" s="65">
        <v>3799</v>
      </c>
      <c r="B1920" s="52" t="s">
        <v>41</v>
      </c>
      <c r="C1920" s="52" t="s">
        <v>35</v>
      </c>
      <c r="D1920" s="52" t="s">
        <v>29</v>
      </c>
      <c r="E1920" s="52" t="s">
        <v>30</v>
      </c>
      <c r="F1920" s="52" t="s">
        <v>38</v>
      </c>
      <c r="G1920" s="52" t="s">
        <v>22</v>
      </c>
      <c r="H1920" s="52" t="s">
        <v>31</v>
      </c>
      <c r="I1920" s="52">
        <v>2023</v>
      </c>
      <c r="J1920" s="52" t="s">
        <v>45</v>
      </c>
      <c r="K1920" s="52" t="s">
        <v>65</v>
      </c>
      <c r="L1920" s="52" t="s">
        <v>34</v>
      </c>
      <c r="M1920" s="55">
        <v>74.31</v>
      </c>
      <c r="N1920" s="52">
        <v>421</v>
      </c>
      <c r="O1920" s="52">
        <v>0.09</v>
      </c>
      <c r="P1920" s="55">
        <v>2680.03</v>
      </c>
      <c r="Q1920" s="75" t="s">
        <v>56</v>
      </c>
    </row>
    <row r="1921" spans="1:17">
      <c r="A1921" s="65">
        <v>3800</v>
      </c>
      <c r="B1921" s="52" t="s">
        <v>41</v>
      </c>
      <c r="C1921" s="52" t="s">
        <v>49</v>
      </c>
      <c r="D1921" s="52" t="s">
        <v>36</v>
      </c>
      <c r="E1921" s="52" t="s">
        <v>59</v>
      </c>
      <c r="F1921" s="52" t="s">
        <v>60</v>
      </c>
      <c r="G1921" s="52" t="s">
        <v>57</v>
      </c>
      <c r="H1921" s="52" t="s">
        <v>31</v>
      </c>
      <c r="I1921" s="52">
        <v>2024</v>
      </c>
      <c r="J1921" s="52" t="s">
        <v>32</v>
      </c>
      <c r="K1921" s="52" t="s">
        <v>68</v>
      </c>
      <c r="L1921" s="52" t="s">
        <v>69</v>
      </c>
      <c r="M1921" s="55">
        <v>34.82</v>
      </c>
      <c r="N1921" s="52">
        <v>421</v>
      </c>
      <c r="O1921" s="52">
        <v>0.14000000000000001</v>
      </c>
      <c r="P1921" s="55">
        <v>2936.59</v>
      </c>
      <c r="Q1921" s="75" t="s">
        <v>47</v>
      </c>
    </row>
    <row r="1922" spans="1:17">
      <c r="A1922" s="65">
        <v>3804</v>
      </c>
      <c r="B1922" s="52" t="s">
        <v>41</v>
      </c>
      <c r="C1922" s="52" t="s">
        <v>18</v>
      </c>
      <c r="D1922" s="52" t="s">
        <v>29</v>
      </c>
      <c r="E1922" s="52" t="s">
        <v>62</v>
      </c>
      <c r="F1922" s="52" t="s">
        <v>21</v>
      </c>
      <c r="G1922" s="52" t="s">
        <v>44</v>
      </c>
      <c r="H1922" s="52" t="s">
        <v>23</v>
      </c>
      <c r="I1922" s="52">
        <v>2024</v>
      </c>
      <c r="J1922" s="52" t="s">
        <v>45</v>
      </c>
      <c r="K1922" s="52" t="s">
        <v>53</v>
      </c>
      <c r="L1922" s="52" t="s">
        <v>39</v>
      </c>
      <c r="M1922" s="55">
        <v>30.22</v>
      </c>
      <c r="N1922" s="52">
        <v>401</v>
      </c>
      <c r="O1922" s="52">
        <v>0.24</v>
      </c>
      <c r="P1922" s="55">
        <v>4430.76</v>
      </c>
      <c r="Q1922" s="75" t="s">
        <v>40</v>
      </c>
    </row>
    <row r="1923" spans="1:17">
      <c r="A1923" s="65">
        <v>3805</v>
      </c>
      <c r="B1923" s="52" t="s">
        <v>41</v>
      </c>
      <c r="C1923" s="52" t="s">
        <v>28</v>
      </c>
      <c r="D1923" s="52" t="s">
        <v>42</v>
      </c>
      <c r="E1923" s="52" t="s">
        <v>59</v>
      </c>
      <c r="F1923" s="52" t="s">
        <v>55</v>
      </c>
      <c r="G1923" s="52" t="s">
        <v>22</v>
      </c>
      <c r="H1923" s="52" t="s">
        <v>23</v>
      </c>
      <c r="I1923" s="52">
        <v>2024</v>
      </c>
      <c r="J1923" s="52" t="s">
        <v>63</v>
      </c>
      <c r="K1923" s="52" t="s">
        <v>46</v>
      </c>
      <c r="L1923" s="52" t="s">
        <v>39</v>
      </c>
      <c r="M1923" s="55">
        <v>40.29</v>
      </c>
      <c r="N1923" s="52">
        <v>66</v>
      </c>
      <c r="O1923" s="52">
        <v>0.15</v>
      </c>
      <c r="P1923" s="55">
        <v>129.97</v>
      </c>
      <c r="Q1923" s="75" t="s">
        <v>27</v>
      </c>
    </row>
    <row r="1924" spans="1:17">
      <c r="A1924" s="65">
        <v>3808</v>
      </c>
      <c r="B1924" s="52" t="s">
        <v>41</v>
      </c>
      <c r="C1924" s="52" t="s">
        <v>18</v>
      </c>
      <c r="D1924" s="52" t="s">
        <v>29</v>
      </c>
      <c r="E1924" s="52" t="s">
        <v>67</v>
      </c>
      <c r="F1924" s="52" t="s">
        <v>21</v>
      </c>
      <c r="G1924" s="52" t="s">
        <v>44</v>
      </c>
      <c r="H1924" s="52" t="s">
        <v>23</v>
      </c>
      <c r="I1924" s="52">
        <v>2023</v>
      </c>
      <c r="J1924" s="52" t="s">
        <v>32</v>
      </c>
      <c r="K1924" s="52" t="s">
        <v>58</v>
      </c>
      <c r="L1924" s="52" t="s">
        <v>34</v>
      </c>
      <c r="M1924" s="55">
        <v>14.06</v>
      </c>
      <c r="N1924" s="52">
        <v>67</v>
      </c>
      <c r="O1924" s="52">
        <v>0.28000000000000003</v>
      </c>
      <c r="P1924" s="55">
        <v>2499.91</v>
      </c>
      <c r="Q1924" s="75" t="s">
        <v>61</v>
      </c>
    </row>
    <row r="1925" spans="1:17">
      <c r="A1925" s="65">
        <v>3813</v>
      </c>
      <c r="B1925" s="52" t="s">
        <v>41</v>
      </c>
      <c r="C1925" s="52" t="s">
        <v>28</v>
      </c>
      <c r="D1925" s="52" t="s">
        <v>36</v>
      </c>
      <c r="E1925" s="52" t="s">
        <v>30</v>
      </c>
      <c r="F1925" s="52" t="s">
        <v>60</v>
      </c>
      <c r="G1925" s="52" t="s">
        <v>57</v>
      </c>
      <c r="H1925" s="52" t="s">
        <v>31</v>
      </c>
      <c r="I1925" s="52">
        <v>2023</v>
      </c>
      <c r="J1925" s="52" t="s">
        <v>45</v>
      </c>
      <c r="K1925" s="52" t="s">
        <v>73</v>
      </c>
      <c r="L1925" s="52" t="s">
        <v>39</v>
      </c>
      <c r="M1925" s="55">
        <v>27.03</v>
      </c>
      <c r="N1925" s="52">
        <v>243</v>
      </c>
      <c r="O1925" s="52">
        <v>0.22</v>
      </c>
      <c r="P1925" s="55">
        <v>2295.5300000000002</v>
      </c>
      <c r="Q1925" s="75" t="s">
        <v>56</v>
      </c>
    </row>
    <row r="1926" spans="1:17">
      <c r="A1926" s="65">
        <v>3815</v>
      </c>
      <c r="B1926" s="52" t="s">
        <v>41</v>
      </c>
      <c r="C1926" s="52" t="s">
        <v>18</v>
      </c>
      <c r="D1926" s="52" t="s">
        <v>36</v>
      </c>
      <c r="E1926" s="52" t="s">
        <v>59</v>
      </c>
      <c r="F1926" s="52" t="s">
        <v>60</v>
      </c>
      <c r="G1926" s="52" t="s">
        <v>44</v>
      </c>
      <c r="H1926" s="52" t="s">
        <v>23</v>
      </c>
      <c r="I1926" s="52">
        <v>2024</v>
      </c>
      <c r="J1926" s="52" t="s">
        <v>24</v>
      </c>
      <c r="K1926" s="52" t="s">
        <v>68</v>
      </c>
      <c r="L1926" s="52" t="s">
        <v>69</v>
      </c>
      <c r="M1926" s="55">
        <v>72.709999999999994</v>
      </c>
      <c r="N1926" s="52">
        <v>460</v>
      </c>
      <c r="O1926" s="52">
        <v>0.12</v>
      </c>
      <c r="P1926" s="55">
        <v>226.63</v>
      </c>
      <c r="Q1926" s="75" t="s">
        <v>56</v>
      </c>
    </row>
    <row r="1927" spans="1:17">
      <c r="A1927" s="65">
        <v>3818</v>
      </c>
      <c r="B1927" s="52" t="s">
        <v>41</v>
      </c>
      <c r="C1927" s="52" t="s">
        <v>49</v>
      </c>
      <c r="D1927" s="52" t="s">
        <v>54</v>
      </c>
      <c r="E1927" s="52" t="s">
        <v>37</v>
      </c>
      <c r="F1927" s="52" t="s">
        <v>43</v>
      </c>
      <c r="G1927" s="52" t="s">
        <v>22</v>
      </c>
      <c r="H1927" s="52" t="s">
        <v>31</v>
      </c>
      <c r="I1927" s="52">
        <v>2024</v>
      </c>
      <c r="J1927" s="52" t="s">
        <v>63</v>
      </c>
      <c r="K1927" s="52" t="s">
        <v>58</v>
      </c>
      <c r="L1927" s="52" t="s">
        <v>39</v>
      </c>
      <c r="M1927" s="55">
        <v>25.62</v>
      </c>
      <c r="N1927" s="52">
        <v>445</v>
      </c>
      <c r="O1927" s="52">
        <v>0.28999999999999998</v>
      </c>
      <c r="P1927" s="55">
        <v>1912.57</v>
      </c>
      <c r="Q1927" s="75" t="s">
        <v>61</v>
      </c>
    </row>
    <row r="1928" spans="1:17">
      <c r="A1928" s="65">
        <v>3822</v>
      </c>
      <c r="B1928" s="52" t="s">
        <v>41</v>
      </c>
      <c r="C1928" s="52" t="s">
        <v>35</v>
      </c>
      <c r="D1928" s="52" t="s">
        <v>52</v>
      </c>
      <c r="E1928" s="52" t="s">
        <v>70</v>
      </c>
      <c r="F1928" s="52" t="s">
        <v>38</v>
      </c>
      <c r="G1928" s="52" t="s">
        <v>44</v>
      </c>
      <c r="H1928" s="52" t="s">
        <v>23</v>
      </c>
      <c r="I1928" s="52">
        <v>2024</v>
      </c>
      <c r="J1928" s="52" t="s">
        <v>63</v>
      </c>
      <c r="K1928" s="52" t="s">
        <v>73</v>
      </c>
      <c r="L1928" s="52" t="s">
        <v>26</v>
      </c>
      <c r="M1928" s="55">
        <v>22.25</v>
      </c>
      <c r="N1928" s="52">
        <v>24</v>
      </c>
      <c r="O1928" s="52">
        <v>0.02</v>
      </c>
      <c r="P1928" s="55">
        <v>2160.9</v>
      </c>
      <c r="Q1928" s="75" t="s">
        <v>61</v>
      </c>
    </row>
    <row r="1929" spans="1:17">
      <c r="A1929" s="65">
        <v>3826</v>
      </c>
      <c r="B1929" s="52" t="s">
        <v>41</v>
      </c>
      <c r="C1929" s="52" t="s">
        <v>28</v>
      </c>
      <c r="D1929" s="52" t="s">
        <v>54</v>
      </c>
      <c r="E1929" s="52" t="s">
        <v>70</v>
      </c>
      <c r="F1929" s="52" t="s">
        <v>21</v>
      </c>
      <c r="G1929" s="52" t="s">
        <v>57</v>
      </c>
      <c r="H1929" s="52" t="s">
        <v>31</v>
      </c>
      <c r="I1929" s="52">
        <v>2023</v>
      </c>
      <c r="J1929" s="52" t="s">
        <v>63</v>
      </c>
      <c r="K1929" s="52" t="s">
        <v>53</v>
      </c>
      <c r="L1929" s="52" t="s">
        <v>39</v>
      </c>
      <c r="M1929" s="55">
        <v>93.57</v>
      </c>
      <c r="N1929" s="52">
        <v>44</v>
      </c>
      <c r="O1929" s="52">
        <v>0.24</v>
      </c>
      <c r="P1929" s="55">
        <v>55.63</v>
      </c>
      <c r="Q1929" s="75" t="s">
        <v>40</v>
      </c>
    </row>
    <row r="1930" spans="1:17">
      <c r="A1930" s="65">
        <v>3827</v>
      </c>
      <c r="B1930" s="52" t="s">
        <v>41</v>
      </c>
      <c r="C1930" s="52" t="s">
        <v>49</v>
      </c>
      <c r="D1930" s="52" t="s">
        <v>42</v>
      </c>
      <c r="E1930" s="52" t="s">
        <v>30</v>
      </c>
      <c r="F1930" s="52" t="s">
        <v>60</v>
      </c>
      <c r="G1930" s="52" t="s">
        <v>22</v>
      </c>
      <c r="H1930" s="52" t="s">
        <v>23</v>
      </c>
      <c r="I1930" s="52">
        <v>2023</v>
      </c>
      <c r="J1930" s="52" t="s">
        <v>63</v>
      </c>
      <c r="K1930" s="52" t="s">
        <v>33</v>
      </c>
      <c r="L1930" s="52" t="s">
        <v>66</v>
      </c>
      <c r="M1930" s="55">
        <v>36.57</v>
      </c>
      <c r="N1930" s="52">
        <v>148</v>
      </c>
      <c r="O1930" s="52">
        <v>0.08</v>
      </c>
      <c r="P1930" s="55">
        <v>3006.79</v>
      </c>
      <c r="Q1930" s="75" t="s">
        <v>40</v>
      </c>
    </row>
    <row r="1931" spans="1:17">
      <c r="A1931" s="65">
        <v>3830</v>
      </c>
      <c r="B1931" s="52" t="s">
        <v>41</v>
      </c>
      <c r="C1931" s="52" t="s">
        <v>49</v>
      </c>
      <c r="D1931" s="52" t="s">
        <v>29</v>
      </c>
      <c r="E1931" s="52" t="s">
        <v>37</v>
      </c>
      <c r="F1931" s="52" t="s">
        <v>21</v>
      </c>
      <c r="G1931" s="52" t="s">
        <v>22</v>
      </c>
      <c r="H1931" s="52" t="s">
        <v>23</v>
      </c>
      <c r="I1931" s="52">
        <v>2024</v>
      </c>
      <c r="J1931" s="52" t="s">
        <v>63</v>
      </c>
      <c r="K1931" s="52" t="s">
        <v>25</v>
      </c>
      <c r="L1931" s="52" t="s">
        <v>34</v>
      </c>
      <c r="M1931" s="55">
        <v>55.62</v>
      </c>
      <c r="N1931" s="52">
        <v>84</v>
      </c>
      <c r="O1931" s="52">
        <v>0.04</v>
      </c>
      <c r="P1931" s="55">
        <v>4081.6</v>
      </c>
      <c r="Q1931" s="75" t="s">
        <v>27</v>
      </c>
    </row>
    <row r="1932" spans="1:17">
      <c r="A1932" s="65">
        <v>3832</v>
      </c>
      <c r="B1932" s="52" t="s">
        <v>41</v>
      </c>
      <c r="C1932" s="52" t="s">
        <v>28</v>
      </c>
      <c r="D1932" s="52" t="s">
        <v>52</v>
      </c>
      <c r="E1932" s="52" t="s">
        <v>67</v>
      </c>
      <c r="F1932" s="52" t="s">
        <v>38</v>
      </c>
      <c r="G1932" s="52" t="s">
        <v>44</v>
      </c>
      <c r="H1932" s="52" t="s">
        <v>31</v>
      </c>
      <c r="I1932" s="52">
        <v>2023</v>
      </c>
      <c r="J1932" s="52" t="s">
        <v>63</v>
      </c>
      <c r="K1932" s="52" t="s">
        <v>72</v>
      </c>
      <c r="L1932" s="52" t="s">
        <v>69</v>
      </c>
      <c r="M1932" s="55">
        <v>46.9</v>
      </c>
      <c r="N1932" s="52">
        <v>235</v>
      </c>
      <c r="O1932" s="52">
        <v>0.16</v>
      </c>
      <c r="P1932" s="55">
        <v>4855.59</v>
      </c>
      <c r="Q1932" s="75" t="s">
        <v>56</v>
      </c>
    </row>
    <row r="1933" spans="1:17">
      <c r="A1933" s="65">
        <v>3837</v>
      </c>
      <c r="B1933" s="52" t="s">
        <v>41</v>
      </c>
      <c r="C1933" s="52" t="s">
        <v>49</v>
      </c>
      <c r="D1933" s="52" t="s">
        <v>29</v>
      </c>
      <c r="E1933" s="52" t="s">
        <v>62</v>
      </c>
      <c r="F1933" s="52" t="s">
        <v>55</v>
      </c>
      <c r="G1933" s="52" t="s">
        <v>22</v>
      </c>
      <c r="H1933" s="52" t="s">
        <v>23</v>
      </c>
      <c r="I1933" s="52">
        <v>2024</v>
      </c>
      <c r="J1933" s="52" t="s">
        <v>63</v>
      </c>
      <c r="K1933" s="52" t="s">
        <v>33</v>
      </c>
      <c r="L1933" s="52" t="s">
        <v>69</v>
      </c>
      <c r="M1933" s="55">
        <v>71.45</v>
      </c>
      <c r="N1933" s="52">
        <v>297</v>
      </c>
      <c r="O1933" s="52">
        <v>0.2</v>
      </c>
      <c r="P1933" s="55">
        <v>3675.54</v>
      </c>
      <c r="Q1933" s="75" t="s">
        <v>27</v>
      </c>
    </row>
    <row r="1934" spans="1:17">
      <c r="A1934" s="65">
        <v>3838</v>
      </c>
      <c r="B1934" s="52" t="s">
        <v>41</v>
      </c>
      <c r="C1934" s="52" t="s">
        <v>35</v>
      </c>
      <c r="D1934" s="52" t="s">
        <v>19</v>
      </c>
      <c r="E1934" s="52" t="s">
        <v>67</v>
      </c>
      <c r="F1934" s="52" t="s">
        <v>60</v>
      </c>
      <c r="G1934" s="52" t="s">
        <v>57</v>
      </c>
      <c r="H1934" s="52" t="s">
        <v>31</v>
      </c>
      <c r="I1934" s="52">
        <v>2023</v>
      </c>
      <c r="J1934" s="52" t="s">
        <v>45</v>
      </c>
      <c r="K1934" s="52" t="s">
        <v>72</v>
      </c>
      <c r="L1934" s="52" t="s">
        <v>26</v>
      </c>
      <c r="M1934" s="55">
        <v>12.25</v>
      </c>
      <c r="N1934" s="52">
        <v>398</v>
      </c>
      <c r="O1934" s="52">
        <v>0.16</v>
      </c>
      <c r="P1934" s="55">
        <v>1605.56</v>
      </c>
      <c r="Q1934" s="75" t="s">
        <v>47</v>
      </c>
    </row>
    <row r="1935" spans="1:17">
      <c r="A1935" s="65">
        <v>3843</v>
      </c>
      <c r="B1935" s="52" t="s">
        <v>41</v>
      </c>
      <c r="C1935" s="52" t="s">
        <v>28</v>
      </c>
      <c r="D1935" s="52" t="s">
        <v>36</v>
      </c>
      <c r="E1935" s="52" t="s">
        <v>67</v>
      </c>
      <c r="F1935" s="52" t="s">
        <v>60</v>
      </c>
      <c r="G1935" s="52" t="s">
        <v>44</v>
      </c>
      <c r="H1935" s="52" t="s">
        <v>31</v>
      </c>
      <c r="I1935" s="52">
        <v>2023</v>
      </c>
      <c r="J1935" s="52" t="s">
        <v>32</v>
      </c>
      <c r="K1935" s="52" t="s">
        <v>53</v>
      </c>
      <c r="L1935" s="52" t="s">
        <v>66</v>
      </c>
      <c r="M1935" s="55">
        <v>17.07</v>
      </c>
      <c r="N1935" s="52">
        <v>203</v>
      </c>
      <c r="O1935" s="52">
        <v>0.13</v>
      </c>
      <c r="P1935" s="55">
        <v>151.57</v>
      </c>
      <c r="Q1935" s="75" t="s">
        <v>61</v>
      </c>
    </row>
    <row r="1936" spans="1:17">
      <c r="A1936" s="65">
        <v>3844</v>
      </c>
      <c r="B1936" s="52" t="s">
        <v>41</v>
      </c>
      <c r="C1936" s="52" t="s">
        <v>49</v>
      </c>
      <c r="D1936" s="52" t="s">
        <v>19</v>
      </c>
      <c r="E1936" s="52" t="s">
        <v>37</v>
      </c>
      <c r="F1936" s="52" t="s">
        <v>43</v>
      </c>
      <c r="G1936" s="52" t="s">
        <v>57</v>
      </c>
      <c r="H1936" s="52" t="s">
        <v>23</v>
      </c>
      <c r="I1936" s="52">
        <v>2024</v>
      </c>
      <c r="J1936" s="52" t="s">
        <v>63</v>
      </c>
      <c r="K1936" s="52" t="s">
        <v>71</v>
      </c>
      <c r="L1936" s="52" t="s">
        <v>39</v>
      </c>
      <c r="M1936" s="55">
        <v>19.690000000000001</v>
      </c>
      <c r="N1936" s="52">
        <v>417</v>
      </c>
      <c r="O1936" s="52">
        <v>0.28999999999999998</v>
      </c>
      <c r="P1936" s="55">
        <v>987.51</v>
      </c>
      <c r="Q1936" s="75" t="s">
        <v>61</v>
      </c>
    </row>
    <row r="1937" spans="1:17">
      <c r="A1937" s="65">
        <v>3845</v>
      </c>
      <c r="B1937" s="52" t="s">
        <v>41</v>
      </c>
      <c r="C1937" s="52" t="s">
        <v>49</v>
      </c>
      <c r="D1937" s="52" t="s">
        <v>36</v>
      </c>
      <c r="E1937" s="52" t="s">
        <v>59</v>
      </c>
      <c r="F1937" s="52" t="s">
        <v>60</v>
      </c>
      <c r="G1937" s="52" t="s">
        <v>44</v>
      </c>
      <c r="H1937" s="52" t="s">
        <v>23</v>
      </c>
      <c r="I1937" s="52">
        <v>2023</v>
      </c>
      <c r="J1937" s="52" t="s">
        <v>32</v>
      </c>
      <c r="K1937" s="52" t="s">
        <v>58</v>
      </c>
      <c r="L1937" s="52" t="s">
        <v>66</v>
      </c>
      <c r="M1937" s="55">
        <v>26.3</v>
      </c>
      <c r="N1937" s="52">
        <v>180</v>
      </c>
      <c r="O1937" s="52">
        <v>0.09</v>
      </c>
      <c r="P1937" s="55">
        <v>3706.28</v>
      </c>
      <c r="Q1937" s="75" t="s">
        <v>40</v>
      </c>
    </row>
    <row r="1938" spans="1:17">
      <c r="A1938" s="65">
        <v>3846</v>
      </c>
      <c r="B1938" s="52" t="s">
        <v>41</v>
      </c>
      <c r="C1938" s="52" t="s">
        <v>49</v>
      </c>
      <c r="D1938" s="52" t="s">
        <v>54</v>
      </c>
      <c r="E1938" s="52" t="s">
        <v>70</v>
      </c>
      <c r="F1938" s="52" t="s">
        <v>43</v>
      </c>
      <c r="G1938" s="52" t="s">
        <v>57</v>
      </c>
      <c r="H1938" s="52" t="s">
        <v>31</v>
      </c>
      <c r="I1938" s="52">
        <v>2024</v>
      </c>
      <c r="J1938" s="52" t="s">
        <v>63</v>
      </c>
      <c r="K1938" s="52" t="s">
        <v>53</v>
      </c>
      <c r="L1938" s="52" t="s">
        <v>69</v>
      </c>
      <c r="M1938" s="55">
        <v>14.66</v>
      </c>
      <c r="N1938" s="52">
        <v>418</v>
      </c>
      <c r="O1938" s="52">
        <v>0.28999999999999998</v>
      </c>
      <c r="P1938" s="55">
        <v>2187.92</v>
      </c>
      <c r="Q1938" s="75" t="s">
        <v>27</v>
      </c>
    </row>
    <row r="1939" spans="1:17">
      <c r="A1939" s="65">
        <v>3847</v>
      </c>
      <c r="B1939" s="52" t="s">
        <v>41</v>
      </c>
      <c r="C1939" s="52" t="s">
        <v>28</v>
      </c>
      <c r="D1939" s="52" t="s">
        <v>19</v>
      </c>
      <c r="E1939" s="52" t="s">
        <v>67</v>
      </c>
      <c r="F1939" s="52" t="s">
        <v>60</v>
      </c>
      <c r="G1939" s="52" t="s">
        <v>57</v>
      </c>
      <c r="H1939" s="52" t="s">
        <v>31</v>
      </c>
      <c r="I1939" s="52">
        <v>2024</v>
      </c>
      <c r="J1939" s="52" t="s">
        <v>63</v>
      </c>
      <c r="K1939" s="52" t="s">
        <v>53</v>
      </c>
      <c r="L1939" s="52" t="s">
        <v>66</v>
      </c>
      <c r="M1939" s="55">
        <v>10.27</v>
      </c>
      <c r="N1939" s="52">
        <v>107</v>
      </c>
      <c r="O1939" s="52">
        <v>0.22</v>
      </c>
      <c r="P1939" s="55">
        <v>1949.5</v>
      </c>
      <c r="Q1939" s="75" t="s">
        <v>47</v>
      </c>
    </row>
    <row r="1940" spans="1:17">
      <c r="A1940" s="65">
        <v>3849</v>
      </c>
      <c r="B1940" s="52" t="s">
        <v>41</v>
      </c>
      <c r="C1940" s="52" t="s">
        <v>28</v>
      </c>
      <c r="D1940" s="52" t="s">
        <v>36</v>
      </c>
      <c r="E1940" s="52" t="s">
        <v>70</v>
      </c>
      <c r="F1940" s="52" t="s">
        <v>21</v>
      </c>
      <c r="G1940" s="52" t="s">
        <v>57</v>
      </c>
      <c r="H1940" s="52" t="s">
        <v>23</v>
      </c>
      <c r="I1940" s="52">
        <v>2023</v>
      </c>
      <c r="J1940" s="52" t="s">
        <v>45</v>
      </c>
      <c r="K1940" s="52" t="s">
        <v>51</v>
      </c>
      <c r="L1940" s="52" t="s">
        <v>69</v>
      </c>
      <c r="M1940" s="55">
        <v>20.02</v>
      </c>
      <c r="N1940" s="52">
        <v>440</v>
      </c>
      <c r="O1940" s="52">
        <v>0.22</v>
      </c>
      <c r="P1940" s="55">
        <v>4623.67</v>
      </c>
      <c r="Q1940" s="75" t="s">
        <v>61</v>
      </c>
    </row>
    <row r="1941" spans="1:17">
      <c r="A1941" s="65">
        <v>3850</v>
      </c>
      <c r="B1941" s="52" t="s">
        <v>41</v>
      </c>
      <c r="C1941" s="52" t="s">
        <v>28</v>
      </c>
      <c r="D1941" s="52" t="s">
        <v>42</v>
      </c>
      <c r="E1941" s="52" t="s">
        <v>20</v>
      </c>
      <c r="F1941" s="52" t="s">
        <v>60</v>
      </c>
      <c r="G1941" s="52" t="s">
        <v>57</v>
      </c>
      <c r="H1941" s="52" t="s">
        <v>23</v>
      </c>
      <c r="I1941" s="52">
        <v>2024</v>
      </c>
      <c r="J1941" s="52" t="s">
        <v>32</v>
      </c>
      <c r="K1941" s="52" t="s">
        <v>58</v>
      </c>
      <c r="L1941" s="52" t="s">
        <v>69</v>
      </c>
      <c r="M1941" s="55">
        <v>9.81</v>
      </c>
      <c r="N1941" s="52">
        <v>405</v>
      </c>
      <c r="O1941" s="52">
        <v>0.12</v>
      </c>
      <c r="P1941" s="55">
        <v>4359.34</v>
      </c>
      <c r="Q1941" s="75" t="s">
        <v>56</v>
      </c>
    </row>
    <row r="1942" spans="1:17">
      <c r="A1942" s="65">
        <v>3859</v>
      </c>
      <c r="B1942" s="52" t="s">
        <v>41</v>
      </c>
      <c r="C1942" s="52" t="s">
        <v>35</v>
      </c>
      <c r="D1942" s="52" t="s">
        <v>54</v>
      </c>
      <c r="E1942" s="52" t="s">
        <v>20</v>
      </c>
      <c r="F1942" s="52" t="s">
        <v>43</v>
      </c>
      <c r="G1942" s="52" t="s">
        <v>22</v>
      </c>
      <c r="H1942" s="52" t="s">
        <v>23</v>
      </c>
      <c r="I1942" s="52">
        <v>2024</v>
      </c>
      <c r="J1942" s="52" t="s">
        <v>63</v>
      </c>
      <c r="K1942" s="52" t="s">
        <v>53</v>
      </c>
      <c r="L1942" s="52" t="s">
        <v>66</v>
      </c>
      <c r="M1942" s="55">
        <v>40.090000000000003</v>
      </c>
      <c r="N1942" s="52">
        <v>362</v>
      </c>
      <c r="O1942" s="52">
        <v>0.25</v>
      </c>
      <c r="P1942" s="55">
        <v>2343.48</v>
      </c>
      <c r="Q1942" s="75" t="s">
        <v>27</v>
      </c>
    </row>
    <row r="1943" spans="1:17">
      <c r="A1943" s="65">
        <v>3860</v>
      </c>
      <c r="B1943" s="52" t="s">
        <v>41</v>
      </c>
      <c r="C1943" s="52" t="s">
        <v>18</v>
      </c>
      <c r="D1943" s="52" t="s">
        <v>50</v>
      </c>
      <c r="E1943" s="52" t="s">
        <v>70</v>
      </c>
      <c r="F1943" s="52" t="s">
        <v>60</v>
      </c>
      <c r="G1943" s="52" t="s">
        <v>57</v>
      </c>
      <c r="H1943" s="52" t="s">
        <v>31</v>
      </c>
      <c r="I1943" s="52">
        <v>2024</v>
      </c>
      <c r="J1943" s="52" t="s">
        <v>45</v>
      </c>
      <c r="K1943" s="52" t="s">
        <v>73</v>
      </c>
      <c r="L1943" s="52" t="s">
        <v>39</v>
      </c>
      <c r="M1943" s="55">
        <v>21.24</v>
      </c>
      <c r="N1943" s="52">
        <v>59</v>
      </c>
      <c r="O1943" s="52">
        <v>0.24</v>
      </c>
      <c r="P1943" s="55">
        <v>4887.33</v>
      </c>
      <c r="Q1943" s="75" t="s">
        <v>47</v>
      </c>
    </row>
    <row r="1944" spans="1:17">
      <c r="A1944" s="65">
        <v>3861</v>
      </c>
      <c r="B1944" s="52" t="s">
        <v>41</v>
      </c>
      <c r="C1944" s="52" t="s">
        <v>35</v>
      </c>
      <c r="D1944" s="52" t="s">
        <v>19</v>
      </c>
      <c r="E1944" s="52" t="s">
        <v>59</v>
      </c>
      <c r="F1944" s="52" t="s">
        <v>38</v>
      </c>
      <c r="G1944" s="52" t="s">
        <v>44</v>
      </c>
      <c r="H1944" s="52" t="s">
        <v>23</v>
      </c>
      <c r="I1944" s="52">
        <v>2023</v>
      </c>
      <c r="J1944" s="52" t="s">
        <v>45</v>
      </c>
      <c r="K1944" s="52" t="s">
        <v>73</v>
      </c>
      <c r="L1944" s="52" t="s">
        <v>39</v>
      </c>
      <c r="M1944" s="55">
        <v>89.81</v>
      </c>
      <c r="N1944" s="52">
        <v>156</v>
      </c>
      <c r="O1944" s="52">
        <v>0.12</v>
      </c>
      <c r="P1944" s="55">
        <v>1892.29</v>
      </c>
      <c r="Q1944" s="75" t="s">
        <v>40</v>
      </c>
    </row>
    <row r="1945" spans="1:17">
      <c r="A1945" s="65">
        <v>3863</v>
      </c>
      <c r="B1945" s="52" t="s">
        <v>41</v>
      </c>
      <c r="C1945" s="52" t="s">
        <v>35</v>
      </c>
      <c r="D1945" s="52" t="s">
        <v>54</v>
      </c>
      <c r="E1945" s="52" t="s">
        <v>62</v>
      </c>
      <c r="F1945" s="52" t="s">
        <v>21</v>
      </c>
      <c r="G1945" s="52" t="s">
        <v>44</v>
      </c>
      <c r="H1945" s="52" t="s">
        <v>23</v>
      </c>
      <c r="I1945" s="52">
        <v>2023</v>
      </c>
      <c r="J1945" s="52" t="s">
        <v>32</v>
      </c>
      <c r="K1945" s="52" t="s">
        <v>64</v>
      </c>
      <c r="L1945" s="52" t="s">
        <v>69</v>
      </c>
      <c r="M1945" s="55">
        <v>81.99</v>
      </c>
      <c r="N1945" s="52">
        <v>496</v>
      </c>
      <c r="O1945" s="52">
        <v>0.05</v>
      </c>
      <c r="P1945" s="55">
        <v>1191.8399999999999</v>
      </c>
      <c r="Q1945" s="75" t="s">
        <v>61</v>
      </c>
    </row>
    <row r="1946" spans="1:17">
      <c r="A1946" s="65">
        <v>3865</v>
      </c>
      <c r="B1946" s="52" t="s">
        <v>41</v>
      </c>
      <c r="C1946" s="52" t="s">
        <v>35</v>
      </c>
      <c r="D1946" s="52" t="s">
        <v>52</v>
      </c>
      <c r="E1946" s="52" t="s">
        <v>67</v>
      </c>
      <c r="F1946" s="52" t="s">
        <v>21</v>
      </c>
      <c r="G1946" s="52" t="s">
        <v>22</v>
      </c>
      <c r="H1946" s="52" t="s">
        <v>23</v>
      </c>
      <c r="I1946" s="52">
        <v>2024</v>
      </c>
      <c r="J1946" s="52" t="s">
        <v>63</v>
      </c>
      <c r="K1946" s="52" t="s">
        <v>68</v>
      </c>
      <c r="L1946" s="52" t="s">
        <v>39</v>
      </c>
      <c r="M1946" s="55">
        <v>12.37</v>
      </c>
      <c r="N1946" s="52">
        <v>394</v>
      </c>
      <c r="O1946" s="52">
        <v>0.22</v>
      </c>
      <c r="P1946" s="55">
        <v>4134.1099999999997</v>
      </c>
      <c r="Q1946" s="75" t="s">
        <v>27</v>
      </c>
    </row>
    <row r="1947" spans="1:17">
      <c r="A1947" s="65">
        <v>3869</v>
      </c>
      <c r="B1947" s="52" t="s">
        <v>41</v>
      </c>
      <c r="C1947" s="52" t="s">
        <v>18</v>
      </c>
      <c r="D1947" s="52" t="s">
        <v>19</v>
      </c>
      <c r="E1947" s="52" t="s">
        <v>62</v>
      </c>
      <c r="F1947" s="52" t="s">
        <v>55</v>
      </c>
      <c r="G1947" s="52" t="s">
        <v>57</v>
      </c>
      <c r="H1947" s="52" t="s">
        <v>23</v>
      </c>
      <c r="I1947" s="52">
        <v>2023</v>
      </c>
      <c r="J1947" s="52" t="s">
        <v>63</v>
      </c>
      <c r="K1947" s="52" t="s">
        <v>25</v>
      </c>
      <c r="L1947" s="52" t="s">
        <v>39</v>
      </c>
      <c r="M1947" s="55">
        <v>42.1</v>
      </c>
      <c r="N1947" s="52">
        <v>399</v>
      </c>
      <c r="O1947" s="52">
        <v>0.26</v>
      </c>
      <c r="P1947" s="55">
        <v>3703.57</v>
      </c>
      <c r="Q1947" s="75" t="s">
        <v>47</v>
      </c>
    </row>
    <row r="1948" spans="1:17">
      <c r="A1948" s="65">
        <v>3870</v>
      </c>
      <c r="B1948" s="52" t="s">
        <v>41</v>
      </c>
      <c r="C1948" s="52" t="s">
        <v>49</v>
      </c>
      <c r="D1948" s="52" t="s">
        <v>19</v>
      </c>
      <c r="E1948" s="52" t="s">
        <v>59</v>
      </c>
      <c r="F1948" s="52" t="s">
        <v>43</v>
      </c>
      <c r="G1948" s="52" t="s">
        <v>44</v>
      </c>
      <c r="H1948" s="52" t="s">
        <v>23</v>
      </c>
      <c r="I1948" s="52">
        <v>2024</v>
      </c>
      <c r="J1948" s="52" t="s">
        <v>24</v>
      </c>
      <c r="K1948" s="52" t="s">
        <v>65</v>
      </c>
      <c r="L1948" s="52" t="s">
        <v>26</v>
      </c>
      <c r="M1948" s="55">
        <v>75.39</v>
      </c>
      <c r="N1948" s="52">
        <v>232</v>
      </c>
      <c r="O1948" s="52">
        <v>0.28000000000000003</v>
      </c>
      <c r="P1948" s="55">
        <v>4876.29</v>
      </c>
      <c r="Q1948" s="75" t="s">
        <v>27</v>
      </c>
    </row>
    <row r="1949" spans="1:17">
      <c r="A1949" s="65">
        <v>3871</v>
      </c>
      <c r="B1949" s="52" t="s">
        <v>41</v>
      </c>
      <c r="C1949" s="52" t="s">
        <v>28</v>
      </c>
      <c r="D1949" s="52" t="s">
        <v>50</v>
      </c>
      <c r="E1949" s="52" t="s">
        <v>59</v>
      </c>
      <c r="F1949" s="52" t="s">
        <v>38</v>
      </c>
      <c r="G1949" s="52" t="s">
        <v>22</v>
      </c>
      <c r="H1949" s="52" t="s">
        <v>31</v>
      </c>
      <c r="I1949" s="52">
        <v>2024</v>
      </c>
      <c r="J1949" s="52" t="s">
        <v>24</v>
      </c>
      <c r="K1949" s="52" t="s">
        <v>72</v>
      </c>
      <c r="L1949" s="52" t="s">
        <v>26</v>
      </c>
      <c r="M1949" s="55">
        <v>32.869999999999997</v>
      </c>
      <c r="N1949" s="52">
        <v>120</v>
      </c>
      <c r="O1949" s="52">
        <v>0.1</v>
      </c>
      <c r="P1949" s="55">
        <v>3019.64</v>
      </c>
      <c r="Q1949" s="75" t="s">
        <v>27</v>
      </c>
    </row>
    <row r="1950" spans="1:17">
      <c r="A1950" s="65">
        <v>3873</v>
      </c>
      <c r="B1950" s="52" t="s">
        <v>41</v>
      </c>
      <c r="C1950" s="52" t="s">
        <v>35</v>
      </c>
      <c r="D1950" s="52" t="s">
        <v>19</v>
      </c>
      <c r="E1950" s="52" t="s">
        <v>70</v>
      </c>
      <c r="F1950" s="52" t="s">
        <v>60</v>
      </c>
      <c r="G1950" s="52" t="s">
        <v>57</v>
      </c>
      <c r="H1950" s="52" t="s">
        <v>31</v>
      </c>
      <c r="I1950" s="52">
        <v>2024</v>
      </c>
      <c r="J1950" s="52" t="s">
        <v>45</v>
      </c>
      <c r="K1950" s="52" t="s">
        <v>72</v>
      </c>
      <c r="L1950" s="52" t="s">
        <v>66</v>
      </c>
      <c r="M1950" s="55">
        <v>98.62</v>
      </c>
      <c r="N1950" s="52">
        <v>15</v>
      </c>
      <c r="O1950" s="52">
        <v>0.26</v>
      </c>
      <c r="P1950" s="55">
        <v>1391.7</v>
      </c>
      <c r="Q1950" s="75" t="s">
        <v>61</v>
      </c>
    </row>
    <row r="1951" spans="1:17">
      <c r="A1951" s="65">
        <v>3877</v>
      </c>
      <c r="B1951" s="52" t="s">
        <v>41</v>
      </c>
      <c r="C1951" s="52" t="s">
        <v>49</v>
      </c>
      <c r="D1951" s="52" t="s">
        <v>19</v>
      </c>
      <c r="E1951" s="52" t="s">
        <v>62</v>
      </c>
      <c r="F1951" s="52" t="s">
        <v>21</v>
      </c>
      <c r="G1951" s="52" t="s">
        <v>22</v>
      </c>
      <c r="H1951" s="52" t="s">
        <v>31</v>
      </c>
      <c r="I1951" s="52">
        <v>2023</v>
      </c>
      <c r="J1951" s="52" t="s">
        <v>45</v>
      </c>
      <c r="K1951" s="52" t="s">
        <v>71</v>
      </c>
      <c r="L1951" s="52" t="s">
        <v>34</v>
      </c>
      <c r="M1951" s="55">
        <v>85.79</v>
      </c>
      <c r="N1951" s="52">
        <v>3</v>
      </c>
      <c r="O1951" s="52">
        <v>0.21</v>
      </c>
      <c r="P1951" s="55">
        <v>3871.5</v>
      </c>
      <c r="Q1951" s="75" t="s">
        <v>40</v>
      </c>
    </row>
    <row r="1952" spans="1:17">
      <c r="A1952" s="65">
        <v>3879</v>
      </c>
      <c r="B1952" s="52" t="s">
        <v>41</v>
      </c>
      <c r="C1952" s="52" t="s">
        <v>49</v>
      </c>
      <c r="D1952" s="52" t="s">
        <v>29</v>
      </c>
      <c r="E1952" s="52" t="s">
        <v>59</v>
      </c>
      <c r="F1952" s="52" t="s">
        <v>60</v>
      </c>
      <c r="G1952" s="52" t="s">
        <v>44</v>
      </c>
      <c r="H1952" s="52" t="s">
        <v>23</v>
      </c>
      <c r="I1952" s="52">
        <v>2023</v>
      </c>
      <c r="J1952" s="52" t="s">
        <v>45</v>
      </c>
      <c r="K1952" s="52" t="s">
        <v>73</v>
      </c>
      <c r="L1952" s="52" t="s">
        <v>34</v>
      </c>
      <c r="M1952" s="55">
        <v>47.28</v>
      </c>
      <c r="N1952" s="52">
        <v>88</v>
      </c>
      <c r="O1952" s="52">
        <v>0.23</v>
      </c>
      <c r="P1952" s="55">
        <v>3755.38</v>
      </c>
      <c r="Q1952" s="75" t="s">
        <v>61</v>
      </c>
    </row>
    <row r="1953" spans="1:17">
      <c r="A1953" s="65">
        <v>3881</v>
      </c>
      <c r="B1953" s="52" t="s">
        <v>41</v>
      </c>
      <c r="C1953" s="52" t="s">
        <v>49</v>
      </c>
      <c r="D1953" s="52" t="s">
        <v>42</v>
      </c>
      <c r="E1953" s="52" t="s">
        <v>67</v>
      </c>
      <c r="F1953" s="52" t="s">
        <v>38</v>
      </c>
      <c r="G1953" s="52" t="s">
        <v>22</v>
      </c>
      <c r="H1953" s="52" t="s">
        <v>23</v>
      </c>
      <c r="I1953" s="52">
        <v>2024</v>
      </c>
      <c r="J1953" s="52" t="s">
        <v>32</v>
      </c>
      <c r="K1953" s="52" t="s">
        <v>71</v>
      </c>
      <c r="L1953" s="52" t="s">
        <v>39</v>
      </c>
      <c r="M1953" s="55">
        <v>63.21</v>
      </c>
      <c r="N1953" s="52">
        <v>233</v>
      </c>
      <c r="O1953" s="52">
        <v>0.23</v>
      </c>
      <c r="P1953" s="55">
        <v>2304.31</v>
      </c>
      <c r="Q1953" s="75" t="s">
        <v>56</v>
      </c>
    </row>
    <row r="1954" spans="1:17">
      <c r="A1954" s="65">
        <v>3882</v>
      </c>
      <c r="B1954" s="52" t="s">
        <v>41</v>
      </c>
      <c r="C1954" s="52" t="s">
        <v>18</v>
      </c>
      <c r="D1954" s="52" t="s">
        <v>36</v>
      </c>
      <c r="E1954" s="52" t="s">
        <v>62</v>
      </c>
      <c r="F1954" s="52" t="s">
        <v>55</v>
      </c>
      <c r="G1954" s="52" t="s">
        <v>44</v>
      </c>
      <c r="H1954" s="52" t="s">
        <v>23</v>
      </c>
      <c r="I1954" s="52">
        <v>2023</v>
      </c>
      <c r="J1954" s="52" t="s">
        <v>63</v>
      </c>
      <c r="K1954" s="52" t="s">
        <v>65</v>
      </c>
      <c r="L1954" s="52" t="s">
        <v>66</v>
      </c>
      <c r="M1954" s="55">
        <v>37.39</v>
      </c>
      <c r="N1954" s="52">
        <v>262</v>
      </c>
      <c r="O1954" s="52">
        <v>0.21</v>
      </c>
      <c r="P1954" s="55">
        <v>1239.44</v>
      </c>
      <c r="Q1954" s="75" t="s">
        <v>40</v>
      </c>
    </row>
    <row r="1955" spans="1:17">
      <c r="A1955" s="65">
        <v>3883</v>
      </c>
      <c r="B1955" s="52" t="s">
        <v>41</v>
      </c>
      <c r="C1955" s="52" t="s">
        <v>28</v>
      </c>
      <c r="D1955" s="52" t="s">
        <v>19</v>
      </c>
      <c r="E1955" s="52" t="s">
        <v>70</v>
      </c>
      <c r="F1955" s="52" t="s">
        <v>38</v>
      </c>
      <c r="G1955" s="52" t="s">
        <v>44</v>
      </c>
      <c r="H1955" s="52" t="s">
        <v>31</v>
      </c>
      <c r="I1955" s="52">
        <v>2023</v>
      </c>
      <c r="J1955" s="52" t="s">
        <v>45</v>
      </c>
      <c r="K1955" s="52" t="s">
        <v>71</v>
      </c>
      <c r="L1955" s="52" t="s">
        <v>39</v>
      </c>
      <c r="M1955" s="55">
        <v>19.54</v>
      </c>
      <c r="N1955" s="52">
        <v>245</v>
      </c>
      <c r="O1955" s="52">
        <v>0.18</v>
      </c>
      <c r="P1955" s="55">
        <v>3759.92</v>
      </c>
      <c r="Q1955" s="75" t="s">
        <v>27</v>
      </c>
    </row>
    <row r="1956" spans="1:17">
      <c r="A1956" s="65">
        <v>3887</v>
      </c>
      <c r="B1956" s="52" t="s">
        <v>41</v>
      </c>
      <c r="C1956" s="52" t="s">
        <v>35</v>
      </c>
      <c r="D1956" s="52" t="s">
        <v>36</v>
      </c>
      <c r="E1956" s="52" t="s">
        <v>37</v>
      </c>
      <c r="F1956" s="52" t="s">
        <v>21</v>
      </c>
      <c r="G1956" s="52" t="s">
        <v>22</v>
      </c>
      <c r="H1956" s="52" t="s">
        <v>23</v>
      </c>
      <c r="I1956" s="52">
        <v>2023</v>
      </c>
      <c r="J1956" s="52" t="s">
        <v>63</v>
      </c>
      <c r="K1956" s="52" t="s">
        <v>72</v>
      </c>
      <c r="L1956" s="52" t="s">
        <v>26</v>
      </c>
      <c r="M1956" s="55">
        <v>64.73</v>
      </c>
      <c r="N1956" s="52">
        <v>484</v>
      </c>
      <c r="O1956" s="52">
        <v>0.15</v>
      </c>
      <c r="P1956" s="55">
        <v>3138.29</v>
      </c>
      <c r="Q1956" s="75" t="s">
        <v>56</v>
      </c>
    </row>
    <row r="1957" spans="1:17">
      <c r="A1957" s="65">
        <v>3889</v>
      </c>
      <c r="B1957" s="52" t="s">
        <v>41</v>
      </c>
      <c r="C1957" s="52" t="s">
        <v>18</v>
      </c>
      <c r="D1957" s="52" t="s">
        <v>36</v>
      </c>
      <c r="E1957" s="52" t="s">
        <v>20</v>
      </c>
      <c r="F1957" s="52" t="s">
        <v>38</v>
      </c>
      <c r="G1957" s="52" t="s">
        <v>22</v>
      </c>
      <c r="H1957" s="52" t="s">
        <v>31</v>
      </c>
      <c r="I1957" s="52">
        <v>2023</v>
      </c>
      <c r="J1957" s="52" t="s">
        <v>45</v>
      </c>
      <c r="K1957" s="52" t="s">
        <v>25</v>
      </c>
      <c r="L1957" s="52" t="s">
        <v>34</v>
      </c>
      <c r="M1957" s="55">
        <v>67.33</v>
      </c>
      <c r="N1957" s="52">
        <v>392</v>
      </c>
      <c r="O1957" s="52">
        <v>0.14000000000000001</v>
      </c>
      <c r="P1957" s="55">
        <v>4121.42</v>
      </c>
      <c r="Q1957" s="75" t="s">
        <v>56</v>
      </c>
    </row>
    <row r="1958" spans="1:17">
      <c r="A1958" s="65">
        <v>3891</v>
      </c>
      <c r="B1958" s="52" t="s">
        <v>41</v>
      </c>
      <c r="C1958" s="52" t="s">
        <v>18</v>
      </c>
      <c r="D1958" s="52" t="s">
        <v>19</v>
      </c>
      <c r="E1958" s="52" t="s">
        <v>62</v>
      </c>
      <c r="F1958" s="52" t="s">
        <v>43</v>
      </c>
      <c r="G1958" s="52" t="s">
        <v>57</v>
      </c>
      <c r="H1958" s="52" t="s">
        <v>31</v>
      </c>
      <c r="I1958" s="52">
        <v>2023</v>
      </c>
      <c r="J1958" s="52" t="s">
        <v>45</v>
      </c>
      <c r="K1958" s="52" t="s">
        <v>65</v>
      </c>
      <c r="L1958" s="52" t="s">
        <v>69</v>
      </c>
      <c r="M1958" s="55">
        <v>70.64</v>
      </c>
      <c r="N1958" s="52">
        <v>249</v>
      </c>
      <c r="O1958" s="52">
        <v>0.02</v>
      </c>
      <c r="P1958" s="55">
        <v>2634.14</v>
      </c>
      <c r="Q1958" s="75" t="s">
        <v>61</v>
      </c>
    </row>
    <row r="1959" spans="1:17">
      <c r="A1959" s="65">
        <v>3895</v>
      </c>
      <c r="B1959" s="52" t="s">
        <v>41</v>
      </c>
      <c r="C1959" s="52" t="s">
        <v>18</v>
      </c>
      <c r="D1959" s="52" t="s">
        <v>52</v>
      </c>
      <c r="E1959" s="52" t="s">
        <v>62</v>
      </c>
      <c r="F1959" s="52" t="s">
        <v>38</v>
      </c>
      <c r="G1959" s="52" t="s">
        <v>44</v>
      </c>
      <c r="H1959" s="52" t="s">
        <v>31</v>
      </c>
      <c r="I1959" s="52">
        <v>2023</v>
      </c>
      <c r="J1959" s="52" t="s">
        <v>24</v>
      </c>
      <c r="K1959" s="52" t="s">
        <v>68</v>
      </c>
      <c r="L1959" s="52" t="s">
        <v>26</v>
      </c>
      <c r="M1959" s="55">
        <v>14.31</v>
      </c>
      <c r="N1959" s="52">
        <v>372</v>
      </c>
      <c r="O1959" s="52">
        <v>0.14000000000000001</v>
      </c>
      <c r="P1959" s="55">
        <v>3036.85</v>
      </c>
      <c r="Q1959" s="75" t="s">
        <v>47</v>
      </c>
    </row>
    <row r="1960" spans="1:17">
      <c r="A1960" s="65">
        <v>3896</v>
      </c>
      <c r="B1960" s="52" t="s">
        <v>41</v>
      </c>
      <c r="C1960" s="52" t="s">
        <v>49</v>
      </c>
      <c r="D1960" s="52" t="s">
        <v>54</v>
      </c>
      <c r="E1960" s="52" t="s">
        <v>67</v>
      </c>
      <c r="F1960" s="52" t="s">
        <v>21</v>
      </c>
      <c r="G1960" s="52" t="s">
        <v>44</v>
      </c>
      <c r="H1960" s="52" t="s">
        <v>23</v>
      </c>
      <c r="I1960" s="52">
        <v>2023</v>
      </c>
      <c r="J1960" s="52" t="s">
        <v>45</v>
      </c>
      <c r="K1960" s="52" t="s">
        <v>53</v>
      </c>
      <c r="L1960" s="52" t="s">
        <v>39</v>
      </c>
      <c r="M1960" s="55">
        <v>37.33</v>
      </c>
      <c r="N1960" s="52">
        <v>58</v>
      </c>
      <c r="O1960" s="52">
        <v>0.1</v>
      </c>
      <c r="P1960" s="55">
        <v>3203.12</v>
      </c>
      <c r="Q1960" s="75" t="s">
        <v>27</v>
      </c>
    </row>
    <row r="1961" spans="1:17">
      <c r="A1961" s="65">
        <v>3898</v>
      </c>
      <c r="B1961" s="52" t="s">
        <v>41</v>
      </c>
      <c r="C1961" s="52" t="s">
        <v>35</v>
      </c>
      <c r="D1961" s="52" t="s">
        <v>29</v>
      </c>
      <c r="E1961" s="52" t="s">
        <v>37</v>
      </c>
      <c r="F1961" s="52" t="s">
        <v>43</v>
      </c>
      <c r="G1961" s="52" t="s">
        <v>57</v>
      </c>
      <c r="H1961" s="52" t="s">
        <v>31</v>
      </c>
      <c r="I1961" s="52">
        <v>2023</v>
      </c>
      <c r="J1961" s="52" t="s">
        <v>63</v>
      </c>
      <c r="K1961" s="52" t="s">
        <v>64</v>
      </c>
      <c r="L1961" s="52" t="s">
        <v>69</v>
      </c>
      <c r="M1961" s="55">
        <v>53.66</v>
      </c>
      <c r="N1961" s="52">
        <v>491</v>
      </c>
      <c r="O1961" s="52">
        <v>0.08</v>
      </c>
      <c r="P1961" s="55">
        <v>4904.2299999999996</v>
      </c>
      <c r="Q1961" s="75" t="s">
        <v>47</v>
      </c>
    </row>
    <row r="1962" spans="1:17">
      <c r="A1962" s="65">
        <v>3899</v>
      </c>
      <c r="B1962" s="52" t="s">
        <v>41</v>
      </c>
      <c r="C1962" s="52" t="s">
        <v>18</v>
      </c>
      <c r="D1962" s="52" t="s">
        <v>50</v>
      </c>
      <c r="E1962" s="52" t="s">
        <v>67</v>
      </c>
      <c r="F1962" s="52" t="s">
        <v>38</v>
      </c>
      <c r="G1962" s="52" t="s">
        <v>22</v>
      </c>
      <c r="H1962" s="52" t="s">
        <v>23</v>
      </c>
      <c r="I1962" s="52">
        <v>2024</v>
      </c>
      <c r="J1962" s="52" t="s">
        <v>45</v>
      </c>
      <c r="K1962" s="52" t="s">
        <v>64</v>
      </c>
      <c r="L1962" s="52" t="s">
        <v>66</v>
      </c>
      <c r="M1962" s="55">
        <v>30.22</v>
      </c>
      <c r="N1962" s="52">
        <v>41</v>
      </c>
      <c r="O1962" s="52">
        <v>7.0000000000000007E-2</v>
      </c>
      <c r="P1962" s="55">
        <v>4659.59</v>
      </c>
      <c r="Q1962" s="75" t="s">
        <v>47</v>
      </c>
    </row>
    <row r="1963" spans="1:17">
      <c r="A1963" s="65">
        <v>3900</v>
      </c>
      <c r="B1963" s="52" t="s">
        <v>41</v>
      </c>
      <c r="C1963" s="52" t="s">
        <v>35</v>
      </c>
      <c r="D1963" s="52" t="s">
        <v>54</v>
      </c>
      <c r="E1963" s="52" t="s">
        <v>67</v>
      </c>
      <c r="F1963" s="52" t="s">
        <v>38</v>
      </c>
      <c r="G1963" s="52" t="s">
        <v>57</v>
      </c>
      <c r="H1963" s="52" t="s">
        <v>23</v>
      </c>
      <c r="I1963" s="52">
        <v>2023</v>
      </c>
      <c r="J1963" s="52" t="s">
        <v>63</v>
      </c>
      <c r="K1963" s="52" t="s">
        <v>33</v>
      </c>
      <c r="L1963" s="52" t="s">
        <v>34</v>
      </c>
      <c r="M1963" s="55">
        <v>79.45</v>
      </c>
      <c r="N1963" s="52">
        <v>184</v>
      </c>
      <c r="O1963" s="52">
        <v>0.04</v>
      </c>
      <c r="P1963" s="55">
        <v>3750.12</v>
      </c>
      <c r="Q1963" s="75" t="s">
        <v>27</v>
      </c>
    </row>
    <row r="1964" spans="1:17">
      <c r="A1964" s="65">
        <v>3901</v>
      </c>
      <c r="B1964" s="52" t="s">
        <v>41</v>
      </c>
      <c r="C1964" s="52" t="s">
        <v>35</v>
      </c>
      <c r="D1964" s="52" t="s">
        <v>19</v>
      </c>
      <c r="E1964" s="52" t="s">
        <v>62</v>
      </c>
      <c r="F1964" s="52" t="s">
        <v>55</v>
      </c>
      <c r="G1964" s="52" t="s">
        <v>22</v>
      </c>
      <c r="H1964" s="52" t="s">
        <v>31</v>
      </c>
      <c r="I1964" s="52">
        <v>2024</v>
      </c>
      <c r="J1964" s="52" t="s">
        <v>63</v>
      </c>
      <c r="K1964" s="52" t="s">
        <v>72</v>
      </c>
      <c r="L1964" s="52" t="s">
        <v>26</v>
      </c>
      <c r="M1964" s="55">
        <v>28.53</v>
      </c>
      <c r="N1964" s="52">
        <v>53</v>
      </c>
      <c r="O1964" s="52">
        <v>0.09</v>
      </c>
      <c r="P1964" s="55">
        <v>569.73</v>
      </c>
      <c r="Q1964" s="75" t="s">
        <v>40</v>
      </c>
    </row>
    <row r="1965" spans="1:17">
      <c r="A1965" s="65">
        <v>3903</v>
      </c>
      <c r="B1965" s="52" t="s">
        <v>41</v>
      </c>
      <c r="C1965" s="52" t="s">
        <v>35</v>
      </c>
      <c r="D1965" s="52" t="s">
        <v>50</v>
      </c>
      <c r="E1965" s="52" t="s">
        <v>20</v>
      </c>
      <c r="F1965" s="52" t="s">
        <v>60</v>
      </c>
      <c r="G1965" s="52" t="s">
        <v>44</v>
      </c>
      <c r="H1965" s="52" t="s">
        <v>23</v>
      </c>
      <c r="I1965" s="52">
        <v>2024</v>
      </c>
      <c r="J1965" s="52" t="s">
        <v>63</v>
      </c>
      <c r="K1965" s="52" t="s">
        <v>71</v>
      </c>
      <c r="L1965" s="52" t="s">
        <v>34</v>
      </c>
      <c r="M1965" s="55">
        <v>91.28</v>
      </c>
      <c r="N1965" s="52">
        <v>421</v>
      </c>
      <c r="O1965" s="52">
        <v>0.18</v>
      </c>
      <c r="P1965" s="55">
        <v>1902.22</v>
      </c>
      <c r="Q1965" s="75" t="s">
        <v>56</v>
      </c>
    </row>
    <row r="1966" spans="1:17">
      <c r="A1966" s="65">
        <v>3913</v>
      </c>
      <c r="B1966" s="52" t="s">
        <v>41</v>
      </c>
      <c r="C1966" s="52" t="s">
        <v>18</v>
      </c>
      <c r="D1966" s="52" t="s">
        <v>42</v>
      </c>
      <c r="E1966" s="52" t="s">
        <v>30</v>
      </c>
      <c r="F1966" s="52" t="s">
        <v>43</v>
      </c>
      <c r="G1966" s="52" t="s">
        <v>57</v>
      </c>
      <c r="H1966" s="52" t="s">
        <v>23</v>
      </c>
      <c r="I1966" s="52">
        <v>2024</v>
      </c>
      <c r="J1966" s="52" t="s">
        <v>45</v>
      </c>
      <c r="K1966" s="52" t="s">
        <v>58</v>
      </c>
      <c r="L1966" s="52" t="s">
        <v>69</v>
      </c>
      <c r="M1966" s="55">
        <v>17.11</v>
      </c>
      <c r="N1966" s="52">
        <v>123</v>
      </c>
      <c r="O1966" s="52">
        <v>0.14000000000000001</v>
      </c>
      <c r="P1966" s="55">
        <v>1261.95</v>
      </c>
      <c r="Q1966" s="75" t="s">
        <v>56</v>
      </c>
    </row>
    <row r="1967" spans="1:17">
      <c r="A1967" s="65">
        <v>3915</v>
      </c>
      <c r="B1967" s="52" t="s">
        <v>41</v>
      </c>
      <c r="C1967" s="52" t="s">
        <v>49</v>
      </c>
      <c r="D1967" s="52" t="s">
        <v>19</v>
      </c>
      <c r="E1967" s="52" t="s">
        <v>37</v>
      </c>
      <c r="F1967" s="52" t="s">
        <v>21</v>
      </c>
      <c r="G1967" s="52" t="s">
        <v>22</v>
      </c>
      <c r="H1967" s="52" t="s">
        <v>31</v>
      </c>
      <c r="I1967" s="52">
        <v>2024</v>
      </c>
      <c r="J1967" s="52" t="s">
        <v>45</v>
      </c>
      <c r="K1967" s="52" t="s">
        <v>71</v>
      </c>
      <c r="L1967" s="52" t="s">
        <v>66</v>
      </c>
      <c r="M1967" s="55">
        <v>93.88</v>
      </c>
      <c r="N1967" s="52">
        <v>432</v>
      </c>
      <c r="O1967" s="52">
        <v>0.24</v>
      </c>
      <c r="P1967" s="55">
        <v>1708.46</v>
      </c>
      <c r="Q1967" s="75" t="s">
        <v>61</v>
      </c>
    </row>
    <row r="1968" spans="1:17">
      <c r="A1968" s="65">
        <v>3919</v>
      </c>
      <c r="B1968" s="52" t="s">
        <v>41</v>
      </c>
      <c r="C1968" s="52" t="s">
        <v>35</v>
      </c>
      <c r="D1968" s="52" t="s">
        <v>54</v>
      </c>
      <c r="E1968" s="52" t="s">
        <v>70</v>
      </c>
      <c r="F1968" s="52" t="s">
        <v>38</v>
      </c>
      <c r="G1968" s="52" t="s">
        <v>57</v>
      </c>
      <c r="H1968" s="52" t="s">
        <v>31</v>
      </c>
      <c r="I1968" s="52">
        <v>2024</v>
      </c>
      <c r="J1968" s="52" t="s">
        <v>63</v>
      </c>
      <c r="K1968" s="52" t="s">
        <v>46</v>
      </c>
      <c r="L1968" s="52" t="s">
        <v>69</v>
      </c>
      <c r="M1968" s="55">
        <v>37.65</v>
      </c>
      <c r="N1968" s="52">
        <v>102</v>
      </c>
      <c r="O1968" s="52">
        <v>0.09</v>
      </c>
      <c r="P1968" s="55">
        <v>3933</v>
      </c>
      <c r="Q1968" s="75" t="s">
        <v>61</v>
      </c>
    </row>
    <row r="1969" spans="1:17">
      <c r="A1969" s="65">
        <v>3920</v>
      </c>
      <c r="B1969" s="52" t="s">
        <v>41</v>
      </c>
      <c r="C1969" s="52" t="s">
        <v>49</v>
      </c>
      <c r="D1969" s="52" t="s">
        <v>29</v>
      </c>
      <c r="E1969" s="52" t="s">
        <v>37</v>
      </c>
      <c r="F1969" s="52" t="s">
        <v>43</v>
      </c>
      <c r="G1969" s="52" t="s">
        <v>57</v>
      </c>
      <c r="H1969" s="52" t="s">
        <v>31</v>
      </c>
      <c r="I1969" s="52">
        <v>2023</v>
      </c>
      <c r="J1969" s="52" t="s">
        <v>24</v>
      </c>
      <c r="K1969" s="52" t="s">
        <v>51</v>
      </c>
      <c r="L1969" s="52" t="s">
        <v>39</v>
      </c>
      <c r="M1969" s="55">
        <v>94.03</v>
      </c>
      <c r="N1969" s="52">
        <v>335</v>
      </c>
      <c r="O1969" s="52">
        <v>0.09</v>
      </c>
      <c r="P1969" s="55">
        <v>3182.42</v>
      </c>
      <c r="Q1969" s="75" t="s">
        <v>40</v>
      </c>
    </row>
    <row r="1970" spans="1:17">
      <c r="A1970" s="65">
        <v>3921</v>
      </c>
      <c r="B1970" s="52" t="s">
        <v>41</v>
      </c>
      <c r="C1970" s="52" t="s">
        <v>49</v>
      </c>
      <c r="D1970" s="52" t="s">
        <v>36</v>
      </c>
      <c r="E1970" s="52" t="s">
        <v>30</v>
      </c>
      <c r="F1970" s="52" t="s">
        <v>21</v>
      </c>
      <c r="G1970" s="52" t="s">
        <v>22</v>
      </c>
      <c r="H1970" s="52" t="s">
        <v>23</v>
      </c>
      <c r="I1970" s="52">
        <v>2023</v>
      </c>
      <c r="J1970" s="52" t="s">
        <v>45</v>
      </c>
      <c r="K1970" s="52" t="s">
        <v>72</v>
      </c>
      <c r="L1970" s="52" t="s">
        <v>26</v>
      </c>
      <c r="M1970" s="55">
        <v>11.25</v>
      </c>
      <c r="N1970" s="52">
        <v>357</v>
      </c>
      <c r="O1970" s="52">
        <v>0.08</v>
      </c>
      <c r="P1970" s="55">
        <v>4510.62</v>
      </c>
      <c r="Q1970" s="75" t="s">
        <v>47</v>
      </c>
    </row>
    <row r="1971" spans="1:17">
      <c r="A1971" s="65">
        <v>3922</v>
      </c>
      <c r="B1971" s="52" t="s">
        <v>41</v>
      </c>
      <c r="C1971" s="52" t="s">
        <v>49</v>
      </c>
      <c r="D1971" s="52" t="s">
        <v>42</v>
      </c>
      <c r="E1971" s="52" t="s">
        <v>20</v>
      </c>
      <c r="F1971" s="52" t="s">
        <v>43</v>
      </c>
      <c r="G1971" s="52" t="s">
        <v>44</v>
      </c>
      <c r="H1971" s="52" t="s">
        <v>23</v>
      </c>
      <c r="I1971" s="52">
        <v>2024</v>
      </c>
      <c r="J1971" s="52" t="s">
        <v>32</v>
      </c>
      <c r="K1971" s="52" t="s">
        <v>53</v>
      </c>
      <c r="L1971" s="52" t="s">
        <v>39</v>
      </c>
      <c r="M1971" s="55">
        <v>77.459999999999994</v>
      </c>
      <c r="N1971" s="52">
        <v>190</v>
      </c>
      <c r="O1971" s="52">
        <v>0.28999999999999998</v>
      </c>
      <c r="P1971" s="55">
        <v>2617.79</v>
      </c>
      <c r="Q1971" s="75" t="s">
        <v>56</v>
      </c>
    </row>
    <row r="1972" spans="1:17">
      <c r="A1972" s="65">
        <v>3924</v>
      </c>
      <c r="B1972" s="52" t="s">
        <v>41</v>
      </c>
      <c r="C1972" s="52" t="s">
        <v>18</v>
      </c>
      <c r="D1972" s="52" t="s">
        <v>19</v>
      </c>
      <c r="E1972" s="52" t="s">
        <v>59</v>
      </c>
      <c r="F1972" s="52" t="s">
        <v>38</v>
      </c>
      <c r="G1972" s="52" t="s">
        <v>22</v>
      </c>
      <c r="H1972" s="52" t="s">
        <v>31</v>
      </c>
      <c r="I1972" s="52">
        <v>2024</v>
      </c>
      <c r="J1972" s="52" t="s">
        <v>32</v>
      </c>
      <c r="K1972" s="52" t="s">
        <v>25</v>
      </c>
      <c r="L1972" s="52" t="s">
        <v>34</v>
      </c>
      <c r="M1972" s="55">
        <v>52.06</v>
      </c>
      <c r="N1972" s="52">
        <v>73</v>
      </c>
      <c r="O1972" s="52">
        <v>0.05</v>
      </c>
      <c r="P1972" s="55">
        <v>405.78</v>
      </c>
      <c r="Q1972" s="75" t="s">
        <v>61</v>
      </c>
    </row>
    <row r="1973" spans="1:17">
      <c r="A1973" s="65">
        <v>3927</v>
      </c>
      <c r="B1973" s="52" t="s">
        <v>41</v>
      </c>
      <c r="C1973" s="52" t="s">
        <v>18</v>
      </c>
      <c r="D1973" s="52" t="s">
        <v>29</v>
      </c>
      <c r="E1973" s="52" t="s">
        <v>62</v>
      </c>
      <c r="F1973" s="52" t="s">
        <v>55</v>
      </c>
      <c r="G1973" s="52" t="s">
        <v>22</v>
      </c>
      <c r="H1973" s="52" t="s">
        <v>31</v>
      </c>
      <c r="I1973" s="52">
        <v>2024</v>
      </c>
      <c r="J1973" s="52" t="s">
        <v>45</v>
      </c>
      <c r="K1973" s="52" t="s">
        <v>51</v>
      </c>
      <c r="L1973" s="52" t="s">
        <v>69</v>
      </c>
      <c r="M1973" s="55">
        <v>7.88</v>
      </c>
      <c r="N1973" s="52">
        <v>114</v>
      </c>
      <c r="O1973" s="52">
        <v>0.16</v>
      </c>
      <c r="P1973" s="55">
        <v>3636.73</v>
      </c>
      <c r="Q1973" s="75" t="s">
        <v>27</v>
      </c>
    </row>
    <row r="1974" spans="1:17">
      <c r="A1974" s="65">
        <v>3931</v>
      </c>
      <c r="B1974" s="52" t="s">
        <v>41</v>
      </c>
      <c r="C1974" s="52" t="s">
        <v>28</v>
      </c>
      <c r="D1974" s="52" t="s">
        <v>29</v>
      </c>
      <c r="E1974" s="52" t="s">
        <v>70</v>
      </c>
      <c r="F1974" s="52" t="s">
        <v>60</v>
      </c>
      <c r="G1974" s="52" t="s">
        <v>44</v>
      </c>
      <c r="H1974" s="52" t="s">
        <v>23</v>
      </c>
      <c r="I1974" s="52">
        <v>2023</v>
      </c>
      <c r="J1974" s="52" t="s">
        <v>45</v>
      </c>
      <c r="K1974" s="52" t="s">
        <v>68</v>
      </c>
      <c r="L1974" s="52" t="s">
        <v>34</v>
      </c>
      <c r="M1974" s="55">
        <v>66.58</v>
      </c>
      <c r="N1974" s="52">
        <v>93</v>
      </c>
      <c r="O1974" s="52">
        <v>0.13</v>
      </c>
      <c r="P1974" s="55">
        <v>4731.91</v>
      </c>
      <c r="Q1974" s="75" t="s">
        <v>27</v>
      </c>
    </row>
    <row r="1975" spans="1:17">
      <c r="A1975" s="65">
        <v>3932</v>
      </c>
      <c r="B1975" s="52" t="s">
        <v>41</v>
      </c>
      <c r="C1975" s="52" t="s">
        <v>35</v>
      </c>
      <c r="D1975" s="52" t="s">
        <v>52</v>
      </c>
      <c r="E1975" s="52" t="s">
        <v>20</v>
      </c>
      <c r="F1975" s="52" t="s">
        <v>60</v>
      </c>
      <c r="G1975" s="52" t="s">
        <v>57</v>
      </c>
      <c r="H1975" s="52" t="s">
        <v>31</v>
      </c>
      <c r="I1975" s="52">
        <v>2023</v>
      </c>
      <c r="J1975" s="52" t="s">
        <v>32</v>
      </c>
      <c r="K1975" s="52" t="s">
        <v>64</v>
      </c>
      <c r="L1975" s="52" t="s">
        <v>26</v>
      </c>
      <c r="M1975" s="55">
        <v>65.13</v>
      </c>
      <c r="N1975" s="52">
        <v>126</v>
      </c>
      <c r="O1975" s="52">
        <v>0.25</v>
      </c>
      <c r="P1975" s="55">
        <v>3538.42</v>
      </c>
      <c r="Q1975" s="75" t="s">
        <v>27</v>
      </c>
    </row>
    <row r="1976" spans="1:17">
      <c r="A1976" s="65">
        <v>3935</v>
      </c>
      <c r="B1976" s="52" t="s">
        <v>41</v>
      </c>
      <c r="C1976" s="52" t="s">
        <v>28</v>
      </c>
      <c r="D1976" s="52" t="s">
        <v>52</v>
      </c>
      <c r="E1976" s="52" t="s">
        <v>30</v>
      </c>
      <c r="F1976" s="52" t="s">
        <v>38</v>
      </c>
      <c r="G1976" s="52" t="s">
        <v>57</v>
      </c>
      <c r="H1976" s="52" t="s">
        <v>23</v>
      </c>
      <c r="I1976" s="52">
        <v>2024</v>
      </c>
      <c r="J1976" s="52" t="s">
        <v>24</v>
      </c>
      <c r="K1976" s="52" t="s">
        <v>33</v>
      </c>
      <c r="L1976" s="52" t="s">
        <v>69</v>
      </c>
      <c r="M1976" s="55">
        <v>86.56</v>
      </c>
      <c r="N1976" s="52">
        <v>207</v>
      </c>
      <c r="O1976" s="52">
        <v>0.04</v>
      </c>
      <c r="P1976" s="55">
        <v>4293.84</v>
      </c>
      <c r="Q1976" s="75" t="s">
        <v>61</v>
      </c>
    </row>
    <row r="1977" spans="1:17">
      <c r="A1977" s="65">
        <v>3940</v>
      </c>
      <c r="B1977" s="52" t="s">
        <v>41</v>
      </c>
      <c r="C1977" s="52" t="s">
        <v>49</v>
      </c>
      <c r="D1977" s="52" t="s">
        <v>42</v>
      </c>
      <c r="E1977" s="52" t="s">
        <v>30</v>
      </c>
      <c r="F1977" s="52" t="s">
        <v>38</v>
      </c>
      <c r="G1977" s="52" t="s">
        <v>44</v>
      </c>
      <c r="H1977" s="52" t="s">
        <v>23</v>
      </c>
      <c r="I1977" s="52">
        <v>2023</v>
      </c>
      <c r="J1977" s="52" t="s">
        <v>24</v>
      </c>
      <c r="K1977" s="52" t="s">
        <v>72</v>
      </c>
      <c r="L1977" s="52" t="s">
        <v>69</v>
      </c>
      <c r="M1977" s="55">
        <v>58.89</v>
      </c>
      <c r="N1977" s="52">
        <v>192</v>
      </c>
      <c r="O1977" s="52">
        <v>0.05</v>
      </c>
      <c r="P1977" s="55">
        <v>1160.9100000000001</v>
      </c>
      <c r="Q1977" s="75" t="s">
        <v>61</v>
      </c>
    </row>
    <row r="1978" spans="1:17">
      <c r="A1978" s="65">
        <v>3941</v>
      </c>
      <c r="B1978" s="52" t="s">
        <v>41</v>
      </c>
      <c r="C1978" s="52" t="s">
        <v>18</v>
      </c>
      <c r="D1978" s="52" t="s">
        <v>19</v>
      </c>
      <c r="E1978" s="52" t="s">
        <v>20</v>
      </c>
      <c r="F1978" s="52" t="s">
        <v>60</v>
      </c>
      <c r="G1978" s="52" t="s">
        <v>57</v>
      </c>
      <c r="H1978" s="52" t="s">
        <v>31</v>
      </c>
      <c r="I1978" s="52">
        <v>2024</v>
      </c>
      <c r="J1978" s="52" t="s">
        <v>24</v>
      </c>
      <c r="K1978" s="52" t="s">
        <v>46</v>
      </c>
      <c r="L1978" s="52" t="s">
        <v>39</v>
      </c>
      <c r="M1978" s="55">
        <v>71.64</v>
      </c>
      <c r="N1978" s="52">
        <v>211</v>
      </c>
      <c r="O1978" s="52">
        <v>0.28999999999999998</v>
      </c>
      <c r="P1978" s="55">
        <v>4489.3999999999996</v>
      </c>
      <c r="Q1978" s="75" t="s">
        <v>56</v>
      </c>
    </row>
    <row r="1979" spans="1:17">
      <c r="A1979" s="65">
        <v>3943</v>
      </c>
      <c r="B1979" s="52" t="s">
        <v>41</v>
      </c>
      <c r="C1979" s="52" t="s">
        <v>28</v>
      </c>
      <c r="D1979" s="52" t="s">
        <v>42</v>
      </c>
      <c r="E1979" s="52" t="s">
        <v>70</v>
      </c>
      <c r="F1979" s="52" t="s">
        <v>43</v>
      </c>
      <c r="G1979" s="52" t="s">
        <v>44</v>
      </c>
      <c r="H1979" s="52" t="s">
        <v>23</v>
      </c>
      <c r="I1979" s="52">
        <v>2024</v>
      </c>
      <c r="J1979" s="52" t="s">
        <v>45</v>
      </c>
      <c r="K1979" s="52" t="s">
        <v>58</v>
      </c>
      <c r="L1979" s="52" t="s">
        <v>66</v>
      </c>
      <c r="M1979" s="55">
        <v>37.29</v>
      </c>
      <c r="N1979" s="52">
        <v>279</v>
      </c>
      <c r="O1979" s="52">
        <v>0.1</v>
      </c>
      <c r="P1979" s="55">
        <v>2592.98</v>
      </c>
      <c r="Q1979" s="75" t="s">
        <v>47</v>
      </c>
    </row>
    <row r="1980" spans="1:17">
      <c r="A1980" s="65">
        <v>3948</v>
      </c>
      <c r="B1980" s="52" t="s">
        <v>41</v>
      </c>
      <c r="C1980" s="52" t="s">
        <v>18</v>
      </c>
      <c r="D1980" s="52" t="s">
        <v>36</v>
      </c>
      <c r="E1980" s="52" t="s">
        <v>37</v>
      </c>
      <c r="F1980" s="52" t="s">
        <v>55</v>
      </c>
      <c r="G1980" s="52" t="s">
        <v>22</v>
      </c>
      <c r="H1980" s="52" t="s">
        <v>31</v>
      </c>
      <c r="I1980" s="52">
        <v>2024</v>
      </c>
      <c r="J1980" s="52" t="s">
        <v>32</v>
      </c>
      <c r="K1980" s="52" t="s">
        <v>72</v>
      </c>
      <c r="L1980" s="52" t="s">
        <v>66</v>
      </c>
      <c r="M1980" s="55">
        <v>61.57</v>
      </c>
      <c r="N1980" s="52">
        <v>366</v>
      </c>
      <c r="O1980" s="52">
        <v>0.16</v>
      </c>
      <c r="P1980" s="55">
        <v>884.27</v>
      </c>
      <c r="Q1980" s="75" t="s">
        <v>40</v>
      </c>
    </row>
    <row r="1981" spans="1:17">
      <c r="A1981" s="65">
        <v>3950</v>
      </c>
      <c r="B1981" s="52" t="s">
        <v>41</v>
      </c>
      <c r="C1981" s="52" t="s">
        <v>49</v>
      </c>
      <c r="D1981" s="52" t="s">
        <v>19</v>
      </c>
      <c r="E1981" s="52" t="s">
        <v>70</v>
      </c>
      <c r="F1981" s="52" t="s">
        <v>38</v>
      </c>
      <c r="G1981" s="52" t="s">
        <v>44</v>
      </c>
      <c r="H1981" s="52" t="s">
        <v>23</v>
      </c>
      <c r="I1981" s="52">
        <v>2023</v>
      </c>
      <c r="J1981" s="52" t="s">
        <v>32</v>
      </c>
      <c r="K1981" s="52" t="s">
        <v>25</v>
      </c>
      <c r="L1981" s="52" t="s">
        <v>26</v>
      </c>
      <c r="M1981" s="55">
        <v>17.21</v>
      </c>
      <c r="N1981" s="52">
        <v>350</v>
      </c>
      <c r="O1981" s="52">
        <v>0.15</v>
      </c>
      <c r="P1981" s="55">
        <v>348.08</v>
      </c>
      <c r="Q1981" s="75" t="s">
        <v>61</v>
      </c>
    </row>
    <row r="1982" spans="1:17">
      <c r="A1982" s="65">
        <v>3951</v>
      </c>
      <c r="B1982" s="52" t="s">
        <v>41</v>
      </c>
      <c r="C1982" s="52" t="s">
        <v>28</v>
      </c>
      <c r="D1982" s="52" t="s">
        <v>42</v>
      </c>
      <c r="E1982" s="52" t="s">
        <v>62</v>
      </c>
      <c r="F1982" s="52" t="s">
        <v>21</v>
      </c>
      <c r="G1982" s="52" t="s">
        <v>22</v>
      </c>
      <c r="H1982" s="52" t="s">
        <v>23</v>
      </c>
      <c r="I1982" s="52">
        <v>2024</v>
      </c>
      <c r="J1982" s="52" t="s">
        <v>63</v>
      </c>
      <c r="K1982" s="52" t="s">
        <v>25</v>
      </c>
      <c r="L1982" s="52" t="s">
        <v>69</v>
      </c>
      <c r="M1982" s="55">
        <v>48.15</v>
      </c>
      <c r="N1982" s="52">
        <v>471</v>
      </c>
      <c r="O1982" s="52">
        <v>0.02</v>
      </c>
      <c r="P1982" s="55">
        <v>1602.31</v>
      </c>
      <c r="Q1982" s="75" t="s">
        <v>61</v>
      </c>
    </row>
    <row r="1983" spans="1:17">
      <c r="A1983" s="65">
        <v>3953</v>
      </c>
      <c r="B1983" s="52" t="s">
        <v>41</v>
      </c>
      <c r="C1983" s="52" t="s">
        <v>49</v>
      </c>
      <c r="D1983" s="52" t="s">
        <v>36</v>
      </c>
      <c r="E1983" s="52" t="s">
        <v>30</v>
      </c>
      <c r="F1983" s="52" t="s">
        <v>38</v>
      </c>
      <c r="G1983" s="52" t="s">
        <v>44</v>
      </c>
      <c r="H1983" s="52" t="s">
        <v>23</v>
      </c>
      <c r="I1983" s="52">
        <v>2024</v>
      </c>
      <c r="J1983" s="52" t="s">
        <v>24</v>
      </c>
      <c r="K1983" s="52" t="s">
        <v>25</v>
      </c>
      <c r="L1983" s="52" t="s">
        <v>69</v>
      </c>
      <c r="M1983" s="55">
        <v>77.98</v>
      </c>
      <c r="N1983" s="52">
        <v>64</v>
      </c>
      <c r="O1983" s="52">
        <v>0.06</v>
      </c>
      <c r="P1983" s="55">
        <v>1772.15</v>
      </c>
      <c r="Q1983" s="75" t="s">
        <v>61</v>
      </c>
    </row>
    <row r="1984" spans="1:17">
      <c r="A1984" s="65">
        <v>3955</v>
      </c>
      <c r="B1984" s="52" t="s">
        <v>41</v>
      </c>
      <c r="C1984" s="52" t="s">
        <v>49</v>
      </c>
      <c r="D1984" s="52" t="s">
        <v>42</v>
      </c>
      <c r="E1984" s="52" t="s">
        <v>70</v>
      </c>
      <c r="F1984" s="52" t="s">
        <v>21</v>
      </c>
      <c r="G1984" s="52" t="s">
        <v>44</v>
      </c>
      <c r="H1984" s="52" t="s">
        <v>31</v>
      </c>
      <c r="I1984" s="52">
        <v>2024</v>
      </c>
      <c r="J1984" s="52" t="s">
        <v>63</v>
      </c>
      <c r="K1984" s="52" t="s">
        <v>58</v>
      </c>
      <c r="L1984" s="52" t="s">
        <v>39</v>
      </c>
      <c r="M1984" s="55">
        <v>54.5</v>
      </c>
      <c r="N1984" s="52">
        <v>481</v>
      </c>
      <c r="O1984" s="52">
        <v>0.08</v>
      </c>
      <c r="P1984" s="55">
        <v>3881.47</v>
      </c>
      <c r="Q1984" s="75" t="s">
        <v>56</v>
      </c>
    </row>
    <row r="1985" spans="1:17">
      <c r="A1985" s="65">
        <v>3957</v>
      </c>
      <c r="B1985" s="52" t="s">
        <v>41</v>
      </c>
      <c r="C1985" s="52" t="s">
        <v>35</v>
      </c>
      <c r="D1985" s="52" t="s">
        <v>29</v>
      </c>
      <c r="E1985" s="52" t="s">
        <v>70</v>
      </c>
      <c r="F1985" s="52" t="s">
        <v>60</v>
      </c>
      <c r="G1985" s="52" t="s">
        <v>44</v>
      </c>
      <c r="H1985" s="52" t="s">
        <v>31</v>
      </c>
      <c r="I1985" s="52">
        <v>2023</v>
      </c>
      <c r="J1985" s="52" t="s">
        <v>45</v>
      </c>
      <c r="K1985" s="52" t="s">
        <v>65</v>
      </c>
      <c r="L1985" s="52" t="s">
        <v>66</v>
      </c>
      <c r="M1985" s="55">
        <v>98.21</v>
      </c>
      <c r="N1985" s="52">
        <v>195</v>
      </c>
      <c r="O1985" s="52">
        <v>0.27</v>
      </c>
      <c r="P1985" s="55">
        <v>3427.19</v>
      </c>
      <c r="Q1985" s="75" t="s">
        <v>47</v>
      </c>
    </row>
    <row r="1986" spans="1:17">
      <c r="A1986" s="65">
        <v>3959</v>
      </c>
      <c r="B1986" s="52" t="s">
        <v>41</v>
      </c>
      <c r="C1986" s="52" t="s">
        <v>49</v>
      </c>
      <c r="D1986" s="52" t="s">
        <v>19</v>
      </c>
      <c r="E1986" s="52" t="s">
        <v>62</v>
      </c>
      <c r="F1986" s="52" t="s">
        <v>60</v>
      </c>
      <c r="G1986" s="52" t="s">
        <v>57</v>
      </c>
      <c r="H1986" s="52" t="s">
        <v>31</v>
      </c>
      <c r="I1986" s="52">
        <v>2023</v>
      </c>
      <c r="J1986" s="52" t="s">
        <v>24</v>
      </c>
      <c r="K1986" s="52" t="s">
        <v>68</v>
      </c>
      <c r="L1986" s="52" t="s">
        <v>66</v>
      </c>
      <c r="M1986" s="55">
        <v>23.42</v>
      </c>
      <c r="N1986" s="52">
        <v>104</v>
      </c>
      <c r="O1986" s="52">
        <v>0.27</v>
      </c>
      <c r="P1986" s="55">
        <v>3263.9</v>
      </c>
      <c r="Q1986" s="75" t="s">
        <v>40</v>
      </c>
    </row>
    <row r="1987" spans="1:17">
      <c r="A1987" s="65">
        <v>3964</v>
      </c>
      <c r="B1987" s="52" t="s">
        <v>41</v>
      </c>
      <c r="C1987" s="52" t="s">
        <v>18</v>
      </c>
      <c r="D1987" s="52" t="s">
        <v>29</v>
      </c>
      <c r="E1987" s="52" t="s">
        <v>62</v>
      </c>
      <c r="F1987" s="52" t="s">
        <v>55</v>
      </c>
      <c r="G1987" s="52" t="s">
        <v>22</v>
      </c>
      <c r="H1987" s="52" t="s">
        <v>31</v>
      </c>
      <c r="I1987" s="52">
        <v>2023</v>
      </c>
      <c r="J1987" s="52" t="s">
        <v>24</v>
      </c>
      <c r="K1987" s="52" t="s">
        <v>46</v>
      </c>
      <c r="L1987" s="52" t="s">
        <v>66</v>
      </c>
      <c r="M1987" s="55">
        <v>66.040000000000006</v>
      </c>
      <c r="N1987" s="52">
        <v>358</v>
      </c>
      <c r="O1987" s="52">
        <v>0.24</v>
      </c>
      <c r="P1987" s="55">
        <v>1647.85</v>
      </c>
      <c r="Q1987" s="75" t="s">
        <v>47</v>
      </c>
    </row>
    <row r="1988" spans="1:17">
      <c r="A1988" s="65">
        <v>3965</v>
      </c>
      <c r="B1988" s="52" t="s">
        <v>41</v>
      </c>
      <c r="C1988" s="52" t="s">
        <v>35</v>
      </c>
      <c r="D1988" s="52" t="s">
        <v>29</v>
      </c>
      <c r="E1988" s="52" t="s">
        <v>30</v>
      </c>
      <c r="F1988" s="52" t="s">
        <v>55</v>
      </c>
      <c r="G1988" s="52" t="s">
        <v>22</v>
      </c>
      <c r="H1988" s="52" t="s">
        <v>31</v>
      </c>
      <c r="I1988" s="52">
        <v>2023</v>
      </c>
      <c r="J1988" s="52" t="s">
        <v>32</v>
      </c>
      <c r="K1988" s="52" t="s">
        <v>33</v>
      </c>
      <c r="L1988" s="52" t="s">
        <v>66</v>
      </c>
      <c r="M1988" s="55">
        <v>76.44</v>
      </c>
      <c r="N1988" s="52">
        <v>196</v>
      </c>
      <c r="O1988" s="52">
        <v>0.19</v>
      </c>
      <c r="P1988" s="55">
        <v>2672.6</v>
      </c>
      <c r="Q1988" s="75" t="s">
        <v>56</v>
      </c>
    </row>
    <row r="1989" spans="1:17">
      <c r="A1989" s="65">
        <v>3966</v>
      </c>
      <c r="B1989" s="52" t="s">
        <v>41</v>
      </c>
      <c r="C1989" s="52" t="s">
        <v>18</v>
      </c>
      <c r="D1989" s="52" t="s">
        <v>29</v>
      </c>
      <c r="E1989" s="52" t="s">
        <v>70</v>
      </c>
      <c r="F1989" s="52" t="s">
        <v>21</v>
      </c>
      <c r="G1989" s="52" t="s">
        <v>44</v>
      </c>
      <c r="H1989" s="52" t="s">
        <v>31</v>
      </c>
      <c r="I1989" s="52">
        <v>2024</v>
      </c>
      <c r="J1989" s="52" t="s">
        <v>63</v>
      </c>
      <c r="K1989" s="52" t="s">
        <v>51</v>
      </c>
      <c r="L1989" s="52" t="s">
        <v>66</v>
      </c>
      <c r="M1989" s="55">
        <v>55.75</v>
      </c>
      <c r="N1989" s="52">
        <v>472</v>
      </c>
      <c r="O1989" s="52">
        <v>0.18</v>
      </c>
      <c r="P1989" s="55">
        <v>312.66000000000003</v>
      </c>
      <c r="Q1989" s="75" t="s">
        <v>47</v>
      </c>
    </row>
    <row r="1990" spans="1:17">
      <c r="A1990" s="65">
        <v>3968</v>
      </c>
      <c r="B1990" s="52" t="s">
        <v>41</v>
      </c>
      <c r="C1990" s="52" t="s">
        <v>28</v>
      </c>
      <c r="D1990" s="52" t="s">
        <v>42</v>
      </c>
      <c r="E1990" s="52" t="s">
        <v>30</v>
      </c>
      <c r="F1990" s="52" t="s">
        <v>60</v>
      </c>
      <c r="G1990" s="52" t="s">
        <v>22</v>
      </c>
      <c r="H1990" s="52" t="s">
        <v>31</v>
      </c>
      <c r="I1990" s="52">
        <v>2024</v>
      </c>
      <c r="J1990" s="52" t="s">
        <v>32</v>
      </c>
      <c r="K1990" s="52" t="s">
        <v>65</v>
      </c>
      <c r="L1990" s="52" t="s">
        <v>26</v>
      </c>
      <c r="M1990" s="55">
        <v>16.39</v>
      </c>
      <c r="N1990" s="52">
        <v>314</v>
      </c>
      <c r="O1990" s="52">
        <v>0.18</v>
      </c>
      <c r="P1990" s="55">
        <v>4804.13</v>
      </c>
      <c r="Q1990" s="75" t="s">
        <v>56</v>
      </c>
    </row>
    <row r="1991" spans="1:17">
      <c r="A1991" s="65">
        <v>3969</v>
      </c>
      <c r="B1991" s="52" t="s">
        <v>41</v>
      </c>
      <c r="C1991" s="52" t="s">
        <v>28</v>
      </c>
      <c r="D1991" s="52" t="s">
        <v>54</v>
      </c>
      <c r="E1991" s="52" t="s">
        <v>37</v>
      </c>
      <c r="F1991" s="52" t="s">
        <v>43</v>
      </c>
      <c r="G1991" s="52" t="s">
        <v>57</v>
      </c>
      <c r="H1991" s="52" t="s">
        <v>31</v>
      </c>
      <c r="I1991" s="52">
        <v>2024</v>
      </c>
      <c r="J1991" s="52" t="s">
        <v>63</v>
      </c>
      <c r="K1991" s="52" t="s">
        <v>51</v>
      </c>
      <c r="L1991" s="52" t="s">
        <v>66</v>
      </c>
      <c r="M1991" s="55">
        <v>86.14</v>
      </c>
      <c r="N1991" s="52">
        <v>343</v>
      </c>
      <c r="O1991" s="52">
        <v>0.2</v>
      </c>
      <c r="P1991" s="55">
        <v>2362.13</v>
      </c>
      <c r="Q1991" s="75" t="s">
        <v>61</v>
      </c>
    </row>
    <row r="1992" spans="1:17">
      <c r="A1992" s="65">
        <v>3978</v>
      </c>
      <c r="B1992" s="52" t="s">
        <v>41</v>
      </c>
      <c r="C1992" s="52" t="s">
        <v>49</v>
      </c>
      <c r="D1992" s="52" t="s">
        <v>50</v>
      </c>
      <c r="E1992" s="52" t="s">
        <v>37</v>
      </c>
      <c r="F1992" s="52" t="s">
        <v>55</v>
      </c>
      <c r="G1992" s="52" t="s">
        <v>57</v>
      </c>
      <c r="H1992" s="52" t="s">
        <v>31</v>
      </c>
      <c r="I1992" s="52">
        <v>2023</v>
      </c>
      <c r="J1992" s="52" t="s">
        <v>32</v>
      </c>
      <c r="K1992" s="52" t="s">
        <v>51</v>
      </c>
      <c r="L1992" s="52" t="s">
        <v>34</v>
      </c>
      <c r="M1992" s="55">
        <v>19.420000000000002</v>
      </c>
      <c r="N1992" s="52">
        <v>392</v>
      </c>
      <c r="O1992" s="52">
        <v>0.17</v>
      </c>
      <c r="P1992" s="55">
        <v>2098.48</v>
      </c>
      <c r="Q1992" s="75" t="s">
        <v>56</v>
      </c>
    </row>
    <row r="1993" spans="1:17">
      <c r="A1993" s="65">
        <v>3980</v>
      </c>
      <c r="B1993" s="52" t="s">
        <v>41</v>
      </c>
      <c r="C1993" s="52" t="s">
        <v>49</v>
      </c>
      <c r="D1993" s="52" t="s">
        <v>42</v>
      </c>
      <c r="E1993" s="52" t="s">
        <v>20</v>
      </c>
      <c r="F1993" s="52" t="s">
        <v>38</v>
      </c>
      <c r="G1993" s="52" t="s">
        <v>22</v>
      </c>
      <c r="H1993" s="52" t="s">
        <v>23</v>
      </c>
      <c r="I1993" s="52">
        <v>2024</v>
      </c>
      <c r="J1993" s="52" t="s">
        <v>24</v>
      </c>
      <c r="K1993" s="52" t="s">
        <v>46</v>
      </c>
      <c r="L1993" s="52" t="s">
        <v>69</v>
      </c>
      <c r="M1993" s="55">
        <v>14.05</v>
      </c>
      <c r="N1993" s="52">
        <v>56</v>
      </c>
      <c r="O1993" s="52">
        <v>0.13</v>
      </c>
      <c r="P1993" s="55">
        <v>3241.03</v>
      </c>
      <c r="Q1993" s="75" t="s">
        <v>61</v>
      </c>
    </row>
    <row r="1994" spans="1:17">
      <c r="A1994" s="65">
        <v>3981</v>
      </c>
      <c r="B1994" s="52" t="s">
        <v>41</v>
      </c>
      <c r="C1994" s="52" t="s">
        <v>35</v>
      </c>
      <c r="D1994" s="52" t="s">
        <v>50</v>
      </c>
      <c r="E1994" s="52" t="s">
        <v>62</v>
      </c>
      <c r="F1994" s="52" t="s">
        <v>38</v>
      </c>
      <c r="G1994" s="52" t="s">
        <v>57</v>
      </c>
      <c r="H1994" s="52" t="s">
        <v>23</v>
      </c>
      <c r="I1994" s="52">
        <v>2024</v>
      </c>
      <c r="J1994" s="52" t="s">
        <v>32</v>
      </c>
      <c r="K1994" s="52" t="s">
        <v>68</v>
      </c>
      <c r="L1994" s="52" t="s">
        <v>66</v>
      </c>
      <c r="M1994" s="55">
        <v>62.51</v>
      </c>
      <c r="N1994" s="52">
        <v>222</v>
      </c>
      <c r="O1994" s="52">
        <v>0.02</v>
      </c>
      <c r="P1994" s="55">
        <v>648.74</v>
      </c>
      <c r="Q1994" s="75" t="s">
        <v>40</v>
      </c>
    </row>
    <row r="1995" spans="1:17">
      <c r="A1995" s="65">
        <v>3986</v>
      </c>
      <c r="B1995" s="52" t="s">
        <v>41</v>
      </c>
      <c r="C1995" s="52" t="s">
        <v>18</v>
      </c>
      <c r="D1995" s="52" t="s">
        <v>52</v>
      </c>
      <c r="E1995" s="52" t="s">
        <v>67</v>
      </c>
      <c r="F1995" s="52" t="s">
        <v>38</v>
      </c>
      <c r="G1995" s="52" t="s">
        <v>44</v>
      </c>
      <c r="H1995" s="52" t="s">
        <v>23</v>
      </c>
      <c r="I1995" s="52">
        <v>2024</v>
      </c>
      <c r="J1995" s="52" t="s">
        <v>63</v>
      </c>
      <c r="K1995" s="52" t="s">
        <v>25</v>
      </c>
      <c r="L1995" s="52" t="s">
        <v>34</v>
      </c>
      <c r="M1995" s="55">
        <v>40.700000000000003</v>
      </c>
      <c r="N1995" s="52">
        <v>301</v>
      </c>
      <c r="O1995" s="52">
        <v>0.03</v>
      </c>
      <c r="P1995" s="55">
        <v>3864.54</v>
      </c>
      <c r="Q1995" s="75" t="s">
        <v>56</v>
      </c>
    </row>
    <row r="1996" spans="1:17">
      <c r="A1996" s="65">
        <v>3987</v>
      </c>
      <c r="B1996" s="52" t="s">
        <v>41</v>
      </c>
      <c r="C1996" s="52" t="s">
        <v>35</v>
      </c>
      <c r="D1996" s="52" t="s">
        <v>54</v>
      </c>
      <c r="E1996" s="52" t="s">
        <v>70</v>
      </c>
      <c r="F1996" s="52" t="s">
        <v>55</v>
      </c>
      <c r="G1996" s="52" t="s">
        <v>44</v>
      </c>
      <c r="H1996" s="52" t="s">
        <v>31</v>
      </c>
      <c r="I1996" s="52">
        <v>2023</v>
      </c>
      <c r="J1996" s="52" t="s">
        <v>32</v>
      </c>
      <c r="K1996" s="52" t="s">
        <v>72</v>
      </c>
      <c r="L1996" s="52" t="s">
        <v>26</v>
      </c>
      <c r="M1996" s="55">
        <v>76.44</v>
      </c>
      <c r="N1996" s="52">
        <v>82</v>
      </c>
      <c r="O1996" s="52">
        <v>0.26</v>
      </c>
      <c r="P1996" s="55">
        <v>4123.79</v>
      </c>
      <c r="Q1996" s="75" t="s">
        <v>61</v>
      </c>
    </row>
    <row r="1997" spans="1:17">
      <c r="A1997" s="65">
        <v>3988</v>
      </c>
      <c r="B1997" s="52" t="s">
        <v>41</v>
      </c>
      <c r="C1997" s="52" t="s">
        <v>28</v>
      </c>
      <c r="D1997" s="52" t="s">
        <v>54</v>
      </c>
      <c r="E1997" s="52" t="s">
        <v>62</v>
      </c>
      <c r="F1997" s="52" t="s">
        <v>60</v>
      </c>
      <c r="G1997" s="52" t="s">
        <v>44</v>
      </c>
      <c r="H1997" s="52" t="s">
        <v>31</v>
      </c>
      <c r="I1997" s="52">
        <v>2023</v>
      </c>
      <c r="J1997" s="52" t="s">
        <v>32</v>
      </c>
      <c r="K1997" s="52" t="s">
        <v>25</v>
      </c>
      <c r="L1997" s="52" t="s">
        <v>69</v>
      </c>
      <c r="M1997" s="55">
        <v>32.99</v>
      </c>
      <c r="N1997" s="52">
        <v>421</v>
      </c>
      <c r="O1997" s="52">
        <v>0.18</v>
      </c>
      <c r="P1997" s="55">
        <v>1975.77</v>
      </c>
      <c r="Q1997" s="75" t="s">
        <v>47</v>
      </c>
    </row>
    <row r="1998" spans="1:17">
      <c r="A1998" s="65">
        <v>3990</v>
      </c>
      <c r="B1998" s="52" t="s">
        <v>41</v>
      </c>
      <c r="C1998" s="52" t="s">
        <v>35</v>
      </c>
      <c r="D1998" s="52" t="s">
        <v>50</v>
      </c>
      <c r="E1998" s="52" t="s">
        <v>30</v>
      </c>
      <c r="F1998" s="52" t="s">
        <v>60</v>
      </c>
      <c r="G1998" s="52" t="s">
        <v>22</v>
      </c>
      <c r="H1998" s="52" t="s">
        <v>31</v>
      </c>
      <c r="I1998" s="52">
        <v>2023</v>
      </c>
      <c r="J1998" s="52" t="s">
        <v>45</v>
      </c>
      <c r="K1998" s="52" t="s">
        <v>46</v>
      </c>
      <c r="L1998" s="52" t="s">
        <v>69</v>
      </c>
      <c r="M1998" s="55">
        <v>86.39</v>
      </c>
      <c r="N1998" s="52">
        <v>206</v>
      </c>
      <c r="O1998" s="52">
        <v>0.28999999999999998</v>
      </c>
      <c r="P1998" s="55">
        <v>3413.27</v>
      </c>
      <c r="Q1998" s="75" t="s">
        <v>56</v>
      </c>
    </row>
    <row r="1999" spans="1:17">
      <c r="A1999" s="65">
        <v>3994</v>
      </c>
      <c r="B1999" s="52" t="s">
        <v>41</v>
      </c>
      <c r="C1999" s="52" t="s">
        <v>28</v>
      </c>
      <c r="D1999" s="52" t="s">
        <v>54</v>
      </c>
      <c r="E1999" s="52" t="s">
        <v>37</v>
      </c>
      <c r="F1999" s="52" t="s">
        <v>55</v>
      </c>
      <c r="G1999" s="52" t="s">
        <v>44</v>
      </c>
      <c r="H1999" s="52" t="s">
        <v>31</v>
      </c>
      <c r="I1999" s="52">
        <v>2023</v>
      </c>
      <c r="J1999" s="52" t="s">
        <v>24</v>
      </c>
      <c r="K1999" s="52" t="s">
        <v>72</v>
      </c>
      <c r="L1999" s="52" t="s">
        <v>39</v>
      </c>
      <c r="M1999" s="55">
        <v>60.03</v>
      </c>
      <c r="N1999" s="52">
        <v>413</v>
      </c>
      <c r="O1999" s="52">
        <v>0.03</v>
      </c>
      <c r="P1999" s="55">
        <v>2683.95</v>
      </c>
      <c r="Q1999" s="75" t="s">
        <v>47</v>
      </c>
    </row>
    <row r="2000" spans="1:17">
      <c r="A2000" s="65">
        <v>3995</v>
      </c>
      <c r="B2000" s="52" t="s">
        <v>41</v>
      </c>
      <c r="C2000" s="52" t="s">
        <v>49</v>
      </c>
      <c r="D2000" s="52" t="s">
        <v>36</v>
      </c>
      <c r="E2000" s="52" t="s">
        <v>20</v>
      </c>
      <c r="F2000" s="52" t="s">
        <v>21</v>
      </c>
      <c r="G2000" s="52" t="s">
        <v>57</v>
      </c>
      <c r="H2000" s="52" t="s">
        <v>23</v>
      </c>
      <c r="I2000" s="52">
        <v>2024</v>
      </c>
      <c r="J2000" s="52" t="s">
        <v>45</v>
      </c>
      <c r="K2000" s="52" t="s">
        <v>33</v>
      </c>
      <c r="L2000" s="52" t="s">
        <v>39</v>
      </c>
      <c r="M2000" s="55">
        <v>76.33</v>
      </c>
      <c r="N2000" s="52">
        <v>464</v>
      </c>
      <c r="O2000" s="52">
        <v>0.1</v>
      </c>
      <c r="P2000" s="55">
        <v>3985.71</v>
      </c>
      <c r="Q2000" s="75" t="s">
        <v>61</v>
      </c>
    </row>
    <row r="2001" spans="1:17">
      <c r="A2001" s="67">
        <v>3996</v>
      </c>
      <c r="B2001" s="68" t="s">
        <v>41</v>
      </c>
      <c r="C2001" s="68" t="s">
        <v>35</v>
      </c>
      <c r="D2001" s="68" t="s">
        <v>29</v>
      </c>
      <c r="E2001" s="68" t="s">
        <v>62</v>
      </c>
      <c r="F2001" s="68" t="s">
        <v>60</v>
      </c>
      <c r="G2001" s="68" t="s">
        <v>22</v>
      </c>
      <c r="H2001" s="68" t="s">
        <v>31</v>
      </c>
      <c r="I2001" s="68">
        <v>2023</v>
      </c>
      <c r="J2001" s="68" t="s">
        <v>45</v>
      </c>
      <c r="K2001" s="68" t="s">
        <v>51</v>
      </c>
      <c r="L2001" s="68" t="s">
        <v>26</v>
      </c>
      <c r="M2001" s="71">
        <v>57.09</v>
      </c>
      <c r="N2001" s="68">
        <v>138</v>
      </c>
      <c r="O2001" s="68">
        <v>0.25</v>
      </c>
      <c r="P2001" s="71">
        <v>3909.63</v>
      </c>
      <c r="Q2001" s="76" t="s">
        <v>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zoomScale="90" zoomScaleNormal="90" workbookViewId="0">
      <selection activeCell="A3" sqref="A3"/>
    </sheetView>
  </sheetViews>
  <sheetFormatPr defaultRowHeight="14.25"/>
  <cols>
    <col min="1" max="1" width="18.125" bestFit="1" customWidth="1"/>
    <col min="2" max="2" width="22.375" bestFit="1" customWidth="1"/>
    <col min="3" max="3" width="32.375" bestFit="1" customWidth="1"/>
    <col min="4" max="4" width="7.375" bestFit="1" customWidth="1"/>
    <col min="5" max="5" width="14" bestFit="1" customWidth="1"/>
    <col min="6" max="6" width="14.125" bestFit="1" customWidth="1"/>
    <col min="7" max="7" width="11.25" bestFit="1" customWidth="1"/>
    <col min="8" max="8" width="13.125" bestFit="1" customWidth="1"/>
    <col min="9" max="9" width="14.875" bestFit="1" customWidth="1"/>
    <col min="10" max="10" width="13.125" bestFit="1" customWidth="1"/>
    <col min="11" max="11" width="13.625" bestFit="1" customWidth="1"/>
    <col min="12" max="12" width="12.125" bestFit="1" customWidth="1"/>
    <col min="13" max="13" width="13.875" bestFit="1" customWidth="1"/>
    <col min="14" max="14" width="13" customWidth="1"/>
    <col min="15" max="15" width="14.875" bestFit="1" customWidth="1"/>
    <col min="16" max="16" width="13.125" bestFit="1" customWidth="1"/>
    <col min="17" max="17" width="13.625" bestFit="1" customWidth="1"/>
    <col min="18" max="18" width="12.125" bestFit="1" customWidth="1"/>
    <col min="19" max="19" width="12.25" bestFit="1" customWidth="1"/>
    <col min="20" max="20" width="15.875" bestFit="1" customWidth="1"/>
    <col min="21" max="21" width="14.875" bestFit="1" customWidth="1"/>
    <col min="22" max="22" width="13.125" bestFit="1" customWidth="1"/>
    <col min="23" max="23" width="13.625" bestFit="1" customWidth="1"/>
    <col min="24" max="24" width="12.125" bestFit="1" customWidth="1"/>
    <col min="25" max="25" width="19" bestFit="1" customWidth="1"/>
    <col min="26" max="26" width="16" bestFit="1" customWidth="1"/>
    <col min="27" max="27" width="14.875" bestFit="1" customWidth="1"/>
    <col min="28" max="28" width="13.125" bestFit="1" customWidth="1"/>
    <col min="29" max="29" width="13.625" bestFit="1" customWidth="1"/>
    <col min="30" max="30" width="12.125" bestFit="1" customWidth="1"/>
    <col min="31" max="31" width="19.125" bestFit="1" customWidth="1"/>
    <col min="32" max="32" width="11.25" bestFit="1" customWidth="1"/>
  </cols>
  <sheetData>
    <row r="1" spans="1:3" ht="18">
      <c r="A1" s="13" t="s">
        <v>80</v>
      </c>
    </row>
    <row r="3" spans="1:3">
      <c r="A3" s="80" t="s">
        <v>75</v>
      </c>
      <c r="B3" s="81" t="s">
        <v>79</v>
      </c>
      <c r="C3" s="81" t="s">
        <v>78</v>
      </c>
    </row>
    <row r="4" spans="1:3">
      <c r="A4" s="81" t="s">
        <v>39</v>
      </c>
      <c r="B4" s="82">
        <v>395</v>
      </c>
      <c r="C4" s="83">
        <v>4284278.3808000032</v>
      </c>
    </row>
    <row r="5" spans="1:3">
      <c r="A5" s="81" t="s">
        <v>47</v>
      </c>
      <c r="B5" s="82">
        <v>74</v>
      </c>
      <c r="C5" s="83">
        <v>716020.72750000004</v>
      </c>
    </row>
    <row r="6" spans="1:3">
      <c r="A6" s="81" t="s">
        <v>56</v>
      </c>
      <c r="B6" s="82">
        <v>78</v>
      </c>
      <c r="C6" s="83">
        <v>776763.44550000003</v>
      </c>
    </row>
    <row r="7" spans="1:3">
      <c r="A7" s="81" t="s">
        <v>61</v>
      </c>
      <c r="B7" s="82">
        <v>75</v>
      </c>
      <c r="C7" s="83">
        <v>759756.07260000007</v>
      </c>
    </row>
    <row r="8" spans="1:3">
      <c r="A8" s="81" t="s">
        <v>40</v>
      </c>
      <c r="B8" s="82">
        <v>86</v>
      </c>
      <c r="C8" s="83">
        <v>1086397.4445999996</v>
      </c>
    </row>
    <row r="9" spans="1:3">
      <c r="A9" s="81" t="s">
        <v>27</v>
      </c>
      <c r="B9" s="82">
        <v>82</v>
      </c>
      <c r="C9" s="83">
        <v>945340.69059999997</v>
      </c>
    </row>
    <row r="10" spans="1:3">
      <c r="A10" s="81" t="s">
        <v>34</v>
      </c>
      <c r="B10" s="82">
        <v>432</v>
      </c>
      <c r="C10" s="83">
        <v>4509623.0055999989</v>
      </c>
    </row>
    <row r="11" spans="1:3">
      <c r="A11" s="81" t="s">
        <v>47</v>
      </c>
      <c r="B11" s="82">
        <v>81</v>
      </c>
      <c r="C11" s="83">
        <v>790932.86880000005</v>
      </c>
    </row>
    <row r="12" spans="1:3">
      <c r="A12" s="81" t="s">
        <v>56</v>
      </c>
      <c r="B12" s="82">
        <v>88</v>
      </c>
      <c r="C12" s="83">
        <v>970243.82290000049</v>
      </c>
    </row>
    <row r="13" spans="1:3">
      <c r="A13" s="81" t="s">
        <v>61</v>
      </c>
      <c r="B13" s="82">
        <v>106</v>
      </c>
      <c r="C13" s="83">
        <v>1125708.7706999995</v>
      </c>
    </row>
    <row r="14" spans="1:3">
      <c r="A14" s="81" t="s">
        <v>40</v>
      </c>
      <c r="B14" s="82">
        <v>79</v>
      </c>
      <c r="C14" s="83">
        <v>892255.57949999999</v>
      </c>
    </row>
    <row r="15" spans="1:3">
      <c r="A15" s="81" t="s">
        <v>27</v>
      </c>
      <c r="B15" s="82">
        <v>78</v>
      </c>
      <c r="C15" s="83">
        <v>730481.96369999996</v>
      </c>
    </row>
    <row r="16" spans="1:3">
      <c r="A16" s="81" t="s">
        <v>69</v>
      </c>
      <c r="B16" s="82">
        <v>417</v>
      </c>
      <c r="C16" s="83">
        <v>4769477.4888999993</v>
      </c>
    </row>
    <row r="17" spans="1:5">
      <c r="A17" s="81" t="s">
        <v>47</v>
      </c>
      <c r="B17" s="82">
        <v>94</v>
      </c>
      <c r="C17" s="83">
        <v>1046520.4137000004</v>
      </c>
    </row>
    <row r="18" spans="1:5">
      <c r="A18" s="81" t="s">
        <v>56</v>
      </c>
      <c r="B18" s="82">
        <v>82</v>
      </c>
      <c r="C18" s="83">
        <v>969516.02709999995</v>
      </c>
    </row>
    <row r="19" spans="1:5">
      <c r="A19" s="81" t="s">
        <v>61</v>
      </c>
      <c r="B19" s="82">
        <v>83</v>
      </c>
      <c r="C19" s="83">
        <v>988038.88979999954</v>
      </c>
    </row>
    <row r="20" spans="1:5">
      <c r="A20" s="81" t="s">
        <v>40</v>
      </c>
      <c r="B20" s="82">
        <v>70</v>
      </c>
      <c r="C20" s="83">
        <v>795352.73640000005</v>
      </c>
    </row>
    <row r="21" spans="1:5">
      <c r="A21" s="81" t="s">
        <v>27</v>
      </c>
      <c r="B21" s="82">
        <v>88</v>
      </c>
      <c r="C21" s="83">
        <v>970049.42189999984</v>
      </c>
    </row>
    <row r="22" spans="1:5">
      <c r="A22" s="81" t="s">
        <v>26</v>
      </c>
      <c r="B22" s="82">
        <v>378</v>
      </c>
      <c r="C22" s="83">
        <v>3767175.8407000024</v>
      </c>
    </row>
    <row r="23" spans="1:5">
      <c r="A23" s="81" t="s">
        <v>47</v>
      </c>
      <c r="B23" s="82">
        <v>75</v>
      </c>
      <c r="C23" s="83">
        <v>650561.73809999996</v>
      </c>
    </row>
    <row r="24" spans="1:5">
      <c r="A24" s="81" t="s">
        <v>56</v>
      </c>
      <c r="B24" s="82">
        <v>70</v>
      </c>
      <c r="C24" s="83">
        <v>839633.48570000008</v>
      </c>
    </row>
    <row r="25" spans="1:5">
      <c r="A25" s="81" t="s">
        <v>61</v>
      </c>
      <c r="B25" s="82">
        <v>95</v>
      </c>
      <c r="C25" s="83">
        <v>936028.62189999979</v>
      </c>
    </row>
    <row r="26" spans="1:5" ht="15">
      <c r="A26" s="81" t="s">
        <v>40</v>
      </c>
      <c r="B26" s="82">
        <v>61</v>
      </c>
      <c r="C26" s="83">
        <v>573803.01040000003</v>
      </c>
      <c r="E26" s="12" t="s">
        <v>81</v>
      </c>
    </row>
    <row r="27" spans="1:5" ht="21" customHeight="1">
      <c r="A27" s="81" t="s">
        <v>27</v>
      </c>
      <c r="B27" s="82">
        <v>77</v>
      </c>
      <c r="C27" s="83">
        <v>767148.98459999985</v>
      </c>
      <c r="E27" s="15" t="s">
        <v>82</v>
      </c>
    </row>
    <row r="28" spans="1:5">
      <c r="A28" s="81" t="s">
        <v>66</v>
      </c>
      <c r="B28" s="82">
        <v>378</v>
      </c>
      <c r="C28" s="83">
        <v>4263090.9603000022</v>
      </c>
      <c r="E28" t="s">
        <v>83</v>
      </c>
    </row>
    <row r="29" spans="1:5">
      <c r="A29" s="81" t="s">
        <v>47</v>
      </c>
      <c r="B29" s="82">
        <v>86</v>
      </c>
      <c r="C29" s="83">
        <v>860753.46779999963</v>
      </c>
    </row>
    <row r="30" spans="1:5">
      <c r="A30" s="81" t="s">
        <v>56</v>
      </c>
      <c r="B30" s="82">
        <v>67</v>
      </c>
      <c r="C30" s="83">
        <v>789812.17090000003</v>
      </c>
    </row>
    <row r="31" spans="1:5">
      <c r="A31" s="81" t="s">
        <v>61</v>
      </c>
      <c r="B31" s="82">
        <v>74</v>
      </c>
      <c r="C31" s="83">
        <v>847037.41680000012</v>
      </c>
    </row>
    <row r="32" spans="1:5">
      <c r="A32" s="81" t="s">
        <v>40</v>
      </c>
      <c r="B32" s="82">
        <v>72</v>
      </c>
      <c r="C32" s="83">
        <v>821391.46389999974</v>
      </c>
    </row>
    <row r="33" spans="1:3">
      <c r="A33" s="81" t="s">
        <v>27</v>
      </c>
      <c r="B33" s="82">
        <v>79</v>
      </c>
      <c r="C33" s="83">
        <v>944096.44090000016</v>
      </c>
    </row>
    <row r="34" spans="1:3">
      <c r="A34" s="81" t="s">
        <v>76</v>
      </c>
      <c r="B34" s="82">
        <v>2000</v>
      </c>
      <c r="C34" s="83">
        <v>21593645.67630003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showGridLines="0" showRowColHeaders="0" workbookViewId="0">
      <selection activeCell="A3" sqref="A3"/>
    </sheetView>
  </sheetViews>
  <sheetFormatPr defaultRowHeight="14.25"/>
  <cols>
    <col min="1" max="1" width="13.375" bestFit="1" customWidth="1"/>
    <col min="2" max="2" width="32.375" bestFit="1" customWidth="1"/>
    <col min="3" max="3" width="17.75" bestFit="1" customWidth="1"/>
  </cols>
  <sheetData>
    <row r="3" spans="1:3">
      <c r="A3" s="77" t="s">
        <v>75</v>
      </c>
      <c r="B3" s="52" t="s">
        <v>78</v>
      </c>
      <c r="C3" s="52" t="s">
        <v>94</v>
      </c>
    </row>
    <row r="4" spans="1:3">
      <c r="A4" s="52" t="s">
        <v>90</v>
      </c>
      <c r="B4" s="78">
        <v>5467911.8308000015</v>
      </c>
      <c r="C4" s="78">
        <v>6357773.8099999996</v>
      </c>
    </row>
    <row r="5" spans="1:3">
      <c r="A5" s="52" t="s">
        <v>91</v>
      </c>
      <c r="B5" s="78">
        <v>5981794.4710000046</v>
      </c>
      <c r="C5" s="78">
        <v>7066219.3800000008</v>
      </c>
    </row>
    <row r="6" spans="1:3">
      <c r="A6" s="52" t="s">
        <v>92</v>
      </c>
      <c r="B6" s="78">
        <v>5365926.6071000006</v>
      </c>
      <c r="C6" s="78">
        <v>6336316.0499999989</v>
      </c>
    </row>
    <row r="7" spans="1:3">
      <c r="A7" s="52" t="s">
        <v>93</v>
      </c>
      <c r="B7" s="78">
        <v>4778012.7674000012</v>
      </c>
      <c r="C7" s="78">
        <v>5657896.4200000018</v>
      </c>
    </row>
    <row r="8" spans="1:3">
      <c r="A8" s="52" t="s">
        <v>76</v>
      </c>
      <c r="B8" s="78">
        <v>21593645.676300008</v>
      </c>
      <c r="C8" s="78">
        <v>25418205.660000004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showGridLines="0" showRowColHeaders="0" workbookViewId="0">
      <selection activeCell="A3" sqref="A3"/>
    </sheetView>
  </sheetViews>
  <sheetFormatPr defaultRowHeight="14.25"/>
  <cols>
    <col min="1" max="1" width="13.875" bestFit="1" customWidth="1"/>
    <col min="2" max="2" width="32" bestFit="1" customWidth="1"/>
  </cols>
  <sheetData>
    <row r="3" spans="1:2">
      <c r="A3" s="77" t="s">
        <v>75</v>
      </c>
      <c r="B3" s="52" t="s">
        <v>77</v>
      </c>
    </row>
    <row r="4" spans="1:2">
      <c r="A4" s="52" t="s">
        <v>39</v>
      </c>
      <c r="B4" s="79">
        <v>1940805.3185000001</v>
      </c>
    </row>
    <row r="5" spans="1:2">
      <c r="A5" s="52" t="s">
        <v>34</v>
      </c>
      <c r="B5" s="79">
        <v>2121073.1547000003</v>
      </c>
    </row>
    <row r="6" spans="1:2">
      <c r="A6" s="52" t="s">
        <v>69</v>
      </c>
      <c r="B6" s="79">
        <v>2190477.9211000004</v>
      </c>
    </row>
    <row r="7" spans="1:2">
      <c r="A7" s="52" t="s">
        <v>26</v>
      </c>
      <c r="B7" s="79">
        <v>1735151.1137999999</v>
      </c>
    </row>
    <row r="8" spans="1:2">
      <c r="A8" s="52" t="s">
        <v>66</v>
      </c>
      <c r="B8" s="79">
        <v>2092134.5631000004</v>
      </c>
    </row>
    <row r="9" spans="1:2">
      <c r="A9" s="52" t="s">
        <v>76</v>
      </c>
      <c r="B9" s="79">
        <v>10079642.071199993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showGridLines="0" showRowColHeaders="0" workbookViewId="0">
      <selection activeCell="A3" sqref="A3"/>
    </sheetView>
  </sheetViews>
  <sheetFormatPr defaultRowHeight="14.25"/>
  <cols>
    <col min="1" max="1" width="13.375" bestFit="1" customWidth="1"/>
    <col min="2" max="2" width="32.375" bestFit="1" customWidth="1"/>
    <col min="3" max="3" width="17.75" bestFit="1" customWidth="1"/>
  </cols>
  <sheetData>
    <row r="3" spans="1:3">
      <c r="A3" s="77" t="s">
        <v>75</v>
      </c>
      <c r="B3" s="52" t="s">
        <v>78</v>
      </c>
      <c r="C3" s="52" t="s">
        <v>94</v>
      </c>
    </row>
    <row r="4" spans="1:3">
      <c r="A4" s="52" t="s">
        <v>53</v>
      </c>
      <c r="B4" s="55">
        <v>1709579.6452999995</v>
      </c>
      <c r="C4" s="78">
        <v>2010255.92</v>
      </c>
    </row>
    <row r="5" spans="1:3">
      <c r="A5" s="52" t="s">
        <v>65</v>
      </c>
      <c r="B5" s="55">
        <v>1668683.2622999998</v>
      </c>
      <c r="C5" s="78">
        <v>1937184.4499999995</v>
      </c>
    </row>
    <row r="6" spans="1:3">
      <c r="A6" s="52" t="s">
        <v>25</v>
      </c>
      <c r="B6" s="55">
        <v>2089648.9231999996</v>
      </c>
      <c r="C6" s="78">
        <v>2410333.44</v>
      </c>
    </row>
    <row r="7" spans="1:3">
      <c r="A7" s="52" t="s">
        <v>51</v>
      </c>
      <c r="B7" s="55">
        <v>1813770.4143000001</v>
      </c>
      <c r="C7" s="78">
        <v>2147067.19</v>
      </c>
    </row>
    <row r="8" spans="1:3">
      <c r="A8" s="52" t="s">
        <v>33</v>
      </c>
      <c r="B8" s="55">
        <v>2151337.326700001</v>
      </c>
      <c r="C8" s="78">
        <v>2552226.3399999989</v>
      </c>
    </row>
    <row r="9" spans="1:3">
      <c r="A9" s="52" t="s">
        <v>72</v>
      </c>
      <c r="B9" s="55">
        <v>2016686.7300000002</v>
      </c>
      <c r="C9" s="78">
        <v>2366925.8499999996</v>
      </c>
    </row>
    <row r="10" spans="1:3">
      <c r="A10" s="52" t="s">
        <v>64</v>
      </c>
      <c r="B10" s="55">
        <v>2068028.8864000007</v>
      </c>
      <c r="C10" s="78">
        <v>2449377.5099999998</v>
      </c>
    </row>
    <row r="11" spans="1:3">
      <c r="A11" s="52" t="s">
        <v>73</v>
      </c>
      <c r="B11" s="55">
        <v>1653970.6993000004</v>
      </c>
      <c r="C11" s="78">
        <v>1937491.7900000012</v>
      </c>
    </row>
    <row r="12" spans="1:3">
      <c r="A12" s="52" t="s">
        <v>46</v>
      </c>
      <c r="B12" s="55">
        <v>1643927.0214000004</v>
      </c>
      <c r="C12" s="78">
        <v>1949446.7500000005</v>
      </c>
    </row>
    <row r="13" spans="1:3">
      <c r="A13" s="52" t="s">
        <v>58</v>
      </c>
      <c r="B13" s="55">
        <v>1768805.8133999994</v>
      </c>
      <c r="C13" s="78">
        <v>2073614.5800000005</v>
      </c>
    </row>
    <row r="14" spans="1:3">
      <c r="A14" s="52" t="s">
        <v>71</v>
      </c>
      <c r="B14" s="55">
        <v>1553679.3352999999</v>
      </c>
      <c r="C14" s="78">
        <v>1840321.4499999997</v>
      </c>
    </row>
    <row r="15" spans="1:3">
      <c r="A15" s="52" t="s">
        <v>68</v>
      </c>
      <c r="B15" s="55">
        <v>1455527.6186999993</v>
      </c>
      <c r="C15" s="78">
        <v>1743960.3899999994</v>
      </c>
    </row>
    <row r="16" spans="1:3">
      <c r="A16" s="52" t="s">
        <v>76</v>
      </c>
      <c r="B16" s="55">
        <v>21593645.6763</v>
      </c>
      <c r="C16" s="78">
        <v>25418205.66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E8A6270632B74CA44318185654C11B" ma:contentTypeVersion="8" ma:contentTypeDescription="Create a new document." ma:contentTypeScope="" ma:versionID="77481fac2354b095101de9f20f93c7b9">
  <xsd:schema xmlns:xsd="http://www.w3.org/2001/XMLSchema" xmlns:xs="http://www.w3.org/2001/XMLSchema" xmlns:p="http://schemas.microsoft.com/office/2006/metadata/properties" xmlns:ns2="597a32d3-74d6-450e-99f4-564de56639a2" targetNamespace="http://schemas.microsoft.com/office/2006/metadata/properties" ma:root="true" ma:fieldsID="1cb477133849e8d412a41ccf963e1286" ns2:_="">
    <xsd:import namespace="597a32d3-74d6-450e-99f4-564de56639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a32d3-74d6-450e-99f4-564de56639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CDEF01-8BAC-4D15-A62C-BCD183190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a32d3-74d6-450e-99f4-564de5663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30917B-F5D4-48CA-BF91-60CCD1F760F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597a32d3-74d6-450e-99f4-564de56639a2"/>
    <ds:schemaRef ds:uri="http://purl.org/dc/dcmitype/"/>
  </ds:schemaRefs>
</ds:datastoreItem>
</file>

<file path=customXml/itemProps3.xml><?xml version="1.0" encoding="utf-8"?>
<ds:datastoreItem xmlns:ds="http://schemas.openxmlformats.org/officeDocument/2006/customXml" ds:itemID="{7E32B15C-EF0B-46AE-A222-0C8D836398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REPORT SUMMARY</vt:lpstr>
      <vt:lpstr>Bookstore Chain Data (2)</vt:lpstr>
      <vt:lpstr>Bookstore Chain Data</vt:lpstr>
      <vt:lpstr>Region Performance</vt:lpstr>
      <vt:lpstr>Quarter Sales Analysis</vt:lpstr>
      <vt:lpstr>Total Sales by Region</vt:lpstr>
      <vt:lpstr>Sales Trend</vt:lpstr>
      <vt:lpstr>Product_ID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Ackerl</dc:creator>
  <cp:keywords/>
  <dc:description/>
  <cp:lastModifiedBy>Akshay Bagade</cp:lastModifiedBy>
  <cp:revision/>
  <dcterms:created xsi:type="dcterms:W3CDTF">2024-11-06T23:24:48Z</dcterms:created>
  <dcterms:modified xsi:type="dcterms:W3CDTF">2025-02-01T14:25:24Z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0x010100D5E8A6270632B74CA44318185654C11B</vt:lpwstr>
  </property>
</Properties>
</file>