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3040" windowHeight="8136" activeTab="1"/>
  </bookViews>
  <sheets>
    <sheet name="Electric vehicles" sheetId="2" r:id="rId1"/>
    <sheet name="Graphics" sheetId="3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mU7HUradDqG8Ol9nJdRJtbk9kyKu4ILcLIiEFR4Yu8="/>
    </ext>
  </extLst>
</workbook>
</file>

<file path=xl/calcChain.xml><?xml version="1.0" encoding="utf-8"?>
<calcChain xmlns="http://schemas.openxmlformats.org/spreadsheetml/2006/main">
  <c r="Z5" i="2" l="1"/>
  <c r="Z12" i="2"/>
  <c r="Z17" i="2"/>
  <c r="Z31" i="2"/>
  <c r="Z44" i="2"/>
  <c r="Z61" i="2"/>
  <c r="Z70" i="2"/>
  <c r="Z82" i="2"/>
  <c r="Z98" i="2"/>
  <c r="Z101" i="2"/>
  <c r="Z105" i="2"/>
  <c r="Z108" i="2"/>
  <c r="Z112" i="2"/>
  <c r="Z115" i="2"/>
  <c r="Z118" i="2"/>
  <c r="Z121" i="2"/>
  <c r="Z127" i="2"/>
  <c r="Z136" i="2"/>
  <c r="Z148" i="2"/>
  <c r="Z6" i="2"/>
  <c r="Z13" i="2"/>
  <c r="Z14" i="2"/>
  <c r="Z15" i="2"/>
  <c r="Z19" i="2"/>
  <c r="Z22" i="2"/>
  <c r="Z24" i="2"/>
  <c r="Z37" i="2"/>
  <c r="Z38" i="2"/>
  <c r="Z41" i="2"/>
  <c r="Z64" i="2"/>
  <c r="Z67" i="2"/>
  <c r="Z74" i="2"/>
  <c r="Z79" i="2"/>
  <c r="Z81" i="2"/>
  <c r="Z85" i="2"/>
  <c r="Z86" i="2"/>
  <c r="Z87" i="2"/>
  <c r="Z89" i="2"/>
  <c r="Z90" i="2"/>
  <c r="Z95" i="2"/>
  <c r="Z102" i="2"/>
  <c r="Z111" i="2"/>
  <c r="Z116" i="2"/>
  <c r="Z125" i="2"/>
  <c r="Z126" i="2"/>
  <c r="Z128" i="2"/>
  <c r="Z132" i="2"/>
  <c r="Z133" i="2"/>
  <c r="Z149" i="2"/>
  <c r="Z3" i="2"/>
  <c r="Z18" i="2"/>
  <c r="Z42" i="2"/>
  <c r="Z43" i="2"/>
  <c r="Z45" i="2"/>
  <c r="Z48" i="2"/>
  <c r="Z50" i="2"/>
  <c r="Z53" i="2"/>
  <c r="Z55" i="2"/>
  <c r="Z73" i="2"/>
  <c r="Z78" i="2"/>
  <c r="Z84" i="2"/>
  <c r="Z93" i="2"/>
  <c r="Z97" i="2"/>
  <c r="Z99" i="2"/>
  <c r="Z104" i="2"/>
  <c r="Z124" i="2"/>
  <c r="Z129" i="2"/>
  <c r="Z130" i="2"/>
  <c r="Z131" i="2"/>
  <c r="Z138" i="2"/>
  <c r="Z9" i="2"/>
  <c r="Z10" i="2"/>
  <c r="Z16" i="2"/>
  <c r="Z32" i="2"/>
  <c r="Z47" i="2"/>
  <c r="Z49" i="2"/>
  <c r="Z58" i="2"/>
  <c r="Z62" i="2"/>
  <c r="Z65" i="2"/>
  <c r="Z76" i="2"/>
  <c r="Z77" i="2"/>
  <c r="Z96" i="2"/>
  <c r="Z107" i="2"/>
  <c r="Z117" i="2"/>
  <c r="Z119" i="2"/>
  <c r="Z141" i="2"/>
  <c r="Z20" i="2"/>
  <c r="Z21" i="2"/>
  <c r="Z23" i="2"/>
  <c r="Z25" i="2"/>
  <c r="Z29" i="2"/>
  <c r="Z30" i="2"/>
  <c r="Z33" i="2"/>
  <c r="Z36" i="2"/>
  <c r="Z56" i="2"/>
  <c r="Z57" i="2"/>
  <c r="Z59" i="2"/>
  <c r="Z68" i="2"/>
  <c r="Z69" i="2"/>
  <c r="Z80" i="2"/>
  <c r="Z83" i="2"/>
  <c r="Z88" i="2"/>
  <c r="Z91" i="2"/>
  <c r="Z92" i="2"/>
  <c r="Z106" i="2"/>
  <c r="Z110" i="2"/>
  <c r="Z113" i="2"/>
  <c r="Z120" i="2"/>
  <c r="Z122" i="2"/>
  <c r="Z123" i="2"/>
  <c r="Z134" i="2"/>
  <c r="Z135" i="2"/>
  <c r="Z142" i="2"/>
  <c r="Z143" i="2"/>
  <c r="Z144" i="2"/>
  <c r="Z146" i="2"/>
  <c r="Z150" i="2"/>
  <c r="Z2" i="2"/>
  <c r="Z4" i="2"/>
  <c r="Z7" i="2"/>
  <c r="Z8" i="2"/>
  <c r="Z11" i="2"/>
  <c r="Z26" i="2"/>
  <c r="Z27" i="2"/>
  <c r="Z28" i="2"/>
  <c r="Z34" i="2"/>
  <c r="Z35" i="2"/>
  <c r="Z39" i="2"/>
  <c r="Z40" i="2"/>
  <c r="Z46" i="2"/>
  <c r="Z51" i="2"/>
  <c r="Z52" i="2"/>
  <c r="Z54" i="2"/>
  <c r="Z60" i="2"/>
  <c r="Z63" i="2"/>
  <c r="Z66" i="2"/>
  <c r="Z71" i="2"/>
  <c r="Z72" i="2"/>
  <c r="Z75" i="2"/>
  <c r="Z94" i="2"/>
  <c r="Z100" i="2"/>
  <c r="Z103" i="2"/>
  <c r="Z109" i="2"/>
  <c r="Z114" i="2"/>
  <c r="Z137" i="2"/>
  <c r="Z139" i="2"/>
  <c r="Z140" i="2"/>
  <c r="Z145" i="2"/>
  <c r="Z147" i="2"/>
  <c r="Z15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K14" i="2" s="1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K91" i="2" s="1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H2" i="2"/>
  <c r="H3" i="2"/>
  <c r="H4" i="2"/>
  <c r="H5" i="2"/>
  <c r="H6" i="2"/>
  <c r="H7" i="2"/>
  <c r="K7" i="2" s="1"/>
  <c r="H8" i="2"/>
  <c r="K8" i="2" s="1"/>
  <c r="H9" i="2"/>
  <c r="H10" i="2"/>
  <c r="H11" i="2"/>
  <c r="H12" i="2"/>
  <c r="H13" i="2"/>
  <c r="H14" i="2"/>
  <c r="H15" i="2"/>
  <c r="K15" i="2" s="1"/>
  <c r="H16" i="2"/>
  <c r="K16" i="2" s="1"/>
  <c r="H17" i="2"/>
  <c r="H18" i="2"/>
  <c r="H19" i="2"/>
  <c r="H20" i="2"/>
  <c r="H21" i="2"/>
  <c r="H22" i="2"/>
  <c r="H23" i="2"/>
  <c r="H24" i="2"/>
  <c r="K24" i="2" s="1"/>
  <c r="H25" i="2"/>
  <c r="H26" i="2"/>
  <c r="H27" i="2"/>
  <c r="H28" i="2"/>
  <c r="H29" i="2"/>
  <c r="H30" i="2"/>
  <c r="H31" i="2"/>
  <c r="H32" i="2"/>
  <c r="K32" i="2" s="1"/>
  <c r="H33" i="2"/>
  <c r="H34" i="2"/>
  <c r="H35" i="2"/>
  <c r="H36" i="2"/>
  <c r="H37" i="2"/>
  <c r="H38" i="2"/>
  <c r="H39" i="2"/>
  <c r="K39" i="2" s="1"/>
  <c r="H40" i="2"/>
  <c r="H41" i="2"/>
  <c r="H42" i="2"/>
  <c r="H43" i="2"/>
  <c r="H44" i="2"/>
  <c r="H45" i="2"/>
  <c r="H46" i="2"/>
  <c r="H47" i="2"/>
  <c r="K47" i="2" s="1"/>
  <c r="H48" i="2"/>
  <c r="H49" i="2"/>
  <c r="H50" i="2"/>
  <c r="H51" i="2"/>
  <c r="H52" i="2"/>
  <c r="H53" i="2"/>
  <c r="H54" i="2"/>
  <c r="H55" i="2"/>
  <c r="K55" i="2" s="1"/>
  <c r="H56" i="2"/>
  <c r="K56" i="2" s="1"/>
  <c r="H57" i="2"/>
  <c r="H58" i="2"/>
  <c r="H59" i="2"/>
  <c r="H60" i="2"/>
  <c r="H61" i="2"/>
  <c r="H62" i="2"/>
  <c r="H63" i="2"/>
  <c r="K63" i="2" s="1"/>
  <c r="H64" i="2"/>
  <c r="K64" i="2" s="1"/>
  <c r="H65" i="2"/>
  <c r="H66" i="2"/>
  <c r="H67" i="2"/>
  <c r="H68" i="2"/>
  <c r="H69" i="2"/>
  <c r="H70" i="2"/>
  <c r="H71" i="2"/>
  <c r="H72" i="2"/>
  <c r="K72" i="2" s="1"/>
  <c r="H73" i="2"/>
  <c r="H74" i="2"/>
  <c r="H75" i="2"/>
  <c r="H76" i="2"/>
  <c r="H77" i="2"/>
  <c r="H78" i="2"/>
  <c r="H79" i="2"/>
  <c r="K79" i="2" s="1"/>
  <c r="H80" i="2"/>
  <c r="K80" i="2" s="1"/>
  <c r="H81" i="2"/>
  <c r="H82" i="2"/>
  <c r="H83" i="2"/>
  <c r="H84" i="2"/>
  <c r="H85" i="2"/>
  <c r="H86" i="2"/>
  <c r="H87" i="2"/>
  <c r="K87" i="2" s="1"/>
  <c r="H88" i="2"/>
  <c r="K88" i="2" s="1"/>
  <c r="H89" i="2"/>
  <c r="H90" i="2"/>
  <c r="H91" i="2"/>
  <c r="H92" i="2"/>
  <c r="H93" i="2"/>
  <c r="H94" i="2"/>
  <c r="H95" i="2"/>
  <c r="K95" i="2" s="1"/>
  <c r="H96" i="2"/>
  <c r="K96" i="2" s="1"/>
  <c r="H97" i="2"/>
  <c r="H98" i="2"/>
  <c r="H99" i="2"/>
  <c r="H100" i="2"/>
  <c r="H101" i="2"/>
  <c r="H102" i="2"/>
  <c r="H103" i="2"/>
  <c r="H104" i="2"/>
  <c r="K104" i="2" s="1"/>
  <c r="H105" i="2"/>
  <c r="H106" i="2"/>
  <c r="H107" i="2"/>
  <c r="H108" i="2"/>
  <c r="H109" i="2"/>
  <c r="H110" i="2"/>
  <c r="H111" i="2"/>
  <c r="K111" i="2" s="1"/>
  <c r="H112" i="2"/>
  <c r="K112" i="2" s="1"/>
  <c r="H113" i="2"/>
  <c r="H114" i="2"/>
  <c r="H115" i="2"/>
  <c r="H116" i="2"/>
  <c r="H117" i="2"/>
  <c r="H118" i="2"/>
  <c r="H119" i="2"/>
  <c r="K119" i="2" s="1"/>
  <c r="H120" i="2"/>
  <c r="K120" i="2" s="1"/>
  <c r="H121" i="2"/>
  <c r="H122" i="2"/>
  <c r="H123" i="2"/>
  <c r="H124" i="2"/>
  <c r="H125" i="2"/>
  <c r="H126" i="2"/>
  <c r="H127" i="2"/>
  <c r="K127" i="2" s="1"/>
  <c r="H128" i="2"/>
  <c r="H129" i="2"/>
  <c r="H130" i="2"/>
  <c r="H131" i="2"/>
  <c r="H132" i="2"/>
  <c r="H133" i="2"/>
  <c r="H134" i="2"/>
  <c r="H135" i="2"/>
  <c r="K135" i="2" s="1"/>
  <c r="H136" i="2"/>
  <c r="K136" i="2" s="1"/>
  <c r="H137" i="2"/>
  <c r="H138" i="2"/>
  <c r="H139" i="2"/>
  <c r="H140" i="2"/>
  <c r="H141" i="2"/>
  <c r="H142" i="2"/>
  <c r="H143" i="2"/>
  <c r="K143" i="2" s="1"/>
  <c r="H144" i="2"/>
  <c r="K144" i="2" s="1"/>
  <c r="H145" i="2"/>
  <c r="H146" i="2"/>
  <c r="H147" i="2"/>
  <c r="H148" i="2"/>
  <c r="H149" i="2"/>
  <c r="H150" i="2"/>
  <c r="H151" i="2"/>
  <c r="K151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K23" i="2"/>
  <c r="K31" i="2"/>
  <c r="K103" i="2"/>
  <c r="V2" i="2"/>
  <c r="Y2" i="2" s="1"/>
  <c r="V3" i="2"/>
  <c r="Y3" i="2" s="1"/>
  <c r="V4" i="2"/>
  <c r="Y4" i="2" s="1"/>
  <c r="V5" i="2"/>
  <c r="Y5" i="2" s="1"/>
  <c r="V6" i="2"/>
  <c r="Y6" i="2" s="1"/>
  <c r="V7" i="2"/>
  <c r="Y7" i="2" s="1"/>
  <c r="V8" i="2"/>
  <c r="Y8" i="2" s="1"/>
  <c r="V9" i="2"/>
  <c r="Y9" i="2" s="1"/>
  <c r="V10" i="2"/>
  <c r="Y10" i="2" s="1"/>
  <c r="V11" i="2"/>
  <c r="Y11" i="2" s="1"/>
  <c r="V12" i="2"/>
  <c r="Y12" i="2" s="1"/>
  <c r="V13" i="2"/>
  <c r="Y13" i="2" s="1"/>
  <c r="V14" i="2"/>
  <c r="Y14" i="2" s="1"/>
  <c r="V15" i="2"/>
  <c r="Y15" i="2" s="1"/>
  <c r="V16" i="2"/>
  <c r="Y16" i="2" s="1"/>
  <c r="V17" i="2"/>
  <c r="Y17" i="2" s="1"/>
  <c r="V18" i="2"/>
  <c r="Y18" i="2" s="1"/>
  <c r="V19" i="2"/>
  <c r="Y19" i="2" s="1"/>
  <c r="V20" i="2"/>
  <c r="Y20" i="2" s="1"/>
  <c r="V21" i="2"/>
  <c r="Y21" i="2" s="1"/>
  <c r="V22" i="2"/>
  <c r="Y22" i="2" s="1"/>
  <c r="V23" i="2"/>
  <c r="Y23" i="2" s="1"/>
  <c r="V24" i="2"/>
  <c r="Y24" i="2" s="1"/>
  <c r="V25" i="2"/>
  <c r="Y25" i="2" s="1"/>
  <c r="V26" i="2"/>
  <c r="Y26" i="2" s="1"/>
  <c r="V27" i="2"/>
  <c r="Y27" i="2" s="1"/>
  <c r="V28" i="2"/>
  <c r="Y28" i="2" s="1"/>
  <c r="V29" i="2"/>
  <c r="Y29" i="2" s="1"/>
  <c r="V30" i="2"/>
  <c r="Y30" i="2" s="1"/>
  <c r="V31" i="2"/>
  <c r="Y31" i="2" s="1"/>
  <c r="V32" i="2"/>
  <c r="Y32" i="2" s="1"/>
  <c r="V33" i="2"/>
  <c r="Y33" i="2" s="1"/>
  <c r="V34" i="2"/>
  <c r="Y34" i="2" s="1"/>
  <c r="V35" i="2"/>
  <c r="Y35" i="2" s="1"/>
  <c r="V36" i="2"/>
  <c r="Y36" i="2" s="1"/>
  <c r="V37" i="2"/>
  <c r="Y37" i="2" s="1"/>
  <c r="V38" i="2"/>
  <c r="Y38" i="2" s="1"/>
  <c r="V39" i="2"/>
  <c r="Y39" i="2" s="1"/>
  <c r="V40" i="2"/>
  <c r="Y40" i="2" s="1"/>
  <c r="V41" i="2"/>
  <c r="Y41" i="2" s="1"/>
  <c r="V42" i="2"/>
  <c r="Y42" i="2" s="1"/>
  <c r="V43" i="2"/>
  <c r="Y43" i="2" s="1"/>
  <c r="V44" i="2"/>
  <c r="Y44" i="2" s="1"/>
  <c r="V45" i="2"/>
  <c r="Y45" i="2" s="1"/>
  <c r="V46" i="2"/>
  <c r="Y46" i="2" s="1"/>
  <c r="V47" i="2"/>
  <c r="Y47" i="2" s="1"/>
  <c r="V48" i="2"/>
  <c r="Y48" i="2" s="1"/>
  <c r="V49" i="2"/>
  <c r="Y49" i="2" s="1"/>
  <c r="V50" i="2"/>
  <c r="Y50" i="2" s="1"/>
  <c r="V51" i="2"/>
  <c r="Y51" i="2" s="1"/>
  <c r="V52" i="2"/>
  <c r="Y52" i="2" s="1"/>
  <c r="V53" i="2"/>
  <c r="Y53" i="2" s="1"/>
  <c r="V54" i="2"/>
  <c r="Y54" i="2" s="1"/>
  <c r="V55" i="2"/>
  <c r="Y55" i="2" s="1"/>
  <c r="V56" i="2"/>
  <c r="Y56" i="2" s="1"/>
  <c r="V57" i="2"/>
  <c r="Y57" i="2" s="1"/>
  <c r="V58" i="2"/>
  <c r="Y58" i="2" s="1"/>
  <c r="V59" i="2"/>
  <c r="Y59" i="2" s="1"/>
  <c r="V60" i="2"/>
  <c r="Y60" i="2" s="1"/>
  <c r="V61" i="2"/>
  <c r="Y61" i="2" s="1"/>
  <c r="V62" i="2"/>
  <c r="Y62" i="2" s="1"/>
  <c r="V63" i="2"/>
  <c r="Y63" i="2" s="1"/>
  <c r="V64" i="2"/>
  <c r="Y64" i="2" s="1"/>
  <c r="V65" i="2"/>
  <c r="Y65" i="2" s="1"/>
  <c r="V66" i="2"/>
  <c r="Y66" i="2" s="1"/>
  <c r="V67" i="2"/>
  <c r="Y67" i="2" s="1"/>
  <c r="V68" i="2"/>
  <c r="Y68" i="2" s="1"/>
  <c r="V69" i="2"/>
  <c r="Y69" i="2" s="1"/>
  <c r="V70" i="2"/>
  <c r="Y70" i="2" s="1"/>
  <c r="V71" i="2"/>
  <c r="Y71" i="2" s="1"/>
  <c r="V72" i="2"/>
  <c r="Y72" i="2" s="1"/>
  <c r="V73" i="2"/>
  <c r="Y73" i="2" s="1"/>
  <c r="V74" i="2"/>
  <c r="Y74" i="2" s="1"/>
  <c r="V75" i="2"/>
  <c r="Y75" i="2" s="1"/>
  <c r="V76" i="2"/>
  <c r="Y76" i="2" s="1"/>
  <c r="V77" i="2"/>
  <c r="Y77" i="2" s="1"/>
  <c r="V78" i="2"/>
  <c r="Y78" i="2" s="1"/>
  <c r="V79" i="2"/>
  <c r="Y79" i="2" s="1"/>
  <c r="V80" i="2"/>
  <c r="Y80" i="2" s="1"/>
  <c r="V81" i="2"/>
  <c r="Y81" i="2" s="1"/>
  <c r="V82" i="2"/>
  <c r="Y82" i="2" s="1"/>
  <c r="V83" i="2"/>
  <c r="Y83" i="2" s="1"/>
  <c r="V84" i="2"/>
  <c r="Y84" i="2" s="1"/>
  <c r="V85" i="2"/>
  <c r="Y85" i="2" s="1"/>
  <c r="V86" i="2"/>
  <c r="Y86" i="2" s="1"/>
  <c r="V87" i="2"/>
  <c r="Y87" i="2" s="1"/>
  <c r="V88" i="2"/>
  <c r="Y88" i="2" s="1"/>
  <c r="V89" i="2"/>
  <c r="Y89" i="2" s="1"/>
  <c r="V90" i="2"/>
  <c r="Y90" i="2" s="1"/>
  <c r="V91" i="2"/>
  <c r="Y91" i="2" s="1"/>
  <c r="V92" i="2"/>
  <c r="Y92" i="2" s="1"/>
  <c r="V93" i="2"/>
  <c r="Y93" i="2" s="1"/>
  <c r="V94" i="2"/>
  <c r="Y94" i="2" s="1"/>
  <c r="V95" i="2"/>
  <c r="Y95" i="2" s="1"/>
  <c r="V96" i="2"/>
  <c r="Y96" i="2" s="1"/>
  <c r="V97" i="2"/>
  <c r="Y97" i="2" s="1"/>
  <c r="V98" i="2"/>
  <c r="Y98" i="2" s="1"/>
  <c r="V99" i="2"/>
  <c r="Y99" i="2" s="1"/>
  <c r="V100" i="2"/>
  <c r="Y100" i="2" s="1"/>
  <c r="V101" i="2"/>
  <c r="Y101" i="2" s="1"/>
  <c r="V102" i="2"/>
  <c r="Y102" i="2" s="1"/>
  <c r="V103" i="2"/>
  <c r="Y103" i="2" s="1"/>
  <c r="V104" i="2"/>
  <c r="Y104" i="2" s="1"/>
  <c r="V105" i="2"/>
  <c r="Y105" i="2" s="1"/>
  <c r="V106" i="2"/>
  <c r="Y106" i="2" s="1"/>
  <c r="V107" i="2"/>
  <c r="Y107" i="2" s="1"/>
  <c r="V108" i="2"/>
  <c r="Y108" i="2" s="1"/>
  <c r="V109" i="2"/>
  <c r="Y109" i="2" s="1"/>
  <c r="V110" i="2"/>
  <c r="Y110" i="2" s="1"/>
  <c r="V111" i="2"/>
  <c r="Y111" i="2" s="1"/>
  <c r="V112" i="2"/>
  <c r="Y112" i="2" s="1"/>
  <c r="V113" i="2"/>
  <c r="Y113" i="2" s="1"/>
  <c r="V114" i="2"/>
  <c r="Y114" i="2" s="1"/>
  <c r="V115" i="2"/>
  <c r="Y115" i="2" s="1"/>
  <c r="V116" i="2"/>
  <c r="Y116" i="2" s="1"/>
  <c r="V117" i="2"/>
  <c r="Y117" i="2" s="1"/>
  <c r="V118" i="2"/>
  <c r="Y118" i="2" s="1"/>
  <c r="V119" i="2"/>
  <c r="Y119" i="2" s="1"/>
  <c r="V120" i="2"/>
  <c r="Y120" i="2" s="1"/>
  <c r="V121" i="2"/>
  <c r="Y121" i="2" s="1"/>
  <c r="V122" i="2"/>
  <c r="Y122" i="2" s="1"/>
  <c r="V123" i="2"/>
  <c r="Y123" i="2" s="1"/>
  <c r="V124" i="2"/>
  <c r="Y124" i="2" s="1"/>
  <c r="V125" i="2"/>
  <c r="Y125" i="2" s="1"/>
  <c r="V126" i="2"/>
  <c r="Y126" i="2" s="1"/>
  <c r="V127" i="2"/>
  <c r="Y127" i="2" s="1"/>
  <c r="V128" i="2"/>
  <c r="Y128" i="2" s="1"/>
  <c r="V129" i="2"/>
  <c r="Y129" i="2" s="1"/>
  <c r="V130" i="2"/>
  <c r="Y130" i="2" s="1"/>
  <c r="V131" i="2"/>
  <c r="Y131" i="2" s="1"/>
  <c r="V132" i="2"/>
  <c r="Y132" i="2" s="1"/>
  <c r="V133" i="2"/>
  <c r="Y133" i="2" s="1"/>
  <c r="V134" i="2"/>
  <c r="Y134" i="2" s="1"/>
  <c r="V135" i="2"/>
  <c r="Y135" i="2" s="1"/>
  <c r="V136" i="2"/>
  <c r="Y136" i="2" s="1"/>
  <c r="V137" i="2"/>
  <c r="Y137" i="2" s="1"/>
  <c r="V138" i="2"/>
  <c r="Y138" i="2" s="1"/>
  <c r="V139" i="2"/>
  <c r="Y139" i="2" s="1"/>
  <c r="V140" i="2"/>
  <c r="Y140" i="2" s="1"/>
  <c r="V141" i="2"/>
  <c r="Y141" i="2" s="1"/>
  <c r="V142" i="2"/>
  <c r="Y142" i="2" s="1"/>
  <c r="V143" i="2"/>
  <c r="Y143" i="2" s="1"/>
  <c r="V144" i="2"/>
  <c r="Y144" i="2" s="1"/>
  <c r="V145" i="2"/>
  <c r="Y145" i="2" s="1"/>
  <c r="V146" i="2"/>
  <c r="Y146" i="2" s="1"/>
  <c r="V147" i="2"/>
  <c r="Y147" i="2" s="1"/>
  <c r="V148" i="2"/>
  <c r="Y148" i="2" s="1"/>
  <c r="V149" i="2"/>
  <c r="Y149" i="2" s="1"/>
  <c r="V150" i="2"/>
  <c r="Y150" i="2" s="1"/>
  <c r="V151" i="2"/>
  <c r="Y151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K134" i="2" l="1"/>
  <c r="K110" i="2"/>
  <c r="K70" i="2"/>
  <c r="K54" i="2"/>
  <c r="K22" i="2"/>
  <c r="K147" i="2"/>
  <c r="K139" i="2"/>
  <c r="K131" i="2"/>
  <c r="K123" i="2"/>
  <c r="K115" i="2"/>
  <c r="K107" i="2"/>
  <c r="K99" i="2"/>
  <c r="K83" i="2"/>
  <c r="K75" i="2"/>
  <c r="K67" i="2"/>
  <c r="K59" i="2"/>
  <c r="K51" i="2"/>
  <c r="K43" i="2"/>
  <c r="K35" i="2"/>
  <c r="K27" i="2"/>
  <c r="K19" i="2"/>
  <c r="K11" i="2"/>
  <c r="K3" i="2"/>
  <c r="K150" i="2"/>
  <c r="K142" i="2"/>
  <c r="K126" i="2"/>
  <c r="K118" i="2"/>
  <c r="K102" i="2"/>
  <c r="K94" i="2"/>
  <c r="K78" i="2"/>
  <c r="K62" i="2"/>
  <c r="K46" i="2"/>
  <c r="K38" i="2"/>
  <c r="K30" i="2"/>
  <c r="K6" i="2"/>
  <c r="K145" i="2"/>
  <c r="K137" i="2"/>
  <c r="K121" i="2"/>
  <c r="K113" i="2"/>
  <c r="K105" i="2"/>
  <c r="K97" i="2"/>
  <c r="K89" i="2"/>
  <c r="K81" i="2"/>
  <c r="K73" i="2"/>
  <c r="K65" i="2"/>
  <c r="K57" i="2"/>
  <c r="K49" i="2"/>
  <c r="K41" i="2"/>
  <c r="K33" i="2"/>
  <c r="K25" i="2"/>
  <c r="K17" i="2"/>
  <c r="K9" i="2"/>
  <c r="K84" i="2"/>
  <c r="K146" i="2"/>
  <c r="K138" i="2"/>
  <c r="K130" i="2"/>
  <c r="K122" i="2"/>
  <c r="K114" i="2"/>
  <c r="K106" i="2"/>
  <c r="K98" i="2"/>
  <c r="K90" i="2"/>
  <c r="K82" i="2"/>
  <c r="K74" i="2"/>
  <c r="K66" i="2"/>
  <c r="K58" i="2"/>
  <c r="K50" i="2"/>
  <c r="K42" i="2"/>
  <c r="K34" i="2"/>
  <c r="K76" i="2"/>
  <c r="K149" i="2"/>
  <c r="K141" i="2"/>
  <c r="K133" i="2"/>
  <c r="K85" i="2"/>
  <c r="K77" i="2"/>
  <c r="K69" i="2"/>
  <c r="K61" i="2"/>
  <c r="K53" i="2"/>
  <c r="K45" i="2"/>
  <c r="K29" i="2"/>
  <c r="K21" i="2"/>
  <c r="K5" i="2"/>
  <c r="K26" i="2"/>
  <c r="K18" i="2"/>
  <c r="K10" i="2"/>
  <c r="K2" i="2"/>
  <c r="K148" i="2"/>
  <c r="K140" i="2"/>
  <c r="K132" i="2"/>
  <c r="K124" i="2"/>
  <c r="K116" i="2"/>
  <c r="K108" i="2"/>
  <c r="K100" i="2"/>
  <c r="K92" i="2"/>
  <c r="K68" i="2"/>
  <c r="K60" i="2"/>
  <c r="K52" i="2"/>
  <c r="K44" i="2"/>
  <c r="K36" i="2"/>
  <c r="K28" i="2"/>
  <c r="K20" i="2"/>
  <c r="K12" i="2"/>
  <c r="K4" i="2"/>
  <c r="K125" i="2"/>
  <c r="K117" i="2"/>
  <c r="K109" i="2"/>
  <c r="K101" i="2"/>
  <c r="K93" i="2"/>
  <c r="K37" i="2"/>
  <c r="K13" i="2"/>
  <c r="K71" i="2"/>
  <c r="K86" i="2"/>
  <c r="K129" i="2"/>
  <c r="K128" i="2"/>
  <c r="K48" i="2"/>
  <c r="K40" i="2"/>
</calcChain>
</file>

<file path=xl/sharedStrings.xml><?xml version="1.0" encoding="utf-8"?>
<sst xmlns="http://schemas.openxmlformats.org/spreadsheetml/2006/main" count="2092" uniqueCount="289">
  <si>
    <t>Sales Rep ID</t>
  </si>
  <si>
    <t>Rep First Name</t>
  </si>
  <si>
    <t>Rep Last Name</t>
  </si>
  <si>
    <t>Month</t>
  </si>
  <si>
    <t>Product Type</t>
  </si>
  <si>
    <t>Min Speed</t>
  </si>
  <si>
    <t>Max Speed</t>
  </si>
  <si>
    <t>Distance</t>
  </si>
  <si>
    <t>Shipping Address</t>
  </si>
  <si>
    <t>Country Code</t>
  </si>
  <si>
    <t>Units Sold</t>
  </si>
  <si>
    <t>Discount (%)</t>
  </si>
  <si>
    <t>Sanya</t>
  </si>
  <si>
    <t>Joshi</t>
  </si>
  <si>
    <t>June</t>
  </si>
  <si>
    <t>Electric Convertible</t>
  </si>
  <si>
    <t>40 mph</t>
  </si>
  <si>
    <t>120 km/h</t>
  </si>
  <si>
    <t>500 km</t>
  </si>
  <si>
    <t>1234 Maple Street, Los Angeles, 90210</t>
  </si>
  <si>
    <t>150 USD</t>
  </si>
  <si>
    <t>March</t>
  </si>
  <si>
    <t>50 mph</t>
  </si>
  <si>
    <t>150 mph</t>
  </si>
  <si>
    <t>300 miles</t>
  </si>
  <si>
    <t>Electric Truck</t>
  </si>
  <si>
    <t>150 miles</t>
  </si>
  <si>
    <t>5678 Oak Avenue, New York, 10001</t>
  </si>
  <si>
    <t>200 USD</t>
  </si>
  <si>
    <t>January</t>
  </si>
  <si>
    <t>30 km/h</t>
  </si>
  <si>
    <t>9101 Pine Drive, Atlanta, 30301</t>
  </si>
  <si>
    <t>250 USD</t>
  </si>
  <si>
    <t>Fang</t>
  </si>
  <si>
    <t>Liu</t>
  </si>
  <si>
    <t>February</t>
  </si>
  <si>
    <t>2345 Birch Lane, Chicago, 60614</t>
  </si>
  <si>
    <t>300 USD</t>
  </si>
  <si>
    <t>123 Queen Street, Toronto, M5H 2N2</t>
  </si>
  <si>
    <t>204 CAD</t>
  </si>
  <si>
    <t>Electric Boat</t>
  </si>
  <si>
    <t>80 km/h</t>
  </si>
  <si>
    <t>Jonas</t>
  </si>
  <si>
    <t>Fischer</t>
  </si>
  <si>
    <t>April</t>
  </si>
  <si>
    <t>20 km/h</t>
  </si>
  <si>
    <t>456 King Road, Ottawa, K1A 0B1</t>
  </si>
  <si>
    <t>272 CAD</t>
  </si>
  <si>
    <t>789 Elm Boulevard, Vancouver, L4T 1P5</t>
  </si>
  <si>
    <t>340 CAD</t>
  </si>
  <si>
    <t>321 Cedar Crescent, Calgary, T5A 0H2</t>
  </si>
  <si>
    <t>408 CAD</t>
  </si>
  <si>
    <t>100 mph</t>
  </si>
  <si>
    <t>456 Avenida Reforma, Mexico City, 06080</t>
  </si>
  <si>
    <t>2,645 MXN</t>
  </si>
  <si>
    <t>Théo</t>
  </si>
  <si>
    <t>Bernard</t>
  </si>
  <si>
    <t>789 Calle Juárez, Guadalajara, 66000</t>
  </si>
  <si>
    <t>3,527 MXN</t>
  </si>
  <si>
    <t>234 Paseo de la Reforma, Monterrey, 06500</t>
  </si>
  <si>
    <t>4,404 MXN</t>
  </si>
  <si>
    <t>678 Calle 5 de Febrero, Puebla, 03230</t>
  </si>
  <si>
    <t>5,289 MXN</t>
  </si>
  <si>
    <t>Electric Car</t>
  </si>
  <si>
    <t>600 km</t>
  </si>
  <si>
    <t>123 Rua da Liberdade, São Paulo, 01234-000</t>
  </si>
  <si>
    <t>758 BRL</t>
  </si>
  <si>
    <t>456 Avenida Paulista, Rio de Janeiro, 01311-000</t>
  </si>
  <si>
    <t>1,012 BRL</t>
  </si>
  <si>
    <t>789 Rua dos Três Irmãos, Brasília, 05432-000</t>
  </si>
  <si>
    <t>1,265 BRL</t>
  </si>
  <si>
    <t>May</t>
  </si>
  <si>
    <t>321 Rua das Flores, Belo Horizonte, 01235-000</t>
  </si>
  <si>
    <t>1,512 BRL</t>
  </si>
  <si>
    <t>12 High Street, London, SW1A 1AA</t>
  </si>
  <si>
    <t>117 GBP</t>
  </si>
  <si>
    <t>34 King’s Road, Liverpool, W8 4PX</t>
  </si>
  <si>
    <t>156 GBP</t>
  </si>
  <si>
    <t>56 Queen Street, Edinburgh, EH2 4GQ</t>
  </si>
  <si>
    <t>195 GBP</t>
  </si>
  <si>
    <t>78 Church Lane, Birmingham, B1 1AA</t>
  </si>
  <si>
    <t>234 GBP</t>
  </si>
  <si>
    <t>123 Hauptstraße, Berlin, 10115</t>
  </si>
  <si>
    <t>139 EUR</t>
  </si>
  <si>
    <t>456 Bahnhofstraße, Frankfurt, 60329</t>
  </si>
  <si>
    <t>186 EUR</t>
  </si>
  <si>
    <t>789 Lindenweg, Munich, 10179</t>
  </si>
  <si>
    <t>232 EUR</t>
  </si>
  <si>
    <t>321 Gartenstraße, Dresden, 01067</t>
  </si>
  <si>
    <t>279 EUR</t>
  </si>
  <si>
    <t>123 Rue de la Paix, Paris, 75002</t>
  </si>
  <si>
    <t>456 Boulevard Saint-Germain, Lyon, 75006</t>
  </si>
  <si>
    <t>789 Avenue des Champs-Élysées, Marseille, 75008</t>
  </si>
  <si>
    <t>321 Rue du Faubourg, Toulouse, 75010</t>
  </si>
  <si>
    <t>123 Chang'an Avenue, Beijing, 100001</t>
  </si>
  <si>
    <t>1,083 CNY</t>
  </si>
  <si>
    <t>456 Wangfujing Street, Shanghai, 100006</t>
  </si>
  <si>
    <t>1,445 CNY</t>
  </si>
  <si>
    <t>789 Nanjing Road, Shenzhen, 200001</t>
  </si>
  <si>
    <t>1,807 CNY</t>
  </si>
  <si>
    <t>321 Huaihai Road, Guangzhou, 200020</t>
  </si>
  <si>
    <t>2,069 CNY</t>
  </si>
  <si>
    <t>123 MG Road, Bangalore, 560001</t>
  </si>
  <si>
    <t>12,348 INR</t>
  </si>
  <si>
    <t>456 Connaught Place, New Delhi, 110001</t>
  </si>
  <si>
    <t>16,456 INR</t>
  </si>
  <si>
    <t>789 Brigade Road, Mumbai, 560025</t>
  </si>
  <si>
    <t>20,565 INR</t>
  </si>
  <si>
    <t>321 Jayanagar, Kolkata, 560041</t>
  </si>
  <si>
    <t>24,673 INR</t>
  </si>
  <si>
    <t>123 George Street, Sydney, 2000</t>
  </si>
  <si>
    <t>222 AUD</t>
  </si>
  <si>
    <t>456 King Street, Melbourne, 3000</t>
  </si>
  <si>
    <t>296 AUD</t>
  </si>
  <si>
    <t>789 Victoria Road, Brisbane, 2048</t>
  </si>
  <si>
    <t>370 AUD</t>
  </si>
  <si>
    <t>321 Oxford Street, Perth, 2011</t>
  </si>
  <si>
    <t>444 AUD</t>
  </si>
  <si>
    <t>123 Long Street, Cape Town, 8001</t>
  </si>
  <si>
    <t>2,743 ZAR</t>
  </si>
  <si>
    <t>456 Bree Street, Johannesburg, 8001</t>
  </si>
  <si>
    <t>3,652 ZAR</t>
  </si>
  <si>
    <t>789 Loop Street, Durban, 8000</t>
  </si>
  <si>
    <t>4,500 ZAR</t>
  </si>
  <si>
    <t>321 Church Street, Pretoria, 8001</t>
  </si>
  <si>
    <t>5,478 ZAR</t>
  </si>
  <si>
    <t>123 Shibuya Crossing, Tokyo, 150-0002</t>
  </si>
  <si>
    <t>22,313 JPY</t>
  </si>
  <si>
    <t>456 Akihabara, Osaka, 110-0006</t>
  </si>
  <si>
    <t>29,750 JPY</t>
  </si>
  <si>
    <t>789 Roppongi Hills, Yokohama, 106-0032</t>
  </si>
  <si>
    <t>37,188 JPY</t>
  </si>
  <si>
    <t>321 Ginza, Nagoya, 104-0061</t>
  </si>
  <si>
    <t>44,625 JPY</t>
  </si>
  <si>
    <t>Street Number</t>
  </si>
  <si>
    <t>Maple Street</t>
  </si>
  <si>
    <t>Oak Avenue</t>
  </si>
  <si>
    <t>Pine Drive</t>
  </si>
  <si>
    <t>Birch Lane</t>
  </si>
  <si>
    <t>Queen Street</t>
  </si>
  <si>
    <t>King Road</t>
  </si>
  <si>
    <t>Elm Boulevard</t>
  </si>
  <si>
    <t>Cedar Crescent</t>
  </si>
  <si>
    <t>Avenida Reforma</t>
  </si>
  <si>
    <t>Calle Juárez</t>
  </si>
  <si>
    <t>Paseo de la Reforma</t>
  </si>
  <si>
    <t>Calle 5 de Febrero</t>
  </si>
  <si>
    <t>Rua da Liberdade</t>
  </si>
  <si>
    <t>Avenida Paulista</t>
  </si>
  <si>
    <t>Rua dos Três Irmãos</t>
  </si>
  <si>
    <t>Rua das Flores</t>
  </si>
  <si>
    <t>High Street</t>
  </si>
  <si>
    <t>King’s Road</t>
  </si>
  <si>
    <t>Church Lane</t>
  </si>
  <si>
    <t>Hauptstraße</t>
  </si>
  <si>
    <t>Bahnhofstraße</t>
  </si>
  <si>
    <t>Lindenweg</t>
  </si>
  <si>
    <t>Gartenstraße</t>
  </si>
  <si>
    <t>Rue de la Paix</t>
  </si>
  <si>
    <t>Boulevard Saint-Germain</t>
  </si>
  <si>
    <t>Avenue des Champs-Élysées</t>
  </si>
  <si>
    <t>Rue du Faubourg</t>
  </si>
  <si>
    <t>Chang'an Avenue</t>
  </si>
  <si>
    <t>Wangfujing Street</t>
  </si>
  <si>
    <t>Nanjing Road</t>
  </si>
  <si>
    <t>Huaihai Road</t>
  </si>
  <si>
    <t>MG Road</t>
  </si>
  <si>
    <t>Connaught Place</t>
  </si>
  <si>
    <t>Brigade Road</t>
  </si>
  <si>
    <t>Jayanagar</t>
  </si>
  <si>
    <t>George Street</t>
  </si>
  <si>
    <t>King Street</t>
  </si>
  <si>
    <t>Victoria Road</t>
  </si>
  <si>
    <t>Oxford Street</t>
  </si>
  <si>
    <t>Long Street</t>
  </si>
  <si>
    <t>Bree Street</t>
  </si>
  <si>
    <t>Loop Street</t>
  </si>
  <si>
    <t>Church Street</t>
  </si>
  <si>
    <t>Shibuya Crossing</t>
  </si>
  <si>
    <t>Akihabara</t>
  </si>
  <si>
    <t>Roppongi Hills</t>
  </si>
  <si>
    <t>Ginza</t>
  </si>
  <si>
    <t>Los Angeles</t>
  </si>
  <si>
    <t>New York</t>
  </si>
  <si>
    <t>Atlanta</t>
  </si>
  <si>
    <t>Chicago</t>
  </si>
  <si>
    <t>Toronto</t>
  </si>
  <si>
    <t>Ottawa</t>
  </si>
  <si>
    <t>Vancouver</t>
  </si>
  <si>
    <t>Calgary</t>
  </si>
  <si>
    <t>Mexico City</t>
  </si>
  <si>
    <t>Guadalajara</t>
  </si>
  <si>
    <t>Monterrey</t>
  </si>
  <si>
    <t>Puebla</t>
  </si>
  <si>
    <t>São Paulo</t>
  </si>
  <si>
    <t>Rio de Janeiro</t>
  </si>
  <si>
    <t>Brasília</t>
  </si>
  <si>
    <t>Belo Horizonte</t>
  </si>
  <si>
    <t>London</t>
  </si>
  <si>
    <t>Liverpool</t>
  </si>
  <si>
    <t>Edinburgh</t>
  </si>
  <si>
    <t>Birmingham</t>
  </si>
  <si>
    <t>Berlin</t>
  </si>
  <si>
    <t>Frankfurt</t>
  </si>
  <si>
    <t>Munich</t>
  </si>
  <si>
    <t>Dresden</t>
  </si>
  <si>
    <t>Paris</t>
  </si>
  <si>
    <t>Lyon</t>
  </si>
  <si>
    <t>Marseille</t>
  </si>
  <si>
    <t>Toulouse</t>
  </si>
  <si>
    <t>Beijing</t>
  </si>
  <si>
    <t>Shanghai</t>
  </si>
  <si>
    <t>Shenzhen</t>
  </si>
  <si>
    <t>Guangzhou</t>
  </si>
  <si>
    <t>Bangalore</t>
  </si>
  <si>
    <t>New Delhi</t>
  </si>
  <si>
    <t>Mumbai</t>
  </si>
  <si>
    <t>Kolkata</t>
  </si>
  <si>
    <t>Sydney</t>
  </si>
  <si>
    <t>Melbourne</t>
  </si>
  <si>
    <t>Brisbane</t>
  </si>
  <si>
    <t>Perth</t>
  </si>
  <si>
    <t>Cape Town</t>
  </si>
  <si>
    <t>Johannesburg</t>
  </si>
  <si>
    <t>Durban</t>
  </si>
  <si>
    <t>Pretoria</t>
  </si>
  <si>
    <t>Tokyo</t>
  </si>
  <si>
    <t>Osaka</t>
  </si>
  <si>
    <t>Yokohama</t>
  </si>
  <si>
    <t>Nagoya</t>
  </si>
  <si>
    <t>M5H 2N2</t>
  </si>
  <si>
    <t>K1A 0B1</t>
  </si>
  <si>
    <t>L4T 1P5</t>
  </si>
  <si>
    <t>T5A 0H2</t>
  </si>
  <si>
    <t>01234-000</t>
  </si>
  <si>
    <t>01311-000</t>
  </si>
  <si>
    <t>05432-000</t>
  </si>
  <si>
    <t>01235-000</t>
  </si>
  <si>
    <t>SW1A 1AA</t>
  </si>
  <si>
    <t>W8 4PX</t>
  </si>
  <si>
    <t>EH2 4GQ</t>
  </si>
  <si>
    <t>B1 1AA</t>
  </si>
  <si>
    <t>150-0002</t>
  </si>
  <si>
    <t>110-0006</t>
  </si>
  <si>
    <t>106-0032</t>
  </si>
  <si>
    <t>104-0061</t>
  </si>
  <si>
    <t>Street Name</t>
  </si>
  <si>
    <t>City</t>
  </si>
  <si>
    <t>Postal Code</t>
  </si>
  <si>
    <t>BRAZIL</t>
  </si>
  <si>
    <t>AUSTRALIA</t>
  </si>
  <si>
    <t>MÉXICO</t>
  </si>
  <si>
    <t>CANADA</t>
  </si>
  <si>
    <t>UNITED STATES</t>
  </si>
  <si>
    <t>GRAND BRITAIN</t>
  </si>
  <si>
    <t>DEUTSCHLAND</t>
  </si>
  <si>
    <t>FRANCE</t>
  </si>
  <si>
    <t>INDIA</t>
  </si>
  <si>
    <t>SOUTH AFRICA</t>
  </si>
  <si>
    <t>JAPAN</t>
  </si>
  <si>
    <t>CHINAA</t>
  </si>
  <si>
    <t>NORTH AMERICA</t>
  </si>
  <si>
    <t>SOUTH AMERICA</t>
  </si>
  <si>
    <t>EUROPE</t>
  </si>
  <si>
    <t>ASIA</t>
  </si>
  <si>
    <t>OCEANIA</t>
  </si>
  <si>
    <t>AFRICA</t>
  </si>
  <si>
    <t>Region</t>
  </si>
  <si>
    <t>Unit Price ($)</t>
  </si>
  <si>
    <t>Price</t>
  </si>
  <si>
    <t>Total Sales</t>
  </si>
  <si>
    <t>Max S</t>
  </si>
  <si>
    <t>Min S</t>
  </si>
  <si>
    <t>D</t>
  </si>
  <si>
    <t>Rep Name</t>
  </si>
  <si>
    <t>Range Speed</t>
  </si>
  <si>
    <t>90 km/h</t>
  </si>
  <si>
    <t>Suma de Total Sales</t>
  </si>
  <si>
    <t>Total general</t>
  </si>
  <si>
    <t>Quarter</t>
  </si>
  <si>
    <t>Q1</t>
  </si>
  <si>
    <t>Q2</t>
  </si>
  <si>
    <t>Bernard, Théo</t>
  </si>
  <si>
    <t>Fischer, Jonas</t>
  </si>
  <si>
    <t>Joshi, Sanya</t>
  </si>
  <si>
    <t>Liu, Fang</t>
  </si>
  <si>
    <t/>
  </si>
  <si>
    <t>Sum of Total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</si>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</sst>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right" vertical="center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1" fillId="0" borderId="4" xfId="1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0" fontId="1" fillId="0" borderId="1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0" xfId="0" applyFill="1" applyAlignment="1">
      <alignment horizontal="left"/>
    </xf>
    <xf numFmtId="164" fontId="0" fillId="3" borderId="0" xfId="0" applyNumberFormat="1" applyFill="1"/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38"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name val="Arial"/>
      </font>
      <numFmt numFmtId="0" formatCode="General"/>
      <alignment horizontal="right" vertical="bottom" textRotation="0" wrapText="0" indent="0" justifyLastLine="0" shrinkToFit="0" readingOrder="0"/>
    </dxf>
    <dxf>
      <font>
        <name val="Arial"/>
      </font>
      <numFmt numFmtId="164" formatCode="_-&quot;$&quot;* #,##0.00_-;\-&quot;$&quot;* #,##0.00_-;_-&quot;$&quot;* &quot;-&quot;??_-;_-@_-"/>
      <alignment horizontal="left" vertical="bottom" textRotation="0" wrapText="0" indent="0" justifyLastLine="0" shrinkToFit="0" readingOrder="0"/>
    </dxf>
    <dxf>
      <font>
        <name val="Arial"/>
      </font>
      <alignment horizontal="right" vertical="bottom" textRotation="0" wrapText="0" indent="0" justifyLastLine="0" shrinkToFit="0" readingOrder="0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righ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-&quot;$&quot;* #,##0.00_-;\-&quot;$&quot;* #,##0.00_-;_-&quot;$&quot;* &quot;-&quot;??_-;_-@_-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center" vertical="bottom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name val="Arial"/>
      </font>
      <fill>
        <patternFill patternType="solid">
          <fgColor indexed="64"/>
          <bgColor rgb="FF0070C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4F67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[Scenario2.xlsx]Graphics!TablaDinámica1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909514435695539"/>
          <c:y val="0.23728120191872568"/>
          <c:w val="0.79034930008748905"/>
          <c:h val="0.6136342152633219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Graphics!$B$1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Graphics!$A$2:$A$8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Graphics!$B$2:$B$8</c:f>
              <c:numCache>
                <c:formatCode>_-"$"* #,##0.00_-;\-"$"* #,##0.00_-;_-"$"* "-"??_-;_-@_-</c:formatCode>
                <c:ptCount val="6"/>
                <c:pt idx="0">
                  <c:v>22721.021936864629</c:v>
                </c:pt>
                <c:pt idx="1">
                  <c:v>68582.353463255131</c:v>
                </c:pt>
                <c:pt idx="2">
                  <c:v>117788.00000000001</c:v>
                </c:pt>
                <c:pt idx="3">
                  <c:v>81521.645365853634</c:v>
                </c:pt>
                <c:pt idx="4">
                  <c:v>63920.483870967742</c:v>
                </c:pt>
                <c:pt idx="5">
                  <c:v>25772.864583333336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F-4067-ADED-57D18947F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91616"/>
        <c:axId val="159642912"/>
        <c:axId val="0"/>
      </c:bar3DChart>
      <c:catAx>
        <c:axId val="2117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2912"/>
        <c:crosses val="autoZero"/>
        <c:auto val="1"/>
        <c:lblAlgn val="ctr"/>
        <c:lblOffset val="100"/>
        <c:noMultiLvlLbl val="0"/>
      </c:catAx>
      <c:valAx>
        <c:axId val="1596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[Scenario2.xlsx]Graphics!TablaDinámica2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909514435695539"/>
          <c:y val="0.23717580945535335"/>
          <c:w val="0.79034930008748905"/>
          <c:h val="0.6356994587294845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Graphics!$B$29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Graphics!$A$30:$A$32</c:f>
              <c:strCache>
                <c:ptCount val="2"/>
                <c:pt idx="0">
                  <c:v>Q1</c:v>
                </c:pt>
                <c:pt idx="1">
                  <c:v>Q2</c:v>
                </c:pt>
              </c:strCache>
            </c:strRef>
          </c:cat>
          <c:val>
            <c:numRef>
              <c:f>Graphics!$B$30:$B$32</c:f>
              <c:numCache>
                <c:formatCode>_-"$"* #,##0.00_-;\-"$"* #,##0.00_-;_-"$"* "-"??_-;_-@_-</c:formatCode>
                <c:ptCount val="2"/>
                <c:pt idx="0">
                  <c:v>180636.83018781239</c:v>
                </c:pt>
                <c:pt idx="1">
                  <c:v>199669.53903246211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B-418F-9AA0-9732D7B1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3535936"/>
        <c:axId val="260763712"/>
        <c:axId val="0"/>
      </c:bar3DChart>
      <c:catAx>
        <c:axId val="13535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3712"/>
        <c:crosses val="autoZero"/>
        <c:auto val="1"/>
        <c:lblAlgn val="ctr"/>
        <c:lblOffset val="100"/>
        <c:noMultiLvlLbl val="0"/>
      </c:catAx>
      <c:valAx>
        <c:axId val="260763712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35936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[Scenario2.xlsx]Graphics!TablaDinámica5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909514435695539"/>
          <c:y val="0.22921853159159702"/>
          <c:w val="0.79034930008748905"/>
          <c:h val="0.6687237658511077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Graphics!$B$15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Graphics!$A$16:$A$22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Graphics!$B$16:$B$22</c:f>
              <c:numCache>
                <c:formatCode>_-"$"* #,##0.00_-;\-"$"* #,##0.00_-;_-"$"* "-"??_-;_-@_-</c:formatCode>
                <c:ptCount val="6"/>
                <c:pt idx="0">
                  <c:v>50711.88527984247</c:v>
                </c:pt>
                <c:pt idx="1">
                  <c:v>76053.688916729618</c:v>
                </c:pt>
                <c:pt idx="2">
                  <c:v>53871.255991240279</c:v>
                </c:pt>
                <c:pt idx="3">
                  <c:v>39081.954134938518</c:v>
                </c:pt>
                <c:pt idx="4">
                  <c:v>75422.919383018845</c:v>
                </c:pt>
                <c:pt idx="5">
                  <c:v>85164.665514504784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A-47A9-9CE3-C0C9772A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875392"/>
        <c:axId val="474880672"/>
        <c:axId val="0"/>
      </c:bar3DChart>
      <c:catAx>
        <c:axId val="4748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80672"/>
        <c:crosses val="autoZero"/>
        <c:auto val="1"/>
        <c:lblAlgn val="ctr"/>
        <c:lblOffset val="100"/>
        <c:noMultiLvlLbl val="0"/>
      </c:catAx>
      <c:valAx>
        <c:axId val="4748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7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[Scenario2.xlsx]Graphics!TablaDinámica7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487240707814748"/>
          <c:y val="0.2190014179262075"/>
          <c:w val="0.78358637428385969"/>
          <c:h val="0.6279317384177552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Graphics!$L$15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Graphics!$K$16:$K$20</c:f>
              <c:strCache>
                <c:ptCount val="4"/>
                <c:pt idx="0">
                  <c:v>Electric Car</c:v>
                </c:pt>
                <c:pt idx="1">
                  <c:v>Electric Boat</c:v>
                </c:pt>
                <c:pt idx="2">
                  <c:v>Electric Convertible</c:v>
                </c:pt>
                <c:pt idx="3">
                  <c:v>Electric Truck</c:v>
                </c:pt>
              </c:strCache>
            </c:strRef>
          </c:cat>
          <c:val>
            <c:numRef>
              <c:f>Graphics!$L$16:$L$20</c:f>
              <c:numCache>
                <c:formatCode>_-"$"* #,##0.00_-;\-"$"* #,##0.00_-;_-"$"* "-"??_-;_-@_-</c:formatCode>
                <c:ptCount val="4"/>
                <c:pt idx="0">
                  <c:v>112823.06860779494</c:v>
                </c:pt>
                <c:pt idx="1">
                  <c:v>108055.35332712317</c:v>
                </c:pt>
                <c:pt idx="2">
                  <c:v>87114.64713720257</c:v>
                </c:pt>
                <c:pt idx="3">
                  <c:v>72313.300148153794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F-430F-A68A-11C52216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5201760"/>
        <c:axId val="1075205120"/>
        <c:axId val="0"/>
      </c:bar3DChart>
      <c:catAx>
        <c:axId val="10752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05120"/>
        <c:crosses val="autoZero"/>
        <c:auto val="1"/>
        <c:lblAlgn val="ctr"/>
        <c:lblOffset val="100"/>
        <c:noMultiLvlLbl val="0"/>
      </c:catAx>
      <c:valAx>
        <c:axId val="107520512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0176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[Scenario2.xlsx]Graphics!TablaDinámica6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547067865230843"/>
          <c:y val="0.22921853159159702"/>
          <c:w val="0.782886031152219"/>
          <c:h val="0.6216968855904506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Graphics!$L$1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Graphics!$K$2:$K$6</c:f>
              <c:strCache>
                <c:ptCount val="4"/>
                <c:pt idx="0">
                  <c:v>Fischer, Jonas</c:v>
                </c:pt>
                <c:pt idx="1">
                  <c:v>Liu, Fang</c:v>
                </c:pt>
                <c:pt idx="2">
                  <c:v>Bernard, Théo</c:v>
                </c:pt>
                <c:pt idx="3">
                  <c:v>Joshi, Sanya</c:v>
                </c:pt>
              </c:strCache>
            </c:strRef>
          </c:cat>
          <c:val>
            <c:numRef>
              <c:f>Graphics!$L$2:$L$6</c:f>
              <c:numCache>
                <c:formatCode>_-"$"* #,##0.00_-;\-"$"* #,##0.00_-;_-"$"* "-"??_-;_-@_-</c:formatCode>
                <c:ptCount val="4"/>
                <c:pt idx="0">
                  <c:v>82274.526890359572</c:v>
                </c:pt>
                <c:pt idx="1">
                  <c:v>89647.74311681914</c:v>
                </c:pt>
                <c:pt idx="2">
                  <c:v>101188.74757673862</c:v>
                </c:pt>
                <c:pt idx="3">
                  <c:v>107195.35163635714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F-459E-B553-E738FE91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5214720"/>
        <c:axId val="1075217600"/>
        <c:axId val="0"/>
      </c:bar3DChart>
      <c:catAx>
        <c:axId val="10752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17600"/>
        <c:crosses val="autoZero"/>
        <c:auto val="1"/>
        <c:lblAlgn val="ctr"/>
        <c:lblOffset val="100"/>
        <c:noMultiLvlLbl val="0"/>
      </c:catAx>
      <c:valAx>
        <c:axId val="107521760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1472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[Scenario2.xlsx]Graphics!TablaDinámica8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Type and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Graphics!$U$1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Graphics!$T$2:$T$30</c:f>
              <c:multiLvlStrCache>
                <c:ptCount val="24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</c:lvl>
                <c:lvl>
                  <c:pt idx="0">
                    <c:v>Electric Boat</c:v>
                  </c:pt>
                  <c:pt idx="6">
                    <c:v>Electric Car</c:v>
                  </c:pt>
                  <c:pt idx="12">
                    <c:v>Electric Convertible</c:v>
                  </c:pt>
                  <c:pt idx="18">
                    <c:v>Electric Truck</c:v>
                  </c:pt>
                </c:lvl>
              </c:multiLvlStrCache>
            </c:multiLvlStrRef>
          </c:cat>
          <c:val>
            <c:numRef>
              <c:f>Graphics!$U$2:$U$30</c:f>
              <c:numCache>
                <c:formatCode>_-"$"* #,##0.00_-;\-"$"* #,##0.00_-;_-"$"* "-"??_-;_-@_-</c:formatCode>
                <c:ptCount val="24"/>
                <c:pt idx="0">
                  <c:v>1392.2150882825038</c:v>
                </c:pt>
                <c:pt idx="1">
                  <c:v>10821.931983158351</c:v>
                </c:pt>
                <c:pt idx="2">
                  <c:v>32527.03125</c:v>
                </c:pt>
                <c:pt idx="3">
                  <c:v>36900.442926829266</c:v>
                </c:pt>
                <c:pt idx="4">
                  <c:v>18523.870967741936</c:v>
                </c:pt>
                <c:pt idx="5">
                  <c:v>7889.8611111111113</c:v>
                </c:pt>
                <c:pt idx="6">
                  <c:v>9095.452113429641</c:v>
                </c:pt>
                <c:pt idx="7">
                  <c:v>17035.633051756682</c:v>
                </c:pt>
                <c:pt idx="8">
                  <c:v>40310.833333333336</c:v>
                </c:pt>
                <c:pt idx="9">
                  <c:v>13103.80243902439</c:v>
                </c:pt>
                <c:pt idx="10">
                  <c:v>27397.903225806451</c:v>
                </c:pt>
                <c:pt idx="11">
                  <c:v>5879.4444444444443</c:v>
                </c:pt>
                <c:pt idx="12">
                  <c:v>8469.1492776886025</c:v>
                </c:pt>
                <c:pt idx="13">
                  <c:v>24318.347859513964</c:v>
                </c:pt>
                <c:pt idx="14">
                  <c:v>24505.625000000004</c:v>
                </c:pt>
                <c:pt idx="15">
                  <c:v>18468.400000000001</c:v>
                </c:pt>
                <c:pt idx="16">
                  <c:v>7400</c:v>
                </c:pt>
                <c:pt idx="17">
                  <c:v>3953.1250000000005</c:v>
                </c:pt>
                <c:pt idx="18">
                  <c:v>3764.2054574638842</c:v>
                </c:pt>
                <c:pt idx="19">
                  <c:v>16406.440568826125</c:v>
                </c:pt>
                <c:pt idx="20">
                  <c:v>20444.510416666668</c:v>
                </c:pt>
                <c:pt idx="21">
                  <c:v>13049</c:v>
                </c:pt>
                <c:pt idx="22">
                  <c:v>10598.709677419354</c:v>
                </c:pt>
                <c:pt idx="23">
                  <c:v>8050.4340277777774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D-4B38-BB43-6F513C3A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1314176"/>
        <c:axId val="451318496"/>
        <c:axId val="0"/>
      </c:bar3DChart>
      <c:catAx>
        <c:axId val="4513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8496"/>
        <c:crosses val="autoZero"/>
        <c:auto val="1"/>
        <c:lblAlgn val="ctr"/>
        <c:lblOffset val="100"/>
        <c:noMultiLvlLbl val="0"/>
      </c:catAx>
      <c:valAx>
        <c:axId val="4513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377598</xdr:colOff>
      <xdr:row>0</xdr:row>
      <xdr:rowOff>0</xdr:rowOff>
    </xdr:from>
    <xdr:to>
      <xdr:col>8</xdr:col>
      <xdr:colOff>758598</xdr:colOff>
      <xdr:row>13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AFE48C-6F4B-233F-1DCC-D69127084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9</xdr:col>
      <xdr:colOff>0</xdr:colOff>
      <xdr:row>40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68712D-EE38-A149-A529-85D16D0E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9</xdr:col>
      <xdr:colOff>0</xdr:colOff>
      <xdr:row>27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FD4489-1667-FD9A-2B2B-F3955CB4A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18</xdr:col>
      <xdr:colOff>0</xdr:colOff>
      <xdr:row>27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865D94-A1FC-6CE5-5D18-0EDF04F1B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</xdr:colOff>
      <xdr:row>0</xdr:row>
      <xdr:rowOff>0</xdr:rowOff>
    </xdr:from>
    <xdr:to>
      <xdr:col>17</xdr:col>
      <xdr:colOff>752475</xdr:colOff>
      <xdr:row>13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EB6B07-56FE-30C1-BF9D-9FE83BE9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752475</xdr:colOff>
      <xdr:row>30</xdr:row>
      <xdr:rowOff>9524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F84072-7866-16E0-FCAF-A22E6CB7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93.630821296298" createdVersion="8" refreshedVersion="8" minRefreshableVersion="3" recordCount="150">
  <cacheSource type="worksheet">
    <worksheetSource name="Table1"/>
  </cacheSource>
  <cacheFields count="26">
    <cacheField name="Sales Rep ID" numFmtId="0">
      <sharedItems containsSemiMixedTypes="0" containsString="0" containsNumber="1" containsInteger="1" minValue="1" maxValue="150"/>
    </cacheField>
    <cacheField name="Rep First Name" numFmtId="0">
      <sharedItems/>
    </cacheField>
    <cacheField name="Rep Last Name" numFmtId="0">
      <sharedItems/>
    </cacheField>
    <cacheField name="Rep Name" numFmtId="0">
      <sharedItems count="4">
        <s v="Joshi, Sanya"/>
        <s v="Liu, Fang"/>
        <s v="Fischer, Jonas"/>
        <s v="Bernard, Théo"/>
      </sharedItems>
    </cacheField>
    <cacheField name="Month" numFmtId="0">
      <sharedItems count="6">
        <s v="March"/>
        <s v="January"/>
        <s v="February"/>
        <s v="June"/>
        <s v="April"/>
        <s v="May"/>
      </sharedItems>
    </cacheField>
    <cacheField name="Product Type" numFmtId="0">
      <sharedItems count="4">
        <s v="Electric Convertible"/>
        <s v="Electric Truck"/>
        <s v="Electric Boat"/>
        <s v="Electric Car"/>
      </sharedItems>
    </cacheField>
    <cacheField name="Min S" numFmtId="0">
      <sharedItems/>
    </cacheField>
    <cacheField name="Min Speed" numFmtId="0">
      <sharedItems/>
    </cacheField>
    <cacheField name="Max S" numFmtId="0">
      <sharedItems/>
    </cacheField>
    <cacheField name="Max Speed" numFmtId="0">
      <sharedItems/>
    </cacheField>
    <cacheField name="Range Speed" numFmtId="0">
      <sharedItems/>
    </cacheField>
    <cacheField name="D" numFmtId="0">
      <sharedItems/>
    </cacheField>
    <cacheField name="Distance" numFmtId="0">
      <sharedItems/>
    </cacheField>
    <cacheField name="Shipping Address" numFmtId="0">
      <sharedItems/>
    </cacheField>
    <cacheField name="Street Number" numFmtId="0">
      <sharedItems/>
    </cacheField>
    <cacheField name="Street Name" numFmtId="49">
      <sharedItems/>
    </cacheField>
    <cacheField name="City" numFmtId="49">
      <sharedItems/>
    </cacheField>
    <cacheField name="Postal Code" numFmtId="0">
      <sharedItems containsMixedTypes="1" containsNumber="1" containsInteger="1" minValue="1067" maxValue="560041"/>
    </cacheField>
    <cacheField name="Country Code" numFmtId="0">
      <sharedItems/>
    </cacheField>
    <cacheField name="Region" numFmtId="0">
      <sharedItems count="6">
        <s v="NORTH AMERICA"/>
        <s v="SOUTH AMERICA"/>
        <s v="EUROPE"/>
        <s v="ASIA"/>
        <s v="OCEANIA"/>
        <s v="AFRICA"/>
      </sharedItems>
    </cacheField>
    <cacheField name="Price" numFmtId="0">
      <sharedItems/>
    </cacheField>
    <cacheField name="Unit Price ($)" numFmtId="164">
      <sharedItems containsSemiMixedTypes="0" containsString="0" containsNumber="1" minValue="129.02439024390245" maxValue="716.12903225806451"/>
    </cacheField>
    <cacheField name="Units Sold" numFmtId="0">
      <sharedItems containsSemiMixedTypes="0" containsString="0" containsNumber="1" containsInteger="1" minValue="4" maxValue="30"/>
    </cacheField>
    <cacheField name="Discount (%)" numFmtId="0">
      <sharedItems containsString="0" containsBlank="1" containsNumber="1" containsInteger="1" minValue="5" maxValue="15"/>
    </cacheField>
    <cacheField name="Total Sales" numFmtId="164">
      <sharedItems containsSemiMixedTypes="0" containsString="0" containsNumber="1" minValue="962.79352691380689" maxValue="6683.8709677419356" count="137">
        <n v="2025"/>
        <n v="1800"/>
        <n v="1425"/>
        <n v="2580.4878048780488"/>
        <n v="2193.6219512195125"/>
        <n v="2148.2926829268295"/>
        <n v="1806"/>
        <n v="2013.4375"/>
        <n v="2459.7222222222226"/>
        <n v="1976.5625000000002"/>
        <n v="3705"/>
        <n v="3656.25"/>
        <n v="2475.9375000000005"/>
        <n v="1476.8749999999998"/>
        <n v="1737.4999999999998"/>
        <n v="1605.3712842878456"/>
        <n v="1699.3917135315048"/>
        <n v="962.79352691380689"/>
        <n v="5156.1290322580644"/>
        <n v="5442.5806451612898"/>
        <n v="1907.918673087212"/>
        <n v="1601.1235955056179"/>
        <n v="2473.5083143136617"/>
        <n v="2619.0440169546791"/>
        <n v="2034.8999999999994"/>
        <n v="1213.7999999999997"/>
        <n v="3007.6097560975613"/>
        <n v="2169.8263888888887"/>
        <n v="4095"/>
        <n v="3685.5"/>
        <n v="3681.25"/>
        <n v="3492.0833333333339"/>
        <n v="2751.041666666667"/>
        <n v="2054.166666666667"/>
        <n v="2325"/>
        <n v="1785.164835164835"/>
        <n v="1786.4010989010987"/>
        <n v="1207.8640109890109"/>
        <n v="2154.1329048548146"/>
        <n v="1614.0950304143234"/>
        <n v="4058.0645161290322"/>
        <n v="3222.5806451612902"/>
        <n v="2788.496522204387"/>
        <n v="2491.3322632423751"/>
        <n v="2383.6276083467092"/>
        <n v="1993.0658105939003"/>
        <n v="2910.0097815454842"/>
        <n v="2910.048907727421"/>
        <n v="2800"/>
        <n v="3212.9999999999995"/>
        <n v="3236.7999999999997"/>
        <n v="2554.6829268292681"/>
        <n v="2615.141463414634"/>
        <n v="2108.3333333333335"/>
        <n v="2983.5"/>
        <n v="3510"/>
        <n v="3412.5"/>
        <n v="2237.625"/>
        <n v="2888.5937500000005"/>
        <n v="2584.5312500000005"/>
        <n v="2760.9375"/>
        <n v="2259.5833333333335"/>
        <n v="1656.5625"/>
        <n v="1599.947916666667"/>
        <n v="1235.15625"/>
        <n v="2023.1868131868132"/>
        <n v="5669.3548387096771"/>
        <n v="5967.7419354838712"/>
        <n v="2137.5"/>
        <n v="1900"/>
        <n v="1713.6"/>
        <n v="1456.56"/>
        <n v="1427.9999999999998"/>
        <n v="971.03999999999985"/>
        <n v="2131.875"/>
        <n v="1115.625"/>
        <n v="3107.8125"/>
        <n v="3473.4375"/>
        <n v="2925"/>
        <n v="4126.5625000000009"/>
        <n v="3836.25"/>
        <n v="3697.5000000000005"/>
        <n v="3138.75"/>
        <n v="3100"/>
        <n v="2670.416666666667"/>
        <n v="1636.401098901099"/>
        <n v="1278.9148351648353"/>
        <n v="1785.6628027085965"/>
        <n v="5370.9677419354839"/>
        <n v="3652.2580645161293"/>
        <n v="1856.2867843766719"/>
        <n v="1392.2150882825038"/>
        <n v="2357.1607433974573"/>
        <n v="2764.5464623410498"/>
        <n v="2328.0078252363874"/>
        <n v="2295"/>
        <n v="2160"/>
        <n v="2500"/>
        <n v="1530"/>
        <n v="2094.3999999999996"/>
        <n v="1665.9999999999998"/>
        <n v="2838.5365853658536"/>
        <n v="2477.5024390243907"/>
        <n v="1754.3999999999999"/>
        <n v="2631.9444444444443"/>
        <n v="1866.7534722222222"/>
        <n v="1575"/>
        <n v="3619.791666666667"/>
        <n v="2964.375"/>
        <n v="2576.875"/>
        <n v="2332.5100424652819"/>
        <n v="2596.2928956731325"/>
        <n v="4511.6129032258068"/>
        <n v="4177.4193548387093"/>
        <n v="2637.8812199036915"/>
        <n v="2764.5712422562765"/>
        <n v="2430"/>
        <n v="1912.5"/>
        <n v="2629.8999999999996"/>
        <n v="2170.5599999999995"/>
        <n v="2126.8097560975611"/>
        <n v="1625.4"/>
        <n v="2500.3472222222222"/>
        <n v="1246.875"/>
        <n v="1743.75"/>
        <n v="1643.3333333333335"/>
        <n v="1307.8125"/>
        <n v="3969.7802197802193"/>
        <n v="2531.7857142857142"/>
        <n v="1889.9519230769229"/>
        <n v="1480.9663720876849"/>
        <n v="1614.8146447836566"/>
        <n v="1203.7357970848159"/>
        <n v="1345.0791920119361"/>
        <n v="4565.322580645161"/>
        <n v="6683.8709677419356"/>
        <n v="3669.0743713215616"/>
      </sharedItems>
    </cacheField>
    <cacheField name="Quarter" numFmtId="0">
      <sharedItems count="2">
        <s v="Q1"/>
        <s v="Q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2"/>
    <s v="Sanya"/>
    <s v="Joshi"/>
    <x v="0"/>
    <x v="0"/>
    <x v="0"/>
    <s v="50 mph"/>
    <s v="80 km/h"/>
    <s v="150 mph"/>
    <s v="241 km/h"/>
    <s v="80  -  241 km/h"/>
    <s v="300 miles"/>
    <s v="483 km"/>
    <s v="1234 Maple Street, Los Angeles, 90210"/>
    <s v="1234"/>
    <s v="Maple Street"/>
    <s v="Los Angeles"/>
    <n v="90210"/>
    <s v="UNITED STATES"/>
    <x v="0"/>
    <s v="150 USD"/>
    <n v="150"/>
    <n v="15"/>
    <n v="10"/>
    <x v="0"/>
    <x v="0"/>
  </r>
  <r>
    <n v="4"/>
    <s v="Sanya"/>
    <s v="Joshi"/>
    <x v="0"/>
    <x v="1"/>
    <x v="0"/>
    <s v="30 km/h"/>
    <s v="30 km/h"/>
    <s v="120 km/h"/>
    <s v="120 km/h"/>
    <s v="30  -  120 km/h"/>
    <s v="600 km"/>
    <s v="600 km"/>
    <s v="9101 Pine Drive, Atlanta, 30301"/>
    <s v="9101"/>
    <s v="Pine Drive"/>
    <s v="Atlanta"/>
    <n v="30301"/>
    <s v="UNITED STATES"/>
    <x v="0"/>
    <s v="250 USD"/>
    <n v="250"/>
    <n v="8"/>
    <n v="10"/>
    <x v="1"/>
    <x v="0"/>
  </r>
  <r>
    <n v="5"/>
    <s v="Fang"/>
    <s v="Liu"/>
    <x v="1"/>
    <x v="2"/>
    <x v="1"/>
    <s v="50 mph"/>
    <s v="80 km/h"/>
    <s v="150 mph"/>
    <s v="241 km/h"/>
    <s v="80  -  241 km/h"/>
    <s v="300 miles"/>
    <s v="483 km"/>
    <s v="2345 Birch Lane, Chicago, 60614"/>
    <s v="2345"/>
    <s v="Birch Lane"/>
    <s v="Chicago"/>
    <n v="60614"/>
    <s v="UNITED STATES"/>
    <x v="0"/>
    <s v="300 USD"/>
    <n v="300"/>
    <n v="5"/>
    <n v="5"/>
    <x v="2"/>
    <x v="0"/>
  </r>
  <r>
    <n v="11"/>
    <s v="Jonas"/>
    <s v="Fischer"/>
    <x v="2"/>
    <x v="1"/>
    <x v="2"/>
    <s v="50 mph"/>
    <s v="80 km/h"/>
    <s v="100 mph"/>
    <s v="161 km/h"/>
    <s v="80  -  161 km/h"/>
    <s v="600 km"/>
    <s v="600 km"/>
    <s v="456 Avenida Reforma, Mexico City, 06080"/>
    <s v="456"/>
    <s v="Avenida Reforma"/>
    <s v="Mexico City"/>
    <n v="6080"/>
    <s v="MÉXICO"/>
    <x v="0"/>
    <s v="2,645 MXN"/>
    <n v="129.02439024390245"/>
    <n v="20"/>
    <m/>
    <x v="3"/>
    <x v="0"/>
  </r>
  <r>
    <n v="12"/>
    <s v="Théo"/>
    <s v="Bernard"/>
    <x v="3"/>
    <x v="2"/>
    <x v="2"/>
    <s v="50 mph"/>
    <s v="80 km/h"/>
    <s v="90 km/h"/>
    <s v="90 km/h"/>
    <s v="80  -  90 km/h"/>
    <s v="300 miles"/>
    <s v="483 km"/>
    <s v="789 Calle Juárez, Guadalajara, 66000"/>
    <s v="789"/>
    <s v="Calle Juárez"/>
    <s v="Guadalajara"/>
    <n v="66000"/>
    <s v="MÉXICO"/>
    <x v="0"/>
    <s v="3,527 MXN"/>
    <n v="172.04878048780489"/>
    <n v="15"/>
    <n v="15"/>
    <x v="4"/>
    <x v="0"/>
  </r>
  <r>
    <n v="13"/>
    <s v="Théo"/>
    <s v="Bernard"/>
    <x v="3"/>
    <x v="2"/>
    <x v="2"/>
    <s v="20 km/h"/>
    <s v="20 km/h"/>
    <s v="80 km/h"/>
    <s v="80 km/h"/>
    <s v="20  -  80 km/h"/>
    <s v="500 km"/>
    <s v="500 km"/>
    <s v="234 Paseo de la Reforma, Monterrey, 06500"/>
    <s v="234"/>
    <s v="Paseo de la Reforma"/>
    <s v="Monterrey"/>
    <n v="6500"/>
    <s v="MÉXICO"/>
    <x v="0"/>
    <s v="4,404 MXN"/>
    <n v="214.82926829268294"/>
    <n v="10"/>
    <m/>
    <x v="5"/>
    <x v="0"/>
  </r>
  <r>
    <n v="14"/>
    <s v="Théo"/>
    <s v="Bernard"/>
    <x v="3"/>
    <x v="2"/>
    <x v="1"/>
    <s v="40 mph"/>
    <s v="64 km/h"/>
    <s v="80 km/h"/>
    <s v="80 km/h"/>
    <s v="64  -  80 km/h"/>
    <s v="150 miles"/>
    <s v="241 km"/>
    <s v="678 Calle 5 de Febrero, Puebla, 03230"/>
    <s v="678"/>
    <s v="Calle 5 de Febrero"/>
    <s v="Puebla"/>
    <n v="3230"/>
    <s v="MÉXICO"/>
    <x v="0"/>
    <s v="5,289 MXN"/>
    <n v="258"/>
    <n v="7"/>
    <m/>
    <x v="6"/>
    <x v="0"/>
  </r>
  <r>
    <n v="16"/>
    <s v="Sanya"/>
    <s v="Joshi"/>
    <x v="0"/>
    <x v="1"/>
    <x v="2"/>
    <s v="50 mph"/>
    <s v="80 km/h"/>
    <s v="150 mph"/>
    <s v="241 km/h"/>
    <s v="80  -  241 km/h"/>
    <s v="150 miles"/>
    <s v="241 km"/>
    <s v="123 Rua da Liberdade, São Paulo, 01234-000"/>
    <s v="123"/>
    <s v="Rua da Liberdade"/>
    <s v="São Paulo"/>
    <s v="01234-000"/>
    <s v="BRAZIL"/>
    <x v="1"/>
    <s v="758 BRL"/>
    <n v="131.59722222222223"/>
    <n v="18"/>
    <n v="15"/>
    <x v="7"/>
    <x v="0"/>
  </r>
  <r>
    <n v="17"/>
    <s v="Sanya"/>
    <s v="Joshi"/>
    <x v="0"/>
    <x v="0"/>
    <x v="2"/>
    <s v="30 km/h"/>
    <s v="30 km/h"/>
    <s v="120 km/h"/>
    <s v="120 km/h"/>
    <s v="30  -  120 km/h"/>
    <s v="600 km"/>
    <s v="600 km"/>
    <s v="456 Avenida Paulista, Rio de Janeiro, 01311-000"/>
    <s v="456"/>
    <s v="Avenida Paulista"/>
    <s v="Rio de Janeiro"/>
    <s v="01311-000"/>
    <s v="BRAZIL"/>
    <x v="1"/>
    <s v="1,012 BRL"/>
    <n v="175.69444444444446"/>
    <n v="14"/>
    <m/>
    <x v="8"/>
    <x v="0"/>
  </r>
  <r>
    <n v="18"/>
    <s v="Fang"/>
    <s v="Liu"/>
    <x v="1"/>
    <x v="2"/>
    <x v="0"/>
    <s v="40 mph"/>
    <s v="64 km/h"/>
    <s v="120 km/h"/>
    <s v="120 km/h"/>
    <s v="64  -  120 km/h"/>
    <s v="150 miles"/>
    <s v="241 km"/>
    <s v="789 Rua dos Três Irmãos, Brasília, 05432-000"/>
    <s v="789"/>
    <s v="Rua dos Três Irmãos"/>
    <s v="Brasília"/>
    <s v="05432-000"/>
    <s v="BRAZIL"/>
    <x v="1"/>
    <s v="1,265 BRL"/>
    <n v="219.61805555555557"/>
    <n v="9"/>
    <m/>
    <x v="9"/>
    <x v="0"/>
  </r>
  <r>
    <n v="21"/>
    <s v="Fang"/>
    <s v="Liu"/>
    <x v="1"/>
    <x v="2"/>
    <x v="2"/>
    <s v="30 km/h"/>
    <s v="30 km/h"/>
    <s v="120 km/h"/>
    <s v="120 km/h"/>
    <s v="30  -  120 km/h"/>
    <s v="150 miles"/>
    <s v="241 km"/>
    <s v="34 King’s Road, Liverpool, W8 4PX"/>
    <s v="34"/>
    <s v="King’s Road"/>
    <s v="Liverpool"/>
    <s v="W8 4PX"/>
    <s v="GRAND BRITAIN"/>
    <x v="2"/>
    <s v="156 GBP"/>
    <n v="195"/>
    <n v="20"/>
    <n v="5"/>
    <x v="10"/>
    <x v="0"/>
  </r>
  <r>
    <n v="23"/>
    <s v="Jonas"/>
    <s v="Fischer"/>
    <x v="2"/>
    <x v="2"/>
    <x v="1"/>
    <s v="40 mph"/>
    <s v="64 km/h"/>
    <s v="120 km/h"/>
    <s v="120 km/h"/>
    <s v="64  -  120 km/h"/>
    <s v="300 miles"/>
    <s v="483 km"/>
    <s v="56 Queen Street, Edinburgh, EH2 4GQ"/>
    <s v="56"/>
    <s v="Queen Street"/>
    <s v="Edinburgh"/>
    <s v="EH2 4GQ"/>
    <s v="GRAND BRITAIN"/>
    <x v="2"/>
    <s v="195 GBP"/>
    <n v="243.75"/>
    <n v="15"/>
    <m/>
    <x v="11"/>
    <x v="0"/>
  </r>
  <r>
    <n v="30"/>
    <s v="Sanya"/>
    <s v="Joshi"/>
    <x v="0"/>
    <x v="1"/>
    <x v="1"/>
    <s v="20 km/h"/>
    <s v="20 km/h"/>
    <s v="80 km/h"/>
    <s v="80 km/h"/>
    <s v="20  -  80 km/h"/>
    <s v="600 km"/>
    <s v="600 km"/>
    <s v="123 Rue de la Paix, Paris, 75002"/>
    <s v="123"/>
    <s v="Rue de la Paix"/>
    <s v="Paris"/>
    <n v="75002"/>
    <s v="FRANCE"/>
    <x v="2"/>
    <s v="139 EUR"/>
    <n v="144.79166666666669"/>
    <n v="19"/>
    <n v="10"/>
    <x v="12"/>
    <x v="0"/>
  </r>
  <r>
    <n v="36"/>
    <s v="Jonas"/>
    <s v="Fischer"/>
    <x v="2"/>
    <x v="2"/>
    <x v="0"/>
    <s v="50 mph"/>
    <s v="80 km/h"/>
    <s v="90 km/h"/>
    <s v="90 km/h"/>
    <s v="80  -  90 km/h"/>
    <s v="150 miles"/>
    <s v="241 km"/>
    <s v="789 Nanjing Road, Shenzhen, 200001"/>
    <s v="789"/>
    <s v="Nanjing Road"/>
    <s v="Shenzhen"/>
    <n v="200001"/>
    <s v="CHINAA"/>
    <x v="3"/>
    <s v="1,807 CNY"/>
    <n v="248.21428571428569"/>
    <n v="7"/>
    <n v="15"/>
    <x v="13"/>
    <x v="0"/>
  </r>
  <r>
    <n v="37"/>
    <s v="Jonas"/>
    <s v="Fischer"/>
    <x v="2"/>
    <x v="2"/>
    <x v="3"/>
    <s v="20 km/h"/>
    <s v="20 km/h"/>
    <s v="150 mph"/>
    <s v="241 km/h"/>
    <s v="20  -  241 km/h"/>
    <s v="150 miles"/>
    <s v="241 km"/>
    <s v="789 Nanjing Road, Shenzhen, 200001"/>
    <s v="789"/>
    <s v="Nanjing Road"/>
    <s v="Shenzhen"/>
    <n v="200001"/>
    <s v="CHINAA"/>
    <x v="3"/>
    <s v="1,807 CNY"/>
    <n v="248.21428571428569"/>
    <n v="7"/>
    <m/>
    <x v="14"/>
    <x v="0"/>
  </r>
  <r>
    <n v="40"/>
    <s v="Théo"/>
    <s v="Bernard"/>
    <x v="3"/>
    <x v="2"/>
    <x v="0"/>
    <s v="20 km/h"/>
    <s v="20 km/h"/>
    <s v="100 mph"/>
    <s v="161 km/h"/>
    <s v="20  -  161 km/h"/>
    <s v="300 miles"/>
    <s v="483 km"/>
    <s v="456 Connaught Place, New Delhi, 110001"/>
    <s v="456"/>
    <s v="Connaught Place"/>
    <s v="New Delhi"/>
    <n v="110001"/>
    <s v="INDIA"/>
    <x v="3"/>
    <s v="16,456 INR"/>
    <n v="188.86720991621715"/>
    <n v="10"/>
    <n v="15"/>
    <x v="15"/>
    <x v="0"/>
  </r>
  <r>
    <n v="41"/>
    <s v="Théo"/>
    <s v="Bernard"/>
    <x v="3"/>
    <x v="0"/>
    <x v="0"/>
    <s v="50 mph"/>
    <s v="80 km/h"/>
    <s v="150 mph"/>
    <s v="241 km/h"/>
    <s v="80  -  241 km/h"/>
    <s v="600 km"/>
    <s v="600 km"/>
    <s v="789 Brigade Road, Mumbai, 560025"/>
    <s v="789"/>
    <s v="Brigade Road"/>
    <s v="Mumbai"/>
    <n v="560025"/>
    <s v="INDIA"/>
    <x v="3"/>
    <s v="20,565 INR"/>
    <n v="236.02662687937567"/>
    <n v="8"/>
    <n v="10"/>
    <x v="16"/>
    <x v="0"/>
  </r>
  <r>
    <n v="42"/>
    <s v="Sanya"/>
    <s v="Joshi"/>
    <x v="0"/>
    <x v="0"/>
    <x v="3"/>
    <s v="30 km/h"/>
    <s v="30 km/h"/>
    <s v="80 km/h"/>
    <s v="80 km/h"/>
    <s v="30  -  80 km/h"/>
    <s v="600 km"/>
    <s v="600 km"/>
    <s v="321 Jayanagar, Kolkata, 560041"/>
    <s v="321"/>
    <s v="Jayanagar"/>
    <s v="Kolkata"/>
    <n v="560041"/>
    <s v="INDIA"/>
    <x v="3"/>
    <s v="24,673 INR"/>
    <n v="283.17456673935499"/>
    <n v="4"/>
    <n v="15"/>
    <x v="17"/>
    <x v="0"/>
  </r>
  <r>
    <n v="43"/>
    <s v="Sanya"/>
    <s v="Joshi"/>
    <x v="0"/>
    <x v="1"/>
    <x v="1"/>
    <s v="40 mph"/>
    <s v="64 km/h"/>
    <s v="120 km/h"/>
    <s v="120 km/h"/>
    <s v="64  -  120 km/h"/>
    <s v="600 km"/>
    <s v="600 km"/>
    <s v="123 George Street, Sydney, 2000"/>
    <s v="123"/>
    <s v="George Street"/>
    <s v="Sydney"/>
    <n v="2000"/>
    <s v="AUSTRALIA"/>
    <x v="4"/>
    <s v="222 AUD"/>
    <n v="358.06451612903226"/>
    <n v="16"/>
    <n v="10"/>
    <x v="18"/>
    <x v="0"/>
  </r>
  <r>
    <n v="44"/>
    <s v="Sanya"/>
    <s v="Joshi"/>
    <x v="0"/>
    <x v="0"/>
    <x v="2"/>
    <s v="30 km/h"/>
    <s v="30 km/h"/>
    <s v="120 km/h"/>
    <s v="120 km/h"/>
    <s v="30  -  120 km/h"/>
    <s v="500 km"/>
    <s v="500 km"/>
    <s v="456 King Street, Melbourne, 3000"/>
    <s v="456"/>
    <s v="King Street"/>
    <s v="Melbourne"/>
    <n v="3000"/>
    <s v="AUSTRALIA"/>
    <x v="4"/>
    <s v="296 AUD"/>
    <n v="477.41935483870969"/>
    <n v="12"/>
    <n v="5"/>
    <x v="19"/>
    <x v="0"/>
  </r>
  <r>
    <n v="47"/>
    <s v="Fang"/>
    <s v="Liu"/>
    <x v="1"/>
    <x v="0"/>
    <x v="1"/>
    <s v="50 mph"/>
    <s v="80 km/h"/>
    <s v="90 km/h"/>
    <s v="90 km/h"/>
    <s v="80  -  90 km/h"/>
    <s v="150 miles"/>
    <s v="241 km"/>
    <s v="123 Long Street, Cape Town, 8001"/>
    <s v="123"/>
    <s v="Long Street"/>
    <s v="Cape Town"/>
    <n v="8001"/>
    <s v="SOUTH AFRICA"/>
    <x v="5"/>
    <s v="2,743 ZAR"/>
    <n v="146.76297485286247"/>
    <n v="13"/>
    <m/>
    <x v="20"/>
    <x v="0"/>
  </r>
  <r>
    <n v="49"/>
    <s v="Jonas"/>
    <s v="Fischer"/>
    <x v="2"/>
    <x v="0"/>
    <x v="0"/>
    <s v="30 km/h"/>
    <s v="30 km/h"/>
    <s v="150 mph"/>
    <s v="241 km/h"/>
    <s v="30  -  241 km/h"/>
    <s v="300 miles"/>
    <s v="483 km"/>
    <s v="789 Loop Street, Durban, 8000"/>
    <s v="789"/>
    <s v="Loop Street"/>
    <s v="Durban"/>
    <n v="8000"/>
    <s v="SOUTH AFRICA"/>
    <x v="5"/>
    <s v="4,500 ZAR"/>
    <n v="240.77046548956659"/>
    <n v="7"/>
    <n v="5"/>
    <x v="21"/>
    <x v="0"/>
  </r>
  <r>
    <n v="52"/>
    <s v="Théo"/>
    <s v="Bernard"/>
    <x v="3"/>
    <x v="0"/>
    <x v="3"/>
    <s v="40 mph"/>
    <s v="64 km/h"/>
    <s v="150 mph"/>
    <s v="241 km/h"/>
    <s v="64  -  241 km/h"/>
    <s v="300 miles"/>
    <s v="483 km"/>
    <s v="456 Akihabara, Osaka, 110-0006"/>
    <s v="456"/>
    <s v="Akihabara"/>
    <s v="Osaka"/>
    <s v="110-0006"/>
    <s v="JAPAN"/>
    <x v="3"/>
    <s v="29,750 JPY"/>
    <n v="194.00065210303228"/>
    <n v="15"/>
    <n v="15"/>
    <x v="22"/>
    <x v="0"/>
  </r>
  <r>
    <n v="54"/>
    <s v="Théo"/>
    <s v="Bernard"/>
    <x v="3"/>
    <x v="0"/>
    <x v="3"/>
    <s v="30 km/h"/>
    <s v="30 km/h"/>
    <s v="150 mph"/>
    <s v="241 km/h"/>
    <s v="30  -  241 km/h"/>
    <s v="300 miles"/>
    <s v="483 km"/>
    <s v="789 Roppongi Hills, Yokohama, 106-0032"/>
    <s v="789"/>
    <s v="Roppongi Hills"/>
    <s v="Yokohama"/>
    <s v="106-0032"/>
    <s v="JAPAN"/>
    <x v="3"/>
    <s v="37,188 JPY"/>
    <n v="242.50407564395175"/>
    <n v="12"/>
    <n v="10"/>
    <x v="23"/>
    <x v="0"/>
  </r>
  <r>
    <n v="60"/>
    <s v="Fang"/>
    <s v="Liu"/>
    <x v="1"/>
    <x v="1"/>
    <x v="3"/>
    <s v="50 mph"/>
    <s v="80 km/h"/>
    <s v="100 mph"/>
    <s v="161 km/h"/>
    <s v="80  -  161 km/h"/>
    <s v="600 km"/>
    <s v="600 km"/>
    <s v="123 Queen Street, Toronto, M5H 2N2"/>
    <s v="123"/>
    <s v="Queen Street"/>
    <s v="Toronto"/>
    <s v="M5H 2N2"/>
    <s v="CANADA"/>
    <x v="0"/>
    <s v="204 CAD"/>
    <n v="142.79999999999998"/>
    <n v="15"/>
    <n v="5"/>
    <x v="24"/>
    <x v="0"/>
  </r>
  <r>
    <n v="63"/>
    <s v="Jonas"/>
    <s v="Fischer"/>
    <x v="2"/>
    <x v="2"/>
    <x v="2"/>
    <s v="40 mph"/>
    <s v="64 km/h"/>
    <s v="100 mph"/>
    <s v="161 km/h"/>
    <s v="64  -  161 km/h"/>
    <s v="600 km"/>
    <s v="600 km"/>
    <s v="321 Cedar Crescent, Calgary, T5A 0H2"/>
    <s v="321"/>
    <s v="Cedar Crescent"/>
    <s v="Calgary"/>
    <s v="T5A 0H2"/>
    <s v="CANADA"/>
    <x v="0"/>
    <s v="408 CAD"/>
    <n v="285.59999999999997"/>
    <n v="5"/>
    <n v="15"/>
    <x v="25"/>
    <x v="0"/>
  </r>
  <r>
    <n v="66"/>
    <s v="Théo"/>
    <s v="Bernard"/>
    <x v="3"/>
    <x v="2"/>
    <x v="3"/>
    <s v="30 km/h"/>
    <s v="30 km/h"/>
    <s v="120 km/h"/>
    <s v="120 km/h"/>
    <s v="30  -  120 km/h"/>
    <s v="300 miles"/>
    <s v="483 km"/>
    <s v="234 Paseo de la Reforma, Monterrey, 06500"/>
    <s v="234"/>
    <s v="Paseo de la Reforma"/>
    <s v="Monterrey"/>
    <n v="6500"/>
    <s v="MÉXICO"/>
    <x v="0"/>
    <s v="4,404 MXN"/>
    <n v="214.82926829268294"/>
    <n v="14"/>
    <m/>
    <x v="26"/>
    <x v="0"/>
  </r>
  <r>
    <n v="69"/>
    <s v="Sanya"/>
    <s v="Joshi"/>
    <x v="0"/>
    <x v="1"/>
    <x v="2"/>
    <s v="50 mph"/>
    <s v="80 km/h"/>
    <s v="90 km/h"/>
    <s v="90 km/h"/>
    <s v="80  -  90 km/h"/>
    <s v="300 miles"/>
    <s v="483 km"/>
    <s v="456 Avenida Paulista, Rio de Janeiro, 01311-000"/>
    <s v="456"/>
    <s v="Avenida Paulista"/>
    <s v="Rio de Janeiro"/>
    <s v="01311-000"/>
    <s v="BRAZIL"/>
    <x v="1"/>
    <s v="1,012 BRL"/>
    <n v="175.69444444444446"/>
    <n v="13"/>
    <n v="5"/>
    <x v="27"/>
    <x v="0"/>
  </r>
  <r>
    <n v="72"/>
    <s v="Fang"/>
    <s v="Liu"/>
    <x v="1"/>
    <x v="0"/>
    <x v="0"/>
    <s v="20 km/h"/>
    <s v="20 km/h"/>
    <s v="150 mph"/>
    <s v="241 km/h"/>
    <s v="20  -  241 km/h"/>
    <s v="300 miles"/>
    <s v="483 km"/>
    <s v="12 High Street, London, SW1A 1AA"/>
    <s v="12"/>
    <s v="High Street"/>
    <s v="London"/>
    <s v="SW1A 1AA"/>
    <s v="GRAND BRITAIN"/>
    <x v="2"/>
    <s v="117 GBP"/>
    <n v="146.25"/>
    <n v="28"/>
    <m/>
    <x v="28"/>
    <x v="0"/>
  </r>
  <r>
    <n v="73"/>
    <s v="Fang"/>
    <s v="Liu"/>
    <x v="1"/>
    <x v="2"/>
    <x v="3"/>
    <s v="20 km/h"/>
    <s v="20 km/h"/>
    <s v="80 km/h"/>
    <s v="80 km/h"/>
    <s v="20  -  80 km/h"/>
    <s v="600 km"/>
    <s v="600 km"/>
    <s v="34 King’s Road, Liverpool, W8 4PX"/>
    <s v="34"/>
    <s v="King’s Road"/>
    <s v="Liverpool"/>
    <s v="W8 4PX"/>
    <s v="GRAND BRITAIN"/>
    <x v="2"/>
    <s v="156 GBP"/>
    <n v="195"/>
    <n v="21"/>
    <n v="10"/>
    <x v="29"/>
    <x v="0"/>
  </r>
  <r>
    <n v="77"/>
    <s v="Théo"/>
    <s v="Bernard"/>
    <x v="3"/>
    <x v="0"/>
    <x v="0"/>
    <s v="20 km/h"/>
    <s v="20 km/h"/>
    <s v="150 mph"/>
    <s v="241 km/h"/>
    <s v="20  -  241 km/h"/>
    <s v="150 miles"/>
    <s v="241 km"/>
    <s v="456 Bahnhofstraße, Frankfurt, 60329"/>
    <s v="456"/>
    <s v="Bahnhofstraße"/>
    <s v="Frankfurt"/>
    <n v="60329"/>
    <s v="DEUTSCHLAND"/>
    <x v="2"/>
    <s v="186 EUR"/>
    <n v="193.75"/>
    <n v="19"/>
    <m/>
    <x v="30"/>
    <x v="0"/>
  </r>
  <r>
    <n v="78"/>
    <s v="Théo"/>
    <s v="Bernard"/>
    <x v="3"/>
    <x v="2"/>
    <x v="3"/>
    <s v="30 km/h"/>
    <s v="30 km/h"/>
    <s v="120 km/h"/>
    <s v="120 km/h"/>
    <s v="30  -  120 km/h"/>
    <s v="300 miles"/>
    <s v="483 km"/>
    <s v="789 Lindenweg, Munich, 10179"/>
    <s v="789"/>
    <s v="Lindenweg"/>
    <s v="Munich"/>
    <n v="10179"/>
    <s v="DEUTSCHLAND"/>
    <x v="2"/>
    <s v="232 EUR"/>
    <n v="241.66666666666669"/>
    <n v="17"/>
    <n v="15"/>
    <x v="31"/>
    <x v="0"/>
  </r>
  <r>
    <n v="80"/>
    <s v="Théo"/>
    <s v="Bernard"/>
    <x v="3"/>
    <x v="2"/>
    <x v="2"/>
    <s v="30 km/h"/>
    <s v="30 km/h"/>
    <s v="80 km/h"/>
    <s v="80 km/h"/>
    <s v="30  -  80 km/h"/>
    <s v="600 km"/>
    <s v="600 km"/>
    <s v="123 Rue de la Paix, Paris, 75002"/>
    <s v="123"/>
    <s v="Rue de la Paix"/>
    <s v="Paris"/>
    <n v="75002"/>
    <s v="FRANCE"/>
    <x v="2"/>
    <s v="139 EUR"/>
    <n v="144.79166666666669"/>
    <n v="20"/>
    <n v="5"/>
    <x v="32"/>
    <x v="0"/>
  </r>
  <r>
    <n v="81"/>
    <s v="Théo"/>
    <s v="Bernard"/>
    <x v="3"/>
    <x v="1"/>
    <x v="0"/>
    <s v="20 km/h"/>
    <s v="20 km/h"/>
    <s v="120 km/h"/>
    <s v="120 km/h"/>
    <s v="20  -  120 km/h"/>
    <s v="150 miles"/>
    <s v="241 km"/>
    <s v="123 Rue de la Paix, Paris, 75002"/>
    <s v="123"/>
    <s v="Rue de la Paix"/>
    <s v="Paris"/>
    <n v="75002"/>
    <s v="FRANCE"/>
    <x v="2"/>
    <s v="139 EUR"/>
    <n v="144.79166666666669"/>
    <n v="20"/>
    <n v="5"/>
    <x v="32"/>
    <x v="0"/>
  </r>
  <r>
    <n v="83"/>
    <s v="Sanya"/>
    <s v="Joshi"/>
    <x v="0"/>
    <x v="0"/>
    <x v="0"/>
    <s v="20 km/h"/>
    <s v="20 km/h"/>
    <s v="120 km/h"/>
    <s v="120 km/h"/>
    <s v="20  -  120 km/h"/>
    <s v="500 km"/>
    <s v="500 km"/>
    <s v="789 Avenue des Champs-Élysées, Marseille, 75008"/>
    <s v="789"/>
    <s v="Avenue des Champs-Élysées"/>
    <s v="Marseille"/>
    <n v="75008"/>
    <s v="FRANCE"/>
    <x v="2"/>
    <s v="232 EUR"/>
    <n v="241.66666666666669"/>
    <n v="10"/>
    <n v="15"/>
    <x v="33"/>
    <x v="0"/>
  </r>
  <r>
    <n v="84"/>
    <s v="Sanya"/>
    <s v="Joshi"/>
    <x v="0"/>
    <x v="2"/>
    <x v="0"/>
    <s v="20 km/h"/>
    <s v="20 km/h"/>
    <s v="150 mph"/>
    <s v="241 km/h"/>
    <s v="20  -  241 km/h"/>
    <s v="500 km"/>
    <s v="500 km"/>
    <s v="321 Rue du Faubourg, Toulouse, 75010"/>
    <s v="321"/>
    <s v="Rue du Faubourg"/>
    <s v="Toulouse"/>
    <n v="75010"/>
    <s v="FRANCE"/>
    <x v="2"/>
    <s v="279 EUR"/>
    <n v="290.625"/>
    <n v="8"/>
    <m/>
    <x v="34"/>
    <x v="0"/>
  </r>
  <r>
    <n v="85"/>
    <s v="Fang"/>
    <s v="Liu"/>
    <x v="1"/>
    <x v="2"/>
    <x v="1"/>
    <s v="50 mph"/>
    <s v="80 km/h"/>
    <s v="90 km/h"/>
    <s v="90 km/h"/>
    <s v="80  -  90 km/h"/>
    <s v="500 km"/>
    <s v="500 km"/>
    <s v="123 Chang'an Avenue, Beijing, 100001"/>
    <s v="123"/>
    <s v="Chang'an Avenue"/>
    <s v="Beijing"/>
    <n v="100001"/>
    <s v="CHINAA"/>
    <x v="3"/>
    <s v="1,083 CNY"/>
    <n v="148.76373626373626"/>
    <n v="12"/>
    <m/>
    <x v="35"/>
    <x v="0"/>
  </r>
  <r>
    <n v="86"/>
    <s v="Fang"/>
    <s v="Liu"/>
    <x v="1"/>
    <x v="2"/>
    <x v="0"/>
    <s v="50 mph"/>
    <s v="80 km/h"/>
    <s v="150 mph"/>
    <s v="241 km/h"/>
    <s v="80  -  241 km/h"/>
    <s v="300 miles"/>
    <s v="483 km"/>
    <s v="456 Wangfujing Street, Shanghai, 100006"/>
    <s v="456"/>
    <s v="Wangfujing Street"/>
    <s v="Shanghai"/>
    <n v="100006"/>
    <s v="CHINAA"/>
    <x v="3"/>
    <s v="1,445 CNY"/>
    <n v="198.48901098901098"/>
    <n v="9"/>
    <m/>
    <x v="36"/>
    <x v="0"/>
  </r>
  <r>
    <n v="88"/>
    <s v="Jonas"/>
    <s v="Fischer"/>
    <x v="2"/>
    <x v="2"/>
    <x v="0"/>
    <s v="30 km/h"/>
    <s v="30 km/h"/>
    <s v="150 mph"/>
    <s v="241 km/h"/>
    <s v="30  -  241 km/h"/>
    <s v="500 km"/>
    <s v="500 km"/>
    <s v="321 Huaihai Road, Guangzhou, 200020"/>
    <s v="321"/>
    <s v="Huaihai Road"/>
    <s v="Guangzhou"/>
    <n v="200020"/>
    <s v="CHINAA"/>
    <x v="3"/>
    <s v="2,069 CNY"/>
    <n v="284.2032967032967"/>
    <n v="5"/>
    <n v="15"/>
    <x v="37"/>
    <x v="0"/>
  </r>
  <r>
    <n v="89"/>
    <s v="Jonas"/>
    <s v="Fischer"/>
    <x v="2"/>
    <x v="2"/>
    <x v="0"/>
    <s v="30 km/h"/>
    <s v="30 km/h"/>
    <s v="80 km/h"/>
    <s v="80 km/h"/>
    <s v="30  -  80 km/h"/>
    <s v="150 miles"/>
    <s v="241 km"/>
    <s v="123 MG Road, Bangalore, 560001"/>
    <s v="123"/>
    <s v="MG Road"/>
    <s v="Bangalore"/>
    <n v="560001"/>
    <s v="INDIA"/>
    <x v="3"/>
    <s v="12,348 INR"/>
    <n v="141.7192700562378"/>
    <n v="16"/>
    <n v="5"/>
    <x v="38"/>
    <x v="0"/>
  </r>
  <r>
    <n v="92"/>
    <s v="Théo"/>
    <s v="Bernard"/>
    <x v="3"/>
    <x v="0"/>
    <x v="2"/>
    <s v="40 mph"/>
    <s v="64 km/h"/>
    <s v="100 mph"/>
    <s v="161 km/h"/>
    <s v="64  -  161 km/h"/>
    <s v="500 km"/>
    <s v="500 km"/>
    <s v="321 Jayanagar, Kolkata, 560041"/>
    <s v="321"/>
    <s v="Jayanagar"/>
    <s v="Kolkata"/>
    <n v="560041"/>
    <s v="INDIA"/>
    <x v="3"/>
    <s v="24,673 INR"/>
    <n v="283.17456673935499"/>
    <n v="6"/>
    <n v="5"/>
    <x v="39"/>
    <x v="0"/>
  </r>
  <r>
    <n v="94"/>
    <s v="Sanya"/>
    <s v="Joshi"/>
    <x v="0"/>
    <x v="2"/>
    <x v="2"/>
    <s v="40 mph"/>
    <s v="64 km/h"/>
    <s v="150 mph"/>
    <s v="241 km/h"/>
    <s v="64  -  241 km/h"/>
    <s v="150 miles"/>
    <s v="241 km"/>
    <s v="456 King Street, Melbourne, 3000"/>
    <s v="456"/>
    <s v="King Street"/>
    <s v="Melbourne"/>
    <n v="3000"/>
    <s v="AUSTRALIA"/>
    <x v="4"/>
    <s v="296 AUD"/>
    <n v="477.41935483870969"/>
    <n v="10"/>
    <n v="15"/>
    <x v="40"/>
    <x v="0"/>
  </r>
  <r>
    <n v="96"/>
    <s v="Sanya"/>
    <s v="Joshi"/>
    <x v="0"/>
    <x v="0"/>
    <x v="0"/>
    <s v="40 mph"/>
    <s v="64 km/h"/>
    <s v="150 mph"/>
    <s v="241 km/h"/>
    <s v="64  -  241 km/h"/>
    <s v="600 km"/>
    <s v="600 km"/>
    <s v="321 Oxford Street, Perth, 2011"/>
    <s v="321"/>
    <s v="Oxford Street"/>
    <s v="Perth"/>
    <n v="2011"/>
    <s v="AUSTRALIA"/>
    <x v="4"/>
    <s v="444 AUD"/>
    <n v="716.12903225806451"/>
    <n v="5"/>
    <n v="10"/>
    <x v="41"/>
    <x v="0"/>
  </r>
  <r>
    <n v="97"/>
    <s v="Sanya"/>
    <s v="Joshi"/>
    <x v="0"/>
    <x v="1"/>
    <x v="3"/>
    <s v="40 mph"/>
    <s v="64 km/h"/>
    <s v="80 km/h"/>
    <s v="80 km/h"/>
    <s v="64  -  80 km/h"/>
    <s v="150 miles"/>
    <s v="241 km"/>
    <s v="123 Long Street, Cape Town, 8001"/>
    <s v="123"/>
    <s v="Long Street"/>
    <s v="Cape Town"/>
    <n v="8001"/>
    <s v="SOUTH AFRICA"/>
    <x v="5"/>
    <s v="2,743 ZAR"/>
    <n v="146.76297485286247"/>
    <n v="19"/>
    <m/>
    <x v="42"/>
    <x v="0"/>
  </r>
  <r>
    <n v="98"/>
    <s v="Fang"/>
    <s v="Liu"/>
    <x v="1"/>
    <x v="0"/>
    <x v="0"/>
    <s v="30 km/h"/>
    <s v="30 km/h"/>
    <s v="120 km/h"/>
    <s v="120 km/h"/>
    <s v="30  -  120 km/h"/>
    <s v="600 km"/>
    <s v="600 km"/>
    <s v="456 Bree Street, Johannesburg, 8001"/>
    <s v="456"/>
    <s v="Bree Street"/>
    <s v="Johannesburg"/>
    <n v="8001"/>
    <s v="SOUTH AFRICA"/>
    <x v="5"/>
    <s v="3,652 ZAR"/>
    <n v="195.39860888175494"/>
    <n v="15"/>
    <n v="15"/>
    <x v="43"/>
    <x v="0"/>
  </r>
  <r>
    <n v="100"/>
    <s v="Fang"/>
    <s v="Liu"/>
    <x v="1"/>
    <x v="1"/>
    <x v="0"/>
    <s v="30 km/h"/>
    <s v="30 km/h"/>
    <s v="100 mph"/>
    <s v="161 km/h"/>
    <s v="30  -  161 km/h"/>
    <s v="300 miles"/>
    <s v="483 km"/>
    <s v="789 Loop Street, Durban, 8000"/>
    <s v="789"/>
    <s v="Loop Street"/>
    <s v="Durban"/>
    <n v="8000"/>
    <s v="SOUTH AFRICA"/>
    <x v="5"/>
    <s v="4,500 ZAR"/>
    <n v="240.77046548956659"/>
    <n v="11"/>
    <n v="10"/>
    <x v="44"/>
    <x v="0"/>
  </r>
  <r>
    <n v="101"/>
    <s v="Jonas"/>
    <s v="Fischer"/>
    <x v="2"/>
    <x v="2"/>
    <x v="0"/>
    <s v="20 km/h"/>
    <s v="20 km/h"/>
    <s v="100 mph"/>
    <s v="161 km/h"/>
    <s v="20  -  161 km/h"/>
    <s v="150 miles"/>
    <s v="241 km"/>
    <s v="321 Church Street, Pretoria, 8001"/>
    <s v="321"/>
    <s v="Church Street"/>
    <s v="Pretoria"/>
    <n v="8001"/>
    <s v="SOUTH AFRICA"/>
    <x v="5"/>
    <s v="5,478 ZAR"/>
    <n v="293.09791332263239"/>
    <n v="8"/>
    <n v="15"/>
    <x v="45"/>
    <x v="0"/>
  </r>
  <r>
    <n v="103"/>
    <s v="Jonas"/>
    <s v="Fischer"/>
    <x v="2"/>
    <x v="0"/>
    <x v="0"/>
    <s v="40 mph"/>
    <s v="64 km/h"/>
    <s v="80 km/h"/>
    <s v="80 km/h"/>
    <s v="64  -  80 km/h"/>
    <s v="500 km"/>
    <s v="500 km"/>
    <s v="456 Akihabara, Osaka, 110-0006"/>
    <s v="456"/>
    <s v="Akihabara"/>
    <s v="Osaka"/>
    <s v="110-0006"/>
    <s v="JAPAN"/>
    <x v="3"/>
    <s v="29,750 JPY"/>
    <n v="194.00065210303228"/>
    <n v="15"/>
    <m/>
    <x v="46"/>
    <x v="0"/>
  </r>
  <r>
    <n v="104"/>
    <s v="Jonas"/>
    <s v="Fischer"/>
    <x v="2"/>
    <x v="1"/>
    <x v="2"/>
    <s v="20 km/h"/>
    <s v="20 km/h"/>
    <s v="80 km/h"/>
    <s v="80 km/h"/>
    <s v="20  -  80 km/h"/>
    <s v="600 km"/>
    <s v="600 km"/>
    <s v="789 Roppongi Hills, Yokohama, 106-0032"/>
    <s v="789"/>
    <s v="Roppongi Hills"/>
    <s v="Yokohama"/>
    <s v="106-0032"/>
    <s v="JAPAN"/>
    <x v="3"/>
    <s v="37,188 JPY"/>
    <n v="242.50407564395175"/>
    <n v="12"/>
    <m/>
    <x v="47"/>
    <x v="0"/>
  </r>
  <r>
    <n v="107"/>
    <s v="Théo"/>
    <s v="Bernard"/>
    <x v="3"/>
    <x v="1"/>
    <x v="1"/>
    <s v="30 km/h"/>
    <s v="30 km/h"/>
    <s v="150 mph"/>
    <s v="241 km/h"/>
    <s v="30  -  241 km/h"/>
    <s v="150 miles"/>
    <s v="241 km"/>
    <s v="5678 Oak Avenue, New York, 10001"/>
    <s v="5678"/>
    <s v="Oak Avenue"/>
    <s v="New York"/>
    <n v="10001"/>
    <s v="UNITED STATES"/>
    <x v="0"/>
    <s v="200 USD"/>
    <n v="200"/>
    <n v="14"/>
    <m/>
    <x v="48"/>
    <x v="0"/>
  </r>
  <r>
    <n v="110"/>
    <s v="Sanya"/>
    <s v="Joshi"/>
    <x v="0"/>
    <x v="2"/>
    <x v="0"/>
    <s v="40 mph"/>
    <s v="64 km/h"/>
    <s v="80 km/h"/>
    <s v="80 km/h"/>
    <s v="64  -  80 km/h"/>
    <s v="150 miles"/>
    <s v="241 km"/>
    <s v="123 Queen Street, Toronto, M5H 2N2"/>
    <s v="123"/>
    <s v="Queen Street"/>
    <s v="Toronto"/>
    <s v="M5H 2N2"/>
    <s v="CANADA"/>
    <x v="0"/>
    <s v="204 CAD"/>
    <n v="142.79999999999998"/>
    <n v="25"/>
    <n v="10"/>
    <x v="49"/>
    <x v="0"/>
  </r>
  <r>
    <n v="111"/>
    <s v="Fang"/>
    <s v="Liu"/>
    <x v="1"/>
    <x v="1"/>
    <x v="0"/>
    <s v="30 km/h"/>
    <s v="30 km/h"/>
    <s v="100 mph"/>
    <s v="161 km/h"/>
    <s v="30  -  161 km/h"/>
    <s v="500 km"/>
    <s v="500 km"/>
    <s v="456 King Road, Ottawa, K1A 0B1"/>
    <s v="456"/>
    <s v="King Road"/>
    <s v="Ottawa"/>
    <s v="K1A 0B1"/>
    <s v="CANADA"/>
    <x v="0"/>
    <s v="272 CAD"/>
    <n v="190.39999999999998"/>
    <n v="17"/>
    <m/>
    <x v="50"/>
    <x v="0"/>
  </r>
  <r>
    <n v="114"/>
    <s v="Jonas"/>
    <s v="Fischer"/>
    <x v="2"/>
    <x v="1"/>
    <x v="3"/>
    <s v="40 mph"/>
    <s v="64 km/h"/>
    <s v="120 km/h"/>
    <s v="120 km/h"/>
    <s v="64  -  120 km/h"/>
    <s v="600 km"/>
    <s v="600 km"/>
    <s v="456 Avenida Reforma, Mexico City, 06080"/>
    <s v="456"/>
    <s v="Avenida Reforma"/>
    <s v="Mexico City"/>
    <n v="6080"/>
    <s v="MÉXICO"/>
    <x v="0"/>
    <s v="2,645 MXN"/>
    <n v="129.02439024390245"/>
    <n v="22"/>
    <n v="10"/>
    <x v="51"/>
    <x v="0"/>
  </r>
  <r>
    <n v="115"/>
    <s v="Jonas"/>
    <s v="Fischer"/>
    <x v="2"/>
    <x v="2"/>
    <x v="2"/>
    <s v="50 mph"/>
    <s v="80 km/h"/>
    <s v="150 mph"/>
    <s v="241 km/h"/>
    <s v="80  -  241 km/h"/>
    <s v="600 km"/>
    <s v="600 km"/>
    <s v="789 Calle Juárez, Guadalajara, 66000"/>
    <s v="789"/>
    <s v="Calle Juárez"/>
    <s v="Guadalajara"/>
    <n v="66000"/>
    <s v="MÉXICO"/>
    <x v="0"/>
    <s v="3,527 MXN"/>
    <n v="172.04878048780489"/>
    <n v="16"/>
    <n v="5"/>
    <x v="52"/>
    <x v="0"/>
  </r>
  <r>
    <n v="117"/>
    <s v="Jonas"/>
    <s v="Fischer"/>
    <x v="2"/>
    <x v="1"/>
    <x v="2"/>
    <s v="40 mph"/>
    <s v="64 km/h"/>
    <s v="100 mph"/>
    <s v="161 km/h"/>
    <s v="64  -  161 km/h"/>
    <s v="600 km"/>
    <s v="600 km"/>
    <s v="678 Calle 5 de Febrero, Puebla, 03230"/>
    <s v="678"/>
    <s v="Calle 5 de Febrero"/>
    <s v="Puebla"/>
    <n v="3230"/>
    <s v="MÉXICO"/>
    <x v="0"/>
    <s v="5,289 MXN"/>
    <n v="258"/>
    <n v="7"/>
    <m/>
    <x v="6"/>
    <x v="0"/>
  </r>
  <r>
    <n v="120"/>
    <s v="Théo"/>
    <s v="Bernard"/>
    <x v="3"/>
    <x v="1"/>
    <x v="1"/>
    <s v="50 mph"/>
    <s v="80 km/h"/>
    <s v="150 mph"/>
    <s v="241 km/h"/>
    <s v="80  -  241 km/h"/>
    <s v="600 km"/>
    <s v="600 km"/>
    <s v="456 Avenida Paulista, Rio de Janeiro, 01311-000"/>
    <s v="456"/>
    <s v="Avenida Paulista"/>
    <s v="Rio de Janeiro"/>
    <s v="01311-000"/>
    <s v="BRAZIL"/>
    <x v="1"/>
    <s v="1,012 BRL"/>
    <n v="175.69444444444446"/>
    <n v="12"/>
    <m/>
    <x v="53"/>
    <x v="0"/>
  </r>
  <r>
    <n v="123"/>
    <s v="Sanya"/>
    <s v="Joshi"/>
    <x v="0"/>
    <x v="0"/>
    <x v="1"/>
    <s v="40 mph"/>
    <s v="64 km/h"/>
    <s v="100 mph"/>
    <s v="161 km/h"/>
    <s v="64  -  161 km/h"/>
    <s v="150 miles"/>
    <s v="241 km"/>
    <s v="12 High Street, London, SW1A 1AA"/>
    <s v="12"/>
    <s v="High Street"/>
    <s v="London"/>
    <s v="SW1A 1AA"/>
    <s v="GRAND BRITAIN"/>
    <x v="2"/>
    <s v="117 GBP"/>
    <n v="146.25"/>
    <n v="24"/>
    <n v="15"/>
    <x v="54"/>
    <x v="0"/>
  </r>
  <r>
    <n v="124"/>
    <s v="Fang"/>
    <s v="Liu"/>
    <x v="1"/>
    <x v="2"/>
    <x v="2"/>
    <s v="40 mph"/>
    <s v="64 km/h"/>
    <s v="80 km/h"/>
    <s v="80 km/h"/>
    <s v="64  -  80 km/h"/>
    <s v="500 km"/>
    <s v="500 km"/>
    <s v="34 King’s Road, Liverpool, W8 4PX"/>
    <s v="34"/>
    <s v="King’s Road"/>
    <s v="Liverpool"/>
    <s v="W8 4PX"/>
    <s v="GRAND BRITAIN"/>
    <x v="2"/>
    <s v="156 GBP"/>
    <n v="195"/>
    <n v="18"/>
    <m/>
    <x v="55"/>
    <x v="0"/>
  </r>
  <r>
    <n v="125"/>
    <s v="Fang"/>
    <s v="Liu"/>
    <x v="1"/>
    <x v="2"/>
    <x v="3"/>
    <s v="20 km/h"/>
    <s v="20 km/h"/>
    <s v="120 km/h"/>
    <s v="120 km/h"/>
    <s v="20  -  120 km/h"/>
    <s v="300 miles"/>
    <s v="483 km"/>
    <s v="56 Queen Street, Edinburgh, EH2 4GQ"/>
    <s v="56"/>
    <s v="Queen Street"/>
    <s v="Edinburgh"/>
    <s v="EH2 4GQ"/>
    <s v="GRAND BRITAIN"/>
    <x v="2"/>
    <s v="195 GBP"/>
    <n v="243.75"/>
    <n v="14"/>
    <m/>
    <x v="56"/>
    <x v="0"/>
  </r>
  <r>
    <n v="126"/>
    <s v="Fang"/>
    <s v="Liu"/>
    <x v="1"/>
    <x v="1"/>
    <x v="3"/>
    <s v="40 mph"/>
    <s v="64 km/h"/>
    <s v="150 mph"/>
    <s v="241 km/h"/>
    <s v="64  -  241 km/h"/>
    <s v="300 miles"/>
    <s v="483 km"/>
    <s v="78 Church Lane, Birmingham, B1 1AA"/>
    <s v="78"/>
    <s v="Church Lane"/>
    <s v="Birmingham"/>
    <s v="B1 1AA"/>
    <s v="GRAND BRITAIN"/>
    <x v="2"/>
    <s v="234 GBP"/>
    <n v="292.5"/>
    <n v="9"/>
    <n v="15"/>
    <x v="57"/>
    <x v="0"/>
  </r>
  <r>
    <n v="127"/>
    <s v="Jonas"/>
    <s v="Fischer"/>
    <x v="2"/>
    <x v="2"/>
    <x v="2"/>
    <s v="50 mph"/>
    <s v="80 km/h"/>
    <s v="90 km/h"/>
    <s v="90 km/h"/>
    <s v="80  -  90 km/h"/>
    <s v="150 miles"/>
    <s v="241 km"/>
    <s v="123 Hauptstraße, Berlin, 10115"/>
    <s v="123"/>
    <s v="Hauptstraße"/>
    <s v="Berlin"/>
    <n v="10115"/>
    <s v="DEUTSCHLAND"/>
    <x v="2"/>
    <s v="139 EUR"/>
    <n v="144.79166666666669"/>
    <n v="21"/>
    <n v="5"/>
    <x v="58"/>
    <x v="0"/>
  </r>
  <r>
    <n v="128"/>
    <s v="Jonas"/>
    <s v="Fischer"/>
    <x v="2"/>
    <x v="0"/>
    <x v="1"/>
    <s v="50 mph"/>
    <s v="80 km/h"/>
    <s v="90 km/h"/>
    <s v="90 km/h"/>
    <s v="80  -  90 km/h"/>
    <s v="600 km"/>
    <s v="600 km"/>
    <s v="123 Hauptstraße, Berlin, 10115"/>
    <s v="123"/>
    <s v="Hauptstraße"/>
    <s v="Berlin"/>
    <n v="10115"/>
    <s v="DEUTSCHLAND"/>
    <x v="2"/>
    <s v="139 EUR"/>
    <n v="144.79166666666669"/>
    <n v="21"/>
    <n v="15"/>
    <x v="59"/>
    <x v="0"/>
  </r>
  <r>
    <n v="129"/>
    <s v="Jonas"/>
    <s v="Fischer"/>
    <x v="2"/>
    <x v="0"/>
    <x v="3"/>
    <s v="50 mph"/>
    <s v="80 km/h"/>
    <s v="100 mph"/>
    <s v="161 km/h"/>
    <s v="80  -  161 km/h"/>
    <s v="150 miles"/>
    <s v="241 km"/>
    <s v="456 Bahnhofstraße, Frankfurt, 60329"/>
    <s v="456"/>
    <s v="Bahnhofstraße"/>
    <s v="Frankfurt"/>
    <n v="60329"/>
    <s v="DEUTSCHLAND"/>
    <x v="2"/>
    <s v="186 EUR"/>
    <n v="193.75"/>
    <n v="15"/>
    <n v="5"/>
    <x v="60"/>
    <x v="0"/>
  </r>
  <r>
    <n v="130"/>
    <s v="Théo"/>
    <s v="Bernard"/>
    <x v="3"/>
    <x v="0"/>
    <x v="2"/>
    <s v="20 km/h"/>
    <s v="20 km/h"/>
    <s v="80 km/h"/>
    <s v="80 km/h"/>
    <s v="20  -  80 km/h"/>
    <s v="300 miles"/>
    <s v="483 km"/>
    <s v="789 Lindenweg, Munich, 10179"/>
    <s v="789"/>
    <s v="Lindenweg"/>
    <s v="Munich"/>
    <n v="10179"/>
    <s v="DEUTSCHLAND"/>
    <x v="2"/>
    <s v="232 EUR"/>
    <n v="241.66666666666669"/>
    <n v="11"/>
    <n v="15"/>
    <x v="61"/>
    <x v="0"/>
  </r>
  <r>
    <n v="131"/>
    <s v="Théo"/>
    <s v="Bernard"/>
    <x v="3"/>
    <x v="2"/>
    <x v="3"/>
    <s v="30 km/h"/>
    <s v="30 km/h"/>
    <s v="120 km/h"/>
    <s v="120 km/h"/>
    <s v="30  -  120 km/h"/>
    <s v="500 km"/>
    <s v="500 km"/>
    <s v="321 Gartenstraße, Dresden, 01067"/>
    <s v="321"/>
    <s v="Gartenstraße"/>
    <s v="Dresden"/>
    <n v="1067"/>
    <s v="DEUTSCHLAND"/>
    <x v="2"/>
    <s v="279 EUR"/>
    <n v="290.625"/>
    <n v="6"/>
    <n v="5"/>
    <x v="62"/>
    <x v="0"/>
  </r>
  <r>
    <n v="132"/>
    <s v="Théo"/>
    <s v="Bernard"/>
    <x v="3"/>
    <x v="2"/>
    <x v="0"/>
    <s v="20 km/h"/>
    <s v="20 km/h"/>
    <s v="150 mph"/>
    <s v="241 km/h"/>
    <s v="20  -  241 km/h"/>
    <s v="500 km"/>
    <s v="500 km"/>
    <s v="123 Rue de la Paix, Paris, 75002"/>
    <s v="123"/>
    <s v="Rue de la Paix"/>
    <s v="Paris"/>
    <n v="75002"/>
    <s v="FRANCE"/>
    <x v="2"/>
    <s v="139 EUR"/>
    <n v="144.79166666666669"/>
    <n v="13"/>
    <n v="15"/>
    <x v="63"/>
    <x v="0"/>
  </r>
  <r>
    <n v="135"/>
    <s v="Sanya"/>
    <s v="Joshi"/>
    <x v="0"/>
    <x v="1"/>
    <x v="0"/>
    <s v="50 mph"/>
    <s v="80 km/h"/>
    <s v="150 mph"/>
    <s v="241 km/h"/>
    <s v="80  -  241 km/h"/>
    <s v="500 km"/>
    <s v="500 km"/>
    <s v="321 Rue du Faubourg, Toulouse, 75010"/>
    <s v="321"/>
    <s v="Rue du Faubourg"/>
    <s v="Toulouse"/>
    <n v="75010"/>
    <s v="FRANCE"/>
    <x v="2"/>
    <s v="279 EUR"/>
    <n v="290.625"/>
    <n v="5"/>
    <n v="15"/>
    <x v="64"/>
    <x v="0"/>
  </r>
  <r>
    <n v="137"/>
    <s v="Fang"/>
    <s v="Liu"/>
    <x v="1"/>
    <x v="0"/>
    <x v="1"/>
    <s v="30 km/h"/>
    <s v="30 km/h"/>
    <s v="150 mph"/>
    <s v="241 km/h"/>
    <s v="30  -  241 km/h"/>
    <s v="150 miles"/>
    <s v="241 km"/>
    <s v="123 Chang'an Avenue, Beijing, 100001"/>
    <s v="123"/>
    <s v="Chang'an Avenue"/>
    <s v="Beijing"/>
    <n v="100001"/>
    <s v="CHINAA"/>
    <x v="3"/>
    <s v="1,083 CNY"/>
    <n v="148.76373626373626"/>
    <n v="16"/>
    <n v="15"/>
    <x v="65"/>
    <x v="0"/>
  </r>
  <r>
    <n v="147"/>
    <s v="Sanya"/>
    <s v="Joshi"/>
    <x v="0"/>
    <x v="1"/>
    <x v="3"/>
    <s v="40 mph"/>
    <s v="64 km/h"/>
    <s v="120 km/h"/>
    <s v="120 km/h"/>
    <s v="64  -  120 km/h"/>
    <s v="600 km"/>
    <s v="600 km"/>
    <s v="789 Victoria Road, Brisbane, 2048"/>
    <s v="789"/>
    <s v="Victoria Road"/>
    <s v="Brisbane"/>
    <n v="2048"/>
    <s v="AUSTRALIA"/>
    <x v="4"/>
    <s v="370 AUD"/>
    <n v="596.77419354838707"/>
    <n v="10"/>
    <n v="5"/>
    <x v="66"/>
    <x v="0"/>
  </r>
  <r>
    <n v="148"/>
    <s v="Sanya"/>
    <s v="Joshi"/>
    <x v="0"/>
    <x v="2"/>
    <x v="3"/>
    <s v="20 km/h"/>
    <s v="20 km/h"/>
    <s v="150 mph"/>
    <s v="241 km/h"/>
    <s v="20  -  241 km/h"/>
    <s v="150 miles"/>
    <s v="241 km"/>
    <s v="789 Victoria Road, Brisbane, 2048"/>
    <s v="789"/>
    <s v="Victoria Road"/>
    <s v="Brisbane"/>
    <n v="2048"/>
    <s v="AUSTRALIA"/>
    <x v="4"/>
    <s v="370 AUD"/>
    <n v="596.77419354838707"/>
    <n v="10"/>
    <m/>
    <x v="67"/>
    <x v="0"/>
  </r>
  <r>
    <n v="1"/>
    <s v="Sanya"/>
    <s v="Joshi"/>
    <x v="0"/>
    <x v="3"/>
    <x v="0"/>
    <s v="40 mph"/>
    <s v="64 km/h"/>
    <s v="120 km/h"/>
    <s v="120 km/h"/>
    <s v="64  -  120 km/h"/>
    <s v="500 km"/>
    <s v="500 km"/>
    <s v="1234 Maple Street, Los Angeles, 90210"/>
    <s v="1234"/>
    <s v="Maple Street"/>
    <s v="Los Angeles"/>
    <n v="90210"/>
    <s v="UNITED STATES"/>
    <x v="0"/>
    <s v="150 USD"/>
    <n v="150"/>
    <n v="15"/>
    <n v="5"/>
    <x v="68"/>
    <x v="1"/>
  </r>
  <r>
    <n v="3"/>
    <s v="Sanya"/>
    <s v="Joshi"/>
    <x v="0"/>
    <x v="3"/>
    <x v="1"/>
    <s v="40 mph"/>
    <s v="64 km/h"/>
    <s v="150 mph"/>
    <s v="241 km/h"/>
    <s v="64  -  241 km/h"/>
    <s v="150 miles"/>
    <s v="241 km"/>
    <s v="5678 Oak Avenue, New York, 10001"/>
    <s v="5678"/>
    <s v="Oak Avenue"/>
    <s v="New York"/>
    <n v="10001"/>
    <s v="UNITED STATES"/>
    <x v="0"/>
    <s v="200 USD"/>
    <n v="200"/>
    <n v="10"/>
    <n v="5"/>
    <x v="69"/>
    <x v="1"/>
  </r>
  <r>
    <n v="6"/>
    <s v="Fang"/>
    <s v="Liu"/>
    <x v="1"/>
    <x v="3"/>
    <x v="0"/>
    <s v="30 km/h"/>
    <s v="30 km/h"/>
    <s v="150 mph"/>
    <s v="241 km/h"/>
    <s v="30  -  241 km/h"/>
    <s v="500 km"/>
    <s v="500 km"/>
    <s v="123 Queen Street, Toronto, M5H 2N2"/>
    <s v="123"/>
    <s v="Queen Street"/>
    <s v="Toronto"/>
    <s v="M5H 2N2"/>
    <s v="CANADA"/>
    <x v="0"/>
    <s v="204 CAD"/>
    <n v="142.79999999999998"/>
    <n v="12"/>
    <m/>
    <x v="70"/>
    <x v="1"/>
  </r>
  <r>
    <n v="7"/>
    <s v="Fang"/>
    <s v="Liu"/>
    <x v="1"/>
    <x v="3"/>
    <x v="2"/>
    <s v="50 mph"/>
    <s v="80 km/h"/>
    <s v="80 km/h"/>
    <s v="80 km/h"/>
    <s v="80  -  80 km/h"/>
    <s v="500 km"/>
    <s v="500 km"/>
    <s v="123 Queen Street, Toronto, M5H 2N2"/>
    <s v="123"/>
    <s v="Queen Street"/>
    <s v="Toronto"/>
    <s v="M5H 2N2"/>
    <s v="CANADA"/>
    <x v="0"/>
    <s v="204 CAD"/>
    <n v="142.79999999999998"/>
    <n v="12"/>
    <n v="15"/>
    <x v="71"/>
    <x v="1"/>
  </r>
  <r>
    <n v="8"/>
    <s v="Jonas"/>
    <s v="Fischer"/>
    <x v="2"/>
    <x v="4"/>
    <x v="2"/>
    <s v="20 km/h"/>
    <s v="20 km/h"/>
    <s v="150 mph"/>
    <s v="241 km/h"/>
    <s v="20  -  241 km/h"/>
    <s v="500 km"/>
    <s v="500 km"/>
    <s v="456 King Road, Ottawa, K1A 0B1"/>
    <s v="456"/>
    <s v="King Road"/>
    <s v="Ottawa"/>
    <s v="K1A 0B1"/>
    <s v="CANADA"/>
    <x v="0"/>
    <s v="272 CAD"/>
    <n v="190.39999999999998"/>
    <n v="9"/>
    <m/>
    <x v="70"/>
    <x v="1"/>
  </r>
  <r>
    <n v="9"/>
    <s v="Jonas"/>
    <s v="Fischer"/>
    <x v="2"/>
    <x v="4"/>
    <x v="1"/>
    <s v="30 km/h"/>
    <s v="30 km/h"/>
    <s v="150 mph"/>
    <s v="241 km/h"/>
    <s v="30  -  241 km/h"/>
    <s v="150 miles"/>
    <s v="241 km"/>
    <s v="789 Elm Boulevard, Vancouver, L4T 1P5"/>
    <s v="789"/>
    <s v="Elm Boulevard"/>
    <s v="Vancouver"/>
    <s v="L4T 1P5"/>
    <s v="CANADA"/>
    <x v="0"/>
    <s v="340 CAD"/>
    <n v="237.99999999999997"/>
    <n v="6"/>
    <m/>
    <x v="72"/>
    <x v="1"/>
  </r>
  <r>
    <n v="10"/>
    <s v="Jonas"/>
    <s v="Fischer"/>
    <x v="2"/>
    <x v="3"/>
    <x v="2"/>
    <s v="20 km/h"/>
    <s v="20 km/h"/>
    <s v="80 km/h"/>
    <s v="80 km/h"/>
    <s v="20  -  80 km/h"/>
    <s v="500 km"/>
    <s v="500 km"/>
    <s v="321 Cedar Crescent, Calgary, T5A 0H2"/>
    <s v="321"/>
    <s v="Cedar Crescent"/>
    <s v="Calgary"/>
    <s v="T5A 0H2"/>
    <s v="CANADA"/>
    <x v="0"/>
    <s v="408 CAD"/>
    <n v="285.59999999999997"/>
    <n v="4"/>
    <n v="15"/>
    <x v="73"/>
    <x v="1"/>
  </r>
  <r>
    <n v="15"/>
    <s v="Sanya"/>
    <s v="Joshi"/>
    <x v="0"/>
    <x v="4"/>
    <x v="3"/>
    <s v="30 km/h"/>
    <s v="30 km/h"/>
    <s v="100 mph"/>
    <s v="161 km/h"/>
    <s v="30  -  161 km/h"/>
    <s v="600 km"/>
    <s v="600 km"/>
    <s v="123 Rua da Liberdade, São Paulo, 01234-000"/>
    <s v="123"/>
    <s v="Rua da Liberdade"/>
    <s v="São Paulo"/>
    <s v="01234-000"/>
    <s v="BRAZIL"/>
    <x v="1"/>
    <s v="758 BRL"/>
    <n v="131.59722222222223"/>
    <n v="18"/>
    <n v="10"/>
    <x v="74"/>
    <x v="1"/>
  </r>
  <r>
    <n v="19"/>
    <s v="Fang"/>
    <s v="Liu"/>
    <x v="1"/>
    <x v="5"/>
    <x v="3"/>
    <s v="50 mph"/>
    <s v="80 km/h"/>
    <s v="80 km/h"/>
    <s v="80 km/h"/>
    <s v="80  -  80 km/h"/>
    <s v="150 miles"/>
    <s v="241 km"/>
    <s v="321 Rua das Flores, Belo Horizonte, 01235-000"/>
    <s v="321"/>
    <s v="Rua das Flores"/>
    <s v="Belo Horizonte"/>
    <s v="01235-000"/>
    <s v="BRAZIL"/>
    <x v="1"/>
    <s v="1,512 BRL"/>
    <n v="262.5"/>
    <n v="5"/>
    <n v="15"/>
    <x v="75"/>
    <x v="1"/>
  </r>
  <r>
    <n v="20"/>
    <s v="Fang"/>
    <s v="Liu"/>
    <x v="1"/>
    <x v="5"/>
    <x v="0"/>
    <s v="20 km/h"/>
    <s v="20 km/h"/>
    <s v="100 mph"/>
    <s v="161 km/h"/>
    <s v="20  -  161 km/h"/>
    <s v="150 miles"/>
    <s v="241 km"/>
    <s v="12 High Street, London, SW1A 1AA"/>
    <s v="12"/>
    <s v="High Street"/>
    <s v="London"/>
    <s v="SW1A 1AA"/>
    <s v="GRAND BRITAIN"/>
    <x v="2"/>
    <s v="117 GBP"/>
    <n v="146.25"/>
    <n v="25"/>
    <n v="15"/>
    <x v="76"/>
    <x v="1"/>
  </r>
  <r>
    <n v="22"/>
    <s v="Jonas"/>
    <s v="Fischer"/>
    <x v="2"/>
    <x v="5"/>
    <x v="2"/>
    <s v="40 mph"/>
    <s v="64 km/h"/>
    <s v="120 km/h"/>
    <s v="120 km/h"/>
    <s v="64  -  120 km/h"/>
    <s v="600 km"/>
    <s v="600 km"/>
    <s v="56 Queen Street, Edinburgh, EH2 4GQ"/>
    <s v="56"/>
    <s v="Queen Street"/>
    <s v="Edinburgh"/>
    <s v="EH2 4GQ"/>
    <s v="GRAND BRITAIN"/>
    <x v="2"/>
    <s v="195 GBP"/>
    <n v="243.75"/>
    <n v="15"/>
    <n v="5"/>
    <x v="77"/>
    <x v="1"/>
  </r>
  <r>
    <n v="24"/>
    <s v="Jonas"/>
    <s v="Fischer"/>
    <x v="2"/>
    <x v="5"/>
    <x v="2"/>
    <s v="20 km/h"/>
    <s v="20 km/h"/>
    <s v="100 mph"/>
    <s v="161 km/h"/>
    <s v="20  -  161 km/h"/>
    <s v="300 miles"/>
    <s v="483 km"/>
    <s v="78 Church Lane, Birmingham, B1 1AA"/>
    <s v="78"/>
    <s v="Church Lane"/>
    <s v="Birmingham"/>
    <s v="B1 1AA"/>
    <s v="GRAND BRITAIN"/>
    <x v="2"/>
    <s v="234 GBP"/>
    <n v="292.5"/>
    <n v="10"/>
    <m/>
    <x v="78"/>
    <x v="1"/>
  </r>
  <r>
    <n v="25"/>
    <s v="Théo"/>
    <s v="Bernard"/>
    <x v="3"/>
    <x v="3"/>
    <x v="2"/>
    <s v="30 km/h"/>
    <s v="30 km/h"/>
    <s v="80 km/h"/>
    <s v="80 km/h"/>
    <s v="30  -  80 km/h"/>
    <s v="500 km"/>
    <s v="500 km"/>
    <s v="123 Hauptstraße, Berlin, 10115"/>
    <s v="123"/>
    <s v="Hauptstraße"/>
    <s v="Berlin"/>
    <n v="10115"/>
    <s v="DEUTSCHLAND"/>
    <x v="2"/>
    <s v="139 EUR"/>
    <n v="144.79166666666669"/>
    <n v="30"/>
    <n v="5"/>
    <x v="79"/>
    <x v="1"/>
  </r>
  <r>
    <n v="26"/>
    <s v="Théo"/>
    <s v="Bernard"/>
    <x v="3"/>
    <x v="3"/>
    <x v="1"/>
    <s v="40 mph"/>
    <s v="64 km/h"/>
    <s v="150 mph"/>
    <s v="241 km/h"/>
    <s v="64  -  241 km/h"/>
    <s v="150 miles"/>
    <s v="241 km"/>
    <s v="456 Bahnhofstraße, Frankfurt, 60329"/>
    <s v="456"/>
    <s v="Bahnhofstraße"/>
    <s v="Frankfurt"/>
    <n v="60329"/>
    <s v="DEUTSCHLAND"/>
    <x v="2"/>
    <s v="186 EUR"/>
    <n v="193.75"/>
    <n v="22"/>
    <n v="10"/>
    <x v="80"/>
    <x v="1"/>
  </r>
  <r>
    <n v="27"/>
    <s v="Théo"/>
    <s v="Bernard"/>
    <x v="3"/>
    <x v="3"/>
    <x v="2"/>
    <s v="50 mph"/>
    <s v="80 km/h"/>
    <s v="120 km/h"/>
    <s v="120 km/h"/>
    <s v="80  -  120 km/h"/>
    <s v="500 km"/>
    <s v="500 km"/>
    <s v="456 Bahnhofstraße, Frankfurt, 60329"/>
    <s v="456"/>
    <s v="Bahnhofstraße"/>
    <s v="Frankfurt"/>
    <n v="60329"/>
    <s v="DEUTSCHLAND"/>
    <x v="2"/>
    <s v="186 EUR"/>
    <n v="193.75"/>
    <n v="22"/>
    <n v="10"/>
    <x v="80"/>
    <x v="1"/>
  </r>
  <r>
    <n v="28"/>
    <s v="Théo"/>
    <s v="Bernard"/>
    <x v="3"/>
    <x v="5"/>
    <x v="3"/>
    <s v="40 mph"/>
    <s v="64 km/h"/>
    <s v="100 mph"/>
    <s v="161 km/h"/>
    <s v="64  -  161 km/h"/>
    <s v="300 miles"/>
    <s v="483 km"/>
    <s v="789 Lindenweg, Munich, 10179"/>
    <s v="789"/>
    <s v="Lindenweg"/>
    <s v="Munich"/>
    <n v="10179"/>
    <s v="DEUTSCHLAND"/>
    <x v="2"/>
    <s v="232 EUR"/>
    <n v="241.66666666666669"/>
    <n v="17"/>
    <n v="10"/>
    <x v="81"/>
    <x v="1"/>
  </r>
  <r>
    <n v="29"/>
    <s v="Sanya"/>
    <s v="Joshi"/>
    <x v="0"/>
    <x v="5"/>
    <x v="3"/>
    <s v="40 mph"/>
    <s v="64 km/h"/>
    <s v="100 mph"/>
    <s v="161 km/h"/>
    <s v="64  -  161 km/h"/>
    <s v="150 miles"/>
    <s v="241 km"/>
    <s v="321 Gartenstraße, Dresden, 01067"/>
    <s v="321"/>
    <s v="Gartenstraße"/>
    <s v="Dresden"/>
    <n v="1067"/>
    <s v="DEUTSCHLAND"/>
    <x v="2"/>
    <s v="279 EUR"/>
    <n v="290.625"/>
    <n v="12"/>
    <n v="10"/>
    <x v="82"/>
    <x v="1"/>
  </r>
  <r>
    <n v="31"/>
    <s v="Sanya"/>
    <s v="Joshi"/>
    <x v="0"/>
    <x v="4"/>
    <x v="3"/>
    <s v="20 km/h"/>
    <s v="20 km/h"/>
    <s v="100 mph"/>
    <s v="161 km/h"/>
    <s v="20  -  161 km/h"/>
    <s v="150 miles"/>
    <s v="241 km"/>
    <s v="456 Boulevard Saint-Germain, Lyon, 75006"/>
    <s v="456"/>
    <s v="Boulevard Saint-Germain"/>
    <s v="Lyon"/>
    <n v="75006"/>
    <s v="FRANCE"/>
    <x v="2"/>
    <s v="186 EUR"/>
    <n v="193.75"/>
    <n v="16"/>
    <m/>
    <x v="83"/>
    <x v="1"/>
  </r>
  <r>
    <n v="32"/>
    <s v="Fang"/>
    <s v="Liu"/>
    <x v="1"/>
    <x v="5"/>
    <x v="1"/>
    <s v="40 mph"/>
    <s v="64 km/h"/>
    <s v="80 km/h"/>
    <s v="80 km/h"/>
    <s v="64  -  80 km/h"/>
    <s v="500 km"/>
    <s v="500 km"/>
    <s v="789 Avenue des Champs-Élysées, Marseille, 75008"/>
    <s v="789"/>
    <s v="Avenue des Champs-Élysées"/>
    <s v="Marseille"/>
    <n v="75008"/>
    <s v="FRANCE"/>
    <x v="2"/>
    <s v="232 EUR"/>
    <n v="241.66666666666669"/>
    <n v="13"/>
    <n v="15"/>
    <x v="84"/>
    <x v="1"/>
  </r>
  <r>
    <n v="33"/>
    <s v="Fang"/>
    <s v="Liu"/>
    <x v="1"/>
    <x v="3"/>
    <x v="3"/>
    <s v="50 mph"/>
    <s v="80 km/h"/>
    <s v="100 mph"/>
    <s v="161 km/h"/>
    <s v="80  -  161 km/h"/>
    <s v="600 km"/>
    <s v="600 km"/>
    <s v="321 Rue du Faubourg, Toulouse, 75010"/>
    <s v="321"/>
    <s v="Rue du Faubourg"/>
    <s v="Toulouse"/>
    <n v="75010"/>
    <s v="FRANCE"/>
    <x v="2"/>
    <s v="279 EUR"/>
    <n v="290.625"/>
    <n v="8"/>
    <m/>
    <x v="34"/>
    <x v="1"/>
  </r>
  <r>
    <n v="34"/>
    <s v="Fang"/>
    <s v="Liu"/>
    <x v="1"/>
    <x v="3"/>
    <x v="0"/>
    <s v="30 km/h"/>
    <s v="30 km/h"/>
    <s v="80 km/h"/>
    <s v="80 km/h"/>
    <s v="30  -  80 km/h"/>
    <s v="300 miles"/>
    <s v="483 km"/>
    <s v="123 Chang'an Avenue, Beijing, 100001"/>
    <s v="123"/>
    <s v="Chang'an Avenue"/>
    <s v="Beijing"/>
    <n v="100001"/>
    <s v="CHINAA"/>
    <x v="3"/>
    <s v="1,083 CNY"/>
    <n v="148.76373626373626"/>
    <n v="11"/>
    <m/>
    <x v="85"/>
    <x v="1"/>
  </r>
  <r>
    <n v="35"/>
    <s v="Fang"/>
    <s v="Liu"/>
    <x v="1"/>
    <x v="5"/>
    <x v="1"/>
    <s v="20 km/h"/>
    <s v="20 km/h"/>
    <s v="120 km/h"/>
    <s v="120 km/h"/>
    <s v="20  -  120 km/h"/>
    <s v="150 miles"/>
    <s v="241 km"/>
    <s v="456 Wangfujing Street, Shanghai, 100006"/>
    <s v="456"/>
    <s v="Wangfujing Street"/>
    <s v="Shanghai"/>
    <n v="100006"/>
    <s v="CHINAA"/>
    <x v="3"/>
    <s v="1,445 CNY"/>
    <n v="198.48901098901098"/>
    <n v="9"/>
    <m/>
    <x v="36"/>
    <x v="1"/>
  </r>
  <r>
    <n v="38"/>
    <s v="Jonas"/>
    <s v="Fischer"/>
    <x v="2"/>
    <x v="3"/>
    <x v="0"/>
    <s v="50 mph"/>
    <s v="80 km/h"/>
    <s v="100 mph"/>
    <s v="161 km/h"/>
    <s v="80  -  161 km/h"/>
    <s v="300 miles"/>
    <s v="483 km"/>
    <s v="321 Huaihai Road, Guangzhou, 200020"/>
    <s v="321"/>
    <s v="Huaihai Road"/>
    <s v="Guangzhou"/>
    <n v="200020"/>
    <s v="CHINAA"/>
    <x v="3"/>
    <s v="2,069 CNY"/>
    <n v="284.2032967032967"/>
    <n v="5"/>
    <n v="10"/>
    <x v="86"/>
    <x v="1"/>
  </r>
  <r>
    <n v="39"/>
    <s v="Théo"/>
    <s v="Bernard"/>
    <x v="3"/>
    <x v="3"/>
    <x v="0"/>
    <s v="50 mph"/>
    <s v="80 km/h"/>
    <s v="90 km/h"/>
    <s v="90 km/h"/>
    <s v="80  -  90 km/h"/>
    <s v="150 miles"/>
    <s v="241 km"/>
    <s v="123 MG Road, Bangalore, 560001"/>
    <s v="123"/>
    <s v="MG Road"/>
    <s v="Bangalore"/>
    <n v="560001"/>
    <s v="INDIA"/>
    <x v="3"/>
    <s v="12,348 INR"/>
    <n v="141.7192700562378"/>
    <n v="14"/>
    <n v="10"/>
    <x v="87"/>
    <x v="1"/>
  </r>
  <r>
    <n v="45"/>
    <s v="Fang"/>
    <s v="Liu"/>
    <x v="1"/>
    <x v="3"/>
    <x v="2"/>
    <s v="20 km/h"/>
    <s v="20 km/h"/>
    <s v="150 mph"/>
    <s v="241 km/h"/>
    <s v="20  -  241 km/h"/>
    <s v="300 miles"/>
    <s v="483 km"/>
    <s v="789 Victoria Road, Brisbane, 2048"/>
    <s v="789"/>
    <s v="Victoria Road"/>
    <s v="Brisbane"/>
    <n v="2048"/>
    <s v="AUSTRALIA"/>
    <x v="4"/>
    <s v="370 AUD"/>
    <n v="596.77419354838707"/>
    <n v="9"/>
    <m/>
    <x v="88"/>
    <x v="1"/>
  </r>
  <r>
    <n v="46"/>
    <s v="Fang"/>
    <s v="Liu"/>
    <x v="1"/>
    <x v="4"/>
    <x v="2"/>
    <s v="30 km/h"/>
    <s v="30 km/h"/>
    <s v="100 mph"/>
    <s v="161 km/h"/>
    <s v="30  -  161 km/h"/>
    <s v="600 km"/>
    <s v="600 km"/>
    <s v="321 Oxford Street, Perth, 2011"/>
    <s v="321"/>
    <s v="Oxford Street"/>
    <s v="Perth"/>
    <n v="2011"/>
    <s v="AUSTRALIA"/>
    <x v="4"/>
    <s v="444 AUD"/>
    <n v="716.12903225806451"/>
    <n v="6"/>
    <n v="15"/>
    <x v="89"/>
    <x v="1"/>
  </r>
  <r>
    <n v="48"/>
    <s v="Jonas"/>
    <s v="Fischer"/>
    <x v="2"/>
    <x v="4"/>
    <x v="1"/>
    <s v="20 km/h"/>
    <s v="20 km/h"/>
    <s v="80 km/h"/>
    <s v="80 km/h"/>
    <s v="20  -  80 km/h"/>
    <s v="150 miles"/>
    <s v="241 km"/>
    <s v="456 Bree Street, Johannesburg, 8001"/>
    <s v="456"/>
    <s v="Bree Street"/>
    <s v="Johannesburg"/>
    <n v="8001"/>
    <s v="SOUTH AFRICA"/>
    <x v="5"/>
    <s v="3,652 ZAR"/>
    <n v="195.39860888175494"/>
    <n v="10"/>
    <n v="5"/>
    <x v="90"/>
    <x v="1"/>
  </r>
  <r>
    <n v="50"/>
    <s v="Jonas"/>
    <s v="Fischer"/>
    <x v="2"/>
    <x v="3"/>
    <x v="2"/>
    <s v="20 km/h"/>
    <s v="20 km/h"/>
    <s v="80 km/h"/>
    <s v="80 km/h"/>
    <s v="20  -  80 km/h"/>
    <s v="500 km"/>
    <s v="500 km"/>
    <s v="321 Church Street, Pretoria, 8001"/>
    <s v="321"/>
    <s v="Church Street"/>
    <s v="Pretoria"/>
    <n v="8001"/>
    <s v="SOUTH AFRICA"/>
    <x v="5"/>
    <s v="5,478 ZAR"/>
    <n v="293.09791332263239"/>
    <n v="5"/>
    <n v="5"/>
    <x v="91"/>
    <x v="1"/>
  </r>
  <r>
    <n v="51"/>
    <s v="Jonas"/>
    <s v="Fischer"/>
    <x v="2"/>
    <x v="3"/>
    <x v="1"/>
    <s v="50 mph"/>
    <s v="80 km/h"/>
    <s v="120 km/h"/>
    <s v="120 km/h"/>
    <s v="80  -  120 km/h"/>
    <s v="600 km"/>
    <s v="600 km"/>
    <s v="123 Shibuya Crossing, Tokyo, 150-0002"/>
    <s v="123"/>
    <s v="Shibuya Crossing"/>
    <s v="Tokyo"/>
    <s v="150-0002"/>
    <s v="JAPAN"/>
    <x v="3"/>
    <s v="22,313 JPY"/>
    <n v="145.50374959243561"/>
    <n v="18"/>
    <n v="10"/>
    <x v="92"/>
    <x v="1"/>
  </r>
  <r>
    <n v="53"/>
    <s v="Théo"/>
    <s v="Bernard"/>
    <x v="3"/>
    <x v="3"/>
    <x v="1"/>
    <s v="40 mph"/>
    <s v="64 km/h"/>
    <s v="120 km/h"/>
    <s v="120 km/h"/>
    <s v="64  -  120 km/h"/>
    <s v="300 miles"/>
    <s v="483 km"/>
    <s v="789 Roppongi Hills, Yokohama, 106-0032"/>
    <s v="789"/>
    <s v="Roppongi Hills"/>
    <s v="Yokohama"/>
    <s v="106-0032"/>
    <s v="JAPAN"/>
    <x v="3"/>
    <s v="37,188 JPY"/>
    <n v="242.50407564395175"/>
    <n v="12"/>
    <n v="5"/>
    <x v="93"/>
    <x v="1"/>
  </r>
  <r>
    <n v="55"/>
    <s v="Sanya"/>
    <s v="Joshi"/>
    <x v="0"/>
    <x v="5"/>
    <x v="2"/>
    <s v="40 mph"/>
    <s v="64 km/h"/>
    <s v="100 mph"/>
    <s v="161 km/h"/>
    <s v="64  -  161 km/h"/>
    <s v="300 miles"/>
    <s v="483 km"/>
    <s v="321 Ginza, Nagoya, 104-0061"/>
    <s v="321"/>
    <s v="Ginza"/>
    <s v="Nagoya"/>
    <s v="104-0061"/>
    <s v="JAPAN"/>
    <x v="3"/>
    <s v="44,625 JPY"/>
    <n v="291.00097815454842"/>
    <n v="8"/>
    <m/>
    <x v="94"/>
    <x v="1"/>
  </r>
  <r>
    <n v="56"/>
    <s v="Sanya"/>
    <s v="Joshi"/>
    <x v="0"/>
    <x v="5"/>
    <x v="2"/>
    <s v="30 km/h"/>
    <s v="30 km/h"/>
    <s v="150 mph"/>
    <s v="241 km/h"/>
    <s v="30  -  241 km/h"/>
    <s v="500 km"/>
    <s v="500 km"/>
    <s v="1234 Maple Street, Los Angeles, 90210"/>
    <s v="1234"/>
    <s v="Maple Street"/>
    <s v="Los Angeles"/>
    <n v="90210"/>
    <s v="UNITED STATES"/>
    <x v="0"/>
    <s v="150 USD"/>
    <n v="150"/>
    <n v="18"/>
    <n v="15"/>
    <x v="95"/>
    <x v="1"/>
  </r>
  <r>
    <n v="57"/>
    <s v="Sanya"/>
    <s v="Joshi"/>
    <x v="0"/>
    <x v="4"/>
    <x v="1"/>
    <s v="50 mph"/>
    <s v="80 km/h"/>
    <s v="150 mph"/>
    <s v="241 km/h"/>
    <s v="80  -  241 km/h"/>
    <s v="600 km"/>
    <s v="600 km"/>
    <s v="5678 Oak Avenue, New York, 10001"/>
    <s v="5678"/>
    <s v="Oak Avenue"/>
    <s v="New York"/>
    <n v="10001"/>
    <s v="UNITED STATES"/>
    <x v="0"/>
    <s v="200 USD"/>
    <n v="200"/>
    <n v="12"/>
    <n v="10"/>
    <x v="96"/>
    <x v="1"/>
  </r>
  <r>
    <n v="58"/>
    <s v="Fang"/>
    <s v="Liu"/>
    <x v="1"/>
    <x v="5"/>
    <x v="2"/>
    <s v="20 km/h"/>
    <s v="20 km/h"/>
    <s v="120 km/h"/>
    <s v="120 km/h"/>
    <s v="20  -  120 km/h"/>
    <s v="300 miles"/>
    <s v="483 km"/>
    <s v="9101 Pine Drive, Atlanta, 30301"/>
    <s v="9101"/>
    <s v="Pine Drive"/>
    <s v="Atlanta"/>
    <n v="30301"/>
    <s v="UNITED STATES"/>
    <x v="0"/>
    <s v="250 USD"/>
    <n v="250"/>
    <n v="10"/>
    <m/>
    <x v="97"/>
    <x v="1"/>
  </r>
  <r>
    <n v="59"/>
    <s v="Fang"/>
    <s v="Liu"/>
    <x v="1"/>
    <x v="3"/>
    <x v="1"/>
    <s v="40 mph"/>
    <s v="64 km/h"/>
    <s v="80 km/h"/>
    <s v="80 km/h"/>
    <s v="64  -  80 km/h"/>
    <s v="600 km"/>
    <s v="600 km"/>
    <s v="2345 Birch Lane, Chicago, 60614"/>
    <s v="2345"/>
    <s v="Birch Lane"/>
    <s v="Chicago"/>
    <n v="60614"/>
    <s v="UNITED STATES"/>
    <x v="0"/>
    <s v="300 USD"/>
    <n v="300"/>
    <n v="6"/>
    <n v="15"/>
    <x v="98"/>
    <x v="1"/>
  </r>
  <r>
    <n v="61"/>
    <s v="Fang"/>
    <s v="Liu"/>
    <x v="1"/>
    <x v="4"/>
    <x v="2"/>
    <s v="50 mph"/>
    <s v="80 km/h"/>
    <s v="100 mph"/>
    <s v="161 km/h"/>
    <s v="80  -  161 km/h"/>
    <s v="300 miles"/>
    <s v="483 km"/>
    <s v="456 King Road, Ottawa, K1A 0B1"/>
    <s v="456"/>
    <s v="King Road"/>
    <s v="Ottawa"/>
    <s v="K1A 0B1"/>
    <s v="CANADA"/>
    <x v="0"/>
    <s v="272 CAD"/>
    <n v="190.39999999999998"/>
    <n v="11"/>
    <m/>
    <x v="99"/>
    <x v="1"/>
  </r>
  <r>
    <n v="62"/>
    <s v="Jonas"/>
    <s v="Fischer"/>
    <x v="2"/>
    <x v="3"/>
    <x v="2"/>
    <s v="50 mph"/>
    <s v="80 km/h"/>
    <s v="100 mph"/>
    <s v="161 km/h"/>
    <s v="80  -  161 km/h"/>
    <s v="600 km"/>
    <s v="600 km"/>
    <s v="789 Elm Boulevard, Vancouver, L4T 1P5"/>
    <s v="789"/>
    <s v="Elm Boulevard"/>
    <s v="Vancouver"/>
    <s v="L4T 1P5"/>
    <s v="CANADA"/>
    <x v="0"/>
    <s v="340 CAD"/>
    <n v="237.99999999999997"/>
    <n v="7"/>
    <m/>
    <x v="100"/>
    <x v="1"/>
  </r>
  <r>
    <n v="64"/>
    <s v="Jonas"/>
    <s v="Fischer"/>
    <x v="2"/>
    <x v="4"/>
    <x v="2"/>
    <s v="40 mph"/>
    <s v="64 km/h"/>
    <s v="120 km/h"/>
    <s v="120 km/h"/>
    <s v="64  -  120 km/h"/>
    <s v="600 km"/>
    <s v="600 km"/>
    <s v="456 Avenida Reforma, Mexico City, 06080"/>
    <s v="456"/>
    <s v="Avenida Reforma"/>
    <s v="Mexico City"/>
    <n v="6080"/>
    <s v="MÉXICO"/>
    <x v="0"/>
    <s v="2,645 MXN"/>
    <n v="129.02439024390245"/>
    <n v="22"/>
    <m/>
    <x v="101"/>
    <x v="1"/>
  </r>
  <r>
    <n v="65"/>
    <s v="Théo"/>
    <s v="Bernard"/>
    <x v="3"/>
    <x v="3"/>
    <x v="2"/>
    <s v="50 mph"/>
    <s v="80 km/h"/>
    <s v="150 mph"/>
    <s v="241 km/h"/>
    <s v="80  -  241 km/h"/>
    <s v="500 km"/>
    <s v="500 km"/>
    <s v="789 Calle Juárez, Guadalajara, 66000"/>
    <s v="789"/>
    <s v="Calle Juárez"/>
    <s v="Guadalajara"/>
    <n v="66000"/>
    <s v="MÉXICO"/>
    <x v="0"/>
    <s v="3,527 MXN"/>
    <n v="172.04878048780489"/>
    <n v="16"/>
    <n v="10"/>
    <x v="102"/>
    <x v="1"/>
  </r>
  <r>
    <n v="67"/>
    <s v="Théo"/>
    <s v="Bernard"/>
    <x v="3"/>
    <x v="5"/>
    <x v="3"/>
    <s v="40 mph"/>
    <s v="64 km/h"/>
    <s v="150 mph"/>
    <s v="241 km/h"/>
    <s v="64  -  241 km/h"/>
    <s v="600 km"/>
    <s v="600 km"/>
    <s v="678 Calle 5 de Febrero, Puebla, 03230"/>
    <s v="678"/>
    <s v="Calle 5 de Febrero"/>
    <s v="Puebla"/>
    <n v="3230"/>
    <s v="MÉXICO"/>
    <x v="0"/>
    <s v="5,289 MXN"/>
    <n v="258"/>
    <n v="8"/>
    <n v="15"/>
    <x v="103"/>
    <x v="1"/>
  </r>
  <r>
    <n v="68"/>
    <s v="Sanya"/>
    <s v="Joshi"/>
    <x v="0"/>
    <x v="5"/>
    <x v="3"/>
    <s v="20 km/h"/>
    <s v="20 km/h"/>
    <s v="100 mph"/>
    <s v="161 km/h"/>
    <s v="20  -  161 km/h"/>
    <s v="300 miles"/>
    <s v="483 km"/>
    <s v="123 Rua da Liberdade, São Paulo, 01234-000"/>
    <s v="123"/>
    <s v="Rua da Liberdade"/>
    <s v="São Paulo"/>
    <s v="01234-000"/>
    <s v="BRAZIL"/>
    <x v="1"/>
    <s v="758 BRL"/>
    <n v="131.59722222222223"/>
    <n v="20"/>
    <m/>
    <x v="104"/>
    <x v="1"/>
  </r>
  <r>
    <n v="70"/>
    <s v="Sanya"/>
    <s v="Joshi"/>
    <x v="0"/>
    <x v="3"/>
    <x v="1"/>
    <s v="50 mph"/>
    <s v="80 km/h"/>
    <s v="90 km/h"/>
    <s v="90 km/h"/>
    <s v="80  -  90 km/h"/>
    <s v="150 miles"/>
    <s v="241 km"/>
    <s v="789 Rua dos Três Irmãos, Brasília, 05432-000"/>
    <s v="789"/>
    <s v="Rua dos Três Irmãos"/>
    <s v="Brasília"/>
    <s v="05432-000"/>
    <s v="BRAZIL"/>
    <x v="1"/>
    <s v="1,265 BRL"/>
    <n v="219.61805555555557"/>
    <n v="10"/>
    <n v="15"/>
    <x v="105"/>
    <x v="1"/>
  </r>
  <r>
    <n v="71"/>
    <s v="Fang"/>
    <s v="Liu"/>
    <x v="1"/>
    <x v="3"/>
    <x v="1"/>
    <s v="20 km/h"/>
    <s v="20 km/h"/>
    <s v="120 km/h"/>
    <s v="120 km/h"/>
    <s v="20  -  120 km/h"/>
    <s v="150 miles"/>
    <s v="241 km"/>
    <s v="321 Rua das Flores, Belo Horizonte, 01235-000"/>
    <s v="321"/>
    <s v="Rua das Flores"/>
    <s v="Belo Horizonte"/>
    <s v="01235-000"/>
    <s v="BRAZIL"/>
    <x v="1"/>
    <s v="1,512 BRL"/>
    <n v="262.5"/>
    <n v="6"/>
    <m/>
    <x v="106"/>
    <x v="1"/>
  </r>
  <r>
    <n v="74"/>
    <s v="Jonas"/>
    <s v="Fischer"/>
    <x v="2"/>
    <x v="3"/>
    <x v="0"/>
    <s v="40 mph"/>
    <s v="64 km/h"/>
    <s v="120 km/h"/>
    <s v="120 km/h"/>
    <s v="64  -  120 km/h"/>
    <s v="300 miles"/>
    <s v="483 km"/>
    <s v="56 Queen Street, Edinburgh, EH2 4GQ"/>
    <s v="56"/>
    <s v="Queen Street"/>
    <s v="Edinburgh"/>
    <s v="EH2 4GQ"/>
    <s v="GRAND BRITAIN"/>
    <x v="2"/>
    <s v="195 GBP"/>
    <n v="243.75"/>
    <n v="15"/>
    <m/>
    <x v="11"/>
    <x v="1"/>
  </r>
  <r>
    <n v="75"/>
    <s v="Jonas"/>
    <s v="Fischer"/>
    <x v="2"/>
    <x v="4"/>
    <x v="1"/>
    <s v="40 mph"/>
    <s v="64 km/h"/>
    <s v="150 mph"/>
    <s v="241 km/h"/>
    <s v="64  -  241 km/h"/>
    <s v="300 miles"/>
    <s v="483 km"/>
    <s v="78 Church Lane, Birmingham, B1 1AA"/>
    <s v="78"/>
    <s v="Church Lane"/>
    <s v="Birmingham"/>
    <s v="B1 1AA"/>
    <s v="GRAND BRITAIN"/>
    <x v="2"/>
    <s v="234 GBP"/>
    <n v="292.5"/>
    <n v="9"/>
    <n v="15"/>
    <x v="57"/>
    <x v="1"/>
  </r>
  <r>
    <n v="76"/>
    <s v="Jonas"/>
    <s v="Fischer"/>
    <x v="2"/>
    <x v="4"/>
    <x v="3"/>
    <s v="30 km/h"/>
    <s v="30 km/h"/>
    <s v="100 mph"/>
    <s v="161 km/h"/>
    <s v="30  -  161 km/h"/>
    <s v="600 km"/>
    <s v="600 km"/>
    <s v="123 Hauptstraße, Berlin, 10115"/>
    <s v="123"/>
    <s v="Hauptstraße"/>
    <s v="Berlin"/>
    <n v="10115"/>
    <s v="DEUTSCHLAND"/>
    <x v="2"/>
    <s v="139 EUR"/>
    <n v="144.79166666666669"/>
    <n v="25"/>
    <m/>
    <x v="107"/>
    <x v="1"/>
  </r>
  <r>
    <n v="79"/>
    <s v="Théo"/>
    <s v="Bernard"/>
    <x v="3"/>
    <x v="5"/>
    <x v="3"/>
    <s v="40 mph"/>
    <s v="64 km/h"/>
    <s v="80 km/h"/>
    <s v="80 km/h"/>
    <s v="64  -  80 km/h"/>
    <s v="600 km"/>
    <s v="600 km"/>
    <s v="321 Gartenstraße, Dresden, 01067"/>
    <s v="321"/>
    <s v="Gartenstraße"/>
    <s v="Dresden"/>
    <n v="1067"/>
    <s v="DEUTSCHLAND"/>
    <x v="2"/>
    <s v="279 EUR"/>
    <n v="290.625"/>
    <n v="12"/>
    <n v="15"/>
    <x v="108"/>
    <x v="1"/>
  </r>
  <r>
    <n v="82"/>
    <s v="Sanya"/>
    <s v="Joshi"/>
    <x v="0"/>
    <x v="5"/>
    <x v="3"/>
    <s v="40 mph"/>
    <s v="64 km/h"/>
    <s v="80 km/h"/>
    <s v="80 km/h"/>
    <s v="64  -  80 km/h"/>
    <s v="500 km"/>
    <s v="500 km"/>
    <s v="456 Boulevard Saint-Germain, Lyon, 75006"/>
    <s v="456"/>
    <s v="Boulevard Saint-Germain"/>
    <s v="Lyon"/>
    <n v="75006"/>
    <s v="FRANCE"/>
    <x v="2"/>
    <s v="186 EUR"/>
    <n v="193.75"/>
    <n v="14"/>
    <n v="5"/>
    <x v="109"/>
    <x v="1"/>
  </r>
  <r>
    <n v="87"/>
    <s v="Fang"/>
    <s v="Liu"/>
    <x v="1"/>
    <x v="5"/>
    <x v="3"/>
    <s v="30 km/h"/>
    <s v="30 km/h"/>
    <s v="80 km/h"/>
    <s v="80 km/h"/>
    <s v="30  -  80 km/h"/>
    <s v="300 miles"/>
    <s v="483 km"/>
    <s v="789 Nanjing Road, Shenzhen, 200001"/>
    <s v="789"/>
    <s v="Nanjing Road"/>
    <s v="Shenzhen"/>
    <n v="200001"/>
    <s v="CHINAA"/>
    <x v="3"/>
    <s v="1,807 CNY"/>
    <n v="248.21428571428569"/>
    <n v="7"/>
    <n v="15"/>
    <x v="13"/>
    <x v="1"/>
  </r>
  <r>
    <n v="90"/>
    <s v="Jonas"/>
    <s v="Fischer"/>
    <x v="2"/>
    <x v="5"/>
    <x v="3"/>
    <s v="40 mph"/>
    <s v="64 km/h"/>
    <s v="100 mph"/>
    <s v="161 km/h"/>
    <s v="64  -  161 km/h"/>
    <s v="300 miles"/>
    <s v="483 km"/>
    <s v="456 Connaught Place, New Delhi, 110001"/>
    <s v="456"/>
    <s v="Connaught Place"/>
    <s v="New Delhi"/>
    <n v="110001"/>
    <s v="INDIA"/>
    <x v="3"/>
    <s v="16,456 INR"/>
    <n v="188.86720991621715"/>
    <n v="13"/>
    <n v="5"/>
    <x v="110"/>
    <x v="1"/>
  </r>
  <r>
    <n v="91"/>
    <s v="Théo"/>
    <s v="Bernard"/>
    <x v="3"/>
    <x v="5"/>
    <x v="1"/>
    <s v="50 mph"/>
    <s v="80 km/h"/>
    <s v="120 km/h"/>
    <s v="120 km/h"/>
    <s v="80  -  120 km/h"/>
    <s v="300 miles"/>
    <s v="483 km"/>
    <s v="789 Brigade Road, Mumbai, 560025"/>
    <s v="789"/>
    <s v="Brigade Road"/>
    <s v="Mumbai"/>
    <n v="560025"/>
    <s v="INDIA"/>
    <x v="3"/>
    <s v="20,565 INR"/>
    <n v="236.02662687937567"/>
    <n v="11"/>
    <m/>
    <x v="111"/>
    <x v="1"/>
  </r>
  <r>
    <n v="93"/>
    <s v="Théo"/>
    <s v="Bernard"/>
    <x v="3"/>
    <x v="3"/>
    <x v="3"/>
    <s v="20 km/h"/>
    <s v="20 km/h"/>
    <s v="80 km/h"/>
    <s v="80 km/h"/>
    <s v="20  -  80 km/h"/>
    <s v="150 miles"/>
    <s v="241 km"/>
    <s v="123 George Street, Sydney, 2000"/>
    <s v="123"/>
    <s v="George Street"/>
    <s v="Sydney"/>
    <n v="2000"/>
    <s v="AUSTRALIA"/>
    <x v="4"/>
    <s v="222 AUD"/>
    <n v="358.06451612903226"/>
    <n v="14"/>
    <n v="10"/>
    <x v="112"/>
    <x v="1"/>
  </r>
  <r>
    <n v="95"/>
    <s v="Sanya"/>
    <s v="Joshi"/>
    <x v="0"/>
    <x v="4"/>
    <x v="0"/>
    <s v="40 mph"/>
    <s v="64 km/h"/>
    <s v="100 mph"/>
    <s v="161 km/h"/>
    <s v="64  -  161 km/h"/>
    <s v="300 miles"/>
    <s v="483 km"/>
    <s v="789 Victoria Road, Brisbane, 2048"/>
    <s v="789"/>
    <s v="Victoria Road"/>
    <s v="Brisbane"/>
    <n v="2048"/>
    <s v="AUSTRALIA"/>
    <x v="4"/>
    <s v="370 AUD"/>
    <n v="596.77419354838707"/>
    <n v="7"/>
    <m/>
    <x v="113"/>
    <x v="1"/>
  </r>
  <r>
    <n v="99"/>
    <s v="Fang"/>
    <s v="Liu"/>
    <x v="1"/>
    <x v="3"/>
    <x v="3"/>
    <s v="40 mph"/>
    <s v="64 km/h"/>
    <s v="120 km/h"/>
    <s v="120 km/h"/>
    <s v="64  -  120 km/h"/>
    <s v="150 miles"/>
    <s v="241 km"/>
    <s v="456 Bree Street, Johannesburg, 8001"/>
    <s v="456"/>
    <s v="Bree Street"/>
    <s v="Johannesburg"/>
    <n v="8001"/>
    <s v="SOUTH AFRICA"/>
    <x v="5"/>
    <s v="3,652 ZAR"/>
    <n v="195.39860888175494"/>
    <n v="15"/>
    <n v="10"/>
    <x v="114"/>
    <x v="1"/>
  </r>
  <r>
    <n v="102"/>
    <s v="Jonas"/>
    <s v="Fischer"/>
    <x v="2"/>
    <x v="3"/>
    <x v="0"/>
    <s v="40 mph"/>
    <s v="64 km/h"/>
    <s v="100 mph"/>
    <s v="161 km/h"/>
    <s v="64  -  161 km/h"/>
    <s v="600 km"/>
    <s v="600 km"/>
    <s v="123 Shibuya Crossing, Tokyo, 150-0002"/>
    <s v="123"/>
    <s v="Shibuya Crossing"/>
    <s v="Tokyo"/>
    <s v="150-0002"/>
    <s v="JAPAN"/>
    <x v="3"/>
    <s v="22,313 JPY"/>
    <n v="145.50374959243561"/>
    <n v="20"/>
    <n v="5"/>
    <x v="115"/>
    <x v="1"/>
  </r>
  <r>
    <n v="105"/>
    <s v="Théo"/>
    <s v="Bernard"/>
    <x v="3"/>
    <x v="5"/>
    <x v="3"/>
    <s v="30 km/h"/>
    <s v="30 km/h"/>
    <s v="150 mph"/>
    <s v="241 km/h"/>
    <s v="30  -  241 km/h"/>
    <s v="300 miles"/>
    <s v="483 km"/>
    <s v="321 Ginza, Nagoya, 104-0061"/>
    <s v="321"/>
    <s v="Ginza"/>
    <s v="Nagoya"/>
    <s v="104-0061"/>
    <s v="JAPAN"/>
    <x v="3"/>
    <s v="44,625 JPY"/>
    <n v="291.00097815454842"/>
    <n v="10"/>
    <n v="15"/>
    <x v="22"/>
    <x v="1"/>
  </r>
  <r>
    <n v="106"/>
    <s v="Théo"/>
    <s v="Bernard"/>
    <x v="3"/>
    <x v="4"/>
    <x v="0"/>
    <s v="30 km/h"/>
    <s v="30 km/h"/>
    <s v="80 km/h"/>
    <s v="80 km/h"/>
    <s v="30  -  80 km/h"/>
    <s v="150 miles"/>
    <s v="241 km"/>
    <s v="1234 Maple Street, Los Angeles, 90210"/>
    <s v="1234"/>
    <s v="Maple Street"/>
    <s v="Los Angeles"/>
    <n v="90210"/>
    <s v="UNITED STATES"/>
    <x v="0"/>
    <s v="150 USD"/>
    <n v="150"/>
    <n v="18"/>
    <n v="10"/>
    <x v="116"/>
    <x v="1"/>
  </r>
  <r>
    <n v="108"/>
    <s v="Sanya"/>
    <s v="Joshi"/>
    <x v="0"/>
    <x v="3"/>
    <x v="0"/>
    <s v="20 km/h"/>
    <s v="20 km/h"/>
    <s v="150 mph"/>
    <s v="241 km/h"/>
    <s v="20  -  241 km/h"/>
    <s v="600 km"/>
    <s v="600 km"/>
    <s v="9101 Pine Drive, Atlanta, 30301"/>
    <s v="9101"/>
    <s v="Pine Drive"/>
    <s v="Atlanta"/>
    <n v="30301"/>
    <s v="UNITED STATES"/>
    <x v="0"/>
    <s v="250 USD"/>
    <n v="250"/>
    <n v="9"/>
    <n v="15"/>
    <x v="117"/>
    <x v="1"/>
  </r>
  <r>
    <n v="109"/>
    <s v="Sanya"/>
    <s v="Joshi"/>
    <x v="0"/>
    <x v="5"/>
    <x v="2"/>
    <s v="40 mph"/>
    <s v="64 km/h"/>
    <s v="150 mph"/>
    <s v="241 km/h"/>
    <s v="64  -  241 km/h"/>
    <s v="600 km"/>
    <s v="600 km"/>
    <s v="2345 Birch Lane, Chicago, 60614"/>
    <s v="2345"/>
    <s v="Birch Lane"/>
    <s v="Chicago"/>
    <n v="60614"/>
    <s v="UNITED STATES"/>
    <x v="0"/>
    <s v="300 USD"/>
    <n v="300"/>
    <n v="6"/>
    <n v="15"/>
    <x v="98"/>
    <x v="1"/>
  </r>
  <r>
    <n v="112"/>
    <s v="Fang"/>
    <s v="Liu"/>
    <x v="1"/>
    <x v="5"/>
    <x v="2"/>
    <s v="40 mph"/>
    <s v="64 km/h"/>
    <s v="150 mph"/>
    <s v="241 km/h"/>
    <s v="64  -  241 km/h"/>
    <s v="500 km"/>
    <s v="500 km"/>
    <s v="789 Elm Boulevard, Vancouver, L4T 1P5"/>
    <s v="789"/>
    <s v="Elm Boulevard"/>
    <s v="Vancouver"/>
    <s v="L4T 1P5"/>
    <s v="CANADA"/>
    <x v="0"/>
    <s v="340 CAD"/>
    <n v="237.99999999999997"/>
    <n v="13"/>
    <n v="15"/>
    <x v="118"/>
    <x v="1"/>
  </r>
  <r>
    <n v="113"/>
    <s v="Fang"/>
    <s v="Liu"/>
    <x v="1"/>
    <x v="3"/>
    <x v="2"/>
    <s v="40 mph"/>
    <s v="64 km/h"/>
    <s v="100 mph"/>
    <s v="161 km/h"/>
    <s v="64  -  161 km/h"/>
    <s v="500 km"/>
    <s v="500 km"/>
    <s v="321 Cedar Crescent, Calgary, T5A 0H2"/>
    <s v="321"/>
    <s v="Cedar Crescent"/>
    <s v="Calgary"/>
    <s v="T5A 0H2"/>
    <s v="CANADA"/>
    <x v="0"/>
    <s v="408 CAD"/>
    <n v="285.59999999999997"/>
    <n v="8"/>
    <n v="5"/>
    <x v="119"/>
    <x v="1"/>
  </r>
  <r>
    <n v="116"/>
    <s v="Jonas"/>
    <s v="Fischer"/>
    <x v="2"/>
    <x v="4"/>
    <x v="3"/>
    <s v="30 km/h"/>
    <s v="30 km/h"/>
    <s v="80 km/h"/>
    <s v="80 km/h"/>
    <s v="30  -  80 km/h"/>
    <s v="300 miles"/>
    <s v="483 km"/>
    <s v="234 Paseo de la Reforma, Monterrey, 06500"/>
    <s v="234"/>
    <s v="Paseo de la Reforma"/>
    <s v="Monterrey"/>
    <n v="6500"/>
    <s v="MÉXICO"/>
    <x v="0"/>
    <s v="4,404 MXN"/>
    <n v="214.82926829268294"/>
    <n v="11"/>
    <n v="10"/>
    <x v="120"/>
    <x v="1"/>
  </r>
  <r>
    <n v="118"/>
    <s v="Théo"/>
    <s v="Bernard"/>
    <x v="3"/>
    <x v="4"/>
    <x v="3"/>
    <s v="20 km/h"/>
    <s v="20 km/h"/>
    <s v="100 mph"/>
    <s v="161 km/h"/>
    <s v="20  -  161 km/h"/>
    <s v="150 miles"/>
    <s v="241 km"/>
    <s v="678 Calle 5 de Febrero, Puebla, 03230"/>
    <s v="678"/>
    <s v="Calle 5 de Febrero"/>
    <s v="Puebla"/>
    <n v="3230"/>
    <s v="MÉXICO"/>
    <x v="0"/>
    <s v="5,289 MXN"/>
    <n v="258"/>
    <n v="7"/>
    <n v="10"/>
    <x v="121"/>
    <x v="1"/>
  </r>
  <r>
    <n v="119"/>
    <s v="Théo"/>
    <s v="Bernard"/>
    <x v="3"/>
    <x v="5"/>
    <x v="1"/>
    <s v="30 km/h"/>
    <s v="30 km/h"/>
    <s v="150 mph"/>
    <s v="241 km/h"/>
    <s v="30  -  241 km/h"/>
    <s v="300 miles"/>
    <s v="483 km"/>
    <s v="123 Rua da Liberdade, São Paulo, 01234-000"/>
    <s v="123"/>
    <s v="Rua da Liberdade"/>
    <s v="São Paulo"/>
    <s v="01234-000"/>
    <s v="BRAZIL"/>
    <x v="1"/>
    <s v="758 BRL"/>
    <n v="131.59722222222223"/>
    <n v="19"/>
    <m/>
    <x v="122"/>
    <x v="1"/>
  </r>
  <r>
    <n v="121"/>
    <s v="Sanya"/>
    <s v="Joshi"/>
    <x v="0"/>
    <x v="5"/>
    <x v="0"/>
    <s v="30 km/h"/>
    <s v="30 km/h"/>
    <s v="100 mph"/>
    <s v="161 km/h"/>
    <s v="30  -  161 km/h"/>
    <s v="500 km"/>
    <s v="500 km"/>
    <s v="789 Rua dos Três Irmãos, Brasília, 05432-000"/>
    <s v="789"/>
    <s v="Rua dos Três Irmãos"/>
    <s v="Brasília"/>
    <s v="05432-000"/>
    <s v="BRAZIL"/>
    <x v="1"/>
    <s v="1,265 BRL"/>
    <n v="219.61805555555557"/>
    <n v="10"/>
    <n v="10"/>
    <x v="9"/>
    <x v="1"/>
  </r>
  <r>
    <n v="122"/>
    <s v="Sanya"/>
    <s v="Joshi"/>
    <x v="0"/>
    <x v="5"/>
    <x v="2"/>
    <s v="40 mph"/>
    <s v="64 km/h"/>
    <s v="100 mph"/>
    <s v="161 km/h"/>
    <s v="64  -  161 km/h"/>
    <s v="150 miles"/>
    <s v="241 km"/>
    <s v="321 Rua das Flores, Belo Horizonte, 01235-000"/>
    <s v="321"/>
    <s v="Rua das Flores"/>
    <s v="Belo Horizonte"/>
    <s v="01235-000"/>
    <s v="BRAZIL"/>
    <x v="1"/>
    <s v="1,512 BRL"/>
    <n v="262.5"/>
    <n v="5"/>
    <n v="5"/>
    <x v="123"/>
    <x v="1"/>
  </r>
  <r>
    <n v="133"/>
    <s v="Théo"/>
    <s v="Bernard"/>
    <x v="3"/>
    <x v="5"/>
    <x v="2"/>
    <s v="20 km/h"/>
    <s v="20 km/h"/>
    <s v="150 mph"/>
    <s v="241 km/h"/>
    <s v="20  -  241 km/h"/>
    <s v="500 km"/>
    <s v="500 km"/>
    <s v="456 Boulevard Saint-Germain, Lyon, 75006"/>
    <s v="456"/>
    <s v="Boulevard Saint-Germain"/>
    <s v="Lyon"/>
    <n v="75006"/>
    <s v="FRANCE"/>
    <x v="2"/>
    <s v="186 EUR"/>
    <n v="193.75"/>
    <n v="10"/>
    <n v="10"/>
    <x v="124"/>
    <x v="1"/>
  </r>
  <r>
    <n v="134"/>
    <s v="Sanya"/>
    <s v="Joshi"/>
    <x v="0"/>
    <x v="5"/>
    <x v="3"/>
    <s v="40 mph"/>
    <s v="64 km/h"/>
    <s v="120 km/h"/>
    <s v="120 km/h"/>
    <s v="64  -  120 km/h"/>
    <s v="600 km"/>
    <s v="600 km"/>
    <s v="789 Avenue des Champs-Élysées, Marseille, 75008"/>
    <s v="789"/>
    <s v="Avenue des Champs-Élysées"/>
    <s v="Marseille"/>
    <n v="75008"/>
    <s v="FRANCE"/>
    <x v="2"/>
    <s v="232 EUR"/>
    <n v="241.66666666666669"/>
    <n v="8"/>
    <n v="15"/>
    <x v="125"/>
    <x v="1"/>
  </r>
  <r>
    <n v="136"/>
    <s v="Sanya"/>
    <s v="Joshi"/>
    <x v="0"/>
    <x v="3"/>
    <x v="2"/>
    <s v="20 km/h"/>
    <s v="20 km/h"/>
    <s v="150 mph"/>
    <s v="241 km/h"/>
    <s v="20  -  241 km/h"/>
    <s v="300 miles"/>
    <s v="483 km"/>
    <s v="321 Rue du Faubourg, Toulouse, 75010"/>
    <s v="321"/>
    <s v="Rue du Faubourg"/>
    <s v="Toulouse"/>
    <n v="75010"/>
    <s v="FRANCE"/>
    <x v="2"/>
    <s v="279 EUR"/>
    <n v="290.625"/>
    <n v="5"/>
    <n v="10"/>
    <x v="126"/>
    <x v="1"/>
  </r>
  <r>
    <n v="138"/>
    <s v="Fang"/>
    <s v="Liu"/>
    <x v="1"/>
    <x v="3"/>
    <x v="2"/>
    <s v="30 km/h"/>
    <s v="30 km/h"/>
    <s v="100 mph"/>
    <s v="161 km/h"/>
    <s v="30  -  161 km/h"/>
    <s v="500 km"/>
    <s v="500 km"/>
    <s v="456 Wangfujing Street, Shanghai, 100006"/>
    <s v="456"/>
    <s v="Wangfujing Street"/>
    <s v="Shanghai"/>
    <n v="100006"/>
    <s v="CHINAA"/>
    <x v="3"/>
    <s v="1,445 CNY"/>
    <n v="198.48901098901098"/>
    <n v="20"/>
    <m/>
    <x v="127"/>
    <x v="1"/>
  </r>
  <r>
    <n v="139"/>
    <s v="Fang"/>
    <s v="Liu"/>
    <x v="1"/>
    <x v="3"/>
    <x v="0"/>
    <s v="30 km/h"/>
    <s v="30 km/h"/>
    <s v="100 mph"/>
    <s v="161 km/h"/>
    <s v="30  -  161 km/h"/>
    <s v="500 km"/>
    <s v="500 km"/>
    <s v="789 Nanjing Road, Shenzhen, 200001"/>
    <s v="789"/>
    <s v="Nanjing Road"/>
    <s v="Shenzhen"/>
    <n v="200001"/>
    <s v="CHINAA"/>
    <x v="3"/>
    <s v="1,807 CNY"/>
    <n v="248.21428571428569"/>
    <n v="12"/>
    <n v="15"/>
    <x v="128"/>
    <x v="1"/>
  </r>
  <r>
    <n v="140"/>
    <s v="Jonas"/>
    <s v="Fischer"/>
    <x v="2"/>
    <x v="4"/>
    <x v="1"/>
    <s v="50 mph"/>
    <s v="80 km/h"/>
    <s v="150 mph"/>
    <s v="241 km/h"/>
    <s v="80  -  241 km/h"/>
    <s v="300 miles"/>
    <s v="483 km"/>
    <s v="321 Huaihai Road, Guangzhou, 200020"/>
    <s v="321"/>
    <s v="Huaihai Road"/>
    <s v="Guangzhou"/>
    <n v="200020"/>
    <s v="CHINAA"/>
    <x v="3"/>
    <s v="2,069 CNY"/>
    <n v="284.2032967032967"/>
    <n v="7"/>
    <n v="5"/>
    <x v="129"/>
    <x v="1"/>
  </r>
  <r>
    <n v="141"/>
    <s v="Jonas"/>
    <s v="Fischer"/>
    <x v="2"/>
    <x v="5"/>
    <x v="0"/>
    <s v="50 mph"/>
    <s v="80 km/h"/>
    <s v="100 mph"/>
    <s v="161 km/h"/>
    <s v="80  -  161 km/h"/>
    <s v="150 miles"/>
    <s v="241 km"/>
    <s v="123 MG Road, Bangalore, 560001"/>
    <s v="123"/>
    <s v="MG Road"/>
    <s v="Bangalore"/>
    <n v="560001"/>
    <s v="INDIA"/>
    <x v="3"/>
    <s v="12,348 INR"/>
    <n v="141.7192700562378"/>
    <n v="11"/>
    <n v="5"/>
    <x v="130"/>
    <x v="1"/>
  </r>
  <r>
    <n v="142"/>
    <s v="Jonas"/>
    <s v="Fischer"/>
    <x v="2"/>
    <x v="5"/>
    <x v="3"/>
    <s v="50 mph"/>
    <s v="80 km/h"/>
    <s v="120 km/h"/>
    <s v="120 km/h"/>
    <s v="80  -  120 km/h"/>
    <s v="300 miles"/>
    <s v="483 km"/>
    <s v="456 Connaught Place, New Delhi, 110001"/>
    <s v="456"/>
    <s v="Connaught Place"/>
    <s v="New Delhi"/>
    <n v="110001"/>
    <s v="INDIA"/>
    <x v="3"/>
    <s v="16,456 INR"/>
    <n v="188.86720991621715"/>
    <n v="9"/>
    <n v="5"/>
    <x v="131"/>
    <x v="1"/>
  </r>
  <r>
    <n v="143"/>
    <s v="Théo"/>
    <s v="Bernard"/>
    <x v="3"/>
    <x v="5"/>
    <x v="1"/>
    <s v="30 km/h"/>
    <s v="30 km/h"/>
    <s v="80 km/h"/>
    <s v="80 km/h"/>
    <s v="30  -  80 km/h"/>
    <s v="150 miles"/>
    <s v="241 km"/>
    <s v="789 Brigade Road, Mumbai, 560025"/>
    <s v="789"/>
    <s v="Brigade Road"/>
    <s v="Mumbai"/>
    <n v="560025"/>
    <s v="INDIA"/>
    <x v="3"/>
    <s v="20,565 INR"/>
    <n v="236.02662687937567"/>
    <n v="6"/>
    <n v="15"/>
    <x v="132"/>
    <x v="1"/>
  </r>
  <r>
    <n v="144"/>
    <s v="Théo"/>
    <s v="Bernard"/>
    <x v="3"/>
    <x v="3"/>
    <x v="3"/>
    <s v="50 mph"/>
    <s v="80 km/h"/>
    <s v="120 km/h"/>
    <s v="120 km/h"/>
    <s v="80  -  120 km/h"/>
    <s v="300 miles"/>
    <s v="483 km"/>
    <s v="321 Jayanagar, Kolkata, 560041"/>
    <s v="321"/>
    <s v="Jayanagar"/>
    <s v="Kolkata"/>
    <n v="560041"/>
    <s v="INDIA"/>
    <x v="3"/>
    <s v="24,673 INR"/>
    <n v="283.17456673935499"/>
    <n v="5"/>
    <n v="5"/>
    <x v="133"/>
    <x v="1"/>
  </r>
  <r>
    <n v="145"/>
    <s v="Théo"/>
    <s v="Bernard"/>
    <x v="3"/>
    <x v="5"/>
    <x v="3"/>
    <s v="40 mph"/>
    <s v="64 km/h"/>
    <s v="80 km/h"/>
    <s v="80 km/h"/>
    <s v="64  -  80 km/h"/>
    <s v="600 km"/>
    <s v="600 km"/>
    <s v="123 George Street, Sydney, 2000"/>
    <s v="123"/>
    <s v="George Street"/>
    <s v="Sydney"/>
    <n v="2000"/>
    <s v="AUSTRALIA"/>
    <x v="4"/>
    <s v="222 AUD"/>
    <n v="358.06451612903226"/>
    <n v="15"/>
    <n v="15"/>
    <x v="134"/>
    <x v="1"/>
  </r>
  <r>
    <n v="146"/>
    <s v="Théo"/>
    <s v="Bernard"/>
    <x v="3"/>
    <x v="3"/>
    <x v="3"/>
    <s v="30 km/h"/>
    <s v="30 km/h"/>
    <s v="100 mph"/>
    <s v="161 km/h"/>
    <s v="30  -  161 km/h"/>
    <s v="300 miles"/>
    <s v="483 km"/>
    <s v="456 King Street, Melbourne, 3000"/>
    <s v="456"/>
    <s v="King Street"/>
    <s v="Melbourne"/>
    <n v="3000"/>
    <s v="AUSTRALIA"/>
    <x v="4"/>
    <s v="296 AUD"/>
    <n v="477.41935483870969"/>
    <n v="14"/>
    <m/>
    <x v="135"/>
    <x v="1"/>
  </r>
  <r>
    <n v="149"/>
    <s v="Sanya"/>
    <s v="Joshi"/>
    <x v="0"/>
    <x v="5"/>
    <x v="1"/>
    <s v="40 mph"/>
    <s v="64 km/h"/>
    <s v="120 km/h"/>
    <s v="120 km/h"/>
    <s v="64  -  120 km/h"/>
    <s v="600 km"/>
    <s v="600 km"/>
    <s v="321 Oxford Street, Perth, 2011"/>
    <s v="321"/>
    <s v="Oxford Street"/>
    <s v="Perth"/>
    <n v="2011"/>
    <s v="AUSTRALIA"/>
    <x v="4"/>
    <s v="444 AUD"/>
    <n v="716.12903225806451"/>
    <n v="8"/>
    <n v="5"/>
    <x v="19"/>
    <x v="1"/>
  </r>
  <r>
    <n v="150"/>
    <s v="Sanya"/>
    <s v="Joshi"/>
    <x v="0"/>
    <x v="3"/>
    <x v="3"/>
    <s v="20 km/h"/>
    <s v="20 km/h"/>
    <s v="120 km/h"/>
    <s v="120 km/h"/>
    <s v="20  -  120 km/h"/>
    <s v="600 km"/>
    <s v="600 km"/>
    <s v="123 Long Street, Cape Town, 8001"/>
    <s v="123"/>
    <s v="Long Street"/>
    <s v="Cape Town"/>
    <n v="8001"/>
    <s v="SOUTH AFRICA"/>
    <x v="5"/>
    <s v="2,743 ZAR"/>
    <n v="146.76297485286247"/>
    <n v="25"/>
    <m/>
    <x v="1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4" rowHeaderCaption="Month">
  <location ref="A15:B22" firstHeaderRow="1" firstDataRow="1" firstDataCol="1"/>
  <pivotFields count="26"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numFmtId="164"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24" baseField="4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Quarter">
  <location ref="A29:B32" firstHeaderRow="1" firstDataRow="1" firstDataCol="1"/>
  <pivotFields count="26">
    <pivotField showAll="0"/>
    <pivotField showAll="0"/>
    <pivotField showAll="0"/>
    <pivotField showAll="0"/>
    <pivotField showAll="0">
      <items count="7">
        <item x="1"/>
        <item x="2"/>
        <item x="0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numFmtId="164" showAll="0"/>
    <pivotField axis="axisRow" showAll="0">
      <items count="3">
        <item x="0"/>
        <item x="1"/>
        <item t="default"/>
      </items>
    </pivotField>
  </pivotFields>
  <rowFields count="1">
    <field x="25"/>
  </rowFields>
  <rowItems count="3">
    <i>
      <x/>
    </i>
    <i>
      <x v="1"/>
    </i>
    <i t="grand">
      <x/>
    </i>
  </rowItems>
  <colItems count="1">
    <i/>
  </colItems>
  <dataFields count="1">
    <dataField name="Suma de Total Sales" fld="24" baseField="0" baseItem="0" numFmtId="16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11" rowHeaderCaption="Region">
  <location ref="A1:B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2"/>
        <item x="0"/>
        <item x="4"/>
        <item x="1"/>
        <item t="default"/>
      </items>
    </pivotField>
    <pivotField showAll="0"/>
    <pivotField numFmtId="164" showAll="0"/>
    <pivotField showAll="0"/>
    <pivotField showAll="0"/>
    <pivotField dataField="1" numFmtId="164" showAll="0"/>
    <pivotField showAll="0"/>
  </pivotFields>
  <rowFields count="1">
    <field x="1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24" baseField="19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">
  <location ref="T1:U30" firstHeaderRow="1" firstDataRow="1" firstDataCol="1"/>
  <pivotFields count="26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2"/>
        <item x="0"/>
        <item x="4"/>
        <item x="1"/>
        <item t="default"/>
      </items>
    </pivotField>
    <pivotField showAll="0"/>
    <pivotField numFmtId="164" showAll="0"/>
    <pivotField showAll="0"/>
    <pivotField showAll="0"/>
    <pivotField dataField="1" numFmtId="164" showAll="0"/>
    <pivotField showAll="0"/>
  </pivotFields>
  <rowFields count="2">
    <field x="5"/>
    <field x="19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a de Total Sales" fld="24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7" cacheId="0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8" rowHeaderCaption="Product Type">
  <location ref="K15:L20" firstHeaderRow="1" firstDataRow="1" firstDataCol="1"/>
  <pivotFields count="26"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numFmtId="164" showAll="0"/>
    <pivotField showAll="0"/>
  </pivotFields>
  <rowFields count="1">
    <field x="5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Total Sales" fld="24" baseField="5" baseItem="1" numFmtId="164"/>
  </dataFields>
  <formats count="4">
    <format dxfId="3">
      <pivotArea collapsedLevelsAreSubtotals="1" fieldPosition="0">
        <references count="1">
          <reference field="5" count="1">
            <x v="1"/>
          </reference>
        </references>
      </pivotArea>
    </format>
    <format dxfId="2">
      <pivotArea dataOnly="0" labelOnly="1" fieldPosition="0">
        <references count="1">
          <reference field="5" count="1">
            <x v="1"/>
          </reference>
        </references>
      </pivotArea>
    </format>
    <format dxfId="1">
      <pivotArea collapsedLevelsAreSubtotals="1" fieldPosition="0">
        <references count="1">
          <reference field="5" count="1">
            <x v="1"/>
          </reference>
        </references>
      </pivotArea>
    </format>
    <format dxfId="0">
      <pivotArea dataOnly="0" labelOnly="1" fieldPosition="0">
        <references count="1">
          <reference field="5" count="1">
            <x v="1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4" rowHeaderCaption="Rep Name">
  <location ref="K1:L6" firstHeaderRow="1" firstDataRow="1" firstDataCol="1"/>
  <pivotFields count="26">
    <pivotField showAll="0"/>
    <pivotField showAll="0"/>
    <pivotField showAll="0"/>
    <pivotField axis="axisRow" showAll="0" sortType="a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numFmtId="164" showAll="0">
      <items count="138">
        <item x="17"/>
        <item x="73"/>
        <item x="75"/>
        <item x="132"/>
        <item x="37"/>
        <item x="25"/>
        <item x="64"/>
        <item x="123"/>
        <item x="86"/>
        <item x="126"/>
        <item x="133"/>
        <item x="91"/>
        <item x="2"/>
        <item x="72"/>
        <item x="71"/>
        <item x="13"/>
        <item x="130"/>
        <item x="98"/>
        <item x="106"/>
        <item x="63"/>
        <item x="21"/>
        <item x="15"/>
        <item x="39"/>
        <item x="131"/>
        <item x="121"/>
        <item x="85"/>
        <item x="125"/>
        <item x="62"/>
        <item x="100"/>
        <item x="16"/>
        <item x="70"/>
        <item x="14"/>
        <item x="124"/>
        <item x="103"/>
        <item x="35"/>
        <item x="87"/>
        <item x="36"/>
        <item x="1"/>
        <item x="6"/>
        <item x="90"/>
        <item x="105"/>
        <item x="129"/>
        <item x="69"/>
        <item x="20"/>
        <item x="117"/>
        <item x="9"/>
        <item x="45"/>
        <item x="7"/>
        <item x="65"/>
        <item x="0"/>
        <item x="24"/>
        <item x="33"/>
        <item x="99"/>
        <item x="53"/>
        <item x="120"/>
        <item x="74"/>
        <item x="68"/>
        <item x="5"/>
        <item x="38"/>
        <item x="96"/>
        <item x="27"/>
        <item x="119"/>
        <item x="4"/>
        <item x="57"/>
        <item x="61"/>
        <item x="95"/>
        <item x="34"/>
        <item x="94"/>
        <item x="110"/>
        <item x="92"/>
        <item x="44"/>
        <item x="116"/>
        <item x="8"/>
        <item x="22"/>
        <item x="12"/>
        <item x="102"/>
        <item x="43"/>
        <item x="97"/>
        <item x="122"/>
        <item x="128"/>
        <item x="51"/>
        <item x="109"/>
        <item x="3"/>
        <item x="59"/>
        <item x="111"/>
        <item x="52"/>
        <item x="23"/>
        <item x="118"/>
        <item x="104"/>
        <item x="114"/>
        <item x="84"/>
        <item x="32"/>
        <item x="60"/>
        <item x="93"/>
        <item x="115"/>
        <item x="42"/>
        <item x="48"/>
        <item x="101"/>
        <item x="58"/>
        <item x="46"/>
        <item x="47"/>
        <item x="78"/>
        <item x="108"/>
        <item x="54"/>
        <item x="26"/>
        <item x="83"/>
        <item x="76"/>
        <item x="82"/>
        <item x="49"/>
        <item x="41"/>
        <item x="50"/>
        <item x="56"/>
        <item x="77"/>
        <item x="31"/>
        <item x="55"/>
        <item x="107"/>
        <item x="89"/>
        <item x="11"/>
        <item x="136"/>
        <item x="30"/>
        <item x="29"/>
        <item x="81"/>
        <item x="10"/>
        <item x="80"/>
        <item x="127"/>
        <item x="40"/>
        <item x="28"/>
        <item x="79"/>
        <item x="113"/>
        <item x="112"/>
        <item x="134"/>
        <item x="18"/>
        <item x="88"/>
        <item x="19"/>
        <item x="66"/>
        <item x="67"/>
        <item x="135"/>
        <item t="default"/>
      </items>
    </pivotField>
    <pivotField showAll="0"/>
  </pivotFields>
  <rowFields count="1">
    <field x="3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Sum of Total Sales" fld="24" baseField="3" baseItem="1" numFmtId="164"/>
  </dataFields>
  <formats count="2">
    <format dxfId="5">
      <pivotArea collapsedLevelsAreSubtotals="1" fieldPosition="0">
        <references count="1">
          <reference field="3" count="1">
            <x v="1"/>
          </reference>
        </references>
      </pivotArea>
    </format>
    <format dxfId="4">
      <pivotArea dataOnly="0" labelOnly="1" fieldPosition="0">
        <references count="1">
          <reference field="3" count="1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151" totalsRowShown="0" headerRowDxfId="36" dataDxfId="34" headerRowBorderDxfId="35" tableBorderDxfId="33" totalsRowBorderDxfId="32">
  <autoFilter ref="A1:Z151"/>
  <sortState ref="A2:Z151">
    <sortCondition ref="A4:A151"/>
  </sortState>
  <tableColumns count="26">
    <tableColumn id="1" name="Sales Rep ID" dataDxfId="31"/>
    <tableColumn id="2" name="Rep First Name" dataDxfId="30"/>
    <tableColumn id="3" name="Rep Last Name" dataDxfId="29"/>
    <tableColumn id="29" name="Rep Name" dataDxfId="28">
      <calculatedColumnFormula>C2&amp;", "&amp;B2</calculatedColumnFormula>
    </tableColumn>
    <tableColumn id="4" name="Month" dataDxfId="27"/>
    <tableColumn id="5" name="Product Type" dataDxfId="26"/>
    <tableColumn id="6" name="Min S" dataDxfId="25"/>
    <tableColumn id="26" name="Min Speed" dataDxfId="24">
      <calculatedColumnFormula>IF(RIGHT(G2,4)="km/h",G2,(ROUND(VALUE(LEFT(G2,FIND(" ",G2)-1)*1.609),0)&amp;" km/h"))</calculatedColumnFormula>
    </tableColumn>
    <tableColumn id="7" name="Max S" dataDxfId="23"/>
    <tableColumn id="27" name="Max Speed" dataDxfId="22">
      <calculatedColumnFormula>IF(RIGHT(I2,4)="km/h",I2,(ROUND(VALUE(LEFT(I2,FIND(" ",I2)-1)*1.609),0)&amp;" km/h"))</calculatedColumnFormula>
    </tableColumn>
    <tableColumn id="30" name="Range Speed" dataDxfId="21">
      <calculatedColumnFormula>LEFT(H2,FIND(" ",H2)-1)&amp;"  -  "&amp;LEFT(J2,FIND(" ",J2)-1)&amp;" km/h"</calculatedColumnFormula>
    </tableColumn>
    <tableColumn id="8" name="D" dataDxfId="20"/>
    <tableColumn id="28" name="Distance" dataDxfId="19">
      <calculatedColumnFormula>IFERROR(IF(RIGHT(L2,2)="km",L2,(ROUND(VALUE(LEFT(L2,FIND(" ",L2)-1)*1.609),0)&amp;" km")),"")</calculatedColumnFormula>
    </tableColumn>
    <tableColumn id="9" name="Shipping Address" dataDxfId="18"/>
    <tableColumn id="14" name="Street Number" dataDxfId="17">
      <calculatedColumnFormula>LEFT(N2,FIND(" ",N2)-1)</calculatedColumnFormula>
    </tableColumn>
    <tableColumn id="17" name="Street Name" dataDxfId="16"/>
    <tableColumn id="21" name="City" dataDxfId="15"/>
    <tableColumn id="15" name="Postal Code" dataDxfId="14"/>
    <tableColumn id="10" name="Country Code" dataDxfId="13"/>
    <tableColumn id="23" name="Region" dataDxfId="12"/>
    <tableColumn id="11" name="Price" dataDxfId="11"/>
    <tableColumn id="24" name="Unit Price ($)" dataDxfId="10">
      <calculatedColumnFormula>IF(RIGHT(U2,3)="USD",VALUE(LEFT(U2,LEN(U2)-4)),IF(RIGHT(U2,3)="CAD",VALUE(LEFT(U2,LEN(U2)-4))*0.7,IF(RIGHT(U2,3)="MXN",VALUE(LEFT(U2,LEN(U2)-4))/20.5,IF(RIGHT(U2,3)="AUD",VALUE(LEFT(U2,LEN(U2)-4)/0.62),IF(RIGHT(U2,3)="BRL",VALUE(LEFT(U2,LEN(U2)-4)/5.76),IF(RIGHT(U2,3)="CNY",VALUE(LEFT(U2,LEN(U2)-4)/7.28),IF(RIGHT(U2,3)="EUR",VALUE(LEFT(U2,LEN(U2)-4)/0.96),IF(RIGHT(U2,3)="GBP",VALUE(LEFT(U2,LEN(U2)-4)/0.8),IF(RIGHT(U2,3)="INR",VALUE(LEFT(U2,LEN(U2)-4)/87.13),IF(RIGHT(U2,3)="JPY",VALUE(LEFT(U2,LEN(U2)-4)/153.35),VALUE(LEFT(U2,LEN(U2)-4)/18.69)))))))))))</calculatedColumnFormula>
    </tableColumn>
    <tableColumn id="12" name="Units Sold" dataDxfId="9"/>
    <tableColumn id="13" name="Discount (%)" dataDxfId="8"/>
    <tableColumn id="25" name="Total Sales" dataDxfId="7">
      <calculatedColumnFormula>V2*W2*(1-X2/100)</calculatedColumnFormula>
    </tableColumn>
    <tableColumn id="16" name="Quarter" dataDxfId="6">
      <calculatedColumnFormula>IF(OR(E2="January",E2="February",E2="March"),"Q1","Q2")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2"/>
  <sheetViews>
    <sheetView workbookViewId="0">
      <selection activeCell="A31" sqref="A31"/>
    </sheetView>
  </sheetViews>
  <sheetFormatPr defaultColWidth="9.109375" defaultRowHeight="14.4" x14ac:dyDescent="0.3"/>
  <cols>
    <col min="1" max="1" width="18.5546875" bestFit="1" customWidth="1"/>
    <col min="2" max="2" width="21.33203125" style="6" customWidth="1"/>
    <col min="3" max="4" width="16.44140625" style="11" customWidth="1"/>
    <col min="5" max="5" width="20" customWidth="1"/>
    <col min="6" max="6" width="25" customWidth="1"/>
    <col min="7" max="7" width="22.109375" customWidth="1"/>
    <col min="8" max="8" width="22.33203125" customWidth="1"/>
    <col min="9" max="11" width="26.44140625" customWidth="1"/>
    <col min="12" max="13" width="24" customWidth="1"/>
    <col min="14" max="14" width="55.88671875" customWidth="1"/>
    <col min="15" max="15" width="20.44140625" bestFit="1" customWidth="1"/>
    <col min="16" max="16" width="29" bestFit="1" customWidth="1"/>
    <col min="17" max="18" width="18.6640625" customWidth="1"/>
    <col min="19" max="19" width="26.33203125" customWidth="1"/>
    <col min="20" max="20" width="22.88671875" customWidth="1"/>
    <col min="21" max="21" width="17.5546875" customWidth="1"/>
    <col min="22" max="22" width="18.6640625" bestFit="1" customWidth="1"/>
    <col min="23" max="23" width="16" bestFit="1" customWidth="1"/>
    <col min="24" max="24" width="18.44140625" bestFit="1" customWidth="1"/>
    <col min="25" max="25" width="16.88671875" bestFit="1" customWidth="1"/>
    <col min="26" max="26" width="13.44140625" bestFit="1" customWidth="1"/>
  </cols>
  <sheetData>
    <row r="1" spans="1:26" ht="30.75" customHeight="1" x14ac:dyDescent="0.3">
      <c r="A1" s="3" t="s">
        <v>0</v>
      </c>
      <c r="B1" s="2" t="s">
        <v>1</v>
      </c>
      <c r="C1" s="7" t="s">
        <v>2</v>
      </c>
      <c r="D1" s="16" t="s">
        <v>274</v>
      </c>
      <c r="E1" s="2" t="s">
        <v>3</v>
      </c>
      <c r="F1" s="2" t="s">
        <v>4</v>
      </c>
      <c r="G1" s="16" t="s">
        <v>272</v>
      </c>
      <c r="H1" s="16" t="s">
        <v>5</v>
      </c>
      <c r="I1" s="16" t="s">
        <v>271</v>
      </c>
      <c r="J1" s="16" t="s">
        <v>6</v>
      </c>
      <c r="K1" s="16" t="s">
        <v>275</v>
      </c>
      <c r="L1" s="16" t="s">
        <v>273</v>
      </c>
      <c r="M1" s="16" t="s">
        <v>7</v>
      </c>
      <c r="N1" s="2" t="s">
        <v>8</v>
      </c>
      <c r="O1" s="2" t="s">
        <v>134</v>
      </c>
      <c r="P1" s="2" t="s">
        <v>246</v>
      </c>
      <c r="Q1" s="2" t="s">
        <v>247</v>
      </c>
      <c r="R1" s="2" t="s">
        <v>248</v>
      </c>
      <c r="S1" s="2" t="s">
        <v>9</v>
      </c>
      <c r="T1" s="2" t="s">
        <v>267</v>
      </c>
      <c r="U1" s="16" t="s">
        <v>269</v>
      </c>
      <c r="V1" s="16" t="s">
        <v>268</v>
      </c>
      <c r="W1" s="2" t="s">
        <v>10</v>
      </c>
      <c r="X1" s="4" t="s">
        <v>11</v>
      </c>
      <c r="Y1" s="16" t="s">
        <v>270</v>
      </c>
      <c r="Z1" s="2" t="s">
        <v>279</v>
      </c>
    </row>
    <row r="2" spans="1:26" x14ac:dyDescent="0.3">
      <c r="A2" s="28">
        <v>1</v>
      </c>
      <c r="B2" s="12" t="s">
        <v>12</v>
      </c>
      <c r="C2" s="12" t="s">
        <v>13</v>
      </c>
      <c r="D2" s="12" t="str">
        <f t="shared" ref="D2:D33" si="0">C2&amp;", "&amp;B2</f>
        <v>Joshi, Sanya</v>
      </c>
      <c r="E2" s="12" t="s">
        <v>14</v>
      </c>
      <c r="F2" s="12" t="s">
        <v>15</v>
      </c>
      <c r="G2" s="12" t="s">
        <v>16</v>
      </c>
      <c r="H2" s="12" t="str">
        <f t="shared" ref="H2:H33" si="1">IF(RIGHT(G2,4)="km/h",G2,(ROUND(VALUE(LEFT(G2,FIND(" ",G2)-1)*1.609),0)&amp;" km/h"))</f>
        <v>64 km/h</v>
      </c>
      <c r="I2" s="12" t="s">
        <v>17</v>
      </c>
      <c r="J2" s="12" t="str">
        <f t="shared" ref="J2:J33" si="2">IF(RIGHT(I2,4)="km/h",I2,(ROUND(VALUE(LEFT(I2,FIND(" ",I2)-1)*1.609),0)&amp;" km/h"))</f>
        <v>120 km/h</v>
      </c>
      <c r="K2" s="12" t="str">
        <f t="shared" ref="K2:K33" si="3">LEFT(H2,FIND(" ",H2)-1)&amp;"  -  "&amp;LEFT(J2,FIND(" ",J2)-1)&amp;" km/h"</f>
        <v>64  -  120 km/h</v>
      </c>
      <c r="L2" s="12" t="s">
        <v>18</v>
      </c>
      <c r="M2" s="12" t="str">
        <f t="shared" ref="M2:M33" si="4">IFERROR(IF(RIGHT(L2,2)="km",L2,(ROUND(VALUE(LEFT(L2,FIND(" ",L2)-1)*1.609),0)&amp;" km")),"")</f>
        <v>500 km</v>
      </c>
      <c r="N2" s="12" t="s">
        <v>19</v>
      </c>
      <c r="O2" s="12" t="str">
        <f t="shared" ref="O2:O33" si="5">LEFT(N2,FIND(" ",N2)-1)</f>
        <v>1234</v>
      </c>
      <c r="P2" s="14" t="s">
        <v>135</v>
      </c>
      <c r="Q2" s="14" t="s">
        <v>182</v>
      </c>
      <c r="R2" s="12">
        <v>90210</v>
      </c>
      <c r="S2" s="12" t="s">
        <v>253</v>
      </c>
      <c r="T2" s="12" t="s">
        <v>261</v>
      </c>
      <c r="U2" s="12" t="s">
        <v>20</v>
      </c>
      <c r="V2" s="20">
        <f t="shared" ref="V2:V33" si="6">IF(RIGHT(U2,3)="USD",VALUE(LEFT(U2,LEN(U2)-4)),IF(RIGHT(U2,3)="CAD",VALUE(LEFT(U2,LEN(U2)-4))*0.7,IF(RIGHT(U2,3)="MXN",VALUE(LEFT(U2,LEN(U2)-4))/20.5,IF(RIGHT(U2,3)="AUD",VALUE(LEFT(U2,LEN(U2)-4)/0.62),IF(RIGHT(U2,3)="BRL",VALUE(LEFT(U2,LEN(U2)-4)/5.76),IF(RIGHT(U2,3)="CNY",VALUE(LEFT(U2,LEN(U2)-4)/7.28),IF(RIGHT(U2,3)="EUR",VALUE(LEFT(U2,LEN(U2)-4)/0.96),IF(RIGHT(U2,3)="GBP",VALUE(LEFT(U2,LEN(U2)-4)/0.8),IF(RIGHT(U2,3)="INR",VALUE(LEFT(U2,LEN(U2)-4)/87.13),IF(RIGHT(U2,3)="JPY",VALUE(LEFT(U2,LEN(U2)-4)/153.35),VALUE(LEFT(U2,LEN(U2)-4)/18.69)))))))))))</f>
        <v>150</v>
      </c>
      <c r="W2" s="8">
        <v>15</v>
      </c>
      <c r="X2" s="22">
        <v>5</v>
      </c>
      <c r="Y2" s="18">
        <f t="shared" ref="Y2:Y33" si="7">V2*W2*(1-X2/100)</f>
        <v>2137.5</v>
      </c>
      <c r="Z2" s="27" t="str">
        <f t="shared" ref="Z2:Z33" si="8">IF(OR(E2="January",E2="February",E2="March"),"Q1","Q2")</f>
        <v>Q2</v>
      </c>
    </row>
    <row r="3" spans="1:26" x14ac:dyDescent="0.3">
      <c r="A3" s="28">
        <v>2</v>
      </c>
      <c r="B3" s="12" t="s">
        <v>12</v>
      </c>
      <c r="C3" s="12" t="s">
        <v>13</v>
      </c>
      <c r="D3" s="12" t="str">
        <f t="shared" si="0"/>
        <v>Joshi, Sanya</v>
      </c>
      <c r="E3" s="12" t="s">
        <v>21</v>
      </c>
      <c r="F3" s="12" t="s">
        <v>15</v>
      </c>
      <c r="G3" s="12" t="s">
        <v>22</v>
      </c>
      <c r="H3" s="12" t="str">
        <f t="shared" si="1"/>
        <v>80 km/h</v>
      </c>
      <c r="I3" s="12" t="s">
        <v>23</v>
      </c>
      <c r="J3" s="12" t="str">
        <f t="shared" si="2"/>
        <v>241 km/h</v>
      </c>
      <c r="K3" s="12" t="str">
        <f t="shared" si="3"/>
        <v>80  -  241 km/h</v>
      </c>
      <c r="L3" s="12" t="s">
        <v>24</v>
      </c>
      <c r="M3" s="12" t="str">
        <f t="shared" si="4"/>
        <v>483 km</v>
      </c>
      <c r="N3" s="12" t="s">
        <v>19</v>
      </c>
      <c r="O3" s="12" t="str">
        <f t="shared" si="5"/>
        <v>1234</v>
      </c>
      <c r="P3" s="14" t="s">
        <v>135</v>
      </c>
      <c r="Q3" s="14" t="s">
        <v>182</v>
      </c>
      <c r="R3" s="12">
        <v>90210</v>
      </c>
      <c r="S3" s="12" t="s">
        <v>253</v>
      </c>
      <c r="T3" s="12" t="s">
        <v>261</v>
      </c>
      <c r="U3" s="12" t="s">
        <v>20</v>
      </c>
      <c r="V3" s="17">
        <f t="shared" si="6"/>
        <v>150</v>
      </c>
      <c r="W3" s="8">
        <v>15</v>
      </c>
      <c r="X3" s="22">
        <v>10</v>
      </c>
      <c r="Y3" s="18">
        <f t="shared" si="7"/>
        <v>2025</v>
      </c>
      <c r="Z3" s="27" t="str">
        <f t="shared" si="8"/>
        <v>Q1</v>
      </c>
    </row>
    <row r="4" spans="1:26" x14ac:dyDescent="0.3">
      <c r="A4" s="28">
        <v>3</v>
      </c>
      <c r="B4" s="12" t="s">
        <v>12</v>
      </c>
      <c r="C4" s="12" t="s">
        <v>13</v>
      </c>
      <c r="D4" s="12" t="str">
        <f t="shared" si="0"/>
        <v>Joshi, Sanya</v>
      </c>
      <c r="E4" s="12" t="s">
        <v>14</v>
      </c>
      <c r="F4" s="12" t="s">
        <v>25</v>
      </c>
      <c r="G4" s="12" t="s">
        <v>16</v>
      </c>
      <c r="H4" s="12" t="str">
        <f t="shared" si="1"/>
        <v>64 km/h</v>
      </c>
      <c r="I4" s="12" t="s">
        <v>23</v>
      </c>
      <c r="J4" s="12" t="str">
        <f t="shared" si="2"/>
        <v>241 km/h</v>
      </c>
      <c r="K4" s="12" t="str">
        <f t="shared" si="3"/>
        <v>64  -  241 km/h</v>
      </c>
      <c r="L4" s="12" t="s">
        <v>26</v>
      </c>
      <c r="M4" s="12" t="str">
        <f t="shared" si="4"/>
        <v>241 km</v>
      </c>
      <c r="N4" s="12" t="s">
        <v>27</v>
      </c>
      <c r="O4" s="12" t="str">
        <f t="shared" si="5"/>
        <v>5678</v>
      </c>
      <c r="P4" s="14" t="s">
        <v>136</v>
      </c>
      <c r="Q4" s="14" t="s">
        <v>183</v>
      </c>
      <c r="R4" s="12">
        <v>10001</v>
      </c>
      <c r="S4" s="12" t="s">
        <v>253</v>
      </c>
      <c r="T4" s="12" t="s">
        <v>261</v>
      </c>
      <c r="U4" s="12" t="s">
        <v>28</v>
      </c>
      <c r="V4" s="17">
        <f t="shared" si="6"/>
        <v>200</v>
      </c>
      <c r="W4" s="8">
        <v>10</v>
      </c>
      <c r="X4" s="22">
        <v>5</v>
      </c>
      <c r="Y4" s="18">
        <f t="shared" si="7"/>
        <v>1900</v>
      </c>
      <c r="Z4" s="27" t="str">
        <f t="shared" si="8"/>
        <v>Q2</v>
      </c>
    </row>
    <row r="5" spans="1:26" x14ac:dyDescent="0.3">
      <c r="A5" s="28">
        <v>4</v>
      </c>
      <c r="B5" s="12" t="s">
        <v>12</v>
      </c>
      <c r="C5" s="12" t="s">
        <v>13</v>
      </c>
      <c r="D5" s="12" t="str">
        <f t="shared" si="0"/>
        <v>Joshi, Sanya</v>
      </c>
      <c r="E5" s="12" t="s">
        <v>29</v>
      </c>
      <c r="F5" s="12" t="s">
        <v>15</v>
      </c>
      <c r="G5" s="12" t="s">
        <v>30</v>
      </c>
      <c r="H5" s="12" t="str">
        <f t="shared" si="1"/>
        <v>30 km/h</v>
      </c>
      <c r="I5" s="12" t="s">
        <v>17</v>
      </c>
      <c r="J5" s="12" t="str">
        <f t="shared" si="2"/>
        <v>120 km/h</v>
      </c>
      <c r="K5" s="12" t="str">
        <f t="shared" si="3"/>
        <v>30  -  120 km/h</v>
      </c>
      <c r="L5" s="19" t="s">
        <v>64</v>
      </c>
      <c r="M5" s="12" t="str">
        <f t="shared" si="4"/>
        <v>600 km</v>
      </c>
      <c r="N5" s="12" t="s">
        <v>31</v>
      </c>
      <c r="O5" s="12" t="str">
        <f t="shared" si="5"/>
        <v>9101</v>
      </c>
      <c r="P5" s="14" t="s">
        <v>137</v>
      </c>
      <c r="Q5" s="14" t="s">
        <v>184</v>
      </c>
      <c r="R5" s="12">
        <v>30301</v>
      </c>
      <c r="S5" s="12" t="s">
        <v>253</v>
      </c>
      <c r="T5" s="12" t="s">
        <v>261</v>
      </c>
      <c r="U5" s="12" t="s">
        <v>32</v>
      </c>
      <c r="V5" s="17">
        <f t="shared" si="6"/>
        <v>250</v>
      </c>
      <c r="W5" s="8">
        <v>8</v>
      </c>
      <c r="X5" s="22">
        <v>10</v>
      </c>
      <c r="Y5" s="18">
        <f t="shared" si="7"/>
        <v>1800</v>
      </c>
      <c r="Z5" s="27" t="str">
        <f t="shared" si="8"/>
        <v>Q1</v>
      </c>
    </row>
    <row r="6" spans="1:26" x14ac:dyDescent="0.3">
      <c r="A6" s="28">
        <v>5</v>
      </c>
      <c r="B6" s="12" t="s">
        <v>33</v>
      </c>
      <c r="C6" s="12" t="s">
        <v>34</v>
      </c>
      <c r="D6" s="12" t="str">
        <f t="shared" si="0"/>
        <v>Liu, Fang</v>
      </c>
      <c r="E6" s="12" t="s">
        <v>35</v>
      </c>
      <c r="F6" s="12" t="s">
        <v>25</v>
      </c>
      <c r="G6" s="12" t="s">
        <v>22</v>
      </c>
      <c r="H6" s="12" t="str">
        <f t="shared" si="1"/>
        <v>80 km/h</v>
      </c>
      <c r="I6" s="12" t="s">
        <v>23</v>
      </c>
      <c r="J6" s="12" t="str">
        <f t="shared" si="2"/>
        <v>241 km/h</v>
      </c>
      <c r="K6" s="12" t="str">
        <f t="shared" si="3"/>
        <v>80  -  241 km/h</v>
      </c>
      <c r="L6" s="12" t="s">
        <v>24</v>
      </c>
      <c r="M6" s="12" t="str">
        <f t="shared" si="4"/>
        <v>483 km</v>
      </c>
      <c r="N6" s="12" t="s">
        <v>36</v>
      </c>
      <c r="O6" s="12" t="str">
        <f t="shared" si="5"/>
        <v>2345</v>
      </c>
      <c r="P6" s="14" t="s">
        <v>138</v>
      </c>
      <c r="Q6" s="14" t="s">
        <v>185</v>
      </c>
      <c r="R6" s="12">
        <v>60614</v>
      </c>
      <c r="S6" s="12" t="s">
        <v>253</v>
      </c>
      <c r="T6" s="12" t="s">
        <v>261</v>
      </c>
      <c r="U6" s="12" t="s">
        <v>37</v>
      </c>
      <c r="V6" s="17">
        <f t="shared" si="6"/>
        <v>300</v>
      </c>
      <c r="W6" s="8">
        <v>5</v>
      </c>
      <c r="X6" s="22">
        <v>5</v>
      </c>
      <c r="Y6" s="18">
        <f t="shared" si="7"/>
        <v>1425</v>
      </c>
      <c r="Z6" s="27" t="str">
        <f t="shared" si="8"/>
        <v>Q1</v>
      </c>
    </row>
    <row r="7" spans="1:26" x14ac:dyDescent="0.3">
      <c r="A7" s="28">
        <v>6</v>
      </c>
      <c r="B7" s="12" t="s">
        <v>33</v>
      </c>
      <c r="C7" s="12" t="s">
        <v>34</v>
      </c>
      <c r="D7" s="12" t="str">
        <f t="shared" si="0"/>
        <v>Liu, Fang</v>
      </c>
      <c r="E7" s="12" t="s">
        <v>14</v>
      </c>
      <c r="F7" s="12" t="s">
        <v>15</v>
      </c>
      <c r="G7" s="12" t="s">
        <v>30</v>
      </c>
      <c r="H7" s="12" t="str">
        <f t="shared" si="1"/>
        <v>30 km/h</v>
      </c>
      <c r="I7" s="12" t="s">
        <v>23</v>
      </c>
      <c r="J7" s="12" t="str">
        <f t="shared" si="2"/>
        <v>241 km/h</v>
      </c>
      <c r="K7" s="12" t="str">
        <f t="shared" si="3"/>
        <v>30  -  241 km/h</v>
      </c>
      <c r="L7" s="12" t="s">
        <v>18</v>
      </c>
      <c r="M7" s="12" t="str">
        <f t="shared" si="4"/>
        <v>500 km</v>
      </c>
      <c r="N7" s="12" t="s">
        <v>38</v>
      </c>
      <c r="O7" s="12" t="str">
        <f t="shared" si="5"/>
        <v>123</v>
      </c>
      <c r="P7" s="14" t="s">
        <v>139</v>
      </c>
      <c r="Q7" s="14" t="s">
        <v>186</v>
      </c>
      <c r="R7" s="14" t="s">
        <v>230</v>
      </c>
      <c r="S7" s="12" t="s">
        <v>252</v>
      </c>
      <c r="T7" s="12" t="s">
        <v>261</v>
      </c>
      <c r="U7" s="12" t="s">
        <v>39</v>
      </c>
      <c r="V7" s="17">
        <f t="shared" si="6"/>
        <v>142.79999999999998</v>
      </c>
      <c r="W7" s="8">
        <v>12</v>
      </c>
      <c r="X7" s="22"/>
      <c r="Y7" s="18">
        <f t="shared" si="7"/>
        <v>1713.6</v>
      </c>
      <c r="Z7" s="27" t="str">
        <f t="shared" si="8"/>
        <v>Q2</v>
      </c>
    </row>
    <row r="8" spans="1:26" x14ac:dyDescent="0.3">
      <c r="A8" s="28">
        <v>7</v>
      </c>
      <c r="B8" s="12" t="s">
        <v>33</v>
      </c>
      <c r="C8" s="12" t="s">
        <v>34</v>
      </c>
      <c r="D8" s="12" t="str">
        <f t="shared" si="0"/>
        <v>Liu, Fang</v>
      </c>
      <c r="E8" s="12" t="s">
        <v>14</v>
      </c>
      <c r="F8" s="12" t="s">
        <v>40</v>
      </c>
      <c r="G8" s="12" t="s">
        <v>22</v>
      </c>
      <c r="H8" s="12" t="str">
        <f t="shared" si="1"/>
        <v>80 km/h</v>
      </c>
      <c r="I8" s="12" t="s">
        <v>41</v>
      </c>
      <c r="J8" s="12" t="str">
        <f t="shared" si="2"/>
        <v>80 km/h</v>
      </c>
      <c r="K8" s="12" t="str">
        <f t="shared" si="3"/>
        <v>80  -  80 km/h</v>
      </c>
      <c r="L8" s="12" t="s">
        <v>18</v>
      </c>
      <c r="M8" s="12" t="str">
        <f t="shared" si="4"/>
        <v>500 km</v>
      </c>
      <c r="N8" s="12" t="s">
        <v>38</v>
      </c>
      <c r="O8" s="12" t="str">
        <f t="shared" si="5"/>
        <v>123</v>
      </c>
      <c r="P8" s="14" t="s">
        <v>139</v>
      </c>
      <c r="Q8" s="14" t="s">
        <v>186</v>
      </c>
      <c r="R8" s="14" t="s">
        <v>230</v>
      </c>
      <c r="S8" s="12" t="s">
        <v>252</v>
      </c>
      <c r="T8" s="12" t="s">
        <v>261</v>
      </c>
      <c r="U8" s="12" t="s">
        <v>39</v>
      </c>
      <c r="V8" s="17">
        <f t="shared" si="6"/>
        <v>142.79999999999998</v>
      </c>
      <c r="W8" s="8">
        <v>12</v>
      </c>
      <c r="X8" s="22">
        <v>15</v>
      </c>
      <c r="Y8" s="18">
        <f t="shared" si="7"/>
        <v>1456.56</v>
      </c>
      <c r="Z8" s="27" t="str">
        <f t="shared" si="8"/>
        <v>Q2</v>
      </c>
    </row>
    <row r="9" spans="1:26" x14ac:dyDescent="0.3">
      <c r="A9" s="28">
        <v>8</v>
      </c>
      <c r="B9" s="12" t="s">
        <v>42</v>
      </c>
      <c r="C9" s="12" t="s">
        <v>43</v>
      </c>
      <c r="D9" s="12" t="str">
        <f t="shared" si="0"/>
        <v>Fischer, Jonas</v>
      </c>
      <c r="E9" s="12" t="s">
        <v>44</v>
      </c>
      <c r="F9" s="12" t="s">
        <v>40</v>
      </c>
      <c r="G9" s="12" t="s">
        <v>45</v>
      </c>
      <c r="H9" s="12" t="str">
        <f t="shared" si="1"/>
        <v>20 km/h</v>
      </c>
      <c r="I9" s="12" t="s">
        <v>23</v>
      </c>
      <c r="J9" s="12" t="str">
        <f t="shared" si="2"/>
        <v>241 km/h</v>
      </c>
      <c r="K9" s="12" t="str">
        <f t="shared" si="3"/>
        <v>20  -  241 km/h</v>
      </c>
      <c r="L9" s="12" t="s">
        <v>18</v>
      </c>
      <c r="M9" s="12" t="str">
        <f t="shared" si="4"/>
        <v>500 km</v>
      </c>
      <c r="N9" s="12" t="s">
        <v>46</v>
      </c>
      <c r="O9" s="12" t="str">
        <f t="shared" si="5"/>
        <v>456</v>
      </c>
      <c r="P9" s="14" t="s">
        <v>140</v>
      </c>
      <c r="Q9" s="14" t="s">
        <v>187</v>
      </c>
      <c r="R9" s="14" t="s">
        <v>231</v>
      </c>
      <c r="S9" s="12" t="s">
        <v>252</v>
      </c>
      <c r="T9" s="12" t="s">
        <v>261</v>
      </c>
      <c r="U9" s="12" t="s">
        <v>47</v>
      </c>
      <c r="V9" s="17">
        <f t="shared" si="6"/>
        <v>190.39999999999998</v>
      </c>
      <c r="W9" s="8">
        <v>9</v>
      </c>
      <c r="X9" s="22"/>
      <c r="Y9" s="18">
        <f t="shared" si="7"/>
        <v>1713.6</v>
      </c>
      <c r="Z9" s="27" t="str">
        <f t="shared" si="8"/>
        <v>Q2</v>
      </c>
    </row>
    <row r="10" spans="1:26" x14ac:dyDescent="0.3">
      <c r="A10" s="28">
        <v>9</v>
      </c>
      <c r="B10" s="12" t="s">
        <v>42</v>
      </c>
      <c r="C10" s="12" t="s">
        <v>43</v>
      </c>
      <c r="D10" s="12" t="str">
        <f t="shared" si="0"/>
        <v>Fischer, Jonas</v>
      </c>
      <c r="E10" s="12" t="s">
        <v>44</v>
      </c>
      <c r="F10" s="12" t="s">
        <v>25</v>
      </c>
      <c r="G10" s="12" t="s">
        <v>30</v>
      </c>
      <c r="H10" s="12" t="str">
        <f t="shared" si="1"/>
        <v>30 km/h</v>
      </c>
      <c r="I10" s="12" t="s">
        <v>23</v>
      </c>
      <c r="J10" s="12" t="str">
        <f t="shared" si="2"/>
        <v>241 km/h</v>
      </c>
      <c r="K10" s="12" t="str">
        <f t="shared" si="3"/>
        <v>30  -  241 km/h</v>
      </c>
      <c r="L10" s="12" t="s">
        <v>26</v>
      </c>
      <c r="M10" s="12" t="str">
        <f t="shared" si="4"/>
        <v>241 km</v>
      </c>
      <c r="N10" s="12" t="s">
        <v>48</v>
      </c>
      <c r="O10" s="12" t="str">
        <f t="shared" si="5"/>
        <v>789</v>
      </c>
      <c r="P10" s="14" t="s">
        <v>141</v>
      </c>
      <c r="Q10" s="14" t="s">
        <v>188</v>
      </c>
      <c r="R10" s="14" t="s">
        <v>232</v>
      </c>
      <c r="S10" s="12" t="s">
        <v>252</v>
      </c>
      <c r="T10" s="12" t="s">
        <v>261</v>
      </c>
      <c r="U10" s="12" t="s">
        <v>49</v>
      </c>
      <c r="V10" s="17">
        <f t="shared" si="6"/>
        <v>237.99999999999997</v>
      </c>
      <c r="W10" s="8">
        <v>6</v>
      </c>
      <c r="X10" s="22"/>
      <c r="Y10" s="18">
        <f t="shared" si="7"/>
        <v>1427.9999999999998</v>
      </c>
      <c r="Z10" s="27" t="str">
        <f t="shared" si="8"/>
        <v>Q2</v>
      </c>
    </row>
    <row r="11" spans="1:26" x14ac:dyDescent="0.3">
      <c r="A11" s="28">
        <v>10</v>
      </c>
      <c r="B11" s="12" t="s">
        <v>42</v>
      </c>
      <c r="C11" s="12" t="s">
        <v>43</v>
      </c>
      <c r="D11" s="12" t="str">
        <f t="shared" si="0"/>
        <v>Fischer, Jonas</v>
      </c>
      <c r="E11" s="12" t="s">
        <v>14</v>
      </c>
      <c r="F11" s="12" t="s">
        <v>40</v>
      </c>
      <c r="G11" s="12" t="s">
        <v>45</v>
      </c>
      <c r="H11" s="12" t="str">
        <f t="shared" si="1"/>
        <v>20 km/h</v>
      </c>
      <c r="I11" s="12" t="s">
        <v>41</v>
      </c>
      <c r="J11" s="12" t="str">
        <f t="shared" si="2"/>
        <v>80 km/h</v>
      </c>
      <c r="K11" s="12" t="str">
        <f t="shared" si="3"/>
        <v>20  -  80 km/h</v>
      </c>
      <c r="L11" s="12" t="s">
        <v>18</v>
      </c>
      <c r="M11" s="12" t="str">
        <f t="shared" si="4"/>
        <v>500 km</v>
      </c>
      <c r="N11" s="12" t="s">
        <v>50</v>
      </c>
      <c r="O11" s="12" t="str">
        <f t="shared" si="5"/>
        <v>321</v>
      </c>
      <c r="P11" s="14" t="s">
        <v>142</v>
      </c>
      <c r="Q11" s="14" t="s">
        <v>189</v>
      </c>
      <c r="R11" s="14" t="s">
        <v>233</v>
      </c>
      <c r="S11" s="12" t="s">
        <v>252</v>
      </c>
      <c r="T11" s="12" t="s">
        <v>261</v>
      </c>
      <c r="U11" s="12" t="s">
        <v>51</v>
      </c>
      <c r="V11" s="17">
        <f t="shared" si="6"/>
        <v>285.59999999999997</v>
      </c>
      <c r="W11" s="8">
        <v>4</v>
      </c>
      <c r="X11" s="22">
        <v>15</v>
      </c>
      <c r="Y11" s="18">
        <f t="shared" si="7"/>
        <v>971.03999999999985</v>
      </c>
      <c r="Z11" s="27" t="str">
        <f t="shared" si="8"/>
        <v>Q2</v>
      </c>
    </row>
    <row r="12" spans="1:26" x14ac:dyDescent="0.3">
      <c r="A12" s="28">
        <v>11</v>
      </c>
      <c r="B12" s="12" t="s">
        <v>42</v>
      </c>
      <c r="C12" s="12" t="s">
        <v>43</v>
      </c>
      <c r="D12" s="12" t="str">
        <f t="shared" si="0"/>
        <v>Fischer, Jonas</v>
      </c>
      <c r="E12" s="12" t="s">
        <v>29</v>
      </c>
      <c r="F12" s="12" t="s">
        <v>40</v>
      </c>
      <c r="G12" s="12" t="s">
        <v>22</v>
      </c>
      <c r="H12" s="12" t="str">
        <f t="shared" si="1"/>
        <v>80 km/h</v>
      </c>
      <c r="I12" s="12" t="s">
        <v>52</v>
      </c>
      <c r="J12" s="12" t="str">
        <f t="shared" si="2"/>
        <v>161 km/h</v>
      </c>
      <c r="K12" s="12" t="str">
        <f t="shared" si="3"/>
        <v>80  -  161 km/h</v>
      </c>
      <c r="L12" s="19" t="s">
        <v>64</v>
      </c>
      <c r="M12" s="12" t="str">
        <f t="shared" si="4"/>
        <v>600 km</v>
      </c>
      <c r="N12" s="12" t="s">
        <v>53</v>
      </c>
      <c r="O12" s="12" t="str">
        <f t="shared" si="5"/>
        <v>456</v>
      </c>
      <c r="P12" s="14" t="s">
        <v>143</v>
      </c>
      <c r="Q12" s="14" t="s">
        <v>190</v>
      </c>
      <c r="R12" s="12">
        <v>6080</v>
      </c>
      <c r="S12" s="12" t="s">
        <v>251</v>
      </c>
      <c r="T12" s="12" t="s">
        <v>261</v>
      </c>
      <c r="U12" s="12" t="s">
        <v>54</v>
      </c>
      <c r="V12" s="17">
        <f t="shared" si="6"/>
        <v>129.02439024390245</v>
      </c>
      <c r="W12" s="8">
        <v>20</v>
      </c>
      <c r="X12" s="22"/>
      <c r="Y12" s="18">
        <f t="shared" si="7"/>
        <v>2580.4878048780488</v>
      </c>
      <c r="Z12" s="27" t="str">
        <f t="shared" si="8"/>
        <v>Q1</v>
      </c>
    </row>
    <row r="13" spans="1:26" x14ac:dyDescent="0.3">
      <c r="A13" s="28">
        <v>12</v>
      </c>
      <c r="B13" s="12" t="s">
        <v>55</v>
      </c>
      <c r="C13" s="12" t="s">
        <v>56</v>
      </c>
      <c r="D13" s="12" t="str">
        <f t="shared" si="0"/>
        <v>Bernard, Théo</v>
      </c>
      <c r="E13" s="12" t="s">
        <v>35</v>
      </c>
      <c r="F13" s="12" t="s">
        <v>40</v>
      </c>
      <c r="G13" s="12" t="s">
        <v>22</v>
      </c>
      <c r="H13" s="12" t="str">
        <f t="shared" si="1"/>
        <v>80 km/h</v>
      </c>
      <c r="I13" s="19" t="s">
        <v>276</v>
      </c>
      <c r="J13" s="12" t="str">
        <f t="shared" si="2"/>
        <v>90 km/h</v>
      </c>
      <c r="K13" s="12" t="str">
        <f t="shared" si="3"/>
        <v>80  -  90 km/h</v>
      </c>
      <c r="L13" s="12" t="s">
        <v>24</v>
      </c>
      <c r="M13" s="12" t="str">
        <f t="shared" si="4"/>
        <v>483 km</v>
      </c>
      <c r="N13" s="12" t="s">
        <v>57</v>
      </c>
      <c r="O13" s="12" t="str">
        <f t="shared" si="5"/>
        <v>789</v>
      </c>
      <c r="P13" s="14" t="s">
        <v>144</v>
      </c>
      <c r="Q13" s="14" t="s">
        <v>191</v>
      </c>
      <c r="R13" s="12">
        <v>66000</v>
      </c>
      <c r="S13" s="12" t="s">
        <v>251</v>
      </c>
      <c r="T13" s="12" t="s">
        <v>261</v>
      </c>
      <c r="U13" s="12" t="s">
        <v>58</v>
      </c>
      <c r="V13" s="17">
        <f t="shared" si="6"/>
        <v>172.04878048780489</v>
      </c>
      <c r="W13" s="8">
        <v>15</v>
      </c>
      <c r="X13" s="22">
        <v>15</v>
      </c>
      <c r="Y13" s="18">
        <f t="shared" si="7"/>
        <v>2193.6219512195125</v>
      </c>
      <c r="Z13" s="27" t="str">
        <f t="shared" si="8"/>
        <v>Q1</v>
      </c>
    </row>
    <row r="14" spans="1:26" x14ac:dyDescent="0.3">
      <c r="A14" s="28">
        <v>13</v>
      </c>
      <c r="B14" s="12" t="s">
        <v>55</v>
      </c>
      <c r="C14" s="12" t="s">
        <v>56</v>
      </c>
      <c r="D14" s="12" t="str">
        <f t="shared" si="0"/>
        <v>Bernard, Théo</v>
      </c>
      <c r="E14" s="12" t="s">
        <v>35</v>
      </c>
      <c r="F14" s="12" t="s">
        <v>40</v>
      </c>
      <c r="G14" s="12" t="s">
        <v>45</v>
      </c>
      <c r="H14" s="12" t="str">
        <f t="shared" si="1"/>
        <v>20 km/h</v>
      </c>
      <c r="I14" s="12" t="s">
        <v>41</v>
      </c>
      <c r="J14" s="12" t="str">
        <f t="shared" si="2"/>
        <v>80 km/h</v>
      </c>
      <c r="K14" s="12" t="str">
        <f t="shared" si="3"/>
        <v>20  -  80 km/h</v>
      </c>
      <c r="L14" s="12" t="s">
        <v>18</v>
      </c>
      <c r="M14" s="12" t="str">
        <f t="shared" si="4"/>
        <v>500 km</v>
      </c>
      <c r="N14" s="12" t="s">
        <v>59</v>
      </c>
      <c r="O14" s="12" t="str">
        <f t="shared" si="5"/>
        <v>234</v>
      </c>
      <c r="P14" s="14" t="s">
        <v>145</v>
      </c>
      <c r="Q14" s="14" t="s">
        <v>192</v>
      </c>
      <c r="R14" s="12">
        <v>6500</v>
      </c>
      <c r="S14" s="12" t="s">
        <v>251</v>
      </c>
      <c r="T14" s="12" t="s">
        <v>261</v>
      </c>
      <c r="U14" s="12" t="s">
        <v>60</v>
      </c>
      <c r="V14" s="17">
        <f t="shared" si="6"/>
        <v>214.82926829268294</v>
      </c>
      <c r="W14" s="8">
        <v>10</v>
      </c>
      <c r="X14" s="22"/>
      <c r="Y14" s="18">
        <f t="shared" si="7"/>
        <v>2148.2926829268295</v>
      </c>
      <c r="Z14" s="27" t="str">
        <f t="shared" si="8"/>
        <v>Q1</v>
      </c>
    </row>
    <row r="15" spans="1:26" x14ac:dyDescent="0.3">
      <c r="A15" s="28">
        <v>14</v>
      </c>
      <c r="B15" s="12" t="s">
        <v>55</v>
      </c>
      <c r="C15" s="12" t="s">
        <v>56</v>
      </c>
      <c r="D15" s="12" t="str">
        <f t="shared" si="0"/>
        <v>Bernard, Théo</v>
      </c>
      <c r="E15" s="12" t="s">
        <v>35</v>
      </c>
      <c r="F15" s="12" t="s">
        <v>25</v>
      </c>
      <c r="G15" s="12" t="s">
        <v>16</v>
      </c>
      <c r="H15" s="12" t="str">
        <f t="shared" si="1"/>
        <v>64 km/h</v>
      </c>
      <c r="I15" s="12" t="s">
        <v>41</v>
      </c>
      <c r="J15" s="12" t="str">
        <f t="shared" si="2"/>
        <v>80 km/h</v>
      </c>
      <c r="K15" s="12" t="str">
        <f t="shared" si="3"/>
        <v>64  -  80 km/h</v>
      </c>
      <c r="L15" s="12" t="s">
        <v>26</v>
      </c>
      <c r="M15" s="12" t="str">
        <f t="shared" si="4"/>
        <v>241 km</v>
      </c>
      <c r="N15" s="12" t="s">
        <v>61</v>
      </c>
      <c r="O15" s="12" t="str">
        <f t="shared" si="5"/>
        <v>678</v>
      </c>
      <c r="P15" s="14" t="s">
        <v>146</v>
      </c>
      <c r="Q15" s="14" t="s">
        <v>193</v>
      </c>
      <c r="R15" s="12">
        <v>3230</v>
      </c>
      <c r="S15" s="12" t="s">
        <v>251</v>
      </c>
      <c r="T15" s="12" t="s">
        <v>261</v>
      </c>
      <c r="U15" s="12" t="s">
        <v>62</v>
      </c>
      <c r="V15" s="17">
        <f t="shared" si="6"/>
        <v>258</v>
      </c>
      <c r="W15" s="8">
        <v>7</v>
      </c>
      <c r="X15" s="22"/>
      <c r="Y15" s="18">
        <f t="shared" si="7"/>
        <v>1806</v>
      </c>
      <c r="Z15" s="27" t="str">
        <f t="shared" si="8"/>
        <v>Q1</v>
      </c>
    </row>
    <row r="16" spans="1:26" x14ac:dyDescent="0.3">
      <c r="A16" s="28">
        <v>15</v>
      </c>
      <c r="B16" s="12" t="s">
        <v>12</v>
      </c>
      <c r="C16" s="12" t="s">
        <v>13</v>
      </c>
      <c r="D16" s="12" t="str">
        <f t="shared" si="0"/>
        <v>Joshi, Sanya</v>
      </c>
      <c r="E16" s="12" t="s">
        <v>44</v>
      </c>
      <c r="F16" s="12" t="s">
        <v>63</v>
      </c>
      <c r="G16" s="12" t="s">
        <v>30</v>
      </c>
      <c r="H16" s="12" t="str">
        <f t="shared" si="1"/>
        <v>30 km/h</v>
      </c>
      <c r="I16" s="12" t="s">
        <v>52</v>
      </c>
      <c r="J16" s="12" t="str">
        <f t="shared" si="2"/>
        <v>161 km/h</v>
      </c>
      <c r="K16" s="12" t="str">
        <f t="shared" si="3"/>
        <v>30  -  161 km/h</v>
      </c>
      <c r="L16" s="12" t="s">
        <v>64</v>
      </c>
      <c r="M16" s="12" t="str">
        <f t="shared" si="4"/>
        <v>600 km</v>
      </c>
      <c r="N16" s="12" t="s">
        <v>65</v>
      </c>
      <c r="O16" s="12" t="str">
        <f t="shared" si="5"/>
        <v>123</v>
      </c>
      <c r="P16" s="14" t="s">
        <v>147</v>
      </c>
      <c r="Q16" s="14" t="s">
        <v>194</v>
      </c>
      <c r="R16" s="14" t="s">
        <v>234</v>
      </c>
      <c r="S16" s="12" t="s">
        <v>249</v>
      </c>
      <c r="T16" s="12" t="s">
        <v>262</v>
      </c>
      <c r="U16" s="12" t="s">
        <v>66</v>
      </c>
      <c r="V16" s="17">
        <f t="shared" si="6"/>
        <v>131.59722222222223</v>
      </c>
      <c r="W16" s="8">
        <v>18</v>
      </c>
      <c r="X16" s="22">
        <v>10</v>
      </c>
      <c r="Y16" s="18">
        <f t="shared" si="7"/>
        <v>2131.875</v>
      </c>
      <c r="Z16" s="27" t="str">
        <f t="shared" si="8"/>
        <v>Q2</v>
      </c>
    </row>
    <row r="17" spans="1:26" x14ac:dyDescent="0.3">
      <c r="A17" s="28">
        <v>16</v>
      </c>
      <c r="B17" s="12" t="s">
        <v>12</v>
      </c>
      <c r="C17" s="12" t="s">
        <v>13</v>
      </c>
      <c r="D17" s="12" t="str">
        <f t="shared" si="0"/>
        <v>Joshi, Sanya</v>
      </c>
      <c r="E17" s="12" t="s">
        <v>29</v>
      </c>
      <c r="F17" s="12" t="s">
        <v>40</v>
      </c>
      <c r="G17" s="12" t="s">
        <v>22</v>
      </c>
      <c r="H17" s="12" t="str">
        <f t="shared" si="1"/>
        <v>80 km/h</v>
      </c>
      <c r="I17" s="12" t="s">
        <v>23</v>
      </c>
      <c r="J17" s="12" t="str">
        <f t="shared" si="2"/>
        <v>241 km/h</v>
      </c>
      <c r="K17" s="12" t="str">
        <f t="shared" si="3"/>
        <v>80  -  241 km/h</v>
      </c>
      <c r="L17" s="12" t="s">
        <v>26</v>
      </c>
      <c r="M17" s="12" t="str">
        <f t="shared" si="4"/>
        <v>241 km</v>
      </c>
      <c r="N17" s="12" t="s">
        <v>65</v>
      </c>
      <c r="O17" s="12" t="str">
        <f t="shared" si="5"/>
        <v>123</v>
      </c>
      <c r="P17" s="14" t="s">
        <v>147</v>
      </c>
      <c r="Q17" s="14" t="s">
        <v>194</v>
      </c>
      <c r="R17" s="14" t="s">
        <v>234</v>
      </c>
      <c r="S17" s="12" t="s">
        <v>249</v>
      </c>
      <c r="T17" s="12" t="s">
        <v>262</v>
      </c>
      <c r="U17" s="12" t="s">
        <v>66</v>
      </c>
      <c r="V17" s="17">
        <f t="shared" si="6"/>
        <v>131.59722222222223</v>
      </c>
      <c r="W17" s="8">
        <v>18</v>
      </c>
      <c r="X17" s="22">
        <v>15</v>
      </c>
      <c r="Y17" s="18">
        <f t="shared" si="7"/>
        <v>2013.4375</v>
      </c>
      <c r="Z17" s="27" t="str">
        <f t="shared" si="8"/>
        <v>Q1</v>
      </c>
    </row>
    <row r="18" spans="1:26" x14ac:dyDescent="0.3">
      <c r="A18" s="28">
        <v>17</v>
      </c>
      <c r="B18" s="12" t="s">
        <v>12</v>
      </c>
      <c r="C18" s="12" t="s">
        <v>13</v>
      </c>
      <c r="D18" s="12" t="str">
        <f t="shared" si="0"/>
        <v>Joshi, Sanya</v>
      </c>
      <c r="E18" s="12" t="s">
        <v>21</v>
      </c>
      <c r="F18" s="12" t="s">
        <v>40</v>
      </c>
      <c r="G18" s="12" t="s">
        <v>30</v>
      </c>
      <c r="H18" s="12" t="str">
        <f t="shared" si="1"/>
        <v>30 km/h</v>
      </c>
      <c r="I18" s="12" t="s">
        <v>17</v>
      </c>
      <c r="J18" s="12" t="str">
        <f t="shared" si="2"/>
        <v>120 km/h</v>
      </c>
      <c r="K18" s="12" t="str">
        <f t="shared" si="3"/>
        <v>30  -  120 km/h</v>
      </c>
      <c r="L18" s="12" t="s">
        <v>64</v>
      </c>
      <c r="M18" s="12" t="str">
        <f t="shared" si="4"/>
        <v>600 km</v>
      </c>
      <c r="N18" s="12" t="s">
        <v>67</v>
      </c>
      <c r="O18" s="12" t="str">
        <f t="shared" si="5"/>
        <v>456</v>
      </c>
      <c r="P18" s="14" t="s">
        <v>148</v>
      </c>
      <c r="Q18" s="14" t="s">
        <v>195</v>
      </c>
      <c r="R18" s="14" t="s">
        <v>235</v>
      </c>
      <c r="S18" s="12" t="s">
        <v>249</v>
      </c>
      <c r="T18" s="12" t="s">
        <v>262</v>
      </c>
      <c r="U18" s="12" t="s">
        <v>68</v>
      </c>
      <c r="V18" s="17">
        <f t="shared" si="6"/>
        <v>175.69444444444446</v>
      </c>
      <c r="W18" s="8">
        <v>14</v>
      </c>
      <c r="X18" s="22"/>
      <c r="Y18" s="18">
        <f t="shared" si="7"/>
        <v>2459.7222222222226</v>
      </c>
      <c r="Z18" s="27" t="str">
        <f t="shared" si="8"/>
        <v>Q1</v>
      </c>
    </row>
    <row r="19" spans="1:26" x14ac:dyDescent="0.3">
      <c r="A19" s="28">
        <v>18</v>
      </c>
      <c r="B19" s="12" t="s">
        <v>33</v>
      </c>
      <c r="C19" s="12" t="s">
        <v>34</v>
      </c>
      <c r="D19" s="12" t="str">
        <f t="shared" si="0"/>
        <v>Liu, Fang</v>
      </c>
      <c r="E19" s="12" t="s">
        <v>35</v>
      </c>
      <c r="F19" s="12" t="s">
        <v>15</v>
      </c>
      <c r="G19" s="12" t="s">
        <v>16</v>
      </c>
      <c r="H19" s="12" t="str">
        <f t="shared" si="1"/>
        <v>64 km/h</v>
      </c>
      <c r="I19" s="12" t="s">
        <v>17</v>
      </c>
      <c r="J19" s="12" t="str">
        <f t="shared" si="2"/>
        <v>120 km/h</v>
      </c>
      <c r="K19" s="12" t="str">
        <f t="shared" si="3"/>
        <v>64  -  120 km/h</v>
      </c>
      <c r="L19" s="12" t="s">
        <v>26</v>
      </c>
      <c r="M19" s="12" t="str">
        <f t="shared" si="4"/>
        <v>241 km</v>
      </c>
      <c r="N19" s="12" t="s">
        <v>69</v>
      </c>
      <c r="O19" s="12" t="str">
        <f t="shared" si="5"/>
        <v>789</v>
      </c>
      <c r="P19" s="14" t="s">
        <v>149</v>
      </c>
      <c r="Q19" s="14" t="s">
        <v>196</v>
      </c>
      <c r="R19" s="14" t="s">
        <v>236</v>
      </c>
      <c r="S19" s="12" t="s">
        <v>249</v>
      </c>
      <c r="T19" s="12" t="s">
        <v>262</v>
      </c>
      <c r="U19" s="12" t="s">
        <v>70</v>
      </c>
      <c r="V19" s="17">
        <f t="shared" si="6"/>
        <v>219.61805555555557</v>
      </c>
      <c r="W19" s="8">
        <v>9</v>
      </c>
      <c r="X19" s="22"/>
      <c r="Y19" s="18">
        <f t="shared" si="7"/>
        <v>1976.5625000000002</v>
      </c>
      <c r="Z19" s="27" t="str">
        <f t="shared" si="8"/>
        <v>Q1</v>
      </c>
    </row>
    <row r="20" spans="1:26" x14ac:dyDescent="0.3">
      <c r="A20" s="28">
        <v>19</v>
      </c>
      <c r="B20" s="12" t="s">
        <v>33</v>
      </c>
      <c r="C20" s="12" t="s">
        <v>34</v>
      </c>
      <c r="D20" s="12" t="str">
        <f t="shared" si="0"/>
        <v>Liu, Fang</v>
      </c>
      <c r="E20" s="12" t="s">
        <v>71</v>
      </c>
      <c r="F20" s="12" t="s">
        <v>63</v>
      </c>
      <c r="G20" s="12" t="s">
        <v>22</v>
      </c>
      <c r="H20" s="12" t="str">
        <f t="shared" si="1"/>
        <v>80 km/h</v>
      </c>
      <c r="I20" s="12" t="s">
        <v>41</v>
      </c>
      <c r="J20" s="12" t="str">
        <f t="shared" si="2"/>
        <v>80 km/h</v>
      </c>
      <c r="K20" s="12" t="str">
        <f t="shared" si="3"/>
        <v>80  -  80 km/h</v>
      </c>
      <c r="L20" s="12" t="s">
        <v>26</v>
      </c>
      <c r="M20" s="12" t="str">
        <f t="shared" si="4"/>
        <v>241 km</v>
      </c>
      <c r="N20" s="12" t="s">
        <v>72</v>
      </c>
      <c r="O20" s="12" t="str">
        <f t="shared" si="5"/>
        <v>321</v>
      </c>
      <c r="P20" s="14" t="s">
        <v>150</v>
      </c>
      <c r="Q20" s="14" t="s">
        <v>197</v>
      </c>
      <c r="R20" s="14" t="s">
        <v>237</v>
      </c>
      <c r="S20" s="12" t="s">
        <v>249</v>
      </c>
      <c r="T20" s="12" t="s">
        <v>262</v>
      </c>
      <c r="U20" s="12" t="s">
        <v>73</v>
      </c>
      <c r="V20" s="17">
        <f t="shared" si="6"/>
        <v>262.5</v>
      </c>
      <c r="W20" s="8">
        <v>5</v>
      </c>
      <c r="X20" s="22">
        <v>15</v>
      </c>
      <c r="Y20" s="18">
        <f t="shared" si="7"/>
        <v>1115.625</v>
      </c>
      <c r="Z20" s="27" t="str">
        <f t="shared" si="8"/>
        <v>Q2</v>
      </c>
    </row>
    <row r="21" spans="1:26" x14ac:dyDescent="0.3">
      <c r="A21" s="28">
        <v>20</v>
      </c>
      <c r="B21" s="12" t="s">
        <v>33</v>
      </c>
      <c r="C21" s="12" t="s">
        <v>34</v>
      </c>
      <c r="D21" s="12" t="str">
        <f t="shared" si="0"/>
        <v>Liu, Fang</v>
      </c>
      <c r="E21" s="12" t="s">
        <v>71</v>
      </c>
      <c r="F21" s="12" t="s">
        <v>15</v>
      </c>
      <c r="G21" s="12" t="s">
        <v>45</v>
      </c>
      <c r="H21" s="12" t="str">
        <f t="shared" si="1"/>
        <v>20 km/h</v>
      </c>
      <c r="I21" s="12" t="s">
        <v>52</v>
      </c>
      <c r="J21" s="12" t="str">
        <f t="shared" si="2"/>
        <v>161 km/h</v>
      </c>
      <c r="K21" s="12" t="str">
        <f t="shared" si="3"/>
        <v>20  -  161 km/h</v>
      </c>
      <c r="L21" s="12" t="s">
        <v>26</v>
      </c>
      <c r="M21" s="12" t="str">
        <f t="shared" si="4"/>
        <v>241 km</v>
      </c>
      <c r="N21" s="12" t="s">
        <v>74</v>
      </c>
      <c r="O21" s="12" t="str">
        <f t="shared" si="5"/>
        <v>12</v>
      </c>
      <c r="P21" s="14" t="s">
        <v>151</v>
      </c>
      <c r="Q21" s="14" t="s">
        <v>198</v>
      </c>
      <c r="R21" s="14" t="s">
        <v>238</v>
      </c>
      <c r="S21" s="12" t="s">
        <v>254</v>
      </c>
      <c r="T21" s="12" t="s">
        <v>263</v>
      </c>
      <c r="U21" s="12" t="s">
        <v>75</v>
      </c>
      <c r="V21" s="17">
        <f t="shared" si="6"/>
        <v>146.25</v>
      </c>
      <c r="W21" s="8">
        <v>25</v>
      </c>
      <c r="X21" s="22">
        <v>15</v>
      </c>
      <c r="Y21" s="18">
        <f t="shared" si="7"/>
        <v>3107.8125</v>
      </c>
      <c r="Z21" s="27" t="str">
        <f t="shared" si="8"/>
        <v>Q2</v>
      </c>
    </row>
    <row r="22" spans="1:26" x14ac:dyDescent="0.3">
      <c r="A22" s="28">
        <v>21</v>
      </c>
      <c r="B22" s="12" t="s">
        <v>33</v>
      </c>
      <c r="C22" s="12" t="s">
        <v>34</v>
      </c>
      <c r="D22" s="12" t="str">
        <f t="shared" si="0"/>
        <v>Liu, Fang</v>
      </c>
      <c r="E22" s="12" t="s">
        <v>35</v>
      </c>
      <c r="F22" s="12" t="s">
        <v>40</v>
      </c>
      <c r="G22" s="12" t="s">
        <v>30</v>
      </c>
      <c r="H22" s="12" t="str">
        <f t="shared" si="1"/>
        <v>30 km/h</v>
      </c>
      <c r="I22" s="12" t="s">
        <v>17</v>
      </c>
      <c r="J22" s="12" t="str">
        <f t="shared" si="2"/>
        <v>120 km/h</v>
      </c>
      <c r="K22" s="12" t="str">
        <f t="shared" si="3"/>
        <v>30  -  120 km/h</v>
      </c>
      <c r="L22" s="12" t="s">
        <v>26</v>
      </c>
      <c r="M22" s="12" t="str">
        <f t="shared" si="4"/>
        <v>241 km</v>
      </c>
      <c r="N22" s="12" t="s">
        <v>76</v>
      </c>
      <c r="O22" s="12" t="str">
        <f t="shared" si="5"/>
        <v>34</v>
      </c>
      <c r="P22" s="14" t="s">
        <v>152</v>
      </c>
      <c r="Q22" s="14" t="s">
        <v>199</v>
      </c>
      <c r="R22" s="14" t="s">
        <v>239</v>
      </c>
      <c r="S22" s="12" t="s">
        <v>254</v>
      </c>
      <c r="T22" s="12" t="s">
        <v>263</v>
      </c>
      <c r="U22" s="12" t="s">
        <v>77</v>
      </c>
      <c r="V22" s="17">
        <f t="shared" si="6"/>
        <v>195</v>
      </c>
      <c r="W22" s="8">
        <v>20</v>
      </c>
      <c r="X22" s="22">
        <v>5</v>
      </c>
      <c r="Y22" s="18">
        <f t="shared" si="7"/>
        <v>3705</v>
      </c>
      <c r="Z22" s="27" t="str">
        <f t="shared" si="8"/>
        <v>Q1</v>
      </c>
    </row>
    <row r="23" spans="1:26" x14ac:dyDescent="0.3">
      <c r="A23" s="28">
        <v>22</v>
      </c>
      <c r="B23" s="12" t="s">
        <v>42</v>
      </c>
      <c r="C23" s="12" t="s">
        <v>43</v>
      </c>
      <c r="D23" s="12" t="str">
        <f t="shared" si="0"/>
        <v>Fischer, Jonas</v>
      </c>
      <c r="E23" s="12" t="s">
        <v>71</v>
      </c>
      <c r="F23" s="12" t="s">
        <v>40</v>
      </c>
      <c r="G23" s="12" t="s">
        <v>16</v>
      </c>
      <c r="H23" s="12" t="str">
        <f t="shared" si="1"/>
        <v>64 km/h</v>
      </c>
      <c r="I23" s="12" t="s">
        <v>17</v>
      </c>
      <c r="J23" s="12" t="str">
        <f t="shared" si="2"/>
        <v>120 km/h</v>
      </c>
      <c r="K23" s="12" t="str">
        <f t="shared" si="3"/>
        <v>64  -  120 km/h</v>
      </c>
      <c r="L23" s="12" t="s">
        <v>64</v>
      </c>
      <c r="M23" s="12" t="str">
        <f t="shared" si="4"/>
        <v>600 km</v>
      </c>
      <c r="N23" s="12" t="s">
        <v>78</v>
      </c>
      <c r="O23" s="12" t="str">
        <f t="shared" si="5"/>
        <v>56</v>
      </c>
      <c r="P23" s="14" t="s">
        <v>139</v>
      </c>
      <c r="Q23" s="14" t="s">
        <v>200</v>
      </c>
      <c r="R23" s="14" t="s">
        <v>240</v>
      </c>
      <c r="S23" s="12" t="s">
        <v>254</v>
      </c>
      <c r="T23" s="12" t="s">
        <v>263</v>
      </c>
      <c r="U23" s="12" t="s">
        <v>79</v>
      </c>
      <c r="V23" s="17">
        <f t="shared" si="6"/>
        <v>243.75</v>
      </c>
      <c r="W23" s="8">
        <v>15</v>
      </c>
      <c r="X23" s="22">
        <v>5</v>
      </c>
      <c r="Y23" s="18">
        <f t="shared" si="7"/>
        <v>3473.4375</v>
      </c>
      <c r="Z23" s="27" t="str">
        <f t="shared" si="8"/>
        <v>Q2</v>
      </c>
    </row>
    <row r="24" spans="1:26" x14ac:dyDescent="0.3">
      <c r="A24" s="28">
        <v>23</v>
      </c>
      <c r="B24" s="12" t="s">
        <v>42</v>
      </c>
      <c r="C24" s="12" t="s">
        <v>43</v>
      </c>
      <c r="D24" s="12" t="str">
        <f t="shared" si="0"/>
        <v>Fischer, Jonas</v>
      </c>
      <c r="E24" s="12" t="s">
        <v>35</v>
      </c>
      <c r="F24" s="12" t="s">
        <v>25</v>
      </c>
      <c r="G24" s="12" t="s">
        <v>16</v>
      </c>
      <c r="H24" s="12" t="str">
        <f t="shared" si="1"/>
        <v>64 km/h</v>
      </c>
      <c r="I24" s="12" t="s">
        <v>17</v>
      </c>
      <c r="J24" s="12" t="str">
        <f t="shared" si="2"/>
        <v>120 km/h</v>
      </c>
      <c r="K24" s="12" t="str">
        <f t="shared" si="3"/>
        <v>64  -  120 km/h</v>
      </c>
      <c r="L24" s="12" t="s">
        <v>24</v>
      </c>
      <c r="M24" s="12" t="str">
        <f t="shared" si="4"/>
        <v>483 km</v>
      </c>
      <c r="N24" s="12" t="s">
        <v>78</v>
      </c>
      <c r="O24" s="12" t="str">
        <f t="shared" si="5"/>
        <v>56</v>
      </c>
      <c r="P24" s="14" t="s">
        <v>139</v>
      </c>
      <c r="Q24" s="14" t="s">
        <v>200</v>
      </c>
      <c r="R24" s="14" t="s">
        <v>240</v>
      </c>
      <c r="S24" s="12" t="s">
        <v>254</v>
      </c>
      <c r="T24" s="12" t="s">
        <v>263</v>
      </c>
      <c r="U24" s="12" t="s">
        <v>79</v>
      </c>
      <c r="V24" s="17">
        <f t="shared" si="6"/>
        <v>243.75</v>
      </c>
      <c r="W24" s="8">
        <v>15</v>
      </c>
      <c r="X24" s="22"/>
      <c r="Y24" s="18">
        <f t="shared" si="7"/>
        <v>3656.25</v>
      </c>
      <c r="Z24" s="27" t="str">
        <f t="shared" si="8"/>
        <v>Q1</v>
      </c>
    </row>
    <row r="25" spans="1:26" x14ac:dyDescent="0.3">
      <c r="A25" s="28">
        <v>24</v>
      </c>
      <c r="B25" s="12" t="s">
        <v>42</v>
      </c>
      <c r="C25" s="12" t="s">
        <v>43</v>
      </c>
      <c r="D25" s="12" t="str">
        <f t="shared" si="0"/>
        <v>Fischer, Jonas</v>
      </c>
      <c r="E25" s="12" t="s">
        <v>71</v>
      </c>
      <c r="F25" s="12" t="s">
        <v>40</v>
      </c>
      <c r="G25" s="12" t="s">
        <v>45</v>
      </c>
      <c r="H25" s="12" t="str">
        <f t="shared" si="1"/>
        <v>20 km/h</v>
      </c>
      <c r="I25" s="12" t="s">
        <v>52</v>
      </c>
      <c r="J25" s="12" t="str">
        <f t="shared" si="2"/>
        <v>161 km/h</v>
      </c>
      <c r="K25" s="12" t="str">
        <f t="shared" si="3"/>
        <v>20  -  161 km/h</v>
      </c>
      <c r="L25" s="12" t="s">
        <v>24</v>
      </c>
      <c r="M25" s="12" t="str">
        <f t="shared" si="4"/>
        <v>483 km</v>
      </c>
      <c r="N25" s="12" t="s">
        <v>80</v>
      </c>
      <c r="O25" s="12" t="str">
        <f t="shared" si="5"/>
        <v>78</v>
      </c>
      <c r="P25" s="14" t="s">
        <v>153</v>
      </c>
      <c r="Q25" s="14" t="s">
        <v>201</v>
      </c>
      <c r="R25" s="14" t="s">
        <v>241</v>
      </c>
      <c r="S25" s="12" t="s">
        <v>254</v>
      </c>
      <c r="T25" s="12" t="s">
        <v>263</v>
      </c>
      <c r="U25" s="12" t="s">
        <v>81</v>
      </c>
      <c r="V25" s="17">
        <f t="shared" si="6"/>
        <v>292.5</v>
      </c>
      <c r="W25" s="8">
        <v>10</v>
      </c>
      <c r="X25" s="22"/>
      <c r="Y25" s="18">
        <f t="shared" si="7"/>
        <v>2925</v>
      </c>
      <c r="Z25" s="27" t="str">
        <f t="shared" si="8"/>
        <v>Q2</v>
      </c>
    </row>
    <row r="26" spans="1:26" x14ac:dyDescent="0.3">
      <c r="A26" s="28">
        <v>25</v>
      </c>
      <c r="B26" s="12" t="s">
        <v>55</v>
      </c>
      <c r="C26" s="12" t="s">
        <v>56</v>
      </c>
      <c r="D26" s="12" t="str">
        <f t="shared" si="0"/>
        <v>Bernard, Théo</v>
      </c>
      <c r="E26" s="12" t="s">
        <v>14</v>
      </c>
      <c r="F26" s="12" t="s">
        <v>40</v>
      </c>
      <c r="G26" s="12" t="s">
        <v>30</v>
      </c>
      <c r="H26" s="12" t="str">
        <f t="shared" si="1"/>
        <v>30 km/h</v>
      </c>
      <c r="I26" s="12" t="s">
        <v>41</v>
      </c>
      <c r="J26" s="12" t="str">
        <f t="shared" si="2"/>
        <v>80 km/h</v>
      </c>
      <c r="K26" s="12" t="str">
        <f t="shared" si="3"/>
        <v>30  -  80 km/h</v>
      </c>
      <c r="L26" s="12" t="s">
        <v>18</v>
      </c>
      <c r="M26" s="12" t="str">
        <f t="shared" si="4"/>
        <v>500 km</v>
      </c>
      <c r="N26" s="12" t="s">
        <v>82</v>
      </c>
      <c r="O26" s="12" t="str">
        <f t="shared" si="5"/>
        <v>123</v>
      </c>
      <c r="P26" s="14" t="s">
        <v>154</v>
      </c>
      <c r="Q26" s="14" t="s">
        <v>202</v>
      </c>
      <c r="R26" s="12">
        <v>10115</v>
      </c>
      <c r="S26" s="12" t="s">
        <v>255</v>
      </c>
      <c r="T26" s="12" t="s">
        <v>263</v>
      </c>
      <c r="U26" s="12" t="s">
        <v>83</v>
      </c>
      <c r="V26" s="17">
        <f t="shared" si="6"/>
        <v>144.79166666666669</v>
      </c>
      <c r="W26" s="8">
        <v>30</v>
      </c>
      <c r="X26" s="22">
        <v>5</v>
      </c>
      <c r="Y26" s="18">
        <f t="shared" si="7"/>
        <v>4126.5625000000009</v>
      </c>
      <c r="Z26" s="27" t="str">
        <f t="shared" si="8"/>
        <v>Q2</v>
      </c>
    </row>
    <row r="27" spans="1:26" x14ac:dyDescent="0.3">
      <c r="A27" s="28">
        <v>26</v>
      </c>
      <c r="B27" s="12" t="s">
        <v>55</v>
      </c>
      <c r="C27" s="12" t="s">
        <v>56</v>
      </c>
      <c r="D27" s="12" t="str">
        <f t="shared" si="0"/>
        <v>Bernard, Théo</v>
      </c>
      <c r="E27" s="12" t="s">
        <v>14</v>
      </c>
      <c r="F27" s="12" t="s">
        <v>25</v>
      </c>
      <c r="G27" s="12" t="s">
        <v>16</v>
      </c>
      <c r="H27" s="12" t="str">
        <f t="shared" si="1"/>
        <v>64 km/h</v>
      </c>
      <c r="I27" s="12" t="s">
        <v>23</v>
      </c>
      <c r="J27" s="12" t="str">
        <f t="shared" si="2"/>
        <v>241 km/h</v>
      </c>
      <c r="K27" s="12" t="str">
        <f t="shared" si="3"/>
        <v>64  -  241 km/h</v>
      </c>
      <c r="L27" s="12" t="s">
        <v>26</v>
      </c>
      <c r="M27" s="12" t="str">
        <f t="shared" si="4"/>
        <v>241 km</v>
      </c>
      <c r="N27" s="12" t="s">
        <v>84</v>
      </c>
      <c r="O27" s="12" t="str">
        <f t="shared" si="5"/>
        <v>456</v>
      </c>
      <c r="P27" s="14" t="s">
        <v>155</v>
      </c>
      <c r="Q27" s="14" t="s">
        <v>203</v>
      </c>
      <c r="R27" s="12">
        <v>60329</v>
      </c>
      <c r="S27" s="12" t="s">
        <v>255</v>
      </c>
      <c r="T27" s="12" t="s">
        <v>263</v>
      </c>
      <c r="U27" s="12" t="s">
        <v>85</v>
      </c>
      <c r="V27" s="17">
        <f t="shared" si="6"/>
        <v>193.75</v>
      </c>
      <c r="W27" s="8">
        <v>22</v>
      </c>
      <c r="X27" s="22">
        <v>10</v>
      </c>
      <c r="Y27" s="18">
        <f t="shared" si="7"/>
        <v>3836.25</v>
      </c>
      <c r="Z27" s="27" t="str">
        <f t="shared" si="8"/>
        <v>Q2</v>
      </c>
    </row>
    <row r="28" spans="1:26" x14ac:dyDescent="0.3">
      <c r="A28" s="28">
        <v>27</v>
      </c>
      <c r="B28" s="12" t="s">
        <v>55</v>
      </c>
      <c r="C28" s="12" t="s">
        <v>56</v>
      </c>
      <c r="D28" s="12" t="str">
        <f t="shared" si="0"/>
        <v>Bernard, Théo</v>
      </c>
      <c r="E28" s="12" t="s">
        <v>14</v>
      </c>
      <c r="F28" s="12" t="s">
        <v>40</v>
      </c>
      <c r="G28" s="12" t="s">
        <v>22</v>
      </c>
      <c r="H28" s="12" t="str">
        <f t="shared" si="1"/>
        <v>80 km/h</v>
      </c>
      <c r="I28" s="12" t="s">
        <v>17</v>
      </c>
      <c r="J28" s="12" t="str">
        <f t="shared" si="2"/>
        <v>120 km/h</v>
      </c>
      <c r="K28" s="12" t="str">
        <f t="shared" si="3"/>
        <v>80  -  120 km/h</v>
      </c>
      <c r="L28" s="12" t="s">
        <v>18</v>
      </c>
      <c r="M28" s="12" t="str">
        <f t="shared" si="4"/>
        <v>500 km</v>
      </c>
      <c r="N28" s="12" t="s">
        <v>84</v>
      </c>
      <c r="O28" s="12" t="str">
        <f t="shared" si="5"/>
        <v>456</v>
      </c>
      <c r="P28" s="14" t="s">
        <v>155</v>
      </c>
      <c r="Q28" s="14" t="s">
        <v>203</v>
      </c>
      <c r="R28" s="12">
        <v>60329</v>
      </c>
      <c r="S28" s="12" t="s">
        <v>255</v>
      </c>
      <c r="T28" s="12" t="s">
        <v>263</v>
      </c>
      <c r="U28" s="12" t="s">
        <v>85</v>
      </c>
      <c r="V28" s="17">
        <f t="shared" si="6"/>
        <v>193.75</v>
      </c>
      <c r="W28" s="8">
        <v>22</v>
      </c>
      <c r="X28" s="22">
        <v>10</v>
      </c>
      <c r="Y28" s="18">
        <f t="shared" si="7"/>
        <v>3836.25</v>
      </c>
      <c r="Z28" s="27" t="str">
        <f t="shared" si="8"/>
        <v>Q2</v>
      </c>
    </row>
    <row r="29" spans="1:26" x14ac:dyDescent="0.3">
      <c r="A29" s="28">
        <v>28</v>
      </c>
      <c r="B29" s="12" t="s">
        <v>55</v>
      </c>
      <c r="C29" s="12" t="s">
        <v>56</v>
      </c>
      <c r="D29" s="12" t="str">
        <f t="shared" si="0"/>
        <v>Bernard, Théo</v>
      </c>
      <c r="E29" s="12" t="s">
        <v>71</v>
      </c>
      <c r="F29" s="12" t="s">
        <v>63</v>
      </c>
      <c r="G29" s="12" t="s">
        <v>16</v>
      </c>
      <c r="H29" s="12" t="str">
        <f t="shared" si="1"/>
        <v>64 km/h</v>
      </c>
      <c r="I29" s="12" t="s">
        <v>52</v>
      </c>
      <c r="J29" s="12" t="str">
        <f t="shared" si="2"/>
        <v>161 km/h</v>
      </c>
      <c r="K29" s="12" t="str">
        <f t="shared" si="3"/>
        <v>64  -  161 km/h</v>
      </c>
      <c r="L29" s="19" t="s">
        <v>24</v>
      </c>
      <c r="M29" s="12" t="str">
        <f t="shared" si="4"/>
        <v>483 km</v>
      </c>
      <c r="N29" s="12" t="s">
        <v>86</v>
      </c>
      <c r="O29" s="12" t="str">
        <f t="shared" si="5"/>
        <v>789</v>
      </c>
      <c r="P29" s="14" t="s">
        <v>156</v>
      </c>
      <c r="Q29" s="14" t="s">
        <v>204</v>
      </c>
      <c r="R29" s="12">
        <v>10179</v>
      </c>
      <c r="S29" s="12" t="s">
        <v>255</v>
      </c>
      <c r="T29" s="12" t="s">
        <v>263</v>
      </c>
      <c r="U29" s="12" t="s">
        <v>87</v>
      </c>
      <c r="V29" s="17">
        <f t="shared" si="6"/>
        <v>241.66666666666669</v>
      </c>
      <c r="W29" s="8">
        <v>17</v>
      </c>
      <c r="X29" s="22">
        <v>10</v>
      </c>
      <c r="Y29" s="18">
        <f t="shared" si="7"/>
        <v>3697.5000000000005</v>
      </c>
      <c r="Z29" s="27" t="str">
        <f t="shared" si="8"/>
        <v>Q2</v>
      </c>
    </row>
    <row r="30" spans="1:26" x14ac:dyDescent="0.3">
      <c r="A30" s="28">
        <v>29</v>
      </c>
      <c r="B30" s="12" t="s">
        <v>12</v>
      </c>
      <c r="C30" s="12" t="s">
        <v>13</v>
      </c>
      <c r="D30" s="12" t="str">
        <f t="shared" si="0"/>
        <v>Joshi, Sanya</v>
      </c>
      <c r="E30" s="12" t="s">
        <v>71</v>
      </c>
      <c r="F30" s="12" t="s">
        <v>63</v>
      </c>
      <c r="G30" s="12" t="s">
        <v>16</v>
      </c>
      <c r="H30" s="12" t="str">
        <f t="shared" si="1"/>
        <v>64 km/h</v>
      </c>
      <c r="I30" s="12" t="s">
        <v>52</v>
      </c>
      <c r="J30" s="12" t="str">
        <f t="shared" si="2"/>
        <v>161 km/h</v>
      </c>
      <c r="K30" s="12" t="str">
        <f t="shared" si="3"/>
        <v>64  -  161 km/h</v>
      </c>
      <c r="L30" s="12" t="s">
        <v>26</v>
      </c>
      <c r="M30" s="12" t="str">
        <f t="shared" si="4"/>
        <v>241 km</v>
      </c>
      <c r="N30" s="12" t="s">
        <v>88</v>
      </c>
      <c r="O30" s="12" t="str">
        <f t="shared" si="5"/>
        <v>321</v>
      </c>
      <c r="P30" s="14" t="s">
        <v>157</v>
      </c>
      <c r="Q30" s="14" t="s">
        <v>205</v>
      </c>
      <c r="R30" s="12">
        <v>1067</v>
      </c>
      <c r="S30" s="12" t="s">
        <v>255</v>
      </c>
      <c r="T30" s="12" t="s">
        <v>263</v>
      </c>
      <c r="U30" s="12" t="s">
        <v>89</v>
      </c>
      <c r="V30" s="17">
        <f t="shared" si="6"/>
        <v>290.625</v>
      </c>
      <c r="W30" s="8">
        <v>12</v>
      </c>
      <c r="X30" s="22">
        <v>10</v>
      </c>
      <c r="Y30" s="18">
        <f t="shared" si="7"/>
        <v>3138.75</v>
      </c>
      <c r="Z30" s="27" t="str">
        <f t="shared" si="8"/>
        <v>Q2</v>
      </c>
    </row>
    <row r="31" spans="1:26" x14ac:dyDescent="0.3">
      <c r="A31" s="28">
        <v>30</v>
      </c>
      <c r="B31" s="12" t="s">
        <v>12</v>
      </c>
      <c r="C31" s="12" t="s">
        <v>13</v>
      </c>
      <c r="D31" s="12" t="str">
        <f t="shared" si="0"/>
        <v>Joshi, Sanya</v>
      </c>
      <c r="E31" s="12" t="s">
        <v>29</v>
      </c>
      <c r="F31" s="12" t="s">
        <v>25</v>
      </c>
      <c r="G31" s="12" t="s">
        <v>45</v>
      </c>
      <c r="H31" s="12" t="str">
        <f t="shared" si="1"/>
        <v>20 km/h</v>
      </c>
      <c r="I31" s="12" t="s">
        <v>41</v>
      </c>
      <c r="J31" s="12" t="str">
        <f t="shared" si="2"/>
        <v>80 km/h</v>
      </c>
      <c r="K31" s="12" t="str">
        <f t="shared" si="3"/>
        <v>20  -  80 km/h</v>
      </c>
      <c r="L31" s="12" t="s">
        <v>64</v>
      </c>
      <c r="M31" s="12" t="str">
        <f t="shared" si="4"/>
        <v>600 km</v>
      </c>
      <c r="N31" s="12" t="s">
        <v>90</v>
      </c>
      <c r="O31" s="12" t="str">
        <f t="shared" si="5"/>
        <v>123</v>
      </c>
      <c r="P31" s="14" t="s">
        <v>158</v>
      </c>
      <c r="Q31" s="14" t="s">
        <v>206</v>
      </c>
      <c r="R31" s="12">
        <v>75002</v>
      </c>
      <c r="S31" s="12" t="s">
        <v>256</v>
      </c>
      <c r="T31" s="12" t="s">
        <v>263</v>
      </c>
      <c r="U31" s="12" t="s">
        <v>83</v>
      </c>
      <c r="V31" s="17">
        <f t="shared" si="6"/>
        <v>144.79166666666669</v>
      </c>
      <c r="W31" s="8">
        <v>19</v>
      </c>
      <c r="X31" s="22">
        <v>10</v>
      </c>
      <c r="Y31" s="18">
        <f t="shared" si="7"/>
        <v>2475.9375000000005</v>
      </c>
      <c r="Z31" s="27" t="str">
        <f t="shared" si="8"/>
        <v>Q1</v>
      </c>
    </row>
    <row r="32" spans="1:26" x14ac:dyDescent="0.3">
      <c r="A32" s="28">
        <v>31</v>
      </c>
      <c r="B32" s="12" t="s">
        <v>12</v>
      </c>
      <c r="C32" s="12" t="s">
        <v>13</v>
      </c>
      <c r="D32" s="12" t="str">
        <f t="shared" si="0"/>
        <v>Joshi, Sanya</v>
      </c>
      <c r="E32" s="12" t="s">
        <v>44</v>
      </c>
      <c r="F32" s="12" t="s">
        <v>63</v>
      </c>
      <c r="G32" s="12" t="s">
        <v>45</v>
      </c>
      <c r="H32" s="12" t="str">
        <f t="shared" si="1"/>
        <v>20 km/h</v>
      </c>
      <c r="I32" s="12" t="s">
        <v>52</v>
      </c>
      <c r="J32" s="12" t="str">
        <f t="shared" si="2"/>
        <v>161 km/h</v>
      </c>
      <c r="K32" s="12" t="str">
        <f t="shared" si="3"/>
        <v>20  -  161 km/h</v>
      </c>
      <c r="L32" s="12" t="s">
        <v>26</v>
      </c>
      <c r="M32" s="12" t="str">
        <f t="shared" si="4"/>
        <v>241 km</v>
      </c>
      <c r="N32" s="12" t="s">
        <v>91</v>
      </c>
      <c r="O32" s="12" t="str">
        <f t="shared" si="5"/>
        <v>456</v>
      </c>
      <c r="P32" s="14" t="s">
        <v>159</v>
      </c>
      <c r="Q32" s="14" t="s">
        <v>207</v>
      </c>
      <c r="R32" s="12">
        <v>75006</v>
      </c>
      <c r="S32" s="12" t="s">
        <v>256</v>
      </c>
      <c r="T32" s="12" t="s">
        <v>263</v>
      </c>
      <c r="U32" s="12" t="s">
        <v>85</v>
      </c>
      <c r="V32" s="17">
        <f t="shared" si="6"/>
        <v>193.75</v>
      </c>
      <c r="W32" s="8">
        <v>16</v>
      </c>
      <c r="X32" s="22"/>
      <c r="Y32" s="18">
        <f t="shared" si="7"/>
        <v>3100</v>
      </c>
      <c r="Z32" s="27" t="str">
        <f t="shared" si="8"/>
        <v>Q2</v>
      </c>
    </row>
    <row r="33" spans="1:26" x14ac:dyDescent="0.3">
      <c r="A33" s="28">
        <v>32</v>
      </c>
      <c r="B33" s="12" t="s">
        <v>33</v>
      </c>
      <c r="C33" s="12" t="s">
        <v>34</v>
      </c>
      <c r="D33" s="12" t="str">
        <f t="shared" si="0"/>
        <v>Liu, Fang</v>
      </c>
      <c r="E33" s="12" t="s">
        <v>71</v>
      </c>
      <c r="F33" s="12" t="s">
        <v>25</v>
      </c>
      <c r="G33" s="12" t="s">
        <v>16</v>
      </c>
      <c r="H33" s="12" t="str">
        <f t="shared" si="1"/>
        <v>64 km/h</v>
      </c>
      <c r="I33" s="12" t="s">
        <v>41</v>
      </c>
      <c r="J33" s="12" t="str">
        <f t="shared" si="2"/>
        <v>80 km/h</v>
      </c>
      <c r="K33" s="12" t="str">
        <f t="shared" si="3"/>
        <v>64  -  80 km/h</v>
      </c>
      <c r="L33" s="12" t="s">
        <v>18</v>
      </c>
      <c r="M33" s="12" t="str">
        <f t="shared" si="4"/>
        <v>500 km</v>
      </c>
      <c r="N33" s="12" t="s">
        <v>92</v>
      </c>
      <c r="O33" s="12" t="str">
        <f t="shared" si="5"/>
        <v>789</v>
      </c>
      <c r="P33" s="14" t="s">
        <v>160</v>
      </c>
      <c r="Q33" s="14" t="s">
        <v>208</v>
      </c>
      <c r="R33" s="12">
        <v>75008</v>
      </c>
      <c r="S33" s="12" t="s">
        <v>256</v>
      </c>
      <c r="T33" s="12" t="s">
        <v>263</v>
      </c>
      <c r="U33" s="12" t="s">
        <v>87</v>
      </c>
      <c r="V33" s="17">
        <f t="shared" si="6"/>
        <v>241.66666666666669</v>
      </c>
      <c r="W33" s="8">
        <v>13</v>
      </c>
      <c r="X33" s="22">
        <v>15</v>
      </c>
      <c r="Y33" s="18">
        <f t="shared" si="7"/>
        <v>2670.416666666667</v>
      </c>
      <c r="Z33" s="27" t="str">
        <f t="shared" si="8"/>
        <v>Q2</v>
      </c>
    </row>
    <row r="34" spans="1:26" x14ac:dyDescent="0.3">
      <c r="A34" s="28">
        <v>33</v>
      </c>
      <c r="B34" s="12" t="s">
        <v>33</v>
      </c>
      <c r="C34" s="12" t="s">
        <v>34</v>
      </c>
      <c r="D34" s="12" t="str">
        <f t="shared" ref="D34:D65" si="9">C34&amp;", "&amp;B34</f>
        <v>Liu, Fang</v>
      </c>
      <c r="E34" s="12" t="s">
        <v>14</v>
      </c>
      <c r="F34" s="12" t="s">
        <v>63</v>
      </c>
      <c r="G34" s="12" t="s">
        <v>22</v>
      </c>
      <c r="H34" s="12" t="str">
        <f t="shared" ref="H34:H65" si="10">IF(RIGHT(G34,4)="km/h",G34,(ROUND(VALUE(LEFT(G34,FIND(" ",G34)-1)*1.609),0)&amp;" km/h"))</f>
        <v>80 km/h</v>
      </c>
      <c r="I34" s="12" t="s">
        <v>52</v>
      </c>
      <c r="J34" s="12" t="str">
        <f t="shared" ref="J34:J65" si="11">IF(RIGHT(I34,4)="km/h",I34,(ROUND(VALUE(LEFT(I34,FIND(" ",I34)-1)*1.609),0)&amp;" km/h"))</f>
        <v>161 km/h</v>
      </c>
      <c r="K34" s="12" t="str">
        <f t="shared" ref="K34:K65" si="12">LEFT(H34,FIND(" ",H34)-1)&amp;"  -  "&amp;LEFT(J34,FIND(" ",J34)-1)&amp;" km/h"</f>
        <v>80  -  161 km/h</v>
      </c>
      <c r="L34" s="12" t="s">
        <v>64</v>
      </c>
      <c r="M34" s="12" t="str">
        <f t="shared" ref="M34:M65" si="13">IFERROR(IF(RIGHT(L34,2)="km",L34,(ROUND(VALUE(LEFT(L34,FIND(" ",L34)-1)*1.609),0)&amp;" km")),"")</f>
        <v>600 km</v>
      </c>
      <c r="N34" s="12" t="s">
        <v>93</v>
      </c>
      <c r="O34" s="12" t="str">
        <f t="shared" ref="O34:O65" si="14">LEFT(N34,FIND(" ",N34)-1)</f>
        <v>321</v>
      </c>
      <c r="P34" s="14" t="s">
        <v>161</v>
      </c>
      <c r="Q34" s="14" t="s">
        <v>209</v>
      </c>
      <c r="R34" s="12">
        <v>75010</v>
      </c>
      <c r="S34" s="12" t="s">
        <v>256</v>
      </c>
      <c r="T34" s="12" t="s">
        <v>263</v>
      </c>
      <c r="U34" s="12" t="s">
        <v>89</v>
      </c>
      <c r="V34" s="17">
        <f t="shared" ref="V34:V65" si="15">IF(RIGHT(U34,3)="USD",VALUE(LEFT(U34,LEN(U34)-4)),IF(RIGHT(U34,3)="CAD",VALUE(LEFT(U34,LEN(U34)-4))*0.7,IF(RIGHT(U34,3)="MXN",VALUE(LEFT(U34,LEN(U34)-4))/20.5,IF(RIGHT(U34,3)="AUD",VALUE(LEFT(U34,LEN(U34)-4)/0.62),IF(RIGHT(U34,3)="BRL",VALUE(LEFT(U34,LEN(U34)-4)/5.76),IF(RIGHT(U34,3)="CNY",VALUE(LEFT(U34,LEN(U34)-4)/7.28),IF(RIGHT(U34,3)="EUR",VALUE(LEFT(U34,LEN(U34)-4)/0.96),IF(RIGHT(U34,3)="GBP",VALUE(LEFT(U34,LEN(U34)-4)/0.8),IF(RIGHT(U34,3)="INR",VALUE(LEFT(U34,LEN(U34)-4)/87.13),IF(RIGHT(U34,3)="JPY",VALUE(LEFT(U34,LEN(U34)-4)/153.35),VALUE(LEFT(U34,LEN(U34)-4)/18.69)))))))))))</f>
        <v>290.625</v>
      </c>
      <c r="W34" s="8">
        <v>8</v>
      </c>
      <c r="X34" s="22"/>
      <c r="Y34" s="18">
        <f t="shared" ref="Y34:Y65" si="16">V34*W34*(1-X34/100)</f>
        <v>2325</v>
      </c>
      <c r="Z34" s="27" t="str">
        <f t="shared" ref="Z34:Z65" si="17">IF(OR(E34="January",E34="February",E34="March"),"Q1","Q2")</f>
        <v>Q2</v>
      </c>
    </row>
    <row r="35" spans="1:26" x14ac:dyDescent="0.3">
      <c r="A35" s="28">
        <v>34</v>
      </c>
      <c r="B35" s="12" t="s">
        <v>33</v>
      </c>
      <c r="C35" s="12" t="s">
        <v>34</v>
      </c>
      <c r="D35" s="12" t="str">
        <f t="shared" si="9"/>
        <v>Liu, Fang</v>
      </c>
      <c r="E35" s="12" t="s">
        <v>14</v>
      </c>
      <c r="F35" s="12" t="s">
        <v>15</v>
      </c>
      <c r="G35" s="12" t="s">
        <v>30</v>
      </c>
      <c r="H35" s="12" t="str">
        <f t="shared" si="10"/>
        <v>30 km/h</v>
      </c>
      <c r="I35" s="12" t="s">
        <v>41</v>
      </c>
      <c r="J35" s="12" t="str">
        <f t="shared" si="11"/>
        <v>80 km/h</v>
      </c>
      <c r="K35" s="12" t="str">
        <f t="shared" si="12"/>
        <v>30  -  80 km/h</v>
      </c>
      <c r="L35" s="12" t="s">
        <v>24</v>
      </c>
      <c r="M35" s="12" t="str">
        <f t="shared" si="13"/>
        <v>483 km</v>
      </c>
      <c r="N35" s="12" t="s">
        <v>94</v>
      </c>
      <c r="O35" s="12" t="str">
        <f t="shared" si="14"/>
        <v>123</v>
      </c>
      <c r="P35" s="14" t="s">
        <v>162</v>
      </c>
      <c r="Q35" s="14" t="s">
        <v>210</v>
      </c>
      <c r="R35" s="12">
        <v>100001</v>
      </c>
      <c r="S35" s="12" t="s">
        <v>260</v>
      </c>
      <c r="T35" s="12" t="s">
        <v>264</v>
      </c>
      <c r="U35" s="12" t="s">
        <v>95</v>
      </c>
      <c r="V35" s="17">
        <f t="shared" si="15"/>
        <v>148.76373626373626</v>
      </c>
      <c r="W35" s="8">
        <v>11</v>
      </c>
      <c r="X35" s="22"/>
      <c r="Y35" s="18">
        <f t="shared" si="16"/>
        <v>1636.401098901099</v>
      </c>
      <c r="Z35" s="27" t="str">
        <f t="shared" si="17"/>
        <v>Q2</v>
      </c>
    </row>
    <row r="36" spans="1:26" x14ac:dyDescent="0.3">
      <c r="A36" s="28">
        <v>35</v>
      </c>
      <c r="B36" s="12" t="s">
        <v>33</v>
      </c>
      <c r="C36" s="12" t="s">
        <v>34</v>
      </c>
      <c r="D36" s="12" t="str">
        <f t="shared" si="9"/>
        <v>Liu, Fang</v>
      </c>
      <c r="E36" s="12" t="s">
        <v>71</v>
      </c>
      <c r="F36" s="12" t="s">
        <v>25</v>
      </c>
      <c r="G36" s="12" t="s">
        <v>45</v>
      </c>
      <c r="H36" s="12" t="str">
        <f t="shared" si="10"/>
        <v>20 km/h</v>
      </c>
      <c r="I36" s="12" t="s">
        <v>17</v>
      </c>
      <c r="J36" s="12" t="str">
        <f t="shared" si="11"/>
        <v>120 km/h</v>
      </c>
      <c r="K36" s="12" t="str">
        <f t="shared" si="12"/>
        <v>20  -  120 km/h</v>
      </c>
      <c r="L36" s="12" t="s">
        <v>26</v>
      </c>
      <c r="M36" s="12" t="str">
        <f t="shared" si="13"/>
        <v>241 km</v>
      </c>
      <c r="N36" s="12" t="s">
        <v>96</v>
      </c>
      <c r="O36" s="12" t="str">
        <f t="shared" si="14"/>
        <v>456</v>
      </c>
      <c r="P36" s="14" t="s">
        <v>163</v>
      </c>
      <c r="Q36" s="14" t="s">
        <v>211</v>
      </c>
      <c r="R36" s="12">
        <v>100006</v>
      </c>
      <c r="S36" s="12" t="s">
        <v>260</v>
      </c>
      <c r="T36" s="12" t="s">
        <v>264</v>
      </c>
      <c r="U36" s="12" t="s">
        <v>97</v>
      </c>
      <c r="V36" s="17">
        <f t="shared" si="15"/>
        <v>198.48901098901098</v>
      </c>
      <c r="W36" s="8">
        <v>9</v>
      </c>
      <c r="X36" s="22"/>
      <c r="Y36" s="18">
        <f t="shared" si="16"/>
        <v>1786.4010989010987</v>
      </c>
      <c r="Z36" s="27" t="str">
        <f t="shared" si="17"/>
        <v>Q2</v>
      </c>
    </row>
    <row r="37" spans="1:26" x14ac:dyDescent="0.3">
      <c r="A37" s="28">
        <v>36</v>
      </c>
      <c r="B37" s="12" t="s">
        <v>42</v>
      </c>
      <c r="C37" s="12" t="s">
        <v>43</v>
      </c>
      <c r="D37" s="12" t="str">
        <f t="shared" si="9"/>
        <v>Fischer, Jonas</v>
      </c>
      <c r="E37" s="12" t="s">
        <v>35</v>
      </c>
      <c r="F37" s="12" t="s">
        <v>15</v>
      </c>
      <c r="G37" s="12" t="s">
        <v>22</v>
      </c>
      <c r="H37" s="12" t="str">
        <f t="shared" si="10"/>
        <v>80 km/h</v>
      </c>
      <c r="I37" s="19" t="s">
        <v>276</v>
      </c>
      <c r="J37" s="12" t="str">
        <f t="shared" si="11"/>
        <v>90 km/h</v>
      </c>
      <c r="K37" s="12" t="str">
        <f t="shared" si="12"/>
        <v>80  -  90 km/h</v>
      </c>
      <c r="L37" s="12" t="s">
        <v>26</v>
      </c>
      <c r="M37" s="12" t="str">
        <f t="shared" si="13"/>
        <v>241 km</v>
      </c>
      <c r="N37" s="12" t="s">
        <v>98</v>
      </c>
      <c r="O37" s="12" t="str">
        <f t="shared" si="14"/>
        <v>789</v>
      </c>
      <c r="P37" s="14" t="s">
        <v>164</v>
      </c>
      <c r="Q37" s="14" t="s">
        <v>212</v>
      </c>
      <c r="R37" s="12">
        <v>200001</v>
      </c>
      <c r="S37" s="12" t="s">
        <v>260</v>
      </c>
      <c r="T37" s="12" t="s">
        <v>264</v>
      </c>
      <c r="U37" s="12" t="s">
        <v>99</v>
      </c>
      <c r="V37" s="17">
        <f t="shared" si="15"/>
        <v>248.21428571428569</v>
      </c>
      <c r="W37" s="8">
        <v>7</v>
      </c>
      <c r="X37" s="22">
        <v>15</v>
      </c>
      <c r="Y37" s="18">
        <f t="shared" si="16"/>
        <v>1476.8749999999998</v>
      </c>
      <c r="Z37" s="27" t="str">
        <f t="shared" si="17"/>
        <v>Q1</v>
      </c>
    </row>
    <row r="38" spans="1:26" x14ac:dyDescent="0.3">
      <c r="A38" s="28">
        <v>37</v>
      </c>
      <c r="B38" s="12" t="s">
        <v>42</v>
      </c>
      <c r="C38" s="12" t="s">
        <v>43</v>
      </c>
      <c r="D38" s="12" t="str">
        <f t="shared" si="9"/>
        <v>Fischer, Jonas</v>
      </c>
      <c r="E38" s="12" t="s">
        <v>35</v>
      </c>
      <c r="F38" s="12" t="s">
        <v>63</v>
      </c>
      <c r="G38" s="12" t="s">
        <v>45</v>
      </c>
      <c r="H38" s="12" t="str">
        <f t="shared" si="10"/>
        <v>20 km/h</v>
      </c>
      <c r="I38" s="12" t="s">
        <v>23</v>
      </c>
      <c r="J38" s="12" t="str">
        <f t="shared" si="11"/>
        <v>241 km/h</v>
      </c>
      <c r="K38" s="12" t="str">
        <f t="shared" si="12"/>
        <v>20  -  241 km/h</v>
      </c>
      <c r="L38" s="12" t="s">
        <v>26</v>
      </c>
      <c r="M38" s="12" t="str">
        <f t="shared" si="13"/>
        <v>241 km</v>
      </c>
      <c r="N38" s="12" t="s">
        <v>98</v>
      </c>
      <c r="O38" s="12" t="str">
        <f t="shared" si="14"/>
        <v>789</v>
      </c>
      <c r="P38" s="14" t="s">
        <v>164</v>
      </c>
      <c r="Q38" s="14" t="s">
        <v>212</v>
      </c>
      <c r="R38" s="12">
        <v>200001</v>
      </c>
      <c r="S38" s="12" t="s">
        <v>260</v>
      </c>
      <c r="T38" s="12" t="s">
        <v>264</v>
      </c>
      <c r="U38" s="12" t="s">
        <v>99</v>
      </c>
      <c r="V38" s="17">
        <f t="shared" si="15"/>
        <v>248.21428571428569</v>
      </c>
      <c r="W38" s="8">
        <v>7</v>
      </c>
      <c r="X38" s="22"/>
      <c r="Y38" s="18">
        <f t="shared" si="16"/>
        <v>1737.4999999999998</v>
      </c>
      <c r="Z38" s="27" t="str">
        <f t="shared" si="17"/>
        <v>Q1</v>
      </c>
    </row>
    <row r="39" spans="1:26" x14ac:dyDescent="0.3">
      <c r="A39" s="28">
        <v>38</v>
      </c>
      <c r="B39" s="12" t="s">
        <v>42</v>
      </c>
      <c r="C39" s="12" t="s">
        <v>43</v>
      </c>
      <c r="D39" s="12" t="str">
        <f t="shared" si="9"/>
        <v>Fischer, Jonas</v>
      </c>
      <c r="E39" s="12" t="s">
        <v>14</v>
      </c>
      <c r="F39" s="12" t="s">
        <v>15</v>
      </c>
      <c r="G39" s="12" t="s">
        <v>22</v>
      </c>
      <c r="H39" s="12" t="str">
        <f t="shared" si="10"/>
        <v>80 km/h</v>
      </c>
      <c r="I39" s="12" t="s">
        <v>52</v>
      </c>
      <c r="J39" s="12" t="str">
        <f t="shared" si="11"/>
        <v>161 km/h</v>
      </c>
      <c r="K39" s="12" t="str">
        <f t="shared" si="12"/>
        <v>80  -  161 km/h</v>
      </c>
      <c r="L39" s="12" t="s">
        <v>24</v>
      </c>
      <c r="M39" s="12" t="str">
        <f t="shared" si="13"/>
        <v>483 km</v>
      </c>
      <c r="N39" s="12" t="s">
        <v>100</v>
      </c>
      <c r="O39" s="12" t="str">
        <f t="shared" si="14"/>
        <v>321</v>
      </c>
      <c r="P39" s="14" t="s">
        <v>165</v>
      </c>
      <c r="Q39" s="14" t="s">
        <v>213</v>
      </c>
      <c r="R39" s="12">
        <v>200020</v>
      </c>
      <c r="S39" s="12" t="s">
        <v>260</v>
      </c>
      <c r="T39" s="12" t="s">
        <v>264</v>
      </c>
      <c r="U39" s="12" t="s">
        <v>101</v>
      </c>
      <c r="V39" s="17">
        <f t="shared" si="15"/>
        <v>284.2032967032967</v>
      </c>
      <c r="W39" s="8">
        <v>5</v>
      </c>
      <c r="X39" s="22">
        <v>10</v>
      </c>
      <c r="Y39" s="18">
        <f t="shared" si="16"/>
        <v>1278.9148351648353</v>
      </c>
      <c r="Z39" s="27" t="str">
        <f t="shared" si="17"/>
        <v>Q2</v>
      </c>
    </row>
    <row r="40" spans="1:26" x14ac:dyDescent="0.3">
      <c r="A40" s="28">
        <v>39</v>
      </c>
      <c r="B40" s="12" t="s">
        <v>55</v>
      </c>
      <c r="C40" s="12" t="s">
        <v>56</v>
      </c>
      <c r="D40" s="12" t="str">
        <f t="shared" si="9"/>
        <v>Bernard, Théo</v>
      </c>
      <c r="E40" s="12" t="s">
        <v>14</v>
      </c>
      <c r="F40" s="12" t="s">
        <v>15</v>
      </c>
      <c r="G40" s="12" t="s">
        <v>22</v>
      </c>
      <c r="H40" s="12" t="str">
        <f t="shared" si="10"/>
        <v>80 km/h</v>
      </c>
      <c r="I40" s="19" t="s">
        <v>276</v>
      </c>
      <c r="J40" s="12" t="str">
        <f t="shared" si="11"/>
        <v>90 km/h</v>
      </c>
      <c r="K40" s="12" t="str">
        <f t="shared" si="12"/>
        <v>80  -  90 km/h</v>
      </c>
      <c r="L40" s="12" t="s">
        <v>26</v>
      </c>
      <c r="M40" s="12" t="str">
        <f t="shared" si="13"/>
        <v>241 km</v>
      </c>
      <c r="N40" s="12" t="s">
        <v>102</v>
      </c>
      <c r="O40" s="12" t="str">
        <f t="shared" si="14"/>
        <v>123</v>
      </c>
      <c r="P40" s="14" t="s">
        <v>166</v>
      </c>
      <c r="Q40" s="14" t="s">
        <v>214</v>
      </c>
      <c r="R40" s="12">
        <v>560001</v>
      </c>
      <c r="S40" s="12" t="s">
        <v>257</v>
      </c>
      <c r="T40" s="12" t="s">
        <v>264</v>
      </c>
      <c r="U40" s="12" t="s">
        <v>103</v>
      </c>
      <c r="V40" s="17">
        <f t="shared" si="15"/>
        <v>141.7192700562378</v>
      </c>
      <c r="W40" s="8">
        <v>14</v>
      </c>
      <c r="X40" s="22">
        <v>10</v>
      </c>
      <c r="Y40" s="18">
        <f t="shared" si="16"/>
        <v>1785.6628027085965</v>
      </c>
      <c r="Z40" s="27" t="str">
        <f t="shared" si="17"/>
        <v>Q2</v>
      </c>
    </row>
    <row r="41" spans="1:26" x14ac:dyDescent="0.3">
      <c r="A41" s="28">
        <v>40</v>
      </c>
      <c r="B41" s="12" t="s">
        <v>55</v>
      </c>
      <c r="C41" s="12" t="s">
        <v>56</v>
      </c>
      <c r="D41" s="12" t="str">
        <f t="shared" si="9"/>
        <v>Bernard, Théo</v>
      </c>
      <c r="E41" s="12" t="s">
        <v>35</v>
      </c>
      <c r="F41" s="12" t="s">
        <v>15</v>
      </c>
      <c r="G41" s="12" t="s">
        <v>45</v>
      </c>
      <c r="H41" s="12" t="str">
        <f t="shared" si="10"/>
        <v>20 km/h</v>
      </c>
      <c r="I41" s="12" t="s">
        <v>52</v>
      </c>
      <c r="J41" s="12" t="str">
        <f t="shared" si="11"/>
        <v>161 km/h</v>
      </c>
      <c r="K41" s="12" t="str">
        <f t="shared" si="12"/>
        <v>20  -  161 km/h</v>
      </c>
      <c r="L41" s="12" t="s">
        <v>24</v>
      </c>
      <c r="M41" s="12" t="str">
        <f t="shared" si="13"/>
        <v>483 km</v>
      </c>
      <c r="N41" s="12" t="s">
        <v>104</v>
      </c>
      <c r="O41" s="12" t="str">
        <f t="shared" si="14"/>
        <v>456</v>
      </c>
      <c r="P41" s="14" t="s">
        <v>167</v>
      </c>
      <c r="Q41" s="14" t="s">
        <v>215</v>
      </c>
      <c r="R41" s="12">
        <v>110001</v>
      </c>
      <c r="S41" s="12" t="s">
        <v>257</v>
      </c>
      <c r="T41" s="12" t="s">
        <v>264</v>
      </c>
      <c r="U41" s="12" t="s">
        <v>105</v>
      </c>
      <c r="V41" s="17">
        <f t="shared" si="15"/>
        <v>188.86720991621715</v>
      </c>
      <c r="W41" s="8">
        <v>10</v>
      </c>
      <c r="X41" s="22">
        <v>15</v>
      </c>
      <c r="Y41" s="18">
        <f t="shared" si="16"/>
        <v>1605.3712842878456</v>
      </c>
      <c r="Z41" s="27" t="str">
        <f t="shared" si="17"/>
        <v>Q1</v>
      </c>
    </row>
    <row r="42" spans="1:26" x14ac:dyDescent="0.3">
      <c r="A42" s="28">
        <v>41</v>
      </c>
      <c r="B42" s="12" t="s">
        <v>55</v>
      </c>
      <c r="C42" s="12" t="s">
        <v>56</v>
      </c>
      <c r="D42" s="12" t="str">
        <f t="shared" si="9"/>
        <v>Bernard, Théo</v>
      </c>
      <c r="E42" s="12" t="s">
        <v>21</v>
      </c>
      <c r="F42" s="12" t="s">
        <v>15</v>
      </c>
      <c r="G42" s="12" t="s">
        <v>22</v>
      </c>
      <c r="H42" s="12" t="str">
        <f t="shared" si="10"/>
        <v>80 km/h</v>
      </c>
      <c r="I42" s="12" t="s">
        <v>23</v>
      </c>
      <c r="J42" s="12" t="str">
        <f t="shared" si="11"/>
        <v>241 km/h</v>
      </c>
      <c r="K42" s="12" t="str">
        <f t="shared" si="12"/>
        <v>80  -  241 km/h</v>
      </c>
      <c r="L42" s="12" t="s">
        <v>64</v>
      </c>
      <c r="M42" s="12" t="str">
        <f t="shared" si="13"/>
        <v>600 km</v>
      </c>
      <c r="N42" s="12" t="s">
        <v>106</v>
      </c>
      <c r="O42" s="12" t="str">
        <f t="shared" si="14"/>
        <v>789</v>
      </c>
      <c r="P42" s="14" t="s">
        <v>168</v>
      </c>
      <c r="Q42" s="14" t="s">
        <v>216</v>
      </c>
      <c r="R42" s="12">
        <v>560025</v>
      </c>
      <c r="S42" s="12" t="s">
        <v>257</v>
      </c>
      <c r="T42" s="12" t="s">
        <v>264</v>
      </c>
      <c r="U42" s="12" t="s">
        <v>107</v>
      </c>
      <c r="V42" s="17">
        <f t="shared" si="15"/>
        <v>236.02662687937567</v>
      </c>
      <c r="W42" s="8">
        <v>8</v>
      </c>
      <c r="X42" s="22">
        <v>10</v>
      </c>
      <c r="Y42" s="18">
        <f t="shared" si="16"/>
        <v>1699.3917135315048</v>
      </c>
      <c r="Z42" s="27" t="str">
        <f t="shared" si="17"/>
        <v>Q1</v>
      </c>
    </row>
    <row r="43" spans="1:26" x14ac:dyDescent="0.3">
      <c r="A43" s="28">
        <v>42</v>
      </c>
      <c r="B43" s="12" t="s">
        <v>12</v>
      </c>
      <c r="C43" s="12" t="s">
        <v>13</v>
      </c>
      <c r="D43" s="12" t="str">
        <f t="shared" si="9"/>
        <v>Joshi, Sanya</v>
      </c>
      <c r="E43" s="12" t="s">
        <v>21</v>
      </c>
      <c r="F43" s="12" t="s">
        <v>63</v>
      </c>
      <c r="G43" s="12" t="s">
        <v>30</v>
      </c>
      <c r="H43" s="12" t="str">
        <f t="shared" si="10"/>
        <v>30 km/h</v>
      </c>
      <c r="I43" s="12" t="s">
        <v>41</v>
      </c>
      <c r="J43" s="12" t="str">
        <f t="shared" si="11"/>
        <v>80 km/h</v>
      </c>
      <c r="K43" s="12" t="str">
        <f t="shared" si="12"/>
        <v>30  -  80 km/h</v>
      </c>
      <c r="L43" s="12" t="s">
        <v>64</v>
      </c>
      <c r="M43" s="12" t="str">
        <f t="shared" si="13"/>
        <v>600 km</v>
      </c>
      <c r="N43" s="12" t="s">
        <v>108</v>
      </c>
      <c r="O43" s="12" t="str">
        <f t="shared" si="14"/>
        <v>321</v>
      </c>
      <c r="P43" s="14" t="s">
        <v>169</v>
      </c>
      <c r="Q43" s="14" t="s">
        <v>217</v>
      </c>
      <c r="R43" s="12">
        <v>560041</v>
      </c>
      <c r="S43" s="12" t="s">
        <v>257</v>
      </c>
      <c r="T43" s="12" t="s">
        <v>264</v>
      </c>
      <c r="U43" s="12" t="s">
        <v>109</v>
      </c>
      <c r="V43" s="17">
        <f t="shared" si="15"/>
        <v>283.17456673935499</v>
      </c>
      <c r="W43" s="8">
        <v>4</v>
      </c>
      <c r="X43" s="22">
        <v>15</v>
      </c>
      <c r="Y43" s="18">
        <f t="shared" si="16"/>
        <v>962.79352691380689</v>
      </c>
      <c r="Z43" s="27" t="str">
        <f t="shared" si="17"/>
        <v>Q1</v>
      </c>
    </row>
    <row r="44" spans="1:26" x14ac:dyDescent="0.3">
      <c r="A44" s="28">
        <v>43</v>
      </c>
      <c r="B44" s="12" t="s">
        <v>12</v>
      </c>
      <c r="C44" s="12" t="s">
        <v>13</v>
      </c>
      <c r="D44" s="12" t="str">
        <f t="shared" si="9"/>
        <v>Joshi, Sanya</v>
      </c>
      <c r="E44" s="12" t="s">
        <v>29</v>
      </c>
      <c r="F44" s="12" t="s">
        <v>25</v>
      </c>
      <c r="G44" s="12" t="s">
        <v>16</v>
      </c>
      <c r="H44" s="12" t="str">
        <f t="shared" si="10"/>
        <v>64 km/h</v>
      </c>
      <c r="I44" s="12" t="s">
        <v>17</v>
      </c>
      <c r="J44" s="12" t="str">
        <f t="shared" si="11"/>
        <v>120 km/h</v>
      </c>
      <c r="K44" s="12" t="str">
        <f t="shared" si="12"/>
        <v>64  -  120 km/h</v>
      </c>
      <c r="L44" s="19" t="s">
        <v>64</v>
      </c>
      <c r="M44" s="12" t="str">
        <f t="shared" si="13"/>
        <v>600 km</v>
      </c>
      <c r="N44" s="12" t="s">
        <v>110</v>
      </c>
      <c r="O44" s="12" t="str">
        <f t="shared" si="14"/>
        <v>123</v>
      </c>
      <c r="P44" s="14" t="s">
        <v>170</v>
      </c>
      <c r="Q44" s="14" t="s">
        <v>218</v>
      </c>
      <c r="R44" s="12">
        <v>2000</v>
      </c>
      <c r="S44" s="12" t="s">
        <v>250</v>
      </c>
      <c r="T44" s="12" t="s">
        <v>265</v>
      </c>
      <c r="U44" s="12" t="s">
        <v>111</v>
      </c>
      <c r="V44" s="17">
        <f t="shared" si="15"/>
        <v>358.06451612903226</v>
      </c>
      <c r="W44" s="8">
        <v>16</v>
      </c>
      <c r="X44" s="22">
        <v>10</v>
      </c>
      <c r="Y44" s="18">
        <f t="shared" si="16"/>
        <v>5156.1290322580644</v>
      </c>
      <c r="Z44" s="27" t="str">
        <f t="shared" si="17"/>
        <v>Q1</v>
      </c>
    </row>
    <row r="45" spans="1:26" x14ac:dyDescent="0.3">
      <c r="A45" s="28">
        <v>44</v>
      </c>
      <c r="B45" s="12" t="s">
        <v>12</v>
      </c>
      <c r="C45" s="12" t="s">
        <v>13</v>
      </c>
      <c r="D45" s="12" t="str">
        <f t="shared" si="9"/>
        <v>Joshi, Sanya</v>
      </c>
      <c r="E45" s="12" t="s">
        <v>21</v>
      </c>
      <c r="F45" s="12" t="s">
        <v>40</v>
      </c>
      <c r="G45" s="12" t="s">
        <v>30</v>
      </c>
      <c r="H45" s="12" t="str">
        <f t="shared" si="10"/>
        <v>30 km/h</v>
      </c>
      <c r="I45" s="12" t="s">
        <v>17</v>
      </c>
      <c r="J45" s="12" t="str">
        <f t="shared" si="11"/>
        <v>120 km/h</v>
      </c>
      <c r="K45" s="12" t="str">
        <f t="shared" si="12"/>
        <v>30  -  120 km/h</v>
      </c>
      <c r="L45" s="12" t="s">
        <v>18</v>
      </c>
      <c r="M45" s="12" t="str">
        <f t="shared" si="13"/>
        <v>500 km</v>
      </c>
      <c r="N45" s="12" t="s">
        <v>112</v>
      </c>
      <c r="O45" s="12" t="str">
        <f t="shared" si="14"/>
        <v>456</v>
      </c>
      <c r="P45" s="14" t="s">
        <v>171</v>
      </c>
      <c r="Q45" s="14" t="s">
        <v>219</v>
      </c>
      <c r="R45" s="12">
        <v>3000</v>
      </c>
      <c r="S45" s="12" t="s">
        <v>250</v>
      </c>
      <c r="T45" s="12" t="s">
        <v>265</v>
      </c>
      <c r="U45" s="12" t="s">
        <v>113</v>
      </c>
      <c r="V45" s="17">
        <f t="shared" si="15"/>
        <v>477.41935483870969</v>
      </c>
      <c r="W45" s="8">
        <v>12</v>
      </c>
      <c r="X45" s="22">
        <v>5</v>
      </c>
      <c r="Y45" s="18">
        <f t="shared" si="16"/>
        <v>5442.5806451612898</v>
      </c>
      <c r="Z45" s="27" t="str">
        <f t="shared" si="17"/>
        <v>Q1</v>
      </c>
    </row>
    <row r="46" spans="1:26" x14ac:dyDescent="0.3">
      <c r="A46" s="28">
        <v>45</v>
      </c>
      <c r="B46" s="12" t="s">
        <v>33</v>
      </c>
      <c r="C46" s="12" t="s">
        <v>34</v>
      </c>
      <c r="D46" s="12" t="str">
        <f t="shared" si="9"/>
        <v>Liu, Fang</v>
      </c>
      <c r="E46" s="12" t="s">
        <v>14</v>
      </c>
      <c r="F46" s="12" t="s">
        <v>40</v>
      </c>
      <c r="G46" s="12" t="s">
        <v>45</v>
      </c>
      <c r="H46" s="12" t="str">
        <f t="shared" si="10"/>
        <v>20 km/h</v>
      </c>
      <c r="I46" s="12" t="s">
        <v>23</v>
      </c>
      <c r="J46" s="12" t="str">
        <f t="shared" si="11"/>
        <v>241 km/h</v>
      </c>
      <c r="K46" s="12" t="str">
        <f t="shared" si="12"/>
        <v>20  -  241 km/h</v>
      </c>
      <c r="L46" s="12" t="s">
        <v>24</v>
      </c>
      <c r="M46" s="12" t="str">
        <f t="shared" si="13"/>
        <v>483 km</v>
      </c>
      <c r="N46" s="12" t="s">
        <v>114</v>
      </c>
      <c r="O46" s="12" t="str">
        <f t="shared" si="14"/>
        <v>789</v>
      </c>
      <c r="P46" s="14" t="s">
        <v>172</v>
      </c>
      <c r="Q46" s="14" t="s">
        <v>220</v>
      </c>
      <c r="R46" s="12">
        <v>2048</v>
      </c>
      <c r="S46" s="12" t="s">
        <v>250</v>
      </c>
      <c r="T46" s="12" t="s">
        <v>265</v>
      </c>
      <c r="U46" s="12" t="s">
        <v>115</v>
      </c>
      <c r="V46" s="17">
        <f t="shared" si="15"/>
        <v>596.77419354838707</v>
      </c>
      <c r="W46" s="8">
        <v>9</v>
      </c>
      <c r="X46" s="22"/>
      <c r="Y46" s="18">
        <f t="shared" si="16"/>
        <v>5370.9677419354839</v>
      </c>
      <c r="Z46" s="27" t="str">
        <f t="shared" si="17"/>
        <v>Q2</v>
      </c>
    </row>
    <row r="47" spans="1:26" x14ac:dyDescent="0.3">
      <c r="A47" s="28">
        <v>46</v>
      </c>
      <c r="B47" s="12" t="s">
        <v>33</v>
      </c>
      <c r="C47" s="12" t="s">
        <v>34</v>
      </c>
      <c r="D47" s="12" t="str">
        <f t="shared" si="9"/>
        <v>Liu, Fang</v>
      </c>
      <c r="E47" s="12" t="s">
        <v>44</v>
      </c>
      <c r="F47" s="12" t="s">
        <v>40</v>
      </c>
      <c r="G47" s="12" t="s">
        <v>30</v>
      </c>
      <c r="H47" s="12" t="str">
        <f t="shared" si="10"/>
        <v>30 km/h</v>
      </c>
      <c r="I47" s="12" t="s">
        <v>52</v>
      </c>
      <c r="J47" s="12" t="str">
        <f t="shared" si="11"/>
        <v>161 km/h</v>
      </c>
      <c r="K47" s="12" t="str">
        <f t="shared" si="12"/>
        <v>30  -  161 km/h</v>
      </c>
      <c r="L47" s="12" t="s">
        <v>64</v>
      </c>
      <c r="M47" s="12" t="str">
        <f t="shared" si="13"/>
        <v>600 km</v>
      </c>
      <c r="N47" s="12" t="s">
        <v>116</v>
      </c>
      <c r="O47" s="12" t="str">
        <f t="shared" si="14"/>
        <v>321</v>
      </c>
      <c r="P47" s="14" t="s">
        <v>173</v>
      </c>
      <c r="Q47" s="14" t="s">
        <v>221</v>
      </c>
      <c r="R47" s="12">
        <v>2011</v>
      </c>
      <c r="S47" s="12" t="s">
        <v>250</v>
      </c>
      <c r="T47" s="12" t="s">
        <v>265</v>
      </c>
      <c r="U47" s="12" t="s">
        <v>117</v>
      </c>
      <c r="V47" s="17">
        <f t="shared" si="15"/>
        <v>716.12903225806451</v>
      </c>
      <c r="W47" s="8">
        <v>6</v>
      </c>
      <c r="X47" s="22">
        <v>15</v>
      </c>
      <c r="Y47" s="18">
        <f t="shared" si="16"/>
        <v>3652.2580645161293</v>
      </c>
      <c r="Z47" s="27" t="str">
        <f t="shared" si="17"/>
        <v>Q2</v>
      </c>
    </row>
    <row r="48" spans="1:26" x14ac:dyDescent="0.3">
      <c r="A48" s="28">
        <v>47</v>
      </c>
      <c r="B48" s="12" t="s">
        <v>33</v>
      </c>
      <c r="C48" s="12" t="s">
        <v>34</v>
      </c>
      <c r="D48" s="12" t="str">
        <f t="shared" si="9"/>
        <v>Liu, Fang</v>
      </c>
      <c r="E48" s="12" t="s">
        <v>21</v>
      </c>
      <c r="F48" s="12" t="s">
        <v>25</v>
      </c>
      <c r="G48" s="12" t="s">
        <v>22</v>
      </c>
      <c r="H48" s="12" t="str">
        <f t="shared" si="10"/>
        <v>80 km/h</v>
      </c>
      <c r="I48" s="19" t="s">
        <v>276</v>
      </c>
      <c r="J48" s="12" t="str">
        <f t="shared" si="11"/>
        <v>90 km/h</v>
      </c>
      <c r="K48" s="12" t="str">
        <f t="shared" si="12"/>
        <v>80  -  90 km/h</v>
      </c>
      <c r="L48" s="12" t="s">
        <v>26</v>
      </c>
      <c r="M48" s="12" t="str">
        <f t="shared" si="13"/>
        <v>241 km</v>
      </c>
      <c r="N48" s="12" t="s">
        <v>118</v>
      </c>
      <c r="O48" s="12" t="str">
        <f t="shared" si="14"/>
        <v>123</v>
      </c>
      <c r="P48" s="14" t="s">
        <v>174</v>
      </c>
      <c r="Q48" s="14" t="s">
        <v>222</v>
      </c>
      <c r="R48" s="12">
        <v>8001</v>
      </c>
      <c r="S48" s="12" t="s">
        <v>258</v>
      </c>
      <c r="T48" s="12" t="s">
        <v>266</v>
      </c>
      <c r="U48" s="12" t="s">
        <v>119</v>
      </c>
      <c r="V48" s="17">
        <f t="shared" si="15"/>
        <v>146.76297485286247</v>
      </c>
      <c r="W48" s="8">
        <v>13</v>
      </c>
      <c r="X48" s="22"/>
      <c r="Y48" s="18">
        <f t="shared" si="16"/>
        <v>1907.918673087212</v>
      </c>
      <c r="Z48" s="27" t="str">
        <f t="shared" si="17"/>
        <v>Q1</v>
      </c>
    </row>
    <row r="49" spans="1:26" x14ac:dyDescent="0.3">
      <c r="A49" s="28">
        <v>48</v>
      </c>
      <c r="B49" s="12" t="s">
        <v>42</v>
      </c>
      <c r="C49" s="12" t="s">
        <v>43</v>
      </c>
      <c r="D49" s="12" t="str">
        <f t="shared" si="9"/>
        <v>Fischer, Jonas</v>
      </c>
      <c r="E49" s="12" t="s">
        <v>44</v>
      </c>
      <c r="F49" s="12" t="s">
        <v>25</v>
      </c>
      <c r="G49" s="12" t="s">
        <v>45</v>
      </c>
      <c r="H49" s="12" t="str">
        <f t="shared" si="10"/>
        <v>20 km/h</v>
      </c>
      <c r="I49" s="12" t="s">
        <v>41</v>
      </c>
      <c r="J49" s="12" t="str">
        <f t="shared" si="11"/>
        <v>80 km/h</v>
      </c>
      <c r="K49" s="12" t="str">
        <f t="shared" si="12"/>
        <v>20  -  80 km/h</v>
      </c>
      <c r="L49" s="12" t="s">
        <v>26</v>
      </c>
      <c r="M49" s="12" t="str">
        <f t="shared" si="13"/>
        <v>241 km</v>
      </c>
      <c r="N49" s="12" t="s">
        <v>120</v>
      </c>
      <c r="O49" s="12" t="str">
        <f t="shared" si="14"/>
        <v>456</v>
      </c>
      <c r="P49" s="14" t="s">
        <v>175</v>
      </c>
      <c r="Q49" s="14" t="s">
        <v>223</v>
      </c>
      <c r="R49" s="12">
        <v>8001</v>
      </c>
      <c r="S49" s="12" t="s">
        <v>258</v>
      </c>
      <c r="T49" s="12" t="s">
        <v>266</v>
      </c>
      <c r="U49" s="12" t="s">
        <v>121</v>
      </c>
      <c r="V49" s="17">
        <f t="shared" si="15"/>
        <v>195.39860888175494</v>
      </c>
      <c r="W49" s="8">
        <v>10</v>
      </c>
      <c r="X49" s="22">
        <v>5</v>
      </c>
      <c r="Y49" s="18">
        <f t="shared" si="16"/>
        <v>1856.2867843766719</v>
      </c>
      <c r="Z49" s="27" t="str">
        <f t="shared" si="17"/>
        <v>Q2</v>
      </c>
    </row>
    <row r="50" spans="1:26" x14ac:dyDescent="0.3">
      <c r="A50" s="28">
        <v>49</v>
      </c>
      <c r="B50" s="12" t="s">
        <v>42</v>
      </c>
      <c r="C50" s="12" t="s">
        <v>43</v>
      </c>
      <c r="D50" s="12" t="str">
        <f t="shared" si="9"/>
        <v>Fischer, Jonas</v>
      </c>
      <c r="E50" s="12" t="s">
        <v>21</v>
      </c>
      <c r="F50" s="12" t="s">
        <v>15</v>
      </c>
      <c r="G50" s="12" t="s">
        <v>30</v>
      </c>
      <c r="H50" s="12" t="str">
        <f t="shared" si="10"/>
        <v>30 km/h</v>
      </c>
      <c r="I50" s="12" t="s">
        <v>23</v>
      </c>
      <c r="J50" s="12" t="str">
        <f t="shared" si="11"/>
        <v>241 km/h</v>
      </c>
      <c r="K50" s="12" t="str">
        <f t="shared" si="12"/>
        <v>30  -  241 km/h</v>
      </c>
      <c r="L50" s="12" t="s">
        <v>24</v>
      </c>
      <c r="M50" s="12" t="str">
        <f t="shared" si="13"/>
        <v>483 km</v>
      </c>
      <c r="N50" s="12" t="s">
        <v>122</v>
      </c>
      <c r="O50" s="12" t="str">
        <f t="shared" si="14"/>
        <v>789</v>
      </c>
      <c r="P50" s="14" t="s">
        <v>176</v>
      </c>
      <c r="Q50" s="14" t="s">
        <v>224</v>
      </c>
      <c r="R50" s="12">
        <v>8000</v>
      </c>
      <c r="S50" s="12" t="s">
        <v>258</v>
      </c>
      <c r="T50" s="12" t="s">
        <v>266</v>
      </c>
      <c r="U50" s="12" t="s">
        <v>123</v>
      </c>
      <c r="V50" s="17">
        <f t="shared" si="15"/>
        <v>240.77046548956659</v>
      </c>
      <c r="W50" s="8">
        <v>7</v>
      </c>
      <c r="X50" s="22">
        <v>5</v>
      </c>
      <c r="Y50" s="18">
        <f t="shared" si="16"/>
        <v>1601.1235955056179</v>
      </c>
      <c r="Z50" s="27" t="str">
        <f t="shared" si="17"/>
        <v>Q1</v>
      </c>
    </row>
    <row r="51" spans="1:26" x14ac:dyDescent="0.3">
      <c r="A51" s="28">
        <v>50</v>
      </c>
      <c r="B51" s="12" t="s">
        <v>42</v>
      </c>
      <c r="C51" s="12" t="s">
        <v>43</v>
      </c>
      <c r="D51" s="12" t="str">
        <f t="shared" si="9"/>
        <v>Fischer, Jonas</v>
      </c>
      <c r="E51" s="12" t="s">
        <v>14</v>
      </c>
      <c r="F51" s="12" t="s">
        <v>40</v>
      </c>
      <c r="G51" s="12" t="s">
        <v>45</v>
      </c>
      <c r="H51" s="12" t="str">
        <f t="shared" si="10"/>
        <v>20 km/h</v>
      </c>
      <c r="I51" s="12" t="s">
        <v>41</v>
      </c>
      <c r="J51" s="12" t="str">
        <f t="shared" si="11"/>
        <v>80 km/h</v>
      </c>
      <c r="K51" s="12" t="str">
        <f t="shared" si="12"/>
        <v>20  -  80 km/h</v>
      </c>
      <c r="L51" s="12" t="s">
        <v>18</v>
      </c>
      <c r="M51" s="12" t="str">
        <f t="shared" si="13"/>
        <v>500 km</v>
      </c>
      <c r="N51" s="12" t="s">
        <v>124</v>
      </c>
      <c r="O51" s="12" t="str">
        <f t="shared" si="14"/>
        <v>321</v>
      </c>
      <c r="P51" s="14" t="s">
        <v>177</v>
      </c>
      <c r="Q51" s="14" t="s">
        <v>225</v>
      </c>
      <c r="R51" s="12">
        <v>8001</v>
      </c>
      <c r="S51" s="12" t="s">
        <v>258</v>
      </c>
      <c r="T51" s="12" t="s">
        <v>266</v>
      </c>
      <c r="U51" s="12" t="s">
        <v>125</v>
      </c>
      <c r="V51" s="17">
        <f t="shared" si="15"/>
        <v>293.09791332263239</v>
      </c>
      <c r="W51" s="8">
        <v>5</v>
      </c>
      <c r="X51" s="22">
        <v>5</v>
      </c>
      <c r="Y51" s="18">
        <f t="shared" si="16"/>
        <v>1392.2150882825038</v>
      </c>
      <c r="Z51" s="27" t="str">
        <f t="shared" si="17"/>
        <v>Q2</v>
      </c>
    </row>
    <row r="52" spans="1:26" x14ac:dyDescent="0.3">
      <c r="A52" s="28">
        <v>51</v>
      </c>
      <c r="B52" s="12" t="s">
        <v>42</v>
      </c>
      <c r="C52" s="12" t="s">
        <v>43</v>
      </c>
      <c r="D52" s="12" t="str">
        <f t="shared" si="9"/>
        <v>Fischer, Jonas</v>
      </c>
      <c r="E52" s="12" t="s">
        <v>14</v>
      </c>
      <c r="F52" s="12" t="s">
        <v>25</v>
      </c>
      <c r="G52" s="12" t="s">
        <v>22</v>
      </c>
      <c r="H52" s="12" t="str">
        <f t="shared" si="10"/>
        <v>80 km/h</v>
      </c>
      <c r="I52" s="12" t="s">
        <v>17</v>
      </c>
      <c r="J52" s="12" t="str">
        <f t="shared" si="11"/>
        <v>120 km/h</v>
      </c>
      <c r="K52" s="12" t="str">
        <f t="shared" si="12"/>
        <v>80  -  120 km/h</v>
      </c>
      <c r="L52" s="12" t="s">
        <v>64</v>
      </c>
      <c r="M52" s="12" t="str">
        <f t="shared" si="13"/>
        <v>600 km</v>
      </c>
      <c r="N52" s="12" t="s">
        <v>126</v>
      </c>
      <c r="O52" s="12" t="str">
        <f t="shared" si="14"/>
        <v>123</v>
      </c>
      <c r="P52" s="14" t="s">
        <v>178</v>
      </c>
      <c r="Q52" s="14" t="s">
        <v>226</v>
      </c>
      <c r="R52" s="14" t="s">
        <v>242</v>
      </c>
      <c r="S52" s="12" t="s">
        <v>259</v>
      </c>
      <c r="T52" s="12" t="s">
        <v>264</v>
      </c>
      <c r="U52" s="12" t="s">
        <v>127</v>
      </c>
      <c r="V52" s="17">
        <f t="shared" si="15"/>
        <v>145.50374959243561</v>
      </c>
      <c r="W52" s="8">
        <v>18</v>
      </c>
      <c r="X52" s="22">
        <v>10</v>
      </c>
      <c r="Y52" s="18">
        <f t="shared" si="16"/>
        <v>2357.1607433974573</v>
      </c>
      <c r="Z52" s="27" t="str">
        <f t="shared" si="17"/>
        <v>Q2</v>
      </c>
    </row>
    <row r="53" spans="1:26" x14ac:dyDescent="0.3">
      <c r="A53" s="28">
        <v>52</v>
      </c>
      <c r="B53" s="12" t="s">
        <v>55</v>
      </c>
      <c r="C53" s="12" t="s">
        <v>56</v>
      </c>
      <c r="D53" s="12" t="str">
        <f t="shared" si="9"/>
        <v>Bernard, Théo</v>
      </c>
      <c r="E53" s="12" t="s">
        <v>21</v>
      </c>
      <c r="F53" s="12" t="s">
        <v>63</v>
      </c>
      <c r="G53" s="12" t="s">
        <v>16</v>
      </c>
      <c r="H53" s="12" t="str">
        <f t="shared" si="10"/>
        <v>64 km/h</v>
      </c>
      <c r="I53" s="12" t="s">
        <v>23</v>
      </c>
      <c r="J53" s="12" t="str">
        <f t="shared" si="11"/>
        <v>241 km/h</v>
      </c>
      <c r="K53" s="12" t="str">
        <f t="shared" si="12"/>
        <v>64  -  241 km/h</v>
      </c>
      <c r="L53" s="12" t="s">
        <v>24</v>
      </c>
      <c r="M53" s="12" t="str">
        <f t="shared" si="13"/>
        <v>483 km</v>
      </c>
      <c r="N53" s="12" t="s">
        <v>128</v>
      </c>
      <c r="O53" s="12" t="str">
        <f t="shared" si="14"/>
        <v>456</v>
      </c>
      <c r="P53" s="14" t="s">
        <v>179</v>
      </c>
      <c r="Q53" s="14" t="s">
        <v>227</v>
      </c>
      <c r="R53" s="14" t="s">
        <v>243</v>
      </c>
      <c r="S53" s="12" t="s">
        <v>259</v>
      </c>
      <c r="T53" s="12" t="s">
        <v>264</v>
      </c>
      <c r="U53" s="12" t="s">
        <v>129</v>
      </c>
      <c r="V53" s="17">
        <f t="shared" si="15"/>
        <v>194.00065210303228</v>
      </c>
      <c r="W53" s="8">
        <v>15</v>
      </c>
      <c r="X53" s="22">
        <v>15</v>
      </c>
      <c r="Y53" s="18">
        <f t="shared" si="16"/>
        <v>2473.5083143136617</v>
      </c>
      <c r="Z53" s="27" t="str">
        <f t="shared" si="17"/>
        <v>Q1</v>
      </c>
    </row>
    <row r="54" spans="1:26" x14ac:dyDescent="0.3">
      <c r="A54" s="28">
        <v>53</v>
      </c>
      <c r="B54" s="12" t="s">
        <v>55</v>
      </c>
      <c r="C54" s="12" t="s">
        <v>56</v>
      </c>
      <c r="D54" s="12" t="str">
        <f t="shared" si="9"/>
        <v>Bernard, Théo</v>
      </c>
      <c r="E54" s="12" t="s">
        <v>14</v>
      </c>
      <c r="F54" s="12" t="s">
        <v>25</v>
      </c>
      <c r="G54" s="12" t="s">
        <v>16</v>
      </c>
      <c r="H54" s="12" t="str">
        <f t="shared" si="10"/>
        <v>64 km/h</v>
      </c>
      <c r="I54" s="12" t="s">
        <v>17</v>
      </c>
      <c r="J54" s="12" t="str">
        <f t="shared" si="11"/>
        <v>120 km/h</v>
      </c>
      <c r="K54" s="12" t="str">
        <f t="shared" si="12"/>
        <v>64  -  120 km/h</v>
      </c>
      <c r="L54" s="12" t="s">
        <v>24</v>
      </c>
      <c r="M54" s="12" t="str">
        <f t="shared" si="13"/>
        <v>483 km</v>
      </c>
      <c r="N54" s="12" t="s">
        <v>130</v>
      </c>
      <c r="O54" s="12" t="str">
        <f t="shared" si="14"/>
        <v>789</v>
      </c>
      <c r="P54" s="14" t="s">
        <v>180</v>
      </c>
      <c r="Q54" s="14" t="s">
        <v>228</v>
      </c>
      <c r="R54" s="14" t="s">
        <v>244</v>
      </c>
      <c r="S54" s="12" t="s">
        <v>259</v>
      </c>
      <c r="T54" s="12" t="s">
        <v>264</v>
      </c>
      <c r="U54" s="12" t="s">
        <v>131</v>
      </c>
      <c r="V54" s="17">
        <f t="shared" si="15"/>
        <v>242.50407564395175</v>
      </c>
      <c r="W54" s="8">
        <v>12</v>
      </c>
      <c r="X54" s="22">
        <v>5</v>
      </c>
      <c r="Y54" s="18">
        <f t="shared" si="16"/>
        <v>2764.5464623410498</v>
      </c>
      <c r="Z54" s="27" t="str">
        <f t="shared" si="17"/>
        <v>Q2</v>
      </c>
    </row>
    <row r="55" spans="1:26" x14ac:dyDescent="0.3">
      <c r="A55" s="28">
        <v>54</v>
      </c>
      <c r="B55" s="12" t="s">
        <v>55</v>
      </c>
      <c r="C55" s="12" t="s">
        <v>56</v>
      </c>
      <c r="D55" s="12" t="str">
        <f t="shared" si="9"/>
        <v>Bernard, Théo</v>
      </c>
      <c r="E55" s="12" t="s">
        <v>21</v>
      </c>
      <c r="F55" s="12" t="s">
        <v>63</v>
      </c>
      <c r="G55" s="12" t="s">
        <v>30</v>
      </c>
      <c r="H55" s="12" t="str">
        <f t="shared" si="10"/>
        <v>30 km/h</v>
      </c>
      <c r="I55" s="12" t="s">
        <v>23</v>
      </c>
      <c r="J55" s="12" t="str">
        <f t="shared" si="11"/>
        <v>241 km/h</v>
      </c>
      <c r="K55" s="12" t="str">
        <f t="shared" si="12"/>
        <v>30  -  241 km/h</v>
      </c>
      <c r="L55" s="12" t="s">
        <v>24</v>
      </c>
      <c r="M55" s="12" t="str">
        <f t="shared" si="13"/>
        <v>483 km</v>
      </c>
      <c r="N55" s="12" t="s">
        <v>130</v>
      </c>
      <c r="O55" s="12" t="str">
        <f t="shared" si="14"/>
        <v>789</v>
      </c>
      <c r="P55" s="14" t="s">
        <v>180</v>
      </c>
      <c r="Q55" s="14" t="s">
        <v>228</v>
      </c>
      <c r="R55" s="14" t="s">
        <v>244</v>
      </c>
      <c r="S55" s="12" t="s">
        <v>259</v>
      </c>
      <c r="T55" s="12" t="s">
        <v>264</v>
      </c>
      <c r="U55" s="12" t="s">
        <v>131</v>
      </c>
      <c r="V55" s="17">
        <f t="shared" si="15"/>
        <v>242.50407564395175</v>
      </c>
      <c r="W55" s="8">
        <v>12</v>
      </c>
      <c r="X55" s="22">
        <v>10</v>
      </c>
      <c r="Y55" s="18">
        <f t="shared" si="16"/>
        <v>2619.0440169546791</v>
      </c>
      <c r="Z55" s="27" t="str">
        <f t="shared" si="17"/>
        <v>Q1</v>
      </c>
    </row>
    <row r="56" spans="1:26" x14ac:dyDescent="0.3">
      <c r="A56" s="28">
        <v>55</v>
      </c>
      <c r="B56" s="12" t="s">
        <v>12</v>
      </c>
      <c r="C56" s="12" t="s">
        <v>13</v>
      </c>
      <c r="D56" s="12" t="str">
        <f t="shared" si="9"/>
        <v>Joshi, Sanya</v>
      </c>
      <c r="E56" s="12" t="s">
        <v>71</v>
      </c>
      <c r="F56" s="12" t="s">
        <v>40</v>
      </c>
      <c r="G56" s="12" t="s">
        <v>16</v>
      </c>
      <c r="H56" s="12" t="str">
        <f t="shared" si="10"/>
        <v>64 km/h</v>
      </c>
      <c r="I56" s="12" t="s">
        <v>52</v>
      </c>
      <c r="J56" s="12" t="str">
        <f t="shared" si="11"/>
        <v>161 km/h</v>
      </c>
      <c r="K56" s="12" t="str">
        <f t="shared" si="12"/>
        <v>64  -  161 km/h</v>
      </c>
      <c r="L56" s="12" t="s">
        <v>24</v>
      </c>
      <c r="M56" s="12" t="str">
        <f t="shared" si="13"/>
        <v>483 km</v>
      </c>
      <c r="N56" s="12" t="s">
        <v>132</v>
      </c>
      <c r="O56" s="12" t="str">
        <f t="shared" si="14"/>
        <v>321</v>
      </c>
      <c r="P56" s="14" t="s">
        <v>181</v>
      </c>
      <c r="Q56" s="14" t="s">
        <v>229</v>
      </c>
      <c r="R56" s="14" t="s">
        <v>245</v>
      </c>
      <c r="S56" s="12" t="s">
        <v>259</v>
      </c>
      <c r="T56" s="12" t="s">
        <v>264</v>
      </c>
      <c r="U56" s="12" t="s">
        <v>133</v>
      </c>
      <c r="V56" s="17">
        <f t="shared" si="15"/>
        <v>291.00097815454842</v>
      </c>
      <c r="W56" s="8">
        <v>8</v>
      </c>
      <c r="X56" s="22"/>
      <c r="Y56" s="18">
        <f t="shared" si="16"/>
        <v>2328.0078252363874</v>
      </c>
      <c r="Z56" s="27" t="str">
        <f t="shared" si="17"/>
        <v>Q2</v>
      </c>
    </row>
    <row r="57" spans="1:26" x14ac:dyDescent="0.3">
      <c r="A57" s="28">
        <v>56</v>
      </c>
      <c r="B57" s="12" t="s">
        <v>12</v>
      </c>
      <c r="C57" s="12" t="s">
        <v>13</v>
      </c>
      <c r="D57" s="12" t="str">
        <f t="shared" si="9"/>
        <v>Joshi, Sanya</v>
      </c>
      <c r="E57" s="12" t="s">
        <v>71</v>
      </c>
      <c r="F57" s="12" t="s">
        <v>40</v>
      </c>
      <c r="G57" s="12" t="s">
        <v>30</v>
      </c>
      <c r="H57" s="12" t="str">
        <f t="shared" si="10"/>
        <v>30 km/h</v>
      </c>
      <c r="I57" s="12" t="s">
        <v>23</v>
      </c>
      <c r="J57" s="12" t="str">
        <f t="shared" si="11"/>
        <v>241 km/h</v>
      </c>
      <c r="K57" s="12" t="str">
        <f t="shared" si="12"/>
        <v>30  -  241 km/h</v>
      </c>
      <c r="L57" s="12" t="s">
        <v>18</v>
      </c>
      <c r="M57" s="12" t="str">
        <f t="shared" si="13"/>
        <v>500 km</v>
      </c>
      <c r="N57" s="12" t="s">
        <v>19</v>
      </c>
      <c r="O57" s="12" t="str">
        <f t="shared" si="14"/>
        <v>1234</v>
      </c>
      <c r="P57" s="14" t="s">
        <v>135</v>
      </c>
      <c r="Q57" s="14" t="s">
        <v>182</v>
      </c>
      <c r="R57" s="12">
        <v>90210</v>
      </c>
      <c r="S57" s="12" t="s">
        <v>253</v>
      </c>
      <c r="T57" s="12" t="s">
        <v>261</v>
      </c>
      <c r="U57" s="12" t="s">
        <v>20</v>
      </c>
      <c r="V57" s="17">
        <f t="shared" si="15"/>
        <v>150</v>
      </c>
      <c r="W57" s="8">
        <v>18</v>
      </c>
      <c r="X57" s="22">
        <v>15</v>
      </c>
      <c r="Y57" s="18">
        <f t="shared" si="16"/>
        <v>2295</v>
      </c>
      <c r="Z57" s="27" t="str">
        <f t="shared" si="17"/>
        <v>Q2</v>
      </c>
    </row>
    <row r="58" spans="1:26" x14ac:dyDescent="0.3">
      <c r="A58" s="28">
        <v>57</v>
      </c>
      <c r="B58" s="12" t="s">
        <v>12</v>
      </c>
      <c r="C58" s="12" t="s">
        <v>13</v>
      </c>
      <c r="D58" s="12" t="str">
        <f t="shared" si="9"/>
        <v>Joshi, Sanya</v>
      </c>
      <c r="E58" s="12" t="s">
        <v>44</v>
      </c>
      <c r="F58" s="12" t="s">
        <v>25</v>
      </c>
      <c r="G58" s="12" t="s">
        <v>22</v>
      </c>
      <c r="H58" s="12" t="str">
        <f t="shared" si="10"/>
        <v>80 km/h</v>
      </c>
      <c r="I58" s="12" t="s">
        <v>23</v>
      </c>
      <c r="J58" s="12" t="str">
        <f t="shared" si="11"/>
        <v>241 km/h</v>
      </c>
      <c r="K58" s="12" t="str">
        <f t="shared" si="12"/>
        <v>80  -  241 km/h</v>
      </c>
      <c r="L58" s="12" t="s">
        <v>64</v>
      </c>
      <c r="M58" s="12" t="str">
        <f t="shared" si="13"/>
        <v>600 km</v>
      </c>
      <c r="N58" s="12" t="s">
        <v>27</v>
      </c>
      <c r="O58" s="12" t="str">
        <f t="shared" si="14"/>
        <v>5678</v>
      </c>
      <c r="P58" s="14" t="s">
        <v>136</v>
      </c>
      <c r="Q58" s="14" t="s">
        <v>183</v>
      </c>
      <c r="R58" s="12">
        <v>10001</v>
      </c>
      <c r="S58" s="12" t="s">
        <v>253</v>
      </c>
      <c r="T58" s="12" t="s">
        <v>261</v>
      </c>
      <c r="U58" s="12" t="s">
        <v>28</v>
      </c>
      <c r="V58" s="17">
        <f t="shared" si="15"/>
        <v>200</v>
      </c>
      <c r="W58" s="8">
        <v>12</v>
      </c>
      <c r="X58" s="22">
        <v>10</v>
      </c>
      <c r="Y58" s="18">
        <f t="shared" si="16"/>
        <v>2160</v>
      </c>
      <c r="Z58" s="27" t="str">
        <f t="shared" si="17"/>
        <v>Q2</v>
      </c>
    </row>
    <row r="59" spans="1:26" x14ac:dyDescent="0.3">
      <c r="A59" s="28">
        <v>58</v>
      </c>
      <c r="B59" s="12" t="s">
        <v>33</v>
      </c>
      <c r="C59" s="12" t="s">
        <v>34</v>
      </c>
      <c r="D59" s="12" t="str">
        <f t="shared" si="9"/>
        <v>Liu, Fang</v>
      </c>
      <c r="E59" s="12" t="s">
        <v>71</v>
      </c>
      <c r="F59" s="12" t="s">
        <v>40</v>
      </c>
      <c r="G59" s="12" t="s">
        <v>45</v>
      </c>
      <c r="H59" s="12" t="str">
        <f t="shared" si="10"/>
        <v>20 km/h</v>
      </c>
      <c r="I59" s="12" t="s">
        <v>17</v>
      </c>
      <c r="J59" s="12" t="str">
        <f t="shared" si="11"/>
        <v>120 km/h</v>
      </c>
      <c r="K59" s="12" t="str">
        <f t="shared" si="12"/>
        <v>20  -  120 km/h</v>
      </c>
      <c r="L59" s="12" t="s">
        <v>24</v>
      </c>
      <c r="M59" s="12" t="str">
        <f t="shared" si="13"/>
        <v>483 km</v>
      </c>
      <c r="N59" s="12" t="s">
        <v>31</v>
      </c>
      <c r="O59" s="12" t="str">
        <f t="shared" si="14"/>
        <v>9101</v>
      </c>
      <c r="P59" s="14" t="s">
        <v>137</v>
      </c>
      <c r="Q59" s="14" t="s">
        <v>184</v>
      </c>
      <c r="R59" s="12">
        <v>30301</v>
      </c>
      <c r="S59" s="12" t="s">
        <v>253</v>
      </c>
      <c r="T59" s="12" t="s">
        <v>261</v>
      </c>
      <c r="U59" s="12" t="s">
        <v>32</v>
      </c>
      <c r="V59" s="17">
        <f t="shared" si="15"/>
        <v>250</v>
      </c>
      <c r="W59" s="8">
        <v>10</v>
      </c>
      <c r="X59" s="22"/>
      <c r="Y59" s="18">
        <f t="shared" si="16"/>
        <v>2500</v>
      </c>
      <c r="Z59" s="27" t="str">
        <f t="shared" si="17"/>
        <v>Q2</v>
      </c>
    </row>
    <row r="60" spans="1:26" x14ac:dyDescent="0.3">
      <c r="A60" s="28">
        <v>59</v>
      </c>
      <c r="B60" s="12" t="s">
        <v>33</v>
      </c>
      <c r="C60" s="12" t="s">
        <v>34</v>
      </c>
      <c r="D60" s="12" t="str">
        <f t="shared" si="9"/>
        <v>Liu, Fang</v>
      </c>
      <c r="E60" s="12" t="s">
        <v>14</v>
      </c>
      <c r="F60" s="12" t="s">
        <v>25</v>
      </c>
      <c r="G60" s="12" t="s">
        <v>16</v>
      </c>
      <c r="H60" s="12" t="str">
        <f t="shared" si="10"/>
        <v>64 km/h</v>
      </c>
      <c r="I60" s="12" t="s">
        <v>41</v>
      </c>
      <c r="J60" s="12" t="str">
        <f t="shared" si="11"/>
        <v>80 km/h</v>
      </c>
      <c r="K60" s="12" t="str">
        <f t="shared" si="12"/>
        <v>64  -  80 km/h</v>
      </c>
      <c r="L60" s="12" t="s">
        <v>64</v>
      </c>
      <c r="M60" s="12" t="str">
        <f t="shared" si="13"/>
        <v>600 km</v>
      </c>
      <c r="N60" s="12" t="s">
        <v>36</v>
      </c>
      <c r="O60" s="12" t="str">
        <f t="shared" si="14"/>
        <v>2345</v>
      </c>
      <c r="P60" s="14" t="s">
        <v>138</v>
      </c>
      <c r="Q60" s="14" t="s">
        <v>185</v>
      </c>
      <c r="R60" s="12">
        <v>60614</v>
      </c>
      <c r="S60" s="12" t="s">
        <v>253</v>
      </c>
      <c r="T60" s="12" t="s">
        <v>261</v>
      </c>
      <c r="U60" s="12" t="s">
        <v>37</v>
      </c>
      <c r="V60" s="17">
        <f t="shared" si="15"/>
        <v>300</v>
      </c>
      <c r="W60" s="8">
        <v>6</v>
      </c>
      <c r="X60" s="22">
        <v>15</v>
      </c>
      <c r="Y60" s="18">
        <f t="shared" si="16"/>
        <v>1530</v>
      </c>
      <c r="Z60" s="27" t="str">
        <f t="shared" si="17"/>
        <v>Q2</v>
      </c>
    </row>
    <row r="61" spans="1:26" x14ac:dyDescent="0.3">
      <c r="A61" s="28">
        <v>60</v>
      </c>
      <c r="B61" s="12" t="s">
        <v>33</v>
      </c>
      <c r="C61" s="12" t="s">
        <v>34</v>
      </c>
      <c r="D61" s="12" t="str">
        <f t="shared" si="9"/>
        <v>Liu, Fang</v>
      </c>
      <c r="E61" s="12" t="s">
        <v>29</v>
      </c>
      <c r="F61" s="12" t="s">
        <v>63</v>
      </c>
      <c r="G61" s="12" t="s">
        <v>22</v>
      </c>
      <c r="H61" s="12" t="str">
        <f t="shared" si="10"/>
        <v>80 km/h</v>
      </c>
      <c r="I61" s="12" t="s">
        <v>52</v>
      </c>
      <c r="J61" s="12" t="str">
        <f t="shared" si="11"/>
        <v>161 km/h</v>
      </c>
      <c r="K61" s="12" t="str">
        <f t="shared" si="12"/>
        <v>80  -  161 km/h</v>
      </c>
      <c r="L61" s="12" t="s">
        <v>64</v>
      </c>
      <c r="M61" s="12" t="str">
        <f t="shared" si="13"/>
        <v>600 km</v>
      </c>
      <c r="N61" s="12" t="s">
        <v>38</v>
      </c>
      <c r="O61" s="12" t="str">
        <f t="shared" si="14"/>
        <v>123</v>
      </c>
      <c r="P61" s="14" t="s">
        <v>139</v>
      </c>
      <c r="Q61" s="14" t="s">
        <v>186</v>
      </c>
      <c r="R61" s="14" t="s">
        <v>230</v>
      </c>
      <c r="S61" s="12" t="s">
        <v>252</v>
      </c>
      <c r="T61" s="12" t="s">
        <v>261</v>
      </c>
      <c r="U61" s="12" t="s">
        <v>39</v>
      </c>
      <c r="V61" s="17">
        <f t="shared" si="15"/>
        <v>142.79999999999998</v>
      </c>
      <c r="W61" s="8">
        <v>15</v>
      </c>
      <c r="X61" s="22">
        <v>5</v>
      </c>
      <c r="Y61" s="18">
        <f t="shared" si="16"/>
        <v>2034.8999999999994</v>
      </c>
      <c r="Z61" s="27" t="str">
        <f t="shared" si="17"/>
        <v>Q1</v>
      </c>
    </row>
    <row r="62" spans="1:26" x14ac:dyDescent="0.3">
      <c r="A62" s="28">
        <v>61</v>
      </c>
      <c r="B62" s="12" t="s">
        <v>33</v>
      </c>
      <c r="C62" s="12" t="s">
        <v>34</v>
      </c>
      <c r="D62" s="12" t="str">
        <f t="shared" si="9"/>
        <v>Liu, Fang</v>
      </c>
      <c r="E62" s="12" t="s">
        <v>44</v>
      </c>
      <c r="F62" s="12" t="s">
        <v>40</v>
      </c>
      <c r="G62" s="12" t="s">
        <v>22</v>
      </c>
      <c r="H62" s="12" t="str">
        <f t="shared" si="10"/>
        <v>80 km/h</v>
      </c>
      <c r="I62" s="12" t="s">
        <v>52</v>
      </c>
      <c r="J62" s="12" t="str">
        <f t="shared" si="11"/>
        <v>161 km/h</v>
      </c>
      <c r="K62" s="12" t="str">
        <f t="shared" si="12"/>
        <v>80  -  161 km/h</v>
      </c>
      <c r="L62" s="12" t="s">
        <v>24</v>
      </c>
      <c r="M62" s="12" t="str">
        <f t="shared" si="13"/>
        <v>483 km</v>
      </c>
      <c r="N62" s="12" t="s">
        <v>46</v>
      </c>
      <c r="O62" s="12" t="str">
        <f t="shared" si="14"/>
        <v>456</v>
      </c>
      <c r="P62" s="14" t="s">
        <v>140</v>
      </c>
      <c r="Q62" s="14" t="s">
        <v>187</v>
      </c>
      <c r="R62" s="14" t="s">
        <v>231</v>
      </c>
      <c r="S62" s="12" t="s">
        <v>252</v>
      </c>
      <c r="T62" s="12" t="s">
        <v>261</v>
      </c>
      <c r="U62" s="12" t="s">
        <v>47</v>
      </c>
      <c r="V62" s="17">
        <f t="shared" si="15"/>
        <v>190.39999999999998</v>
      </c>
      <c r="W62" s="8">
        <v>11</v>
      </c>
      <c r="X62" s="22"/>
      <c r="Y62" s="18">
        <f t="shared" si="16"/>
        <v>2094.3999999999996</v>
      </c>
      <c r="Z62" s="27" t="str">
        <f t="shared" si="17"/>
        <v>Q2</v>
      </c>
    </row>
    <row r="63" spans="1:26" x14ac:dyDescent="0.3">
      <c r="A63" s="28">
        <v>62</v>
      </c>
      <c r="B63" s="12" t="s">
        <v>42</v>
      </c>
      <c r="C63" s="12" t="s">
        <v>43</v>
      </c>
      <c r="D63" s="12" t="str">
        <f t="shared" si="9"/>
        <v>Fischer, Jonas</v>
      </c>
      <c r="E63" s="12" t="s">
        <v>14</v>
      </c>
      <c r="F63" s="12" t="s">
        <v>40</v>
      </c>
      <c r="G63" s="12" t="s">
        <v>22</v>
      </c>
      <c r="H63" s="12" t="str">
        <f t="shared" si="10"/>
        <v>80 km/h</v>
      </c>
      <c r="I63" s="12" t="s">
        <v>52</v>
      </c>
      <c r="J63" s="12" t="str">
        <f t="shared" si="11"/>
        <v>161 km/h</v>
      </c>
      <c r="K63" s="12" t="str">
        <f t="shared" si="12"/>
        <v>80  -  161 km/h</v>
      </c>
      <c r="L63" s="12" t="s">
        <v>64</v>
      </c>
      <c r="M63" s="12" t="str">
        <f t="shared" si="13"/>
        <v>600 km</v>
      </c>
      <c r="N63" s="12" t="s">
        <v>48</v>
      </c>
      <c r="O63" s="12" t="str">
        <f t="shared" si="14"/>
        <v>789</v>
      </c>
      <c r="P63" s="14" t="s">
        <v>141</v>
      </c>
      <c r="Q63" s="14" t="s">
        <v>188</v>
      </c>
      <c r="R63" s="14" t="s">
        <v>232</v>
      </c>
      <c r="S63" s="12" t="s">
        <v>252</v>
      </c>
      <c r="T63" s="12" t="s">
        <v>261</v>
      </c>
      <c r="U63" s="12" t="s">
        <v>49</v>
      </c>
      <c r="V63" s="17">
        <f t="shared" si="15"/>
        <v>237.99999999999997</v>
      </c>
      <c r="W63" s="8">
        <v>7</v>
      </c>
      <c r="X63" s="22"/>
      <c r="Y63" s="18">
        <f t="shared" si="16"/>
        <v>1665.9999999999998</v>
      </c>
      <c r="Z63" s="27" t="str">
        <f t="shared" si="17"/>
        <v>Q2</v>
      </c>
    </row>
    <row r="64" spans="1:26" x14ac:dyDescent="0.3">
      <c r="A64" s="28">
        <v>63</v>
      </c>
      <c r="B64" s="12" t="s">
        <v>42</v>
      </c>
      <c r="C64" s="12" t="s">
        <v>43</v>
      </c>
      <c r="D64" s="12" t="str">
        <f t="shared" si="9"/>
        <v>Fischer, Jonas</v>
      </c>
      <c r="E64" s="12" t="s">
        <v>35</v>
      </c>
      <c r="F64" s="12" t="s">
        <v>40</v>
      </c>
      <c r="G64" s="12" t="s">
        <v>16</v>
      </c>
      <c r="H64" s="12" t="str">
        <f t="shared" si="10"/>
        <v>64 km/h</v>
      </c>
      <c r="I64" s="12" t="s">
        <v>52</v>
      </c>
      <c r="J64" s="12" t="str">
        <f t="shared" si="11"/>
        <v>161 km/h</v>
      </c>
      <c r="K64" s="12" t="str">
        <f t="shared" si="12"/>
        <v>64  -  161 km/h</v>
      </c>
      <c r="L64" s="12" t="s">
        <v>64</v>
      </c>
      <c r="M64" s="12" t="str">
        <f t="shared" si="13"/>
        <v>600 km</v>
      </c>
      <c r="N64" s="12" t="s">
        <v>50</v>
      </c>
      <c r="O64" s="12" t="str">
        <f t="shared" si="14"/>
        <v>321</v>
      </c>
      <c r="P64" s="14" t="s">
        <v>142</v>
      </c>
      <c r="Q64" s="14" t="s">
        <v>189</v>
      </c>
      <c r="R64" s="14" t="s">
        <v>233</v>
      </c>
      <c r="S64" s="12" t="s">
        <v>252</v>
      </c>
      <c r="T64" s="12" t="s">
        <v>261</v>
      </c>
      <c r="U64" s="12" t="s">
        <v>51</v>
      </c>
      <c r="V64" s="17">
        <f t="shared" si="15"/>
        <v>285.59999999999997</v>
      </c>
      <c r="W64" s="8">
        <v>5</v>
      </c>
      <c r="X64" s="22">
        <v>15</v>
      </c>
      <c r="Y64" s="18">
        <f t="shared" si="16"/>
        <v>1213.7999999999997</v>
      </c>
      <c r="Z64" s="27" t="str">
        <f t="shared" si="17"/>
        <v>Q1</v>
      </c>
    </row>
    <row r="65" spans="1:26" x14ac:dyDescent="0.3">
      <c r="A65" s="28">
        <v>64</v>
      </c>
      <c r="B65" s="12" t="s">
        <v>42</v>
      </c>
      <c r="C65" s="12" t="s">
        <v>43</v>
      </c>
      <c r="D65" s="12" t="str">
        <f t="shared" si="9"/>
        <v>Fischer, Jonas</v>
      </c>
      <c r="E65" s="12" t="s">
        <v>44</v>
      </c>
      <c r="F65" s="12" t="s">
        <v>40</v>
      </c>
      <c r="G65" s="12" t="s">
        <v>16</v>
      </c>
      <c r="H65" s="12" t="str">
        <f t="shared" si="10"/>
        <v>64 km/h</v>
      </c>
      <c r="I65" s="12" t="s">
        <v>17</v>
      </c>
      <c r="J65" s="12" t="str">
        <f t="shared" si="11"/>
        <v>120 km/h</v>
      </c>
      <c r="K65" s="12" t="str">
        <f t="shared" si="12"/>
        <v>64  -  120 km/h</v>
      </c>
      <c r="L65" s="12" t="s">
        <v>64</v>
      </c>
      <c r="M65" s="12" t="str">
        <f t="shared" si="13"/>
        <v>600 km</v>
      </c>
      <c r="N65" s="12" t="s">
        <v>53</v>
      </c>
      <c r="O65" s="12" t="str">
        <f t="shared" si="14"/>
        <v>456</v>
      </c>
      <c r="P65" s="14" t="s">
        <v>143</v>
      </c>
      <c r="Q65" s="14" t="s">
        <v>190</v>
      </c>
      <c r="R65" s="12">
        <v>6080</v>
      </c>
      <c r="S65" s="12" t="s">
        <v>251</v>
      </c>
      <c r="T65" s="12" t="s">
        <v>261</v>
      </c>
      <c r="U65" s="12" t="s">
        <v>54</v>
      </c>
      <c r="V65" s="17">
        <f t="shared" si="15"/>
        <v>129.02439024390245</v>
      </c>
      <c r="W65" s="8">
        <v>22</v>
      </c>
      <c r="X65" s="22"/>
      <c r="Y65" s="18">
        <f t="shared" si="16"/>
        <v>2838.5365853658536</v>
      </c>
      <c r="Z65" s="27" t="str">
        <f t="shared" si="17"/>
        <v>Q2</v>
      </c>
    </row>
    <row r="66" spans="1:26" x14ac:dyDescent="0.3">
      <c r="A66" s="28">
        <v>65</v>
      </c>
      <c r="B66" s="12" t="s">
        <v>55</v>
      </c>
      <c r="C66" s="12" t="s">
        <v>56</v>
      </c>
      <c r="D66" s="12" t="str">
        <f t="shared" ref="D66:D97" si="18">C66&amp;", "&amp;B66</f>
        <v>Bernard, Théo</v>
      </c>
      <c r="E66" s="12" t="s">
        <v>14</v>
      </c>
      <c r="F66" s="12" t="s">
        <v>40</v>
      </c>
      <c r="G66" s="12" t="s">
        <v>22</v>
      </c>
      <c r="H66" s="12" t="str">
        <f t="shared" ref="H66:H97" si="19">IF(RIGHT(G66,4)="km/h",G66,(ROUND(VALUE(LEFT(G66,FIND(" ",G66)-1)*1.609),0)&amp;" km/h"))</f>
        <v>80 km/h</v>
      </c>
      <c r="I66" s="12" t="s">
        <v>23</v>
      </c>
      <c r="J66" s="12" t="str">
        <f t="shared" ref="J66:J97" si="20">IF(RIGHT(I66,4)="km/h",I66,(ROUND(VALUE(LEFT(I66,FIND(" ",I66)-1)*1.609),0)&amp;" km/h"))</f>
        <v>241 km/h</v>
      </c>
      <c r="K66" s="12" t="str">
        <f t="shared" ref="K66:K97" si="21">LEFT(H66,FIND(" ",H66)-1)&amp;"  -  "&amp;LEFT(J66,FIND(" ",J66)-1)&amp;" km/h"</f>
        <v>80  -  241 km/h</v>
      </c>
      <c r="L66" s="12" t="s">
        <v>18</v>
      </c>
      <c r="M66" s="12" t="str">
        <f t="shared" ref="M66:M97" si="22">IFERROR(IF(RIGHT(L66,2)="km",L66,(ROUND(VALUE(LEFT(L66,FIND(" ",L66)-1)*1.609),0)&amp;" km")),"")</f>
        <v>500 km</v>
      </c>
      <c r="N66" s="12" t="s">
        <v>57</v>
      </c>
      <c r="O66" s="12" t="str">
        <f t="shared" ref="O66:O97" si="23">LEFT(N66,FIND(" ",N66)-1)</f>
        <v>789</v>
      </c>
      <c r="P66" s="14" t="s">
        <v>144</v>
      </c>
      <c r="Q66" s="14" t="s">
        <v>191</v>
      </c>
      <c r="R66" s="12">
        <v>66000</v>
      </c>
      <c r="S66" s="12" t="s">
        <v>251</v>
      </c>
      <c r="T66" s="12" t="s">
        <v>261</v>
      </c>
      <c r="U66" s="12" t="s">
        <v>58</v>
      </c>
      <c r="V66" s="17">
        <f t="shared" ref="V66:V97" si="24">IF(RIGHT(U66,3)="USD",VALUE(LEFT(U66,LEN(U66)-4)),IF(RIGHT(U66,3)="CAD",VALUE(LEFT(U66,LEN(U66)-4))*0.7,IF(RIGHT(U66,3)="MXN",VALUE(LEFT(U66,LEN(U66)-4))/20.5,IF(RIGHT(U66,3)="AUD",VALUE(LEFT(U66,LEN(U66)-4)/0.62),IF(RIGHT(U66,3)="BRL",VALUE(LEFT(U66,LEN(U66)-4)/5.76),IF(RIGHT(U66,3)="CNY",VALUE(LEFT(U66,LEN(U66)-4)/7.28),IF(RIGHT(U66,3)="EUR",VALUE(LEFT(U66,LEN(U66)-4)/0.96),IF(RIGHT(U66,3)="GBP",VALUE(LEFT(U66,LEN(U66)-4)/0.8),IF(RIGHT(U66,3)="INR",VALUE(LEFT(U66,LEN(U66)-4)/87.13),IF(RIGHT(U66,3)="JPY",VALUE(LEFT(U66,LEN(U66)-4)/153.35),VALUE(LEFT(U66,LEN(U66)-4)/18.69)))))))))))</f>
        <v>172.04878048780489</v>
      </c>
      <c r="W66" s="8">
        <v>16</v>
      </c>
      <c r="X66" s="22">
        <v>10</v>
      </c>
      <c r="Y66" s="18">
        <f t="shared" ref="Y66:Y97" si="25">V66*W66*(1-X66/100)</f>
        <v>2477.5024390243907</v>
      </c>
      <c r="Z66" s="27" t="str">
        <f t="shared" ref="Z66:Z97" si="26">IF(OR(E66="January",E66="February",E66="March"),"Q1","Q2")</f>
        <v>Q2</v>
      </c>
    </row>
    <row r="67" spans="1:26" x14ac:dyDescent="0.3">
      <c r="A67" s="28">
        <v>66</v>
      </c>
      <c r="B67" s="12" t="s">
        <v>55</v>
      </c>
      <c r="C67" s="12" t="s">
        <v>56</v>
      </c>
      <c r="D67" s="12" t="str">
        <f t="shared" si="18"/>
        <v>Bernard, Théo</v>
      </c>
      <c r="E67" s="12" t="s">
        <v>35</v>
      </c>
      <c r="F67" s="12" t="s">
        <v>63</v>
      </c>
      <c r="G67" s="12" t="s">
        <v>30</v>
      </c>
      <c r="H67" s="12" t="str">
        <f t="shared" si="19"/>
        <v>30 km/h</v>
      </c>
      <c r="I67" s="12" t="s">
        <v>17</v>
      </c>
      <c r="J67" s="12" t="str">
        <f t="shared" si="20"/>
        <v>120 km/h</v>
      </c>
      <c r="K67" s="12" t="str">
        <f t="shared" si="21"/>
        <v>30  -  120 km/h</v>
      </c>
      <c r="L67" s="12" t="s">
        <v>24</v>
      </c>
      <c r="M67" s="12" t="str">
        <f t="shared" si="22"/>
        <v>483 km</v>
      </c>
      <c r="N67" s="12" t="s">
        <v>59</v>
      </c>
      <c r="O67" s="12" t="str">
        <f t="shared" si="23"/>
        <v>234</v>
      </c>
      <c r="P67" s="14" t="s">
        <v>145</v>
      </c>
      <c r="Q67" s="14" t="s">
        <v>192</v>
      </c>
      <c r="R67" s="12">
        <v>6500</v>
      </c>
      <c r="S67" s="12" t="s">
        <v>251</v>
      </c>
      <c r="T67" s="12" t="s">
        <v>261</v>
      </c>
      <c r="U67" s="12" t="s">
        <v>60</v>
      </c>
      <c r="V67" s="17">
        <f t="shared" si="24"/>
        <v>214.82926829268294</v>
      </c>
      <c r="W67" s="8">
        <v>14</v>
      </c>
      <c r="X67" s="22"/>
      <c r="Y67" s="18">
        <f t="shared" si="25"/>
        <v>3007.6097560975613</v>
      </c>
      <c r="Z67" s="27" t="str">
        <f t="shared" si="26"/>
        <v>Q1</v>
      </c>
    </row>
    <row r="68" spans="1:26" x14ac:dyDescent="0.3">
      <c r="A68" s="28">
        <v>67</v>
      </c>
      <c r="B68" s="12" t="s">
        <v>55</v>
      </c>
      <c r="C68" s="12" t="s">
        <v>56</v>
      </c>
      <c r="D68" s="12" t="str">
        <f t="shared" si="18"/>
        <v>Bernard, Théo</v>
      </c>
      <c r="E68" s="12" t="s">
        <v>71</v>
      </c>
      <c r="F68" s="12" t="s">
        <v>63</v>
      </c>
      <c r="G68" s="12" t="s">
        <v>16</v>
      </c>
      <c r="H68" s="12" t="str">
        <f t="shared" si="19"/>
        <v>64 km/h</v>
      </c>
      <c r="I68" s="12" t="s">
        <v>23</v>
      </c>
      <c r="J68" s="12" t="str">
        <f t="shared" si="20"/>
        <v>241 km/h</v>
      </c>
      <c r="K68" s="12" t="str">
        <f t="shared" si="21"/>
        <v>64  -  241 km/h</v>
      </c>
      <c r="L68" s="12" t="s">
        <v>64</v>
      </c>
      <c r="M68" s="12" t="str">
        <f t="shared" si="22"/>
        <v>600 km</v>
      </c>
      <c r="N68" s="12" t="s">
        <v>61</v>
      </c>
      <c r="O68" s="12" t="str">
        <f t="shared" si="23"/>
        <v>678</v>
      </c>
      <c r="P68" s="14" t="s">
        <v>146</v>
      </c>
      <c r="Q68" s="14" t="s">
        <v>193</v>
      </c>
      <c r="R68" s="12">
        <v>3230</v>
      </c>
      <c r="S68" s="12" t="s">
        <v>251</v>
      </c>
      <c r="T68" s="12" t="s">
        <v>261</v>
      </c>
      <c r="U68" s="12" t="s">
        <v>62</v>
      </c>
      <c r="V68" s="17">
        <f t="shared" si="24"/>
        <v>258</v>
      </c>
      <c r="W68" s="8">
        <v>8</v>
      </c>
      <c r="X68" s="22">
        <v>15</v>
      </c>
      <c r="Y68" s="18">
        <f t="shared" si="25"/>
        <v>1754.3999999999999</v>
      </c>
      <c r="Z68" s="27" t="str">
        <f t="shared" si="26"/>
        <v>Q2</v>
      </c>
    </row>
    <row r="69" spans="1:26" x14ac:dyDescent="0.3">
      <c r="A69" s="28">
        <v>68</v>
      </c>
      <c r="B69" s="12" t="s">
        <v>12</v>
      </c>
      <c r="C69" s="12" t="s">
        <v>13</v>
      </c>
      <c r="D69" s="12" t="str">
        <f t="shared" si="18"/>
        <v>Joshi, Sanya</v>
      </c>
      <c r="E69" s="12" t="s">
        <v>71</v>
      </c>
      <c r="F69" s="12" t="s">
        <v>63</v>
      </c>
      <c r="G69" s="12" t="s">
        <v>45</v>
      </c>
      <c r="H69" s="12" t="str">
        <f t="shared" si="19"/>
        <v>20 km/h</v>
      </c>
      <c r="I69" s="12" t="s">
        <v>52</v>
      </c>
      <c r="J69" s="12" t="str">
        <f t="shared" si="20"/>
        <v>161 km/h</v>
      </c>
      <c r="K69" s="12" t="str">
        <f t="shared" si="21"/>
        <v>20  -  161 km/h</v>
      </c>
      <c r="L69" s="12" t="s">
        <v>24</v>
      </c>
      <c r="M69" s="12" t="str">
        <f t="shared" si="22"/>
        <v>483 km</v>
      </c>
      <c r="N69" s="12" t="s">
        <v>65</v>
      </c>
      <c r="O69" s="12" t="str">
        <f t="shared" si="23"/>
        <v>123</v>
      </c>
      <c r="P69" s="14" t="s">
        <v>147</v>
      </c>
      <c r="Q69" s="14" t="s">
        <v>194</v>
      </c>
      <c r="R69" s="14" t="s">
        <v>234</v>
      </c>
      <c r="S69" s="12" t="s">
        <v>249</v>
      </c>
      <c r="T69" s="12" t="s">
        <v>262</v>
      </c>
      <c r="U69" s="12" t="s">
        <v>66</v>
      </c>
      <c r="V69" s="17">
        <f t="shared" si="24"/>
        <v>131.59722222222223</v>
      </c>
      <c r="W69" s="8">
        <v>20</v>
      </c>
      <c r="X69" s="22"/>
      <c r="Y69" s="18">
        <f t="shared" si="25"/>
        <v>2631.9444444444443</v>
      </c>
      <c r="Z69" s="27" t="str">
        <f t="shared" si="26"/>
        <v>Q2</v>
      </c>
    </row>
    <row r="70" spans="1:26" x14ac:dyDescent="0.3">
      <c r="A70" s="28">
        <v>69</v>
      </c>
      <c r="B70" s="12" t="s">
        <v>12</v>
      </c>
      <c r="C70" s="12" t="s">
        <v>13</v>
      </c>
      <c r="D70" s="12" t="str">
        <f t="shared" si="18"/>
        <v>Joshi, Sanya</v>
      </c>
      <c r="E70" s="12" t="s">
        <v>29</v>
      </c>
      <c r="F70" s="12" t="s">
        <v>40</v>
      </c>
      <c r="G70" s="12" t="s">
        <v>22</v>
      </c>
      <c r="H70" s="12" t="str">
        <f t="shared" si="19"/>
        <v>80 km/h</v>
      </c>
      <c r="I70" s="19" t="s">
        <v>276</v>
      </c>
      <c r="J70" s="12" t="str">
        <f t="shared" si="20"/>
        <v>90 km/h</v>
      </c>
      <c r="K70" s="12" t="str">
        <f t="shared" si="21"/>
        <v>80  -  90 km/h</v>
      </c>
      <c r="L70" s="12" t="s">
        <v>24</v>
      </c>
      <c r="M70" s="12" t="str">
        <f t="shared" si="22"/>
        <v>483 km</v>
      </c>
      <c r="N70" s="12" t="s">
        <v>67</v>
      </c>
      <c r="O70" s="12" t="str">
        <f t="shared" si="23"/>
        <v>456</v>
      </c>
      <c r="P70" s="14" t="s">
        <v>148</v>
      </c>
      <c r="Q70" s="14" t="s">
        <v>195</v>
      </c>
      <c r="R70" s="14" t="s">
        <v>235</v>
      </c>
      <c r="S70" s="12" t="s">
        <v>249</v>
      </c>
      <c r="T70" s="12" t="s">
        <v>262</v>
      </c>
      <c r="U70" s="12" t="s">
        <v>68</v>
      </c>
      <c r="V70" s="17">
        <f t="shared" si="24"/>
        <v>175.69444444444446</v>
      </c>
      <c r="W70" s="8">
        <v>13</v>
      </c>
      <c r="X70" s="22">
        <v>5</v>
      </c>
      <c r="Y70" s="18">
        <f t="shared" si="25"/>
        <v>2169.8263888888887</v>
      </c>
      <c r="Z70" s="27" t="str">
        <f t="shared" si="26"/>
        <v>Q1</v>
      </c>
    </row>
    <row r="71" spans="1:26" x14ac:dyDescent="0.3">
      <c r="A71" s="28">
        <v>70</v>
      </c>
      <c r="B71" s="12" t="s">
        <v>12</v>
      </c>
      <c r="C71" s="12" t="s">
        <v>13</v>
      </c>
      <c r="D71" s="12" t="str">
        <f t="shared" si="18"/>
        <v>Joshi, Sanya</v>
      </c>
      <c r="E71" s="12" t="s">
        <v>14</v>
      </c>
      <c r="F71" s="12" t="s">
        <v>25</v>
      </c>
      <c r="G71" s="12" t="s">
        <v>22</v>
      </c>
      <c r="H71" s="12" t="str">
        <f t="shared" si="19"/>
        <v>80 km/h</v>
      </c>
      <c r="I71" s="19" t="s">
        <v>276</v>
      </c>
      <c r="J71" s="12" t="str">
        <f t="shared" si="20"/>
        <v>90 km/h</v>
      </c>
      <c r="K71" s="12" t="str">
        <f t="shared" si="21"/>
        <v>80  -  90 km/h</v>
      </c>
      <c r="L71" s="19" t="s">
        <v>26</v>
      </c>
      <c r="M71" s="12" t="str">
        <f t="shared" si="22"/>
        <v>241 km</v>
      </c>
      <c r="N71" s="12" t="s">
        <v>69</v>
      </c>
      <c r="O71" s="12" t="str">
        <f t="shared" si="23"/>
        <v>789</v>
      </c>
      <c r="P71" s="14" t="s">
        <v>149</v>
      </c>
      <c r="Q71" s="14" t="s">
        <v>196</v>
      </c>
      <c r="R71" s="14" t="s">
        <v>236</v>
      </c>
      <c r="S71" s="12" t="s">
        <v>249</v>
      </c>
      <c r="T71" s="12" t="s">
        <v>262</v>
      </c>
      <c r="U71" s="12" t="s">
        <v>70</v>
      </c>
      <c r="V71" s="17">
        <f t="shared" si="24"/>
        <v>219.61805555555557</v>
      </c>
      <c r="W71" s="8">
        <v>10</v>
      </c>
      <c r="X71" s="22">
        <v>15</v>
      </c>
      <c r="Y71" s="18">
        <f t="shared" si="25"/>
        <v>1866.7534722222222</v>
      </c>
      <c r="Z71" s="27" t="str">
        <f t="shared" si="26"/>
        <v>Q2</v>
      </c>
    </row>
    <row r="72" spans="1:26" x14ac:dyDescent="0.3">
      <c r="A72" s="28">
        <v>71</v>
      </c>
      <c r="B72" s="12" t="s">
        <v>33</v>
      </c>
      <c r="C72" s="12" t="s">
        <v>34</v>
      </c>
      <c r="D72" s="12" t="str">
        <f t="shared" si="18"/>
        <v>Liu, Fang</v>
      </c>
      <c r="E72" s="12" t="s">
        <v>14</v>
      </c>
      <c r="F72" s="12" t="s">
        <v>25</v>
      </c>
      <c r="G72" s="12" t="s">
        <v>45</v>
      </c>
      <c r="H72" s="12" t="str">
        <f t="shared" si="19"/>
        <v>20 km/h</v>
      </c>
      <c r="I72" s="12" t="s">
        <v>17</v>
      </c>
      <c r="J72" s="12" t="str">
        <f t="shared" si="20"/>
        <v>120 km/h</v>
      </c>
      <c r="K72" s="12" t="str">
        <f t="shared" si="21"/>
        <v>20  -  120 km/h</v>
      </c>
      <c r="L72" s="12" t="s">
        <v>26</v>
      </c>
      <c r="M72" s="12" t="str">
        <f t="shared" si="22"/>
        <v>241 km</v>
      </c>
      <c r="N72" s="12" t="s">
        <v>72</v>
      </c>
      <c r="O72" s="12" t="str">
        <f t="shared" si="23"/>
        <v>321</v>
      </c>
      <c r="P72" s="14" t="s">
        <v>150</v>
      </c>
      <c r="Q72" s="14" t="s">
        <v>197</v>
      </c>
      <c r="R72" s="14" t="s">
        <v>237</v>
      </c>
      <c r="S72" s="12" t="s">
        <v>249</v>
      </c>
      <c r="T72" s="12" t="s">
        <v>262</v>
      </c>
      <c r="U72" s="12" t="s">
        <v>73</v>
      </c>
      <c r="V72" s="17">
        <f t="shared" si="24"/>
        <v>262.5</v>
      </c>
      <c r="W72" s="8">
        <v>6</v>
      </c>
      <c r="X72" s="22"/>
      <c r="Y72" s="18">
        <f t="shared" si="25"/>
        <v>1575</v>
      </c>
      <c r="Z72" s="27" t="str">
        <f t="shared" si="26"/>
        <v>Q2</v>
      </c>
    </row>
    <row r="73" spans="1:26" x14ac:dyDescent="0.3">
      <c r="A73" s="28">
        <v>72</v>
      </c>
      <c r="B73" s="12" t="s">
        <v>33</v>
      </c>
      <c r="C73" s="12" t="s">
        <v>34</v>
      </c>
      <c r="D73" s="12" t="str">
        <f t="shared" si="18"/>
        <v>Liu, Fang</v>
      </c>
      <c r="E73" s="12" t="s">
        <v>21</v>
      </c>
      <c r="F73" s="12" t="s">
        <v>15</v>
      </c>
      <c r="G73" s="12" t="s">
        <v>45</v>
      </c>
      <c r="H73" s="12" t="str">
        <f t="shared" si="19"/>
        <v>20 km/h</v>
      </c>
      <c r="I73" s="12" t="s">
        <v>23</v>
      </c>
      <c r="J73" s="12" t="str">
        <f t="shared" si="20"/>
        <v>241 km/h</v>
      </c>
      <c r="K73" s="12" t="str">
        <f t="shared" si="21"/>
        <v>20  -  241 km/h</v>
      </c>
      <c r="L73" s="12" t="s">
        <v>24</v>
      </c>
      <c r="M73" s="12" t="str">
        <f t="shared" si="22"/>
        <v>483 km</v>
      </c>
      <c r="N73" s="12" t="s">
        <v>74</v>
      </c>
      <c r="O73" s="12" t="str">
        <f t="shared" si="23"/>
        <v>12</v>
      </c>
      <c r="P73" s="14" t="s">
        <v>151</v>
      </c>
      <c r="Q73" s="14" t="s">
        <v>198</v>
      </c>
      <c r="R73" s="14" t="s">
        <v>238</v>
      </c>
      <c r="S73" s="12" t="s">
        <v>254</v>
      </c>
      <c r="T73" s="12" t="s">
        <v>263</v>
      </c>
      <c r="U73" s="12" t="s">
        <v>75</v>
      </c>
      <c r="V73" s="17">
        <f t="shared" si="24"/>
        <v>146.25</v>
      </c>
      <c r="W73" s="8">
        <v>28</v>
      </c>
      <c r="X73" s="22"/>
      <c r="Y73" s="18">
        <f t="shared" si="25"/>
        <v>4095</v>
      </c>
      <c r="Z73" s="27" t="str">
        <f t="shared" si="26"/>
        <v>Q1</v>
      </c>
    </row>
    <row r="74" spans="1:26" x14ac:dyDescent="0.3">
      <c r="A74" s="28">
        <v>73</v>
      </c>
      <c r="B74" s="12" t="s">
        <v>33</v>
      </c>
      <c r="C74" s="12" t="s">
        <v>34</v>
      </c>
      <c r="D74" s="12" t="str">
        <f t="shared" si="18"/>
        <v>Liu, Fang</v>
      </c>
      <c r="E74" s="12" t="s">
        <v>35</v>
      </c>
      <c r="F74" s="12" t="s">
        <v>63</v>
      </c>
      <c r="G74" s="12" t="s">
        <v>45</v>
      </c>
      <c r="H74" s="12" t="str">
        <f t="shared" si="19"/>
        <v>20 km/h</v>
      </c>
      <c r="I74" s="12" t="s">
        <v>41</v>
      </c>
      <c r="J74" s="12" t="str">
        <f t="shared" si="20"/>
        <v>80 km/h</v>
      </c>
      <c r="K74" s="12" t="str">
        <f t="shared" si="21"/>
        <v>20  -  80 km/h</v>
      </c>
      <c r="L74" s="12" t="s">
        <v>64</v>
      </c>
      <c r="M74" s="12" t="str">
        <f t="shared" si="22"/>
        <v>600 km</v>
      </c>
      <c r="N74" s="12" t="s">
        <v>76</v>
      </c>
      <c r="O74" s="12" t="str">
        <f t="shared" si="23"/>
        <v>34</v>
      </c>
      <c r="P74" s="14" t="s">
        <v>152</v>
      </c>
      <c r="Q74" s="14" t="s">
        <v>199</v>
      </c>
      <c r="R74" s="14" t="s">
        <v>239</v>
      </c>
      <c r="S74" s="12" t="s">
        <v>254</v>
      </c>
      <c r="T74" s="12" t="s">
        <v>263</v>
      </c>
      <c r="U74" s="12" t="s">
        <v>77</v>
      </c>
      <c r="V74" s="17">
        <f t="shared" si="24"/>
        <v>195</v>
      </c>
      <c r="W74" s="8">
        <v>21</v>
      </c>
      <c r="X74" s="22">
        <v>10</v>
      </c>
      <c r="Y74" s="18">
        <f t="shared" si="25"/>
        <v>3685.5</v>
      </c>
      <c r="Z74" s="27" t="str">
        <f t="shared" si="26"/>
        <v>Q1</v>
      </c>
    </row>
    <row r="75" spans="1:26" x14ac:dyDescent="0.3">
      <c r="A75" s="28">
        <v>74</v>
      </c>
      <c r="B75" s="12" t="s">
        <v>42</v>
      </c>
      <c r="C75" s="12" t="s">
        <v>43</v>
      </c>
      <c r="D75" s="12" t="str">
        <f t="shared" si="18"/>
        <v>Fischer, Jonas</v>
      </c>
      <c r="E75" s="12" t="s">
        <v>14</v>
      </c>
      <c r="F75" s="12" t="s">
        <v>15</v>
      </c>
      <c r="G75" s="12" t="s">
        <v>16</v>
      </c>
      <c r="H75" s="12" t="str">
        <f t="shared" si="19"/>
        <v>64 km/h</v>
      </c>
      <c r="I75" s="12" t="s">
        <v>17</v>
      </c>
      <c r="J75" s="12" t="str">
        <f t="shared" si="20"/>
        <v>120 km/h</v>
      </c>
      <c r="K75" s="12" t="str">
        <f t="shared" si="21"/>
        <v>64  -  120 km/h</v>
      </c>
      <c r="L75" s="12" t="s">
        <v>24</v>
      </c>
      <c r="M75" s="12" t="str">
        <f t="shared" si="22"/>
        <v>483 km</v>
      </c>
      <c r="N75" s="12" t="s">
        <v>78</v>
      </c>
      <c r="O75" s="12" t="str">
        <f t="shared" si="23"/>
        <v>56</v>
      </c>
      <c r="P75" s="14" t="s">
        <v>139</v>
      </c>
      <c r="Q75" s="14" t="s">
        <v>200</v>
      </c>
      <c r="R75" s="14" t="s">
        <v>240</v>
      </c>
      <c r="S75" s="12" t="s">
        <v>254</v>
      </c>
      <c r="T75" s="12" t="s">
        <v>263</v>
      </c>
      <c r="U75" s="12" t="s">
        <v>79</v>
      </c>
      <c r="V75" s="17">
        <f t="shared" si="24"/>
        <v>243.75</v>
      </c>
      <c r="W75" s="8">
        <v>15</v>
      </c>
      <c r="X75" s="22"/>
      <c r="Y75" s="18">
        <f t="shared" si="25"/>
        <v>3656.25</v>
      </c>
      <c r="Z75" s="27" t="str">
        <f t="shared" si="26"/>
        <v>Q2</v>
      </c>
    </row>
    <row r="76" spans="1:26" x14ac:dyDescent="0.3">
      <c r="A76" s="28">
        <v>75</v>
      </c>
      <c r="B76" s="12" t="s">
        <v>42</v>
      </c>
      <c r="C76" s="12" t="s">
        <v>43</v>
      </c>
      <c r="D76" s="12" t="str">
        <f t="shared" si="18"/>
        <v>Fischer, Jonas</v>
      </c>
      <c r="E76" s="12" t="s">
        <v>44</v>
      </c>
      <c r="F76" s="12" t="s">
        <v>25</v>
      </c>
      <c r="G76" s="12" t="s">
        <v>16</v>
      </c>
      <c r="H76" s="12" t="str">
        <f t="shared" si="19"/>
        <v>64 km/h</v>
      </c>
      <c r="I76" s="12" t="s">
        <v>23</v>
      </c>
      <c r="J76" s="12" t="str">
        <f t="shared" si="20"/>
        <v>241 km/h</v>
      </c>
      <c r="K76" s="12" t="str">
        <f t="shared" si="21"/>
        <v>64  -  241 km/h</v>
      </c>
      <c r="L76" s="12" t="s">
        <v>24</v>
      </c>
      <c r="M76" s="12" t="str">
        <f t="shared" si="22"/>
        <v>483 km</v>
      </c>
      <c r="N76" s="12" t="s">
        <v>80</v>
      </c>
      <c r="O76" s="12" t="str">
        <f t="shared" si="23"/>
        <v>78</v>
      </c>
      <c r="P76" s="14" t="s">
        <v>153</v>
      </c>
      <c r="Q76" s="14" t="s">
        <v>201</v>
      </c>
      <c r="R76" s="14" t="s">
        <v>241</v>
      </c>
      <c r="S76" s="12" t="s">
        <v>254</v>
      </c>
      <c r="T76" s="12" t="s">
        <v>263</v>
      </c>
      <c r="U76" s="12" t="s">
        <v>81</v>
      </c>
      <c r="V76" s="17">
        <f t="shared" si="24"/>
        <v>292.5</v>
      </c>
      <c r="W76" s="8">
        <v>9</v>
      </c>
      <c r="X76" s="22">
        <v>15</v>
      </c>
      <c r="Y76" s="18">
        <f t="shared" si="25"/>
        <v>2237.625</v>
      </c>
      <c r="Z76" s="27" t="str">
        <f t="shared" si="26"/>
        <v>Q2</v>
      </c>
    </row>
    <row r="77" spans="1:26" x14ac:dyDescent="0.3">
      <c r="A77" s="28">
        <v>76</v>
      </c>
      <c r="B77" s="12" t="s">
        <v>42</v>
      </c>
      <c r="C77" s="12" t="s">
        <v>43</v>
      </c>
      <c r="D77" s="12" t="str">
        <f t="shared" si="18"/>
        <v>Fischer, Jonas</v>
      </c>
      <c r="E77" s="12" t="s">
        <v>44</v>
      </c>
      <c r="F77" s="12" t="s">
        <v>63</v>
      </c>
      <c r="G77" s="12" t="s">
        <v>30</v>
      </c>
      <c r="H77" s="12" t="str">
        <f t="shared" si="19"/>
        <v>30 km/h</v>
      </c>
      <c r="I77" s="12" t="s">
        <v>52</v>
      </c>
      <c r="J77" s="12" t="str">
        <f t="shared" si="20"/>
        <v>161 km/h</v>
      </c>
      <c r="K77" s="12" t="str">
        <f t="shared" si="21"/>
        <v>30  -  161 km/h</v>
      </c>
      <c r="L77" s="12" t="s">
        <v>64</v>
      </c>
      <c r="M77" s="12" t="str">
        <f t="shared" si="22"/>
        <v>600 km</v>
      </c>
      <c r="N77" s="12" t="s">
        <v>82</v>
      </c>
      <c r="O77" s="12" t="str">
        <f t="shared" si="23"/>
        <v>123</v>
      </c>
      <c r="P77" s="14" t="s">
        <v>154</v>
      </c>
      <c r="Q77" s="14" t="s">
        <v>202</v>
      </c>
      <c r="R77" s="12">
        <v>10115</v>
      </c>
      <c r="S77" s="12" t="s">
        <v>255</v>
      </c>
      <c r="T77" s="12" t="s">
        <v>263</v>
      </c>
      <c r="U77" s="12" t="s">
        <v>83</v>
      </c>
      <c r="V77" s="17">
        <f t="shared" si="24"/>
        <v>144.79166666666669</v>
      </c>
      <c r="W77" s="8">
        <v>25</v>
      </c>
      <c r="X77" s="22"/>
      <c r="Y77" s="18">
        <f t="shared" si="25"/>
        <v>3619.791666666667</v>
      </c>
      <c r="Z77" s="27" t="str">
        <f t="shared" si="26"/>
        <v>Q2</v>
      </c>
    </row>
    <row r="78" spans="1:26" x14ac:dyDescent="0.3">
      <c r="A78" s="28">
        <v>77</v>
      </c>
      <c r="B78" s="12" t="s">
        <v>55</v>
      </c>
      <c r="C78" s="12" t="s">
        <v>56</v>
      </c>
      <c r="D78" s="12" t="str">
        <f t="shared" si="18"/>
        <v>Bernard, Théo</v>
      </c>
      <c r="E78" s="12" t="s">
        <v>21</v>
      </c>
      <c r="F78" s="12" t="s">
        <v>15</v>
      </c>
      <c r="G78" s="12" t="s">
        <v>45</v>
      </c>
      <c r="H78" s="12" t="str">
        <f t="shared" si="19"/>
        <v>20 km/h</v>
      </c>
      <c r="I78" s="12" t="s">
        <v>23</v>
      </c>
      <c r="J78" s="12" t="str">
        <f t="shared" si="20"/>
        <v>241 km/h</v>
      </c>
      <c r="K78" s="12" t="str">
        <f t="shared" si="21"/>
        <v>20  -  241 km/h</v>
      </c>
      <c r="L78" s="12" t="s">
        <v>26</v>
      </c>
      <c r="M78" s="12" t="str">
        <f t="shared" si="22"/>
        <v>241 km</v>
      </c>
      <c r="N78" s="12" t="s">
        <v>84</v>
      </c>
      <c r="O78" s="12" t="str">
        <f t="shared" si="23"/>
        <v>456</v>
      </c>
      <c r="P78" s="14" t="s">
        <v>155</v>
      </c>
      <c r="Q78" s="14" t="s">
        <v>203</v>
      </c>
      <c r="R78" s="12">
        <v>60329</v>
      </c>
      <c r="S78" s="12" t="s">
        <v>255</v>
      </c>
      <c r="T78" s="12" t="s">
        <v>263</v>
      </c>
      <c r="U78" s="12" t="s">
        <v>85</v>
      </c>
      <c r="V78" s="17">
        <f t="shared" si="24"/>
        <v>193.75</v>
      </c>
      <c r="W78" s="8">
        <v>19</v>
      </c>
      <c r="X78" s="22"/>
      <c r="Y78" s="18">
        <f t="shared" si="25"/>
        <v>3681.25</v>
      </c>
      <c r="Z78" s="27" t="str">
        <f t="shared" si="26"/>
        <v>Q1</v>
      </c>
    </row>
    <row r="79" spans="1:26" x14ac:dyDescent="0.3">
      <c r="A79" s="28">
        <v>78</v>
      </c>
      <c r="B79" s="12" t="s">
        <v>55</v>
      </c>
      <c r="C79" s="12" t="s">
        <v>56</v>
      </c>
      <c r="D79" s="12" t="str">
        <f t="shared" si="18"/>
        <v>Bernard, Théo</v>
      </c>
      <c r="E79" s="12" t="s">
        <v>35</v>
      </c>
      <c r="F79" s="12" t="s">
        <v>63</v>
      </c>
      <c r="G79" s="12" t="s">
        <v>30</v>
      </c>
      <c r="H79" s="12" t="str">
        <f t="shared" si="19"/>
        <v>30 km/h</v>
      </c>
      <c r="I79" s="12" t="s">
        <v>17</v>
      </c>
      <c r="J79" s="12" t="str">
        <f t="shared" si="20"/>
        <v>120 km/h</v>
      </c>
      <c r="K79" s="12" t="str">
        <f t="shared" si="21"/>
        <v>30  -  120 km/h</v>
      </c>
      <c r="L79" s="12" t="s">
        <v>24</v>
      </c>
      <c r="M79" s="12" t="str">
        <f t="shared" si="22"/>
        <v>483 km</v>
      </c>
      <c r="N79" s="12" t="s">
        <v>86</v>
      </c>
      <c r="O79" s="12" t="str">
        <f t="shared" si="23"/>
        <v>789</v>
      </c>
      <c r="P79" s="14" t="s">
        <v>156</v>
      </c>
      <c r="Q79" s="14" t="s">
        <v>204</v>
      </c>
      <c r="R79" s="12">
        <v>10179</v>
      </c>
      <c r="S79" s="12" t="s">
        <v>255</v>
      </c>
      <c r="T79" s="12" t="s">
        <v>263</v>
      </c>
      <c r="U79" s="12" t="s">
        <v>87</v>
      </c>
      <c r="V79" s="17">
        <f t="shared" si="24"/>
        <v>241.66666666666669</v>
      </c>
      <c r="W79" s="8">
        <v>17</v>
      </c>
      <c r="X79" s="22">
        <v>15</v>
      </c>
      <c r="Y79" s="18">
        <f t="shared" si="25"/>
        <v>3492.0833333333339</v>
      </c>
      <c r="Z79" s="27" t="str">
        <f t="shared" si="26"/>
        <v>Q1</v>
      </c>
    </row>
    <row r="80" spans="1:26" x14ac:dyDescent="0.3">
      <c r="A80" s="28">
        <v>79</v>
      </c>
      <c r="B80" s="12" t="s">
        <v>55</v>
      </c>
      <c r="C80" s="12" t="s">
        <v>56</v>
      </c>
      <c r="D80" s="12" t="str">
        <f t="shared" si="18"/>
        <v>Bernard, Théo</v>
      </c>
      <c r="E80" s="12" t="s">
        <v>71</v>
      </c>
      <c r="F80" s="12" t="s">
        <v>63</v>
      </c>
      <c r="G80" s="12" t="s">
        <v>16</v>
      </c>
      <c r="H80" s="12" t="str">
        <f t="shared" si="19"/>
        <v>64 km/h</v>
      </c>
      <c r="I80" s="12" t="s">
        <v>41</v>
      </c>
      <c r="J80" s="12" t="str">
        <f t="shared" si="20"/>
        <v>80 km/h</v>
      </c>
      <c r="K80" s="12" t="str">
        <f t="shared" si="21"/>
        <v>64  -  80 km/h</v>
      </c>
      <c r="L80" s="12" t="s">
        <v>64</v>
      </c>
      <c r="M80" s="12" t="str">
        <f t="shared" si="22"/>
        <v>600 km</v>
      </c>
      <c r="N80" s="12" t="s">
        <v>88</v>
      </c>
      <c r="O80" s="12" t="str">
        <f t="shared" si="23"/>
        <v>321</v>
      </c>
      <c r="P80" s="14" t="s">
        <v>157</v>
      </c>
      <c r="Q80" s="14" t="s">
        <v>205</v>
      </c>
      <c r="R80" s="12">
        <v>1067</v>
      </c>
      <c r="S80" s="12" t="s">
        <v>255</v>
      </c>
      <c r="T80" s="12" t="s">
        <v>263</v>
      </c>
      <c r="U80" s="12" t="s">
        <v>89</v>
      </c>
      <c r="V80" s="17">
        <f t="shared" si="24"/>
        <v>290.625</v>
      </c>
      <c r="W80" s="8">
        <v>12</v>
      </c>
      <c r="X80" s="22">
        <v>15</v>
      </c>
      <c r="Y80" s="18">
        <f t="shared" si="25"/>
        <v>2964.375</v>
      </c>
      <c r="Z80" s="27" t="str">
        <f t="shared" si="26"/>
        <v>Q2</v>
      </c>
    </row>
    <row r="81" spans="1:26" x14ac:dyDescent="0.3">
      <c r="A81" s="28">
        <v>80</v>
      </c>
      <c r="B81" s="12" t="s">
        <v>55</v>
      </c>
      <c r="C81" s="12" t="s">
        <v>56</v>
      </c>
      <c r="D81" s="12" t="str">
        <f t="shared" si="18"/>
        <v>Bernard, Théo</v>
      </c>
      <c r="E81" s="12" t="s">
        <v>35</v>
      </c>
      <c r="F81" s="12" t="s">
        <v>40</v>
      </c>
      <c r="G81" s="12" t="s">
        <v>30</v>
      </c>
      <c r="H81" s="12" t="str">
        <f t="shared" si="19"/>
        <v>30 km/h</v>
      </c>
      <c r="I81" s="12" t="s">
        <v>41</v>
      </c>
      <c r="J81" s="12" t="str">
        <f t="shared" si="20"/>
        <v>80 km/h</v>
      </c>
      <c r="K81" s="12" t="str">
        <f t="shared" si="21"/>
        <v>30  -  80 km/h</v>
      </c>
      <c r="L81" s="12" t="s">
        <v>64</v>
      </c>
      <c r="M81" s="12" t="str">
        <f t="shared" si="22"/>
        <v>600 km</v>
      </c>
      <c r="N81" s="12" t="s">
        <v>90</v>
      </c>
      <c r="O81" s="12" t="str">
        <f t="shared" si="23"/>
        <v>123</v>
      </c>
      <c r="P81" s="14" t="s">
        <v>158</v>
      </c>
      <c r="Q81" s="14" t="s">
        <v>206</v>
      </c>
      <c r="R81" s="12">
        <v>75002</v>
      </c>
      <c r="S81" s="12" t="s">
        <v>256</v>
      </c>
      <c r="T81" s="12" t="s">
        <v>263</v>
      </c>
      <c r="U81" s="12" t="s">
        <v>83</v>
      </c>
      <c r="V81" s="17">
        <f t="shared" si="24"/>
        <v>144.79166666666669</v>
      </c>
      <c r="W81" s="8">
        <v>20</v>
      </c>
      <c r="X81" s="22">
        <v>5</v>
      </c>
      <c r="Y81" s="18">
        <f t="shared" si="25"/>
        <v>2751.041666666667</v>
      </c>
      <c r="Z81" s="27" t="str">
        <f t="shared" si="26"/>
        <v>Q1</v>
      </c>
    </row>
    <row r="82" spans="1:26" x14ac:dyDescent="0.3">
      <c r="A82" s="28">
        <v>81</v>
      </c>
      <c r="B82" s="12" t="s">
        <v>55</v>
      </c>
      <c r="C82" s="12" t="s">
        <v>56</v>
      </c>
      <c r="D82" s="12" t="str">
        <f t="shared" si="18"/>
        <v>Bernard, Théo</v>
      </c>
      <c r="E82" s="12" t="s">
        <v>29</v>
      </c>
      <c r="F82" s="12" t="s">
        <v>15</v>
      </c>
      <c r="G82" s="12" t="s">
        <v>45</v>
      </c>
      <c r="H82" s="12" t="str">
        <f t="shared" si="19"/>
        <v>20 km/h</v>
      </c>
      <c r="I82" s="12" t="s">
        <v>17</v>
      </c>
      <c r="J82" s="12" t="str">
        <f t="shared" si="20"/>
        <v>120 km/h</v>
      </c>
      <c r="K82" s="12" t="str">
        <f t="shared" si="21"/>
        <v>20  -  120 km/h</v>
      </c>
      <c r="L82" s="12" t="s">
        <v>26</v>
      </c>
      <c r="M82" s="12" t="str">
        <f t="shared" si="22"/>
        <v>241 km</v>
      </c>
      <c r="N82" s="12" t="s">
        <v>90</v>
      </c>
      <c r="O82" s="12" t="str">
        <f t="shared" si="23"/>
        <v>123</v>
      </c>
      <c r="P82" s="14" t="s">
        <v>158</v>
      </c>
      <c r="Q82" s="14" t="s">
        <v>206</v>
      </c>
      <c r="R82" s="12">
        <v>75002</v>
      </c>
      <c r="S82" s="12" t="s">
        <v>256</v>
      </c>
      <c r="T82" s="12" t="s">
        <v>263</v>
      </c>
      <c r="U82" s="12" t="s">
        <v>83</v>
      </c>
      <c r="V82" s="17">
        <f t="shared" si="24"/>
        <v>144.79166666666669</v>
      </c>
      <c r="W82" s="8">
        <v>20</v>
      </c>
      <c r="X82" s="22">
        <v>5</v>
      </c>
      <c r="Y82" s="18">
        <f t="shared" si="25"/>
        <v>2751.041666666667</v>
      </c>
      <c r="Z82" s="27" t="str">
        <f t="shared" si="26"/>
        <v>Q1</v>
      </c>
    </row>
    <row r="83" spans="1:26" x14ac:dyDescent="0.3">
      <c r="A83" s="28">
        <v>82</v>
      </c>
      <c r="B83" s="12" t="s">
        <v>12</v>
      </c>
      <c r="C83" s="12" t="s">
        <v>13</v>
      </c>
      <c r="D83" s="12" t="str">
        <f t="shared" si="18"/>
        <v>Joshi, Sanya</v>
      </c>
      <c r="E83" s="12" t="s">
        <v>71</v>
      </c>
      <c r="F83" s="12" t="s">
        <v>63</v>
      </c>
      <c r="G83" s="12" t="s">
        <v>16</v>
      </c>
      <c r="H83" s="12" t="str">
        <f t="shared" si="19"/>
        <v>64 km/h</v>
      </c>
      <c r="I83" s="12" t="s">
        <v>41</v>
      </c>
      <c r="J83" s="12" t="str">
        <f t="shared" si="20"/>
        <v>80 km/h</v>
      </c>
      <c r="K83" s="12" t="str">
        <f t="shared" si="21"/>
        <v>64  -  80 km/h</v>
      </c>
      <c r="L83" s="12" t="s">
        <v>18</v>
      </c>
      <c r="M83" s="12" t="str">
        <f t="shared" si="22"/>
        <v>500 km</v>
      </c>
      <c r="N83" s="12" t="s">
        <v>91</v>
      </c>
      <c r="O83" s="12" t="str">
        <f t="shared" si="23"/>
        <v>456</v>
      </c>
      <c r="P83" s="14" t="s">
        <v>159</v>
      </c>
      <c r="Q83" s="14" t="s">
        <v>207</v>
      </c>
      <c r="R83" s="12">
        <v>75006</v>
      </c>
      <c r="S83" s="12" t="s">
        <v>256</v>
      </c>
      <c r="T83" s="12" t="s">
        <v>263</v>
      </c>
      <c r="U83" s="12" t="s">
        <v>85</v>
      </c>
      <c r="V83" s="17">
        <f t="shared" si="24"/>
        <v>193.75</v>
      </c>
      <c r="W83" s="8">
        <v>14</v>
      </c>
      <c r="X83" s="22">
        <v>5</v>
      </c>
      <c r="Y83" s="18">
        <f t="shared" si="25"/>
        <v>2576.875</v>
      </c>
      <c r="Z83" s="27" t="str">
        <f t="shared" si="26"/>
        <v>Q2</v>
      </c>
    </row>
    <row r="84" spans="1:26" x14ac:dyDescent="0.3">
      <c r="A84" s="28">
        <v>83</v>
      </c>
      <c r="B84" s="12" t="s">
        <v>12</v>
      </c>
      <c r="C84" s="12" t="s">
        <v>13</v>
      </c>
      <c r="D84" s="12" t="str">
        <f t="shared" si="18"/>
        <v>Joshi, Sanya</v>
      </c>
      <c r="E84" s="12" t="s">
        <v>21</v>
      </c>
      <c r="F84" s="12" t="s">
        <v>15</v>
      </c>
      <c r="G84" s="12" t="s">
        <v>45</v>
      </c>
      <c r="H84" s="12" t="str">
        <f t="shared" si="19"/>
        <v>20 km/h</v>
      </c>
      <c r="I84" s="12" t="s">
        <v>17</v>
      </c>
      <c r="J84" s="12" t="str">
        <f t="shared" si="20"/>
        <v>120 km/h</v>
      </c>
      <c r="K84" s="12" t="str">
        <f t="shared" si="21"/>
        <v>20  -  120 km/h</v>
      </c>
      <c r="L84" s="12" t="s">
        <v>18</v>
      </c>
      <c r="M84" s="12" t="str">
        <f t="shared" si="22"/>
        <v>500 km</v>
      </c>
      <c r="N84" s="12" t="s">
        <v>92</v>
      </c>
      <c r="O84" s="12" t="str">
        <f t="shared" si="23"/>
        <v>789</v>
      </c>
      <c r="P84" s="14" t="s">
        <v>160</v>
      </c>
      <c r="Q84" s="14" t="s">
        <v>208</v>
      </c>
      <c r="R84" s="12">
        <v>75008</v>
      </c>
      <c r="S84" s="12" t="s">
        <v>256</v>
      </c>
      <c r="T84" s="12" t="s">
        <v>263</v>
      </c>
      <c r="U84" s="12" t="s">
        <v>87</v>
      </c>
      <c r="V84" s="17">
        <f t="shared" si="24"/>
        <v>241.66666666666669</v>
      </c>
      <c r="W84" s="8">
        <v>10</v>
      </c>
      <c r="X84" s="22">
        <v>15</v>
      </c>
      <c r="Y84" s="18">
        <f t="shared" si="25"/>
        <v>2054.166666666667</v>
      </c>
      <c r="Z84" s="27" t="str">
        <f t="shared" si="26"/>
        <v>Q1</v>
      </c>
    </row>
    <row r="85" spans="1:26" x14ac:dyDescent="0.3">
      <c r="A85" s="28">
        <v>84</v>
      </c>
      <c r="B85" s="12" t="s">
        <v>12</v>
      </c>
      <c r="C85" s="12" t="s">
        <v>13</v>
      </c>
      <c r="D85" s="12" t="str">
        <f t="shared" si="18"/>
        <v>Joshi, Sanya</v>
      </c>
      <c r="E85" s="12" t="s">
        <v>35</v>
      </c>
      <c r="F85" s="12" t="s">
        <v>15</v>
      </c>
      <c r="G85" s="12" t="s">
        <v>45</v>
      </c>
      <c r="H85" s="12" t="str">
        <f t="shared" si="19"/>
        <v>20 km/h</v>
      </c>
      <c r="I85" s="12" t="s">
        <v>23</v>
      </c>
      <c r="J85" s="12" t="str">
        <f t="shared" si="20"/>
        <v>241 km/h</v>
      </c>
      <c r="K85" s="12" t="str">
        <f t="shared" si="21"/>
        <v>20  -  241 km/h</v>
      </c>
      <c r="L85" s="12" t="s">
        <v>18</v>
      </c>
      <c r="M85" s="12" t="str">
        <f t="shared" si="22"/>
        <v>500 km</v>
      </c>
      <c r="N85" s="12" t="s">
        <v>93</v>
      </c>
      <c r="O85" s="12" t="str">
        <f t="shared" si="23"/>
        <v>321</v>
      </c>
      <c r="P85" s="14" t="s">
        <v>161</v>
      </c>
      <c r="Q85" s="14" t="s">
        <v>209</v>
      </c>
      <c r="R85" s="12">
        <v>75010</v>
      </c>
      <c r="S85" s="12" t="s">
        <v>256</v>
      </c>
      <c r="T85" s="12" t="s">
        <v>263</v>
      </c>
      <c r="U85" s="12" t="s">
        <v>89</v>
      </c>
      <c r="V85" s="17">
        <f t="shared" si="24"/>
        <v>290.625</v>
      </c>
      <c r="W85" s="8">
        <v>8</v>
      </c>
      <c r="X85" s="22"/>
      <c r="Y85" s="18">
        <f t="shared" si="25"/>
        <v>2325</v>
      </c>
      <c r="Z85" s="27" t="str">
        <f t="shared" si="26"/>
        <v>Q1</v>
      </c>
    </row>
    <row r="86" spans="1:26" x14ac:dyDescent="0.3">
      <c r="A86" s="28">
        <v>85</v>
      </c>
      <c r="B86" s="12" t="s">
        <v>33</v>
      </c>
      <c r="C86" s="12" t="s">
        <v>34</v>
      </c>
      <c r="D86" s="12" t="str">
        <f t="shared" si="18"/>
        <v>Liu, Fang</v>
      </c>
      <c r="E86" s="12" t="s">
        <v>35</v>
      </c>
      <c r="F86" s="12" t="s">
        <v>25</v>
      </c>
      <c r="G86" s="12" t="s">
        <v>22</v>
      </c>
      <c r="H86" s="12" t="str">
        <f t="shared" si="19"/>
        <v>80 km/h</v>
      </c>
      <c r="I86" s="19" t="s">
        <v>276</v>
      </c>
      <c r="J86" s="12" t="str">
        <f t="shared" si="20"/>
        <v>90 km/h</v>
      </c>
      <c r="K86" s="12" t="str">
        <f t="shared" si="21"/>
        <v>80  -  90 km/h</v>
      </c>
      <c r="L86" s="12" t="s">
        <v>18</v>
      </c>
      <c r="M86" s="12" t="str">
        <f t="shared" si="22"/>
        <v>500 km</v>
      </c>
      <c r="N86" s="12" t="s">
        <v>94</v>
      </c>
      <c r="O86" s="12" t="str">
        <f t="shared" si="23"/>
        <v>123</v>
      </c>
      <c r="P86" s="14" t="s">
        <v>162</v>
      </c>
      <c r="Q86" s="14" t="s">
        <v>210</v>
      </c>
      <c r="R86" s="12">
        <v>100001</v>
      </c>
      <c r="S86" s="12" t="s">
        <v>260</v>
      </c>
      <c r="T86" s="12" t="s">
        <v>264</v>
      </c>
      <c r="U86" s="12" t="s">
        <v>95</v>
      </c>
      <c r="V86" s="17">
        <f t="shared" si="24"/>
        <v>148.76373626373626</v>
      </c>
      <c r="W86" s="8">
        <v>12</v>
      </c>
      <c r="X86" s="22"/>
      <c r="Y86" s="18">
        <f t="shared" si="25"/>
        <v>1785.164835164835</v>
      </c>
      <c r="Z86" s="27" t="str">
        <f t="shared" si="26"/>
        <v>Q1</v>
      </c>
    </row>
    <row r="87" spans="1:26" x14ac:dyDescent="0.3">
      <c r="A87" s="28">
        <v>86</v>
      </c>
      <c r="B87" s="12" t="s">
        <v>33</v>
      </c>
      <c r="C87" s="12" t="s">
        <v>34</v>
      </c>
      <c r="D87" s="12" t="str">
        <f t="shared" si="18"/>
        <v>Liu, Fang</v>
      </c>
      <c r="E87" s="12" t="s">
        <v>35</v>
      </c>
      <c r="F87" s="12" t="s">
        <v>15</v>
      </c>
      <c r="G87" s="12" t="s">
        <v>22</v>
      </c>
      <c r="H87" s="12" t="str">
        <f t="shared" si="19"/>
        <v>80 km/h</v>
      </c>
      <c r="I87" s="12" t="s">
        <v>23</v>
      </c>
      <c r="J87" s="12" t="str">
        <f t="shared" si="20"/>
        <v>241 km/h</v>
      </c>
      <c r="K87" s="12" t="str">
        <f t="shared" si="21"/>
        <v>80  -  241 km/h</v>
      </c>
      <c r="L87" s="12" t="s">
        <v>24</v>
      </c>
      <c r="M87" s="12" t="str">
        <f t="shared" si="22"/>
        <v>483 km</v>
      </c>
      <c r="N87" s="12" t="s">
        <v>96</v>
      </c>
      <c r="O87" s="12" t="str">
        <f t="shared" si="23"/>
        <v>456</v>
      </c>
      <c r="P87" s="14" t="s">
        <v>163</v>
      </c>
      <c r="Q87" s="14" t="s">
        <v>211</v>
      </c>
      <c r="R87" s="12">
        <v>100006</v>
      </c>
      <c r="S87" s="12" t="s">
        <v>260</v>
      </c>
      <c r="T87" s="12" t="s">
        <v>264</v>
      </c>
      <c r="U87" s="12" t="s">
        <v>97</v>
      </c>
      <c r="V87" s="17">
        <f t="shared" si="24"/>
        <v>198.48901098901098</v>
      </c>
      <c r="W87" s="8">
        <v>9</v>
      </c>
      <c r="X87" s="22"/>
      <c r="Y87" s="18">
        <f t="shared" si="25"/>
        <v>1786.4010989010987</v>
      </c>
      <c r="Z87" s="27" t="str">
        <f t="shared" si="26"/>
        <v>Q1</v>
      </c>
    </row>
    <row r="88" spans="1:26" x14ac:dyDescent="0.3">
      <c r="A88" s="28">
        <v>87</v>
      </c>
      <c r="B88" s="12" t="s">
        <v>33</v>
      </c>
      <c r="C88" s="12" t="s">
        <v>34</v>
      </c>
      <c r="D88" s="12" t="str">
        <f t="shared" si="18"/>
        <v>Liu, Fang</v>
      </c>
      <c r="E88" s="12" t="s">
        <v>71</v>
      </c>
      <c r="F88" s="12" t="s">
        <v>63</v>
      </c>
      <c r="G88" s="12" t="s">
        <v>30</v>
      </c>
      <c r="H88" s="12" t="str">
        <f t="shared" si="19"/>
        <v>30 km/h</v>
      </c>
      <c r="I88" s="12" t="s">
        <v>41</v>
      </c>
      <c r="J88" s="12" t="str">
        <f t="shared" si="20"/>
        <v>80 km/h</v>
      </c>
      <c r="K88" s="12" t="str">
        <f t="shared" si="21"/>
        <v>30  -  80 km/h</v>
      </c>
      <c r="L88" s="12" t="s">
        <v>24</v>
      </c>
      <c r="M88" s="12" t="str">
        <f t="shared" si="22"/>
        <v>483 km</v>
      </c>
      <c r="N88" s="12" t="s">
        <v>98</v>
      </c>
      <c r="O88" s="12" t="str">
        <f t="shared" si="23"/>
        <v>789</v>
      </c>
      <c r="P88" s="14" t="s">
        <v>164</v>
      </c>
      <c r="Q88" s="14" t="s">
        <v>212</v>
      </c>
      <c r="R88" s="12">
        <v>200001</v>
      </c>
      <c r="S88" s="12" t="s">
        <v>260</v>
      </c>
      <c r="T88" s="12" t="s">
        <v>264</v>
      </c>
      <c r="U88" s="12" t="s">
        <v>99</v>
      </c>
      <c r="V88" s="17">
        <f t="shared" si="24"/>
        <v>248.21428571428569</v>
      </c>
      <c r="W88" s="8">
        <v>7</v>
      </c>
      <c r="X88" s="22">
        <v>15</v>
      </c>
      <c r="Y88" s="18">
        <f t="shared" si="25"/>
        <v>1476.8749999999998</v>
      </c>
      <c r="Z88" s="27" t="str">
        <f t="shared" si="26"/>
        <v>Q2</v>
      </c>
    </row>
    <row r="89" spans="1:26" x14ac:dyDescent="0.3">
      <c r="A89" s="28">
        <v>88</v>
      </c>
      <c r="B89" s="12" t="s">
        <v>42</v>
      </c>
      <c r="C89" s="12" t="s">
        <v>43</v>
      </c>
      <c r="D89" s="12" t="str">
        <f t="shared" si="18"/>
        <v>Fischer, Jonas</v>
      </c>
      <c r="E89" s="12" t="s">
        <v>35</v>
      </c>
      <c r="F89" s="12" t="s">
        <v>15</v>
      </c>
      <c r="G89" s="12" t="s">
        <v>30</v>
      </c>
      <c r="H89" s="12" t="str">
        <f t="shared" si="19"/>
        <v>30 km/h</v>
      </c>
      <c r="I89" s="12" t="s">
        <v>23</v>
      </c>
      <c r="J89" s="12" t="str">
        <f t="shared" si="20"/>
        <v>241 km/h</v>
      </c>
      <c r="K89" s="12" t="str">
        <f t="shared" si="21"/>
        <v>30  -  241 km/h</v>
      </c>
      <c r="L89" s="12" t="s">
        <v>18</v>
      </c>
      <c r="M89" s="12" t="str">
        <f t="shared" si="22"/>
        <v>500 km</v>
      </c>
      <c r="N89" s="12" t="s">
        <v>100</v>
      </c>
      <c r="O89" s="12" t="str">
        <f t="shared" si="23"/>
        <v>321</v>
      </c>
      <c r="P89" s="14" t="s">
        <v>165</v>
      </c>
      <c r="Q89" s="14" t="s">
        <v>213</v>
      </c>
      <c r="R89" s="12">
        <v>200020</v>
      </c>
      <c r="S89" s="12" t="s">
        <v>260</v>
      </c>
      <c r="T89" s="12" t="s">
        <v>264</v>
      </c>
      <c r="U89" s="12" t="s">
        <v>101</v>
      </c>
      <c r="V89" s="17">
        <f t="shared" si="24"/>
        <v>284.2032967032967</v>
      </c>
      <c r="W89" s="8">
        <v>5</v>
      </c>
      <c r="X89" s="22">
        <v>15</v>
      </c>
      <c r="Y89" s="18">
        <f t="shared" si="25"/>
        <v>1207.8640109890109</v>
      </c>
      <c r="Z89" s="27" t="str">
        <f t="shared" si="26"/>
        <v>Q1</v>
      </c>
    </row>
    <row r="90" spans="1:26" x14ac:dyDescent="0.3">
      <c r="A90" s="28">
        <v>89</v>
      </c>
      <c r="B90" s="12" t="s">
        <v>42</v>
      </c>
      <c r="C90" s="12" t="s">
        <v>43</v>
      </c>
      <c r="D90" s="12" t="str">
        <f t="shared" si="18"/>
        <v>Fischer, Jonas</v>
      </c>
      <c r="E90" s="12" t="s">
        <v>35</v>
      </c>
      <c r="F90" s="12" t="s">
        <v>15</v>
      </c>
      <c r="G90" s="12" t="s">
        <v>30</v>
      </c>
      <c r="H90" s="12" t="str">
        <f t="shared" si="19"/>
        <v>30 km/h</v>
      </c>
      <c r="I90" s="12" t="s">
        <v>41</v>
      </c>
      <c r="J90" s="12" t="str">
        <f t="shared" si="20"/>
        <v>80 km/h</v>
      </c>
      <c r="K90" s="12" t="str">
        <f t="shared" si="21"/>
        <v>30  -  80 km/h</v>
      </c>
      <c r="L90" s="12" t="s">
        <v>26</v>
      </c>
      <c r="M90" s="12" t="str">
        <f t="shared" si="22"/>
        <v>241 km</v>
      </c>
      <c r="N90" s="12" t="s">
        <v>102</v>
      </c>
      <c r="O90" s="12" t="str">
        <f t="shared" si="23"/>
        <v>123</v>
      </c>
      <c r="P90" s="14" t="s">
        <v>166</v>
      </c>
      <c r="Q90" s="14" t="s">
        <v>214</v>
      </c>
      <c r="R90" s="12">
        <v>560001</v>
      </c>
      <c r="S90" s="12" t="s">
        <v>257</v>
      </c>
      <c r="T90" s="12" t="s">
        <v>264</v>
      </c>
      <c r="U90" s="12" t="s">
        <v>103</v>
      </c>
      <c r="V90" s="17">
        <f t="shared" si="24"/>
        <v>141.7192700562378</v>
      </c>
      <c r="W90" s="8">
        <v>16</v>
      </c>
      <c r="X90" s="22">
        <v>5</v>
      </c>
      <c r="Y90" s="18">
        <f t="shared" si="25"/>
        <v>2154.1329048548146</v>
      </c>
      <c r="Z90" s="27" t="str">
        <f t="shared" si="26"/>
        <v>Q1</v>
      </c>
    </row>
    <row r="91" spans="1:26" x14ac:dyDescent="0.3">
      <c r="A91" s="28">
        <v>90</v>
      </c>
      <c r="B91" s="12" t="s">
        <v>42</v>
      </c>
      <c r="C91" s="12" t="s">
        <v>43</v>
      </c>
      <c r="D91" s="12" t="str">
        <f t="shared" si="18"/>
        <v>Fischer, Jonas</v>
      </c>
      <c r="E91" s="12" t="s">
        <v>71</v>
      </c>
      <c r="F91" s="12" t="s">
        <v>63</v>
      </c>
      <c r="G91" s="12" t="s">
        <v>16</v>
      </c>
      <c r="H91" s="12" t="str">
        <f t="shared" si="19"/>
        <v>64 km/h</v>
      </c>
      <c r="I91" s="12" t="s">
        <v>52</v>
      </c>
      <c r="J91" s="12" t="str">
        <f t="shared" si="20"/>
        <v>161 km/h</v>
      </c>
      <c r="K91" s="12" t="str">
        <f t="shared" si="21"/>
        <v>64  -  161 km/h</v>
      </c>
      <c r="L91" s="12" t="s">
        <v>24</v>
      </c>
      <c r="M91" s="12" t="str">
        <f t="shared" si="22"/>
        <v>483 km</v>
      </c>
      <c r="N91" s="12" t="s">
        <v>104</v>
      </c>
      <c r="O91" s="12" t="str">
        <f t="shared" si="23"/>
        <v>456</v>
      </c>
      <c r="P91" s="14" t="s">
        <v>167</v>
      </c>
      <c r="Q91" s="14" t="s">
        <v>215</v>
      </c>
      <c r="R91" s="12">
        <v>110001</v>
      </c>
      <c r="S91" s="12" t="s">
        <v>257</v>
      </c>
      <c r="T91" s="12" t="s">
        <v>264</v>
      </c>
      <c r="U91" s="12" t="s">
        <v>105</v>
      </c>
      <c r="V91" s="17">
        <f t="shared" si="24"/>
        <v>188.86720991621715</v>
      </c>
      <c r="W91" s="8">
        <v>13</v>
      </c>
      <c r="X91" s="22">
        <v>5</v>
      </c>
      <c r="Y91" s="18">
        <f t="shared" si="25"/>
        <v>2332.5100424652819</v>
      </c>
      <c r="Z91" s="27" t="str">
        <f t="shared" si="26"/>
        <v>Q2</v>
      </c>
    </row>
    <row r="92" spans="1:26" x14ac:dyDescent="0.3">
      <c r="A92" s="28">
        <v>91</v>
      </c>
      <c r="B92" s="12" t="s">
        <v>55</v>
      </c>
      <c r="C92" s="12" t="s">
        <v>56</v>
      </c>
      <c r="D92" s="12" t="str">
        <f t="shared" si="18"/>
        <v>Bernard, Théo</v>
      </c>
      <c r="E92" s="12" t="s">
        <v>71</v>
      </c>
      <c r="F92" s="12" t="s">
        <v>25</v>
      </c>
      <c r="G92" s="12" t="s">
        <v>22</v>
      </c>
      <c r="H92" s="12" t="str">
        <f t="shared" si="19"/>
        <v>80 km/h</v>
      </c>
      <c r="I92" s="12" t="s">
        <v>17</v>
      </c>
      <c r="J92" s="12" t="str">
        <f t="shared" si="20"/>
        <v>120 km/h</v>
      </c>
      <c r="K92" s="12" t="str">
        <f t="shared" si="21"/>
        <v>80  -  120 km/h</v>
      </c>
      <c r="L92" s="12" t="s">
        <v>24</v>
      </c>
      <c r="M92" s="12" t="str">
        <f t="shared" si="22"/>
        <v>483 km</v>
      </c>
      <c r="N92" s="12" t="s">
        <v>106</v>
      </c>
      <c r="O92" s="12" t="str">
        <f t="shared" si="23"/>
        <v>789</v>
      </c>
      <c r="P92" s="14" t="s">
        <v>168</v>
      </c>
      <c r="Q92" s="14" t="s">
        <v>216</v>
      </c>
      <c r="R92" s="12">
        <v>560025</v>
      </c>
      <c r="S92" s="12" t="s">
        <v>257</v>
      </c>
      <c r="T92" s="12" t="s">
        <v>264</v>
      </c>
      <c r="U92" s="12" t="s">
        <v>107</v>
      </c>
      <c r="V92" s="17">
        <f t="shared" si="24"/>
        <v>236.02662687937567</v>
      </c>
      <c r="W92" s="8">
        <v>11</v>
      </c>
      <c r="X92" s="22"/>
      <c r="Y92" s="18">
        <f t="shared" si="25"/>
        <v>2596.2928956731325</v>
      </c>
      <c r="Z92" s="27" t="str">
        <f t="shared" si="26"/>
        <v>Q2</v>
      </c>
    </row>
    <row r="93" spans="1:26" x14ac:dyDescent="0.3">
      <c r="A93" s="28">
        <v>92</v>
      </c>
      <c r="B93" s="12" t="s">
        <v>55</v>
      </c>
      <c r="C93" s="12" t="s">
        <v>56</v>
      </c>
      <c r="D93" s="12" t="str">
        <f t="shared" si="18"/>
        <v>Bernard, Théo</v>
      </c>
      <c r="E93" s="12" t="s">
        <v>21</v>
      </c>
      <c r="F93" s="12" t="s">
        <v>40</v>
      </c>
      <c r="G93" s="12" t="s">
        <v>16</v>
      </c>
      <c r="H93" s="12" t="str">
        <f t="shared" si="19"/>
        <v>64 km/h</v>
      </c>
      <c r="I93" s="12" t="s">
        <v>52</v>
      </c>
      <c r="J93" s="12" t="str">
        <f t="shared" si="20"/>
        <v>161 km/h</v>
      </c>
      <c r="K93" s="12" t="str">
        <f t="shared" si="21"/>
        <v>64  -  161 km/h</v>
      </c>
      <c r="L93" s="19" t="s">
        <v>18</v>
      </c>
      <c r="M93" s="12" t="str">
        <f t="shared" si="22"/>
        <v>500 km</v>
      </c>
      <c r="N93" s="12" t="s">
        <v>108</v>
      </c>
      <c r="O93" s="12" t="str">
        <f t="shared" si="23"/>
        <v>321</v>
      </c>
      <c r="P93" s="14" t="s">
        <v>169</v>
      </c>
      <c r="Q93" s="14" t="s">
        <v>217</v>
      </c>
      <c r="R93" s="12">
        <v>560041</v>
      </c>
      <c r="S93" s="12" t="s">
        <v>257</v>
      </c>
      <c r="T93" s="12" t="s">
        <v>264</v>
      </c>
      <c r="U93" s="12" t="s">
        <v>109</v>
      </c>
      <c r="V93" s="17">
        <f t="shared" si="24"/>
        <v>283.17456673935499</v>
      </c>
      <c r="W93" s="8">
        <v>6</v>
      </c>
      <c r="X93" s="22">
        <v>5</v>
      </c>
      <c r="Y93" s="18">
        <f t="shared" si="25"/>
        <v>1614.0950304143234</v>
      </c>
      <c r="Z93" s="27" t="str">
        <f t="shared" si="26"/>
        <v>Q1</v>
      </c>
    </row>
    <row r="94" spans="1:26" x14ac:dyDescent="0.3">
      <c r="A94" s="28">
        <v>93</v>
      </c>
      <c r="B94" s="12" t="s">
        <v>55</v>
      </c>
      <c r="C94" s="12" t="s">
        <v>56</v>
      </c>
      <c r="D94" s="12" t="str">
        <f t="shared" si="18"/>
        <v>Bernard, Théo</v>
      </c>
      <c r="E94" s="12" t="s">
        <v>14</v>
      </c>
      <c r="F94" s="12" t="s">
        <v>63</v>
      </c>
      <c r="G94" s="12" t="s">
        <v>45</v>
      </c>
      <c r="H94" s="12" t="str">
        <f t="shared" si="19"/>
        <v>20 km/h</v>
      </c>
      <c r="I94" s="12" t="s">
        <v>41</v>
      </c>
      <c r="J94" s="12" t="str">
        <f t="shared" si="20"/>
        <v>80 km/h</v>
      </c>
      <c r="K94" s="12" t="str">
        <f t="shared" si="21"/>
        <v>20  -  80 km/h</v>
      </c>
      <c r="L94" s="12" t="s">
        <v>26</v>
      </c>
      <c r="M94" s="12" t="str">
        <f t="shared" si="22"/>
        <v>241 km</v>
      </c>
      <c r="N94" s="12" t="s">
        <v>110</v>
      </c>
      <c r="O94" s="12" t="str">
        <f t="shared" si="23"/>
        <v>123</v>
      </c>
      <c r="P94" s="14" t="s">
        <v>170</v>
      </c>
      <c r="Q94" s="14" t="s">
        <v>218</v>
      </c>
      <c r="R94" s="12">
        <v>2000</v>
      </c>
      <c r="S94" s="12" t="s">
        <v>250</v>
      </c>
      <c r="T94" s="12" t="s">
        <v>265</v>
      </c>
      <c r="U94" s="12" t="s">
        <v>111</v>
      </c>
      <c r="V94" s="17">
        <f t="shared" si="24"/>
        <v>358.06451612903226</v>
      </c>
      <c r="W94" s="8">
        <v>14</v>
      </c>
      <c r="X94" s="22">
        <v>10</v>
      </c>
      <c r="Y94" s="18">
        <f t="shared" si="25"/>
        <v>4511.6129032258068</v>
      </c>
      <c r="Z94" s="27" t="str">
        <f t="shared" si="26"/>
        <v>Q2</v>
      </c>
    </row>
    <row r="95" spans="1:26" x14ac:dyDescent="0.3">
      <c r="A95" s="28">
        <v>94</v>
      </c>
      <c r="B95" s="12" t="s">
        <v>12</v>
      </c>
      <c r="C95" s="12" t="s">
        <v>13</v>
      </c>
      <c r="D95" s="12" t="str">
        <f t="shared" si="18"/>
        <v>Joshi, Sanya</v>
      </c>
      <c r="E95" s="12" t="s">
        <v>35</v>
      </c>
      <c r="F95" s="12" t="s">
        <v>40</v>
      </c>
      <c r="G95" s="12" t="s">
        <v>16</v>
      </c>
      <c r="H95" s="12" t="str">
        <f t="shared" si="19"/>
        <v>64 km/h</v>
      </c>
      <c r="I95" s="12" t="s">
        <v>23</v>
      </c>
      <c r="J95" s="12" t="str">
        <f t="shared" si="20"/>
        <v>241 km/h</v>
      </c>
      <c r="K95" s="12" t="str">
        <f t="shared" si="21"/>
        <v>64  -  241 km/h</v>
      </c>
      <c r="L95" s="12" t="s">
        <v>26</v>
      </c>
      <c r="M95" s="12" t="str">
        <f t="shared" si="22"/>
        <v>241 km</v>
      </c>
      <c r="N95" s="12" t="s">
        <v>112</v>
      </c>
      <c r="O95" s="12" t="str">
        <f t="shared" si="23"/>
        <v>456</v>
      </c>
      <c r="P95" s="14" t="s">
        <v>171</v>
      </c>
      <c r="Q95" s="14" t="s">
        <v>219</v>
      </c>
      <c r="R95" s="12">
        <v>3000</v>
      </c>
      <c r="S95" s="12" t="s">
        <v>250</v>
      </c>
      <c r="T95" s="12" t="s">
        <v>265</v>
      </c>
      <c r="U95" s="12" t="s">
        <v>113</v>
      </c>
      <c r="V95" s="17">
        <f t="shared" si="24"/>
        <v>477.41935483870969</v>
      </c>
      <c r="W95" s="8">
        <v>10</v>
      </c>
      <c r="X95" s="22">
        <v>15</v>
      </c>
      <c r="Y95" s="18">
        <f t="shared" si="25"/>
        <v>4058.0645161290322</v>
      </c>
      <c r="Z95" s="27" t="str">
        <f t="shared" si="26"/>
        <v>Q1</v>
      </c>
    </row>
    <row r="96" spans="1:26" x14ac:dyDescent="0.3">
      <c r="A96" s="28">
        <v>95</v>
      </c>
      <c r="B96" s="12" t="s">
        <v>12</v>
      </c>
      <c r="C96" s="12" t="s">
        <v>13</v>
      </c>
      <c r="D96" s="12" t="str">
        <f t="shared" si="18"/>
        <v>Joshi, Sanya</v>
      </c>
      <c r="E96" s="12" t="s">
        <v>44</v>
      </c>
      <c r="F96" s="12" t="s">
        <v>15</v>
      </c>
      <c r="G96" s="12" t="s">
        <v>16</v>
      </c>
      <c r="H96" s="12" t="str">
        <f t="shared" si="19"/>
        <v>64 km/h</v>
      </c>
      <c r="I96" s="12" t="s">
        <v>52</v>
      </c>
      <c r="J96" s="12" t="str">
        <f t="shared" si="20"/>
        <v>161 km/h</v>
      </c>
      <c r="K96" s="12" t="str">
        <f t="shared" si="21"/>
        <v>64  -  161 km/h</v>
      </c>
      <c r="L96" s="12" t="s">
        <v>24</v>
      </c>
      <c r="M96" s="12" t="str">
        <f t="shared" si="22"/>
        <v>483 km</v>
      </c>
      <c r="N96" s="12" t="s">
        <v>114</v>
      </c>
      <c r="O96" s="12" t="str">
        <f t="shared" si="23"/>
        <v>789</v>
      </c>
      <c r="P96" s="14" t="s">
        <v>172</v>
      </c>
      <c r="Q96" s="14" t="s">
        <v>220</v>
      </c>
      <c r="R96" s="12">
        <v>2048</v>
      </c>
      <c r="S96" s="12" t="s">
        <v>250</v>
      </c>
      <c r="T96" s="12" t="s">
        <v>265</v>
      </c>
      <c r="U96" s="12" t="s">
        <v>115</v>
      </c>
      <c r="V96" s="17">
        <f t="shared" si="24"/>
        <v>596.77419354838707</v>
      </c>
      <c r="W96" s="8">
        <v>7</v>
      </c>
      <c r="X96" s="22"/>
      <c r="Y96" s="18">
        <f t="shared" si="25"/>
        <v>4177.4193548387093</v>
      </c>
      <c r="Z96" s="27" t="str">
        <f t="shared" si="26"/>
        <v>Q2</v>
      </c>
    </row>
    <row r="97" spans="1:26" x14ac:dyDescent="0.3">
      <c r="A97" s="28">
        <v>96</v>
      </c>
      <c r="B97" s="12" t="s">
        <v>12</v>
      </c>
      <c r="C97" s="12" t="s">
        <v>13</v>
      </c>
      <c r="D97" s="12" t="str">
        <f t="shared" si="18"/>
        <v>Joshi, Sanya</v>
      </c>
      <c r="E97" s="12" t="s">
        <v>21</v>
      </c>
      <c r="F97" s="12" t="s">
        <v>15</v>
      </c>
      <c r="G97" s="12" t="s">
        <v>16</v>
      </c>
      <c r="H97" s="12" t="str">
        <f t="shared" si="19"/>
        <v>64 km/h</v>
      </c>
      <c r="I97" s="12" t="s">
        <v>23</v>
      </c>
      <c r="J97" s="12" t="str">
        <f t="shared" si="20"/>
        <v>241 km/h</v>
      </c>
      <c r="K97" s="12" t="str">
        <f t="shared" si="21"/>
        <v>64  -  241 km/h</v>
      </c>
      <c r="L97" s="12" t="s">
        <v>64</v>
      </c>
      <c r="M97" s="12" t="str">
        <f t="shared" si="22"/>
        <v>600 km</v>
      </c>
      <c r="N97" s="12" t="s">
        <v>116</v>
      </c>
      <c r="O97" s="12" t="str">
        <f t="shared" si="23"/>
        <v>321</v>
      </c>
      <c r="P97" s="14" t="s">
        <v>173</v>
      </c>
      <c r="Q97" s="14" t="s">
        <v>221</v>
      </c>
      <c r="R97" s="12">
        <v>2011</v>
      </c>
      <c r="S97" s="12" t="s">
        <v>250</v>
      </c>
      <c r="T97" s="12" t="s">
        <v>265</v>
      </c>
      <c r="U97" s="12" t="s">
        <v>117</v>
      </c>
      <c r="V97" s="17">
        <f t="shared" si="24"/>
        <v>716.12903225806451</v>
      </c>
      <c r="W97" s="8">
        <v>5</v>
      </c>
      <c r="X97" s="22">
        <v>10</v>
      </c>
      <c r="Y97" s="18">
        <f t="shared" si="25"/>
        <v>3222.5806451612902</v>
      </c>
      <c r="Z97" s="27" t="str">
        <f t="shared" si="26"/>
        <v>Q1</v>
      </c>
    </row>
    <row r="98" spans="1:26" x14ac:dyDescent="0.3">
      <c r="A98" s="28">
        <v>97</v>
      </c>
      <c r="B98" s="12" t="s">
        <v>12</v>
      </c>
      <c r="C98" s="12" t="s">
        <v>13</v>
      </c>
      <c r="D98" s="12" t="str">
        <f t="shared" ref="D98:D129" si="27">C98&amp;", "&amp;B98</f>
        <v>Joshi, Sanya</v>
      </c>
      <c r="E98" s="12" t="s">
        <v>29</v>
      </c>
      <c r="F98" s="12" t="s">
        <v>63</v>
      </c>
      <c r="G98" s="12" t="s">
        <v>16</v>
      </c>
      <c r="H98" s="12" t="str">
        <f t="shared" ref="H98:H129" si="28">IF(RIGHT(G98,4)="km/h",G98,(ROUND(VALUE(LEFT(G98,FIND(" ",G98)-1)*1.609),0)&amp;" km/h"))</f>
        <v>64 km/h</v>
      </c>
      <c r="I98" s="12" t="s">
        <v>41</v>
      </c>
      <c r="J98" s="12" t="str">
        <f t="shared" ref="J98:J129" si="29">IF(RIGHT(I98,4)="km/h",I98,(ROUND(VALUE(LEFT(I98,FIND(" ",I98)-1)*1.609),0)&amp;" km/h"))</f>
        <v>80 km/h</v>
      </c>
      <c r="K98" s="12" t="str">
        <f t="shared" ref="K98:K129" si="30">LEFT(H98,FIND(" ",H98)-1)&amp;"  -  "&amp;LEFT(J98,FIND(" ",J98)-1)&amp;" km/h"</f>
        <v>64  -  80 km/h</v>
      </c>
      <c r="L98" s="12" t="s">
        <v>26</v>
      </c>
      <c r="M98" s="12" t="str">
        <f t="shared" ref="M98:M129" si="31">IFERROR(IF(RIGHT(L98,2)="km",L98,(ROUND(VALUE(LEFT(L98,FIND(" ",L98)-1)*1.609),0)&amp;" km")),"")</f>
        <v>241 km</v>
      </c>
      <c r="N98" s="12" t="s">
        <v>118</v>
      </c>
      <c r="O98" s="12" t="str">
        <f t="shared" ref="O98:O129" si="32">LEFT(N98,FIND(" ",N98)-1)</f>
        <v>123</v>
      </c>
      <c r="P98" s="14" t="s">
        <v>174</v>
      </c>
      <c r="Q98" s="14" t="s">
        <v>222</v>
      </c>
      <c r="R98" s="12">
        <v>8001</v>
      </c>
      <c r="S98" s="12" t="s">
        <v>258</v>
      </c>
      <c r="T98" s="12" t="s">
        <v>266</v>
      </c>
      <c r="U98" s="12" t="s">
        <v>119</v>
      </c>
      <c r="V98" s="17">
        <f t="shared" ref="V98:V129" si="33">IF(RIGHT(U98,3)="USD",VALUE(LEFT(U98,LEN(U98)-4)),IF(RIGHT(U98,3)="CAD",VALUE(LEFT(U98,LEN(U98)-4))*0.7,IF(RIGHT(U98,3)="MXN",VALUE(LEFT(U98,LEN(U98)-4))/20.5,IF(RIGHT(U98,3)="AUD",VALUE(LEFT(U98,LEN(U98)-4)/0.62),IF(RIGHT(U98,3)="BRL",VALUE(LEFT(U98,LEN(U98)-4)/5.76),IF(RIGHT(U98,3)="CNY",VALUE(LEFT(U98,LEN(U98)-4)/7.28),IF(RIGHT(U98,3)="EUR",VALUE(LEFT(U98,LEN(U98)-4)/0.96),IF(RIGHT(U98,3)="GBP",VALUE(LEFT(U98,LEN(U98)-4)/0.8),IF(RIGHT(U98,3)="INR",VALUE(LEFT(U98,LEN(U98)-4)/87.13),IF(RIGHT(U98,3)="JPY",VALUE(LEFT(U98,LEN(U98)-4)/153.35),VALUE(LEFT(U98,LEN(U98)-4)/18.69)))))))))))</f>
        <v>146.76297485286247</v>
      </c>
      <c r="W98" s="8">
        <v>19</v>
      </c>
      <c r="X98" s="22"/>
      <c r="Y98" s="18">
        <f t="shared" ref="Y98:Y129" si="34">V98*W98*(1-X98/100)</f>
        <v>2788.496522204387</v>
      </c>
      <c r="Z98" s="27" t="str">
        <f t="shared" ref="Z98:Z129" si="35">IF(OR(E98="January",E98="February",E98="March"),"Q1","Q2")</f>
        <v>Q1</v>
      </c>
    </row>
    <row r="99" spans="1:26" x14ac:dyDescent="0.3">
      <c r="A99" s="28">
        <v>98</v>
      </c>
      <c r="B99" s="12" t="s">
        <v>33</v>
      </c>
      <c r="C99" s="12" t="s">
        <v>34</v>
      </c>
      <c r="D99" s="12" t="str">
        <f t="shared" si="27"/>
        <v>Liu, Fang</v>
      </c>
      <c r="E99" s="12" t="s">
        <v>21</v>
      </c>
      <c r="F99" s="12" t="s">
        <v>15</v>
      </c>
      <c r="G99" s="12" t="s">
        <v>30</v>
      </c>
      <c r="H99" s="12" t="str">
        <f t="shared" si="28"/>
        <v>30 km/h</v>
      </c>
      <c r="I99" s="12" t="s">
        <v>17</v>
      </c>
      <c r="J99" s="12" t="str">
        <f t="shared" si="29"/>
        <v>120 km/h</v>
      </c>
      <c r="K99" s="12" t="str">
        <f t="shared" si="30"/>
        <v>30  -  120 km/h</v>
      </c>
      <c r="L99" s="12" t="s">
        <v>64</v>
      </c>
      <c r="M99" s="12" t="str">
        <f t="shared" si="31"/>
        <v>600 km</v>
      </c>
      <c r="N99" s="12" t="s">
        <v>120</v>
      </c>
      <c r="O99" s="12" t="str">
        <f t="shared" si="32"/>
        <v>456</v>
      </c>
      <c r="P99" s="14" t="s">
        <v>175</v>
      </c>
      <c r="Q99" s="14" t="s">
        <v>223</v>
      </c>
      <c r="R99" s="12">
        <v>8001</v>
      </c>
      <c r="S99" s="12" t="s">
        <v>258</v>
      </c>
      <c r="T99" s="12" t="s">
        <v>266</v>
      </c>
      <c r="U99" s="12" t="s">
        <v>121</v>
      </c>
      <c r="V99" s="17">
        <f t="shared" si="33"/>
        <v>195.39860888175494</v>
      </c>
      <c r="W99" s="8">
        <v>15</v>
      </c>
      <c r="X99" s="22">
        <v>15</v>
      </c>
      <c r="Y99" s="18">
        <f t="shared" si="34"/>
        <v>2491.3322632423751</v>
      </c>
      <c r="Z99" s="27" t="str">
        <f t="shared" si="35"/>
        <v>Q1</v>
      </c>
    </row>
    <row r="100" spans="1:26" x14ac:dyDescent="0.3">
      <c r="A100" s="28">
        <v>99</v>
      </c>
      <c r="B100" s="12" t="s">
        <v>33</v>
      </c>
      <c r="C100" s="12" t="s">
        <v>34</v>
      </c>
      <c r="D100" s="12" t="str">
        <f t="shared" si="27"/>
        <v>Liu, Fang</v>
      </c>
      <c r="E100" s="12" t="s">
        <v>14</v>
      </c>
      <c r="F100" s="12" t="s">
        <v>63</v>
      </c>
      <c r="G100" s="12" t="s">
        <v>16</v>
      </c>
      <c r="H100" s="12" t="str">
        <f t="shared" si="28"/>
        <v>64 km/h</v>
      </c>
      <c r="I100" s="12" t="s">
        <v>17</v>
      </c>
      <c r="J100" s="12" t="str">
        <f t="shared" si="29"/>
        <v>120 km/h</v>
      </c>
      <c r="K100" s="12" t="str">
        <f t="shared" si="30"/>
        <v>64  -  120 km/h</v>
      </c>
      <c r="L100" s="12" t="s">
        <v>26</v>
      </c>
      <c r="M100" s="12" t="str">
        <f t="shared" si="31"/>
        <v>241 km</v>
      </c>
      <c r="N100" s="12" t="s">
        <v>120</v>
      </c>
      <c r="O100" s="12" t="str">
        <f t="shared" si="32"/>
        <v>456</v>
      </c>
      <c r="P100" s="14" t="s">
        <v>175</v>
      </c>
      <c r="Q100" s="14" t="s">
        <v>223</v>
      </c>
      <c r="R100" s="12">
        <v>8001</v>
      </c>
      <c r="S100" s="12" t="s">
        <v>258</v>
      </c>
      <c r="T100" s="12" t="s">
        <v>266</v>
      </c>
      <c r="U100" s="12" t="s">
        <v>121</v>
      </c>
      <c r="V100" s="17">
        <f t="shared" si="33"/>
        <v>195.39860888175494</v>
      </c>
      <c r="W100" s="8">
        <v>15</v>
      </c>
      <c r="X100" s="22">
        <v>10</v>
      </c>
      <c r="Y100" s="18">
        <f t="shared" si="34"/>
        <v>2637.8812199036915</v>
      </c>
      <c r="Z100" s="27" t="str">
        <f t="shared" si="35"/>
        <v>Q2</v>
      </c>
    </row>
    <row r="101" spans="1:26" x14ac:dyDescent="0.3">
      <c r="A101" s="28">
        <v>100</v>
      </c>
      <c r="B101" s="12" t="s">
        <v>33</v>
      </c>
      <c r="C101" s="12" t="s">
        <v>34</v>
      </c>
      <c r="D101" s="12" t="str">
        <f t="shared" si="27"/>
        <v>Liu, Fang</v>
      </c>
      <c r="E101" s="12" t="s">
        <v>29</v>
      </c>
      <c r="F101" s="12" t="s">
        <v>15</v>
      </c>
      <c r="G101" s="12" t="s">
        <v>30</v>
      </c>
      <c r="H101" s="12" t="str">
        <f t="shared" si="28"/>
        <v>30 km/h</v>
      </c>
      <c r="I101" s="12" t="s">
        <v>52</v>
      </c>
      <c r="J101" s="12" t="str">
        <f t="shared" si="29"/>
        <v>161 km/h</v>
      </c>
      <c r="K101" s="12" t="str">
        <f t="shared" si="30"/>
        <v>30  -  161 km/h</v>
      </c>
      <c r="L101" s="12" t="s">
        <v>24</v>
      </c>
      <c r="M101" s="12" t="str">
        <f t="shared" si="31"/>
        <v>483 km</v>
      </c>
      <c r="N101" s="12" t="s">
        <v>122</v>
      </c>
      <c r="O101" s="12" t="str">
        <f t="shared" si="32"/>
        <v>789</v>
      </c>
      <c r="P101" s="14" t="s">
        <v>176</v>
      </c>
      <c r="Q101" s="14" t="s">
        <v>224</v>
      </c>
      <c r="R101" s="12">
        <v>8000</v>
      </c>
      <c r="S101" s="12" t="s">
        <v>258</v>
      </c>
      <c r="T101" s="12" t="s">
        <v>266</v>
      </c>
      <c r="U101" s="12" t="s">
        <v>123</v>
      </c>
      <c r="V101" s="17">
        <f t="shared" si="33"/>
        <v>240.77046548956659</v>
      </c>
      <c r="W101" s="8">
        <v>11</v>
      </c>
      <c r="X101" s="22">
        <v>10</v>
      </c>
      <c r="Y101" s="18">
        <f t="shared" si="34"/>
        <v>2383.6276083467092</v>
      </c>
      <c r="Z101" s="27" t="str">
        <f t="shared" si="35"/>
        <v>Q1</v>
      </c>
    </row>
    <row r="102" spans="1:26" x14ac:dyDescent="0.3">
      <c r="A102" s="28">
        <v>101</v>
      </c>
      <c r="B102" s="12" t="s">
        <v>42</v>
      </c>
      <c r="C102" s="12" t="s">
        <v>43</v>
      </c>
      <c r="D102" s="12" t="str">
        <f t="shared" si="27"/>
        <v>Fischer, Jonas</v>
      </c>
      <c r="E102" s="12" t="s">
        <v>35</v>
      </c>
      <c r="F102" s="12" t="s">
        <v>15</v>
      </c>
      <c r="G102" s="12" t="s">
        <v>45</v>
      </c>
      <c r="H102" s="12" t="str">
        <f t="shared" si="28"/>
        <v>20 km/h</v>
      </c>
      <c r="I102" s="12" t="s">
        <v>52</v>
      </c>
      <c r="J102" s="12" t="str">
        <f t="shared" si="29"/>
        <v>161 km/h</v>
      </c>
      <c r="K102" s="12" t="str">
        <f t="shared" si="30"/>
        <v>20  -  161 km/h</v>
      </c>
      <c r="L102" s="12" t="s">
        <v>26</v>
      </c>
      <c r="M102" s="12" t="str">
        <f t="shared" si="31"/>
        <v>241 km</v>
      </c>
      <c r="N102" s="12" t="s">
        <v>124</v>
      </c>
      <c r="O102" s="12" t="str">
        <f t="shared" si="32"/>
        <v>321</v>
      </c>
      <c r="P102" s="14" t="s">
        <v>177</v>
      </c>
      <c r="Q102" s="14" t="s">
        <v>225</v>
      </c>
      <c r="R102" s="12">
        <v>8001</v>
      </c>
      <c r="S102" s="12" t="s">
        <v>258</v>
      </c>
      <c r="T102" s="12" t="s">
        <v>266</v>
      </c>
      <c r="U102" s="12" t="s">
        <v>125</v>
      </c>
      <c r="V102" s="17">
        <f t="shared" si="33"/>
        <v>293.09791332263239</v>
      </c>
      <c r="W102" s="8">
        <v>8</v>
      </c>
      <c r="X102" s="22">
        <v>15</v>
      </c>
      <c r="Y102" s="18">
        <f t="shared" si="34"/>
        <v>1993.0658105939003</v>
      </c>
      <c r="Z102" s="27" t="str">
        <f t="shared" si="35"/>
        <v>Q1</v>
      </c>
    </row>
    <row r="103" spans="1:26" x14ac:dyDescent="0.3">
      <c r="A103" s="28">
        <v>102</v>
      </c>
      <c r="B103" s="12" t="s">
        <v>42</v>
      </c>
      <c r="C103" s="12" t="s">
        <v>43</v>
      </c>
      <c r="D103" s="12" t="str">
        <f t="shared" si="27"/>
        <v>Fischer, Jonas</v>
      </c>
      <c r="E103" s="12" t="s">
        <v>14</v>
      </c>
      <c r="F103" s="12" t="s">
        <v>15</v>
      </c>
      <c r="G103" s="12" t="s">
        <v>16</v>
      </c>
      <c r="H103" s="12" t="str">
        <f t="shared" si="28"/>
        <v>64 km/h</v>
      </c>
      <c r="I103" s="12" t="s">
        <v>52</v>
      </c>
      <c r="J103" s="12" t="str">
        <f t="shared" si="29"/>
        <v>161 km/h</v>
      </c>
      <c r="K103" s="12" t="str">
        <f t="shared" si="30"/>
        <v>64  -  161 km/h</v>
      </c>
      <c r="L103" s="12" t="s">
        <v>64</v>
      </c>
      <c r="M103" s="12" t="str">
        <f t="shared" si="31"/>
        <v>600 km</v>
      </c>
      <c r="N103" s="12" t="s">
        <v>126</v>
      </c>
      <c r="O103" s="12" t="str">
        <f t="shared" si="32"/>
        <v>123</v>
      </c>
      <c r="P103" s="14" t="s">
        <v>178</v>
      </c>
      <c r="Q103" s="14" t="s">
        <v>226</v>
      </c>
      <c r="R103" s="14" t="s">
        <v>242</v>
      </c>
      <c r="S103" s="12" t="s">
        <v>259</v>
      </c>
      <c r="T103" s="12" t="s">
        <v>264</v>
      </c>
      <c r="U103" s="12" t="s">
        <v>127</v>
      </c>
      <c r="V103" s="17">
        <f t="shared" si="33"/>
        <v>145.50374959243561</v>
      </c>
      <c r="W103" s="8">
        <v>20</v>
      </c>
      <c r="X103" s="22">
        <v>5</v>
      </c>
      <c r="Y103" s="18">
        <f t="shared" si="34"/>
        <v>2764.5712422562765</v>
      </c>
      <c r="Z103" s="27" t="str">
        <f t="shared" si="35"/>
        <v>Q2</v>
      </c>
    </row>
    <row r="104" spans="1:26" x14ac:dyDescent="0.3">
      <c r="A104" s="28">
        <v>103</v>
      </c>
      <c r="B104" s="12" t="s">
        <v>42</v>
      </c>
      <c r="C104" s="12" t="s">
        <v>43</v>
      </c>
      <c r="D104" s="12" t="str">
        <f t="shared" si="27"/>
        <v>Fischer, Jonas</v>
      </c>
      <c r="E104" s="12" t="s">
        <v>21</v>
      </c>
      <c r="F104" s="12" t="s">
        <v>15</v>
      </c>
      <c r="G104" s="12" t="s">
        <v>16</v>
      </c>
      <c r="H104" s="12" t="str">
        <f t="shared" si="28"/>
        <v>64 km/h</v>
      </c>
      <c r="I104" s="12" t="s">
        <v>41</v>
      </c>
      <c r="J104" s="12" t="str">
        <f t="shared" si="29"/>
        <v>80 km/h</v>
      </c>
      <c r="K104" s="12" t="str">
        <f t="shared" si="30"/>
        <v>64  -  80 km/h</v>
      </c>
      <c r="L104" s="12" t="s">
        <v>18</v>
      </c>
      <c r="M104" s="12" t="str">
        <f t="shared" si="31"/>
        <v>500 km</v>
      </c>
      <c r="N104" s="12" t="s">
        <v>128</v>
      </c>
      <c r="O104" s="12" t="str">
        <f t="shared" si="32"/>
        <v>456</v>
      </c>
      <c r="P104" s="14" t="s">
        <v>179</v>
      </c>
      <c r="Q104" s="14" t="s">
        <v>227</v>
      </c>
      <c r="R104" s="14" t="s">
        <v>243</v>
      </c>
      <c r="S104" s="12" t="s">
        <v>259</v>
      </c>
      <c r="T104" s="12" t="s">
        <v>264</v>
      </c>
      <c r="U104" s="12" t="s">
        <v>129</v>
      </c>
      <c r="V104" s="17">
        <f t="shared" si="33"/>
        <v>194.00065210303228</v>
      </c>
      <c r="W104" s="8">
        <v>15</v>
      </c>
      <c r="X104" s="22"/>
      <c r="Y104" s="18">
        <f t="shared" si="34"/>
        <v>2910.0097815454842</v>
      </c>
      <c r="Z104" s="27" t="str">
        <f t="shared" si="35"/>
        <v>Q1</v>
      </c>
    </row>
    <row r="105" spans="1:26" x14ac:dyDescent="0.3">
      <c r="A105" s="28">
        <v>104</v>
      </c>
      <c r="B105" s="12" t="s">
        <v>42</v>
      </c>
      <c r="C105" s="12" t="s">
        <v>43</v>
      </c>
      <c r="D105" s="12" t="str">
        <f t="shared" si="27"/>
        <v>Fischer, Jonas</v>
      </c>
      <c r="E105" s="12" t="s">
        <v>29</v>
      </c>
      <c r="F105" s="12" t="s">
        <v>40</v>
      </c>
      <c r="G105" s="12" t="s">
        <v>45</v>
      </c>
      <c r="H105" s="12" t="str">
        <f t="shared" si="28"/>
        <v>20 km/h</v>
      </c>
      <c r="I105" s="12" t="s">
        <v>41</v>
      </c>
      <c r="J105" s="12" t="str">
        <f t="shared" si="29"/>
        <v>80 km/h</v>
      </c>
      <c r="K105" s="12" t="str">
        <f t="shared" si="30"/>
        <v>20  -  80 km/h</v>
      </c>
      <c r="L105" s="12" t="s">
        <v>64</v>
      </c>
      <c r="M105" s="12" t="str">
        <f t="shared" si="31"/>
        <v>600 km</v>
      </c>
      <c r="N105" s="12" t="s">
        <v>130</v>
      </c>
      <c r="O105" s="12" t="str">
        <f t="shared" si="32"/>
        <v>789</v>
      </c>
      <c r="P105" s="14" t="s">
        <v>180</v>
      </c>
      <c r="Q105" s="14" t="s">
        <v>228</v>
      </c>
      <c r="R105" s="14" t="s">
        <v>244</v>
      </c>
      <c r="S105" s="12" t="s">
        <v>259</v>
      </c>
      <c r="T105" s="12" t="s">
        <v>264</v>
      </c>
      <c r="U105" s="12" t="s">
        <v>131</v>
      </c>
      <c r="V105" s="17">
        <f t="shared" si="33"/>
        <v>242.50407564395175</v>
      </c>
      <c r="W105" s="8">
        <v>12</v>
      </c>
      <c r="X105" s="22"/>
      <c r="Y105" s="18">
        <f t="shared" si="34"/>
        <v>2910.048907727421</v>
      </c>
      <c r="Z105" s="27" t="str">
        <f t="shared" si="35"/>
        <v>Q1</v>
      </c>
    </row>
    <row r="106" spans="1:26" x14ac:dyDescent="0.3">
      <c r="A106" s="28">
        <v>105</v>
      </c>
      <c r="B106" s="12" t="s">
        <v>55</v>
      </c>
      <c r="C106" s="12" t="s">
        <v>56</v>
      </c>
      <c r="D106" s="12" t="str">
        <f t="shared" si="27"/>
        <v>Bernard, Théo</v>
      </c>
      <c r="E106" s="12" t="s">
        <v>71</v>
      </c>
      <c r="F106" s="12" t="s">
        <v>63</v>
      </c>
      <c r="G106" s="12" t="s">
        <v>30</v>
      </c>
      <c r="H106" s="12" t="str">
        <f t="shared" si="28"/>
        <v>30 km/h</v>
      </c>
      <c r="I106" s="12" t="s">
        <v>23</v>
      </c>
      <c r="J106" s="12" t="str">
        <f t="shared" si="29"/>
        <v>241 km/h</v>
      </c>
      <c r="K106" s="12" t="str">
        <f t="shared" si="30"/>
        <v>30  -  241 km/h</v>
      </c>
      <c r="L106" s="12" t="s">
        <v>24</v>
      </c>
      <c r="M106" s="12" t="str">
        <f t="shared" si="31"/>
        <v>483 km</v>
      </c>
      <c r="N106" s="12" t="s">
        <v>132</v>
      </c>
      <c r="O106" s="12" t="str">
        <f t="shared" si="32"/>
        <v>321</v>
      </c>
      <c r="P106" s="14" t="s">
        <v>181</v>
      </c>
      <c r="Q106" s="14" t="s">
        <v>229</v>
      </c>
      <c r="R106" s="14" t="s">
        <v>245</v>
      </c>
      <c r="S106" s="12" t="s">
        <v>259</v>
      </c>
      <c r="T106" s="12" t="s">
        <v>264</v>
      </c>
      <c r="U106" s="12" t="s">
        <v>133</v>
      </c>
      <c r="V106" s="17">
        <f t="shared" si="33"/>
        <v>291.00097815454842</v>
      </c>
      <c r="W106" s="8">
        <v>10</v>
      </c>
      <c r="X106" s="22">
        <v>15</v>
      </c>
      <c r="Y106" s="18">
        <f t="shared" si="34"/>
        <v>2473.5083143136617</v>
      </c>
      <c r="Z106" s="27" t="str">
        <f t="shared" si="35"/>
        <v>Q2</v>
      </c>
    </row>
    <row r="107" spans="1:26" x14ac:dyDescent="0.3">
      <c r="A107" s="28">
        <v>106</v>
      </c>
      <c r="B107" s="12" t="s">
        <v>55</v>
      </c>
      <c r="C107" s="12" t="s">
        <v>56</v>
      </c>
      <c r="D107" s="12" t="str">
        <f t="shared" si="27"/>
        <v>Bernard, Théo</v>
      </c>
      <c r="E107" s="12" t="s">
        <v>44</v>
      </c>
      <c r="F107" s="12" t="s">
        <v>15</v>
      </c>
      <c r="G107" s="12" t="s">
        <v>30</v>
      </c>
      <c r="H107" s="12" t="str">
        <f t="shared" si="28"/>
        <v>30 km/h</v>
      </c>
      <c r="I107" s="12" t="s">
        <v>41</v>
      </c>
      <c r="J107" s="12" t="str">
        <f t="shared" si="29"/>
        <v>80 km/h</v>
      </c>
      <c r="K107" s="12" t="str">
        <f t="shared" si="30"/>
        <v>30  -  80 km/h</v>
      </c>
      <c r="L107" s="12" t="s">
        <v>26</v>
      </c>
      <c r="M107" s="12" t="str">
        <f t="shared" si="31"/>
        <v>241 km</v>
      </c>
      <c r="N107" s="12" t="s">
        <v>19</v>
      </c>
      <c r="O107" s="12" t="str">
        <f t="shared" si="32"/>
        <v>1234</v>
      </c>
      <c r="P107" s="14" t="s">
        <v>135</v>
      </c>
      <c r="Q107" s="14" t="s">
        <v>182</v>
      </c>
      <c r="R107" s="12">
        <v>90210</v>
      </c>
      <c r="S107" s="12" t="s">
        <v>253</v>
      </c>
      <c r="T107" s="12" t="s">
        <v>261</v>
      </c>
      <c r="U107" s="12" t="s">
        <v>20</v>
      </c>
      <c r="V107" s="17">
        <f t="shared" si="33"/>
        <v>150</v>
      </c>
      <c r="W107" s="8">
        <v>18</v>
      </c>
      <c r="X107" s="22">
        <v>10</v>
      </c>
      <c r="Y107" s="18">
        <f t="shared" si="34"/>
        <v>2430</v>
      </c>
      <c r="Z107" s="27" t="str">
        <f t="shared" si="35"/>
        <v>Q2</v>
      </c>
    </row>
    <row r="108" spans="1:26" x14ac:dyDescent="0.3">
      <c r="A108" s="28">
        <v>107</v>
      </c>
      <c r="B108" s="12" t="s">
        <v>55</v>
      </c>
      <c r="C108" s="12" t="s">
        <v>56</v>
      </c>
      <c r="D108" s="12" t="str">
        <f t="shared" si="27"/>
        <v>Bernard, Théo</v>
      </c>
      <c r="E108" s="12" t="s">
        <v>29</v>
      </c>
      <c r="F108" s="12" t="s">
        <v>25</v>
      </c>
      <c r="G108" s="12" t="s">
        <v>30</v>
      </c>
      <c r="H108" s="12" t="str">
        <f t="shared" si="28"/>
        <v>30 km/h</v>
      </c>
      <c r="I108" s="12" t="s">
        <v>23</v>
      </c>
      <c r="J108" s="12" t="str">
        <f t="shared" si="29"/>
        <v>241 km/h</v>
      </c>
      <c r="K108" s="12" t="str">
        <f t="shared" si="30"/>
        <v>30  -  241 km/h</v>
      </c>
      <c r="L108" s="12" t="s">
        <v>26</v>
      </c>
      <c r="M108" s="12" t="str">
        <f t="shared" si="31"/>
        <v>241 km</v>
      </c>
      <c r="N108" s="12" t="s">
        <v>27</v>
      </c>
      <c r="O108" s="12" t="str">
        <f t="shared" si="32"/>
        <v>5678</v>
      </c>
      <c r="P108" s="14" t="s">
        <v>136</v>
      </c>
      <c r="Q108" s="14" t="s">
        <v>183</v>
      </c>
      <c r="R108" s="12">
        <v>10001</v>
      </c>
      <c r="S108" s="12" t="s">
        <v>253</v>
      </c>
      <c r="T108" s="12" t="s">
        <v>261</v>
      </c>
      <c r="U108" s="12" t="s">
        <v>28</v>
      </c>
      <c r="V108" s="17">
        <f t="shared" si="33"/>
        <v>200</v>
      </c>
      <c r="W108" s="8">
        <v>14</v>
      </c>
      <c r="X108" s="22"/>
      <c r="Y108" s="18">
        <f t="shared" si="34"/>
        <v>2800</v>
      </c>
      <c r="Z108" s="27" t="str">
        <f t="shared" si="35"/>
        <v>Q1</v>
      </c>
    </row>
    <row r="109" spans="1:26" x14ac:dyDescent="0.3">
      <c r="A109" s="28">
        <v>108</v>
      </c>
      <c r="B109" s="12" t="s">
        <v>12</v>
      </c>
      <c r="C109" s="12" t="s">
        <v>13</v>
      </c>
      <c r="D109" s="12" t="str">
        <f t="shared" si="27"/>
        <v>Joshi, Sanya</v>
      </c>
      <c r="E109" s="12" t="s">
        <v>14</v>
      </c>
      <c r="F109" s="12" t="s">
        <v>15</v>
      </c>
      <c r="G109" s="12" t="s">
        <v>45</v>
      </c>
      <c r="H109" s="12" t="str">
        <f t="shared" si="28"/>
        <v>20 km/h</v>
      </c>
      <c r="I109" s="12" t="s">
        <v>23</v>
      </c>
      <c r="J109" s="12" t="str">
        <f t="shared" si="29"/>
        <v>241 km/h</v>
      </c>
      <c r="K109" s="12" t="str">
        <f t="shared" si="30"/>
        <v>20  -  241 km/h</v>
      </c>
      <c r="L109" s="12" t="s">
        <v>64</v>
      </c>
      <c r="M109" s="12" t="str">
        <f t="shared" si="31"/>
        <v>600 km</v>
      </c>
      <c r="N109" s="12" t="s">
        <v>31</v>
      </c>
      <c r="O109" s="12" t="str">
        <f t="shared" si="32"/>
        <v>9101</v>
      </c>
      <c r="P109" s="14" t="s">
        <v>137</v>
      </c>
      <c r="Q109" s="14" t="s">
        <v>184</v>
      </c>
      <c r="R109" s="12">
        <v>30301</v>
      </c>
      <c r="S109" s="12" t="s">
        <v>253</v>
      </c>
      <c r="T109" s="12" t="s">
        <v>261</v>
      </c>
      <c r="U109" s="12" t="s">
        <v>32</v>
      </c>
      <c r="V109" s="17">
        <f t="shared" si="33"/>
        <v>250</v>
      </c>
      <c r="W109" s="8">
        <v>9</v>
      </c>
      <c r="X109" s="22">
        <v>15</v>
      </c>
      <c r="Y109" s="18">
        <f t="shared" si="34"/>
        <v>1912.5</v>
      </c>
      <c r="Z109" s="27" t="str">
        <f t="shared" si="35"/>
        <v>Q2</v>
      </c>
    </row>
    <row r="110" spans="1:26" x14ac:dyDescent="0.3">
      <c r="A110" s="28">
        <v>109</v>
      </c>
      <c r="B110" s="12" t="s">
        <v>12</v>
      </c>
      <c r="C110" s="12" t="s">
        <v>13</v>
      </c>
      <c r="D110" s="12" t="str">
        <f t="shared" si="27"/>
        <v>Joshi, Sanya</v>
      </c>
      <c r="E110" s="12" t="s">
        <v>71</v>
      </c>
      <c r="F110" s="12" t="s">
        <v>40</v>
      </c>
      <c r="G110" s="12" t="s">
        <v>16</v>
      </c>
      <c r="H110" s="12" t="str">
        <f t="shared" si="28"/>
        <v>64 km/h</v>
      </c>
      <c r="I110" s="12" t="s">
        <v>23</v>
      </c>
      <c r="J110" s="12" t="str">
        <f t="shared" si="29"/>
        <v>241 km/h</v>
      </c>
      <c r="K110" s="12" t="str">
        <f t="shared" si="30"/>
        <v>64  -  241 km/h</v>
      </c>
      <c r="L110" s="12" t="s">
        <v>64</v>
      </c>
      <c r="M110" s="12" t="str">
        <f t="shared" si="31"/>
        <v>600 km</v>
      </c>
      <c r="N110" s="12" t="s">
        <v>36</v>
      </c>
      <c r="O110" s="12" t="str">
        <f t="shared" si="32"/>
        <v>2345</v>
      </c>
      <c r="P110" s="14" t="s">
        <v>138</v>
      </c>
      <c r="Q110" s="14" t="s">
        <v>185</v>
      </c>
      <c r="R110" s="12">
        <v>60614</v>
      </c>
      <c r="S110" s="12" t="s">
        <v>253</v>
      </c>
      <c r="T110" s="12" t="s">
        <v>261</v>
      </c>
      <c r="U110" s="12" t="s">
        <v>37</v>
      </c>
      <c r="V110" s="17">
        <f t="shared" si="33"/>
        <v>300</v>
      </c>
      <c r="W110" s="8">
        <v>6</v>
      </c>
      <c r="X110" s="22">
        <v>15</v>
      </c>
      <c r="Y110" s="18">
        <f t="shared" si="34"/>
        <v>1530</v>
      </c>
      <c r="Z110" s="27" t="str">
        <f t="shared" si="35"/>
        <v>Q2</v>
      </c>
    </row>
    <row r="111" spans="1:26" x14ac:dyDescent="0.3">
      <c r="A111" s="28">
        <v>110</v>
      </c>
      <c r="B111" s="12" t="s">
        <v>12</v>
      </c>
      <c r="C111" s="12" t="s">
        <v>13</v>
      </c>
      <c r="D111" s="12" t="str">
        <f t="shared" si="27"/>
        <v>Joshi, Sanya</v>
      </c>
      <c r="E111" s="12" t="s">
        <v>35</v>
      </c>
      <c r="F111" s="12" t="s">
        <v>15</v>
      </c>
      <c r="G111" s="12" t="s">
        <v>16</v>
      </c>
      <c r="H111" s="12" t="str">
        <f t="shared" si="28"/>
        <v>64 km/h</v>
      </c>
      <c r="I111" s="12" t="s">
        <v>41</v>
      </c>
      <c r="J111" s="12" t="str">
        <f t="shared" si="29"/>
        <v>80 km/h</v>
      </c>
      <c r="K111" s="12" t="str">
        <f t="shared" si="30"/>
        <v>64  -  80 km/h</v>
      </c>
      <c r="L111" s="12" t="s">
        <v>26</v>
      </c>
      <c r="M111" s="12" t="str">
        <f t="shared" si="31"/>
        <v>241 km</v>
      </c>
      <c r="N111" s="12" t="s">
        <v>38</v>
      </c>
      <c r="O111" s="12" t="str">
        <f t="shared" si="32"/>
        <v>123</v>
      </c>
      <c r="P111" s="14" t="s">
        <v>139</v>
      </c>
      <c r="Q111" s="14" t="s">
        <v>186</v>
      </c>
      <c r="R111" s="14" t="s">
        <v>230</v>
      </c>
      <c r="S111" s="12" t="s">
        <v>252</v>
      </c>
      <c r="T111" s="12" t="s">
        <v>261</v>
      </c>
      <c r="U111" s="12" t="s">
        <v>39</v>
      </c>
      <c r="V111" s="17">
        <f t="shared" si="33"/>
        <v>142.79999999999998</v>
      </c>
      <c r="W111" s="8">
        <v>25</v>
      </c>
      <c r="X111" s="22">
        <v>10</v>
      </c>
      <c r="Y111" s="18">
        <f t="shared" si="34"/>
        <v>3212.9999999999995</v>
      </c>
      <c r="Z111" s="27" t="str">
        <f t="shared" si="35"/>
        <v>Q1</v>
      </c>
    </row>
    <row r="112" spans="1:26" x14ac:dyDescent="0.3">
      <c r="A112" s="28">
        <v>111</v>
      </c>
      <c r="B112" s="12" t="s">
        <v>33</v>
      </c>
      <c r="C112" s="12" t="s">
        <v>34</v>
      </c>
      <c r="D112" s="12" t="str">
        <f t="shared" si="27"/>
        <v>Liu, Fang</v>
      </c>
      <c r="E112" s="12" t="s">
        <v>29</v>
      </c>
      <c r="F112" s="12" t="s">
        <v>15</v>
      </c>
      <c r="G112" s="12" t="s">
        <v>30</v>
      </c>
      <c r="H112" s="12" t="str">
        <f t="shared" si="28"/>
        <v>30 km/h</v>
      </c>
      <c r="I112" s="12" t="s">
        <v>52</v>
      </c>
      <c r="J112" s="12" t="str">
        <f t="shared" si="29"/>
        <v>161 km/h</v>
      </c>
      <c r="K112" s="12" t="str">
        <f t="shared" si="30"/>
        <v>30  -  161 km/h</v>
      </c>
      <c r="L112" s="12" t="s">
        <v>18</v>
      </c>
      <c r="M112" s="12" t="str">
        <f t="shared" si="31"/>
        <v>500 km</v>
      </c>
      <c r="N112" s="12" t="s">
        <v>46</v>
      </c>
      <c r="O112" s="12" t="str">
        <f t="shared" si="32"/>
        <v>456</v>
      </c>
      <c r="P112" s="14" t="s">
        <v>140</v>
      </c>
      <c r="Q112" s="14" t="s">
        <v>187</v>
      </c>
      <c r="R112" s="14" t="s">
        <v>231</v>
      </c>
      <c r="S112" s="12" t="s">
        <v>252</v>
      </c>
      <c r="T112" s="12" t="s">
        <v>261</v>
      </c>
      <c r="U112" s="12" t="s">
        <v>47</v>
      </c>
      <c r="V112" s="17">
        <f t="shared" si="33"/>
        <v>190.39999999999998</v>
      </c>
      <c r="W112" s="8">
        <v>17</v>
      </c>
      <c r="X112" s="22"/>
      <c r="Y112" s="18">
        <f t="shared" si="34"/>
        <v>3236.7999999999997</v>
      </c>
      <c r="Z112" s="27" t="str">
        <f t="shared" si="35"/>
        <v>Q1</v>
      </c>
    </row>
    <row r="113" spans="1:26" x14ac:dyDescent="0.3">
      <c r="A113" s="28">
        <v>112</v>
      </c>
      <c r="B113" s="12" t="s">
        <v>33</v>
      </c>
      <c r="C113" s="12" t="s">
        <v>34</v>
      </c>
      <c r="D113" s="12" t="str">
        <f t="shared" si="27"/>
        <v>Liu, Fang</v>
      </c>
      <c r="E113" s="12" t="s">
        <v>71</v>
      </c>
      <c r="F113" s="12" t="s">
        <v>40</v>
      </c>
      <c r="G113" s="12" t="s">
        <v>16</v>
      </c>
      <c r="H113" s="12" t="str">
        <f t="shared" si="28"/>
        <v>64 km/h</v>
      </c>
      <c r="I113" s="12" t="s">
        <v>23</v>
      </c>
      <c r="J113" s="12" t="str">
        <f t="shared" si="29"/>
        <v>241 km/h</v>
      </c>
      <c r="K113" s="12" t="str">
        <f t="shared" si="30"/>
        <v>64  -  241 km/h</v>
      </c>
      <c r="L113" s="12" t="s">
        <v>18</v>
      </c>
      <c r="M113" s="12" t="str">
        <f t="shared" si="31"/>
        <v>500 km</v>
      </c>
      <c r="N113" s="12" t="s">
        <v>48</v>
      </c>
      <c r="O113" s="12" t="str">
        <f t="shared" si="32"/>
        <v>789</v>
      </c>
      <c r="P113" s="14" t="s">
        <v>141</v>
      </c>
      <c r="Q113" s="14" t="s">
        <v>188</v>
      </c>
      <c r="R113" s="14" t="s">
        <v>232</v>
      </c>
      <c r="S113" s="12" t="s">
        <v>252</v>
      </c>
      <c r="T113" s="12" t="s">
        <v>261</v>
      </c>
      <c r="U113" s="12" t="s">
        <v>49</v>
      </c>
      <c r="V113" s="17">
        <f t="shared" si="33"/>
        <v>237.99999999999997</v>
      </c>
      <c r="W113" s="8">
        <v>13</v>
      </c>
      <c r="X113" s="22">
        <v>15</v>
      </c>
      <c r="Y113" s="18">
        <f t="shared" si="34"/>
        <v>2629.8999999999996</v>
      </c>
      <c r="Z113" s="27" t="str">
        <f t="shared" si="35"/>
        <v>Q2</v>
      </c>
    </row>
    <row r="114" spans="1:26" x14ac:dyDescent="0.3">
      <c r="A114" s="28">
        <v>113</v>
      </c>
      <c r="B114" s="12" t="s">
        <v>33</v>
      </c>
      <c r="C114" s="12" t="s">
        <v>34</v>
      </c>
      <c r="D114" s="12" t="str">
        <f t="shared" si="27"/>
        <v>Liu, Fang</v>
      </c>
      <c r="E114" s="12" t="s">
        <v>14</v>
      </c>
      <c r="F114" s="12" t="s">
        <v>40</v>
      </c>
      <c r="G114" s="12" t="s">
        <v>16</v>
      </c>
      <c r="H114" s="12" t="str">
        <f t="shared" si="28"/>
        <v>64 km/h</v>
      </c>
      <c r="I114" s="12" t="s">
        <v>52</v>
      </c>
      <c r="J114" s="12" t="str">
        <f t="shared" si="29"/>
        <v>161 km/h</v>
      </c>
      <c r="K114" s="12" t="str">
        <f t="shared" si="30"/>
        <v>64  -  161 km/h</v>
      </c>
      <c r="L114" s="12" t="s">
        <v>18</v>
      </c>
      <c r="M114" s="12" t="str">
        <f t="shared" si="31"/>
        <v>500 km</v>
      </c>
      <c r="N114" s="12" t="s">
        <v>50</v>
      </c>
      <c r="O114" s="12" t="str">
        <f t="shared" si="32"/>
        <v>321</v>
      </c>
      <c r="P114" s="14" t="s">
        <v>142</v>
      </c>
      <c r="Q114" s="14" t="s">
        <v>189</v>
      </c>
      <c r="R114" s="14" t="s">
        <v>233</v>
      </c>
      <c r="S114" s="12" t="s">
        <v>252</v>
      </c>
      <c r="T114" s="12" t="s">
        <v>261</v>
      </c>
      <c r="U114" s="12" t="s">
        <v>51</v>
      </c>
      <c r="V114" s="17">
        <f t="shared" si="33"/>
        <v>285.59999999999997</v>
      </c>
      <c r="W114" s="8">
        <v>8</v>
      </c>
      <c r="X114" s="22">
        <v>5</v>
      </c>
      <c r="Y114" s="18">
        <f t="shared" si="34"/>
        <v>2170.5599999999995</v>
      </c>
      <c r="Z114" s="27" t="str">
        <f t="shared" si="35"/>
        <v>Q2</v>
      </c>
    </row>
    <row r="115" spans="1:26" x14ac:dyDescent="0.3">
      <c r="A115" s="28">
        <v>114</v>
      </c>
      <c r="B115" s="12" t="s">
        <v>42</v>
      </c>
      <c r="C115" s="12" t="s">
        <v>43</v>
      </c>
      <c r="D115" s="12" t="str">
        <f t="shared" si="27"/>
        <v>Fischer, Jonas</v>
      </c>
      <c r="E115" s="12" t="s">
        <v>29</v>
      </c>
      <c r="F115" s="12" t="s">
        <v>63</v>
      </c>
      <c r="G115" s="12" t="s">
        <v>16</v>
      </c>
      <c r="H115" s="12" t="str">
        <f t="shared" si="28"/>
        <v>64 km/h</v>
      </c>
      <c r="I115" s="12" t="s">
        <v>17</v>
      </c>
      <c r="J115" s="12" t="str">
        <f t="shared" si="29"/>
        <v>120 km/h</v>
      </c>
      <c r="K115" s="12" t="str">
        <f t="shared" si="30"/>
        <v>64  -  120 km/h</v>
      </c>
      <c r="L115" s="12" t="s">
        <v>64</v>
      </c>
      <c r="M115" s="12" t="str">
        <f t="shared" si="31"/>
        <v>600 km</v>
      </c>
      <c r="N115" s="12" t="s">
        <v>53</v>
      </c>
      <c r="O115" s="12" t="str">
        <f t="shared" si="32"/>
        <v>456</v>
      </c>
      <c r="P115" s="14" t="s">
        <v>143</v>
      </c>
      <c r="Q115" s="14" t="s">
        <v>190</v>
      </c>
      <c r="R115" s="12">
        <v>6080</v>
      </c>
      <c r="S115" s="12" t="s">
        <v>251</v>
      </c>
      <c r="T115" s="12" t="s">
        <v>261</v>
      </c>
      <c r="U115" s="12" t="s">
        <v>54</v>
      </c>
      <c r="V115" s="17">
        <f t="shared" si="33"/>
        <v>129.02439024390245</v>
      </c>
      <c r="W115" s="8">
        <v>22</v>
      </c>
      <c r="X115" s="22">
        <v>10</v>
      </c>
      <c r="Y115" s="18">
        <f t="shared" si="34"/>
        <v>2554.6829268292681</v>
      </c>
      <c r="Z115" s="27" t="str">
        <f t="shared" si="35"/>
        <v>Q1</v>
      </c>
    </row>
    <row r="116" spans="1:26" x14ac:dyDescent="0.3">
      <c r="A116" s="28">
        <v>115</v>
      </c>
      <c r="B116" s="12" t="s">
        <v>42</v>
      </c>
      <c r="C116" s="12" t="s">
        <v>43</v>
      </c>
      <c r="D116" s="12" t="str">
        <f t="shared" si="27"/>
        <v>Fischer, Jonas</v>
      </c>
      <c r="E116" s="12" t="s">
        <v>35</v>
      </c>
      <c r="F116" s="12" t="s">
        <v>40</v>
      </c>
      <c r="G116" s="12" t="s">
        <v>22</v>
      </c>
      <c r="H116" s="12" t="str">
        <f t="shared" si="28"/>
        <v>80 km/h</v>
      </c>
      <c r="I116" s="12" t="s">
        <v>23</v>
      </c>
      <c r="J116" s="12" t="str">
        <f t="shared" si="29"/>
        <v>241 km/h</v>
      </c>
      <c r="K116" s="12" t="str">
        <f t="shared" si="30"/>
        <v>80  -  241 km/h</v>
      </c>
      <c r="L116" s="12" t="s">
        <v>64</v>
      </c>
      <c r="M116" s="12" t="str">
        <f t="shared" si="31"/>
        <v>600 km</v>
      </c>
      <c r="N116" s="12" t="s">
        <v>57</v>
      </c>
      <c r="O116" s="12" t="str">
        <f t="shared" si="32"/>
        <v>789</v>
      </c>
      <c r="P116" s="14" t="s">
        <v>144</v>
      </c>
      <c r="Q116" s="14" t="s">
        <v>191</v>
      </c>
      <c r="R116" s="12">
        <v>66000</v>
      </c>
      <c r="S116" s="12" t="s">
        <v>251</v>
      </c>
      <c r="T116" s="12" t="s">
        <v>261</v>
      </c>
      <c r="U116" s="12" t="s">
        <v>58</v>
      </c>
      <c r="V116" s="17">
        <f t="shared" si="33"/>
        <v>172.04878048780489</v>
      </c>
      <c r="W116" s="8">
        <v>16</v>
      </c>
      <c r="X116" s="22">
        <v>5</v>
      </c>
      <c r="Y116" s="18">
        <f t="shared" si="34"/>
        <v>2615.141463414634</v>
      </c>
      <c r="Z116" s="27" t="str">
        <f t="shared" si="35"/>
        <v>Q1</v>
      </c>
    </row>
    <row r="117" spans="1:26" x14ac:dyDescent="0.3">
      <c r="A117" s="28">
        <v>116</v>
      </c>
      <c r="B117" s="12" t="s">
        <v>42</v>
      </c>
      <c r="C117" s="12" t="s">
        <v>43</v>
      </c>
      <c r="D117" s="12" t="str">
        <f t="shared" si="27"/>
        <v>Fischer, Jonas</v>
      </c>
      <c r="E117" s="12" t="s">
        <v>44</v>
      </c>
      <c r="F117" s="12" t="s">
        <v>63</v>
      </c>
      <c r="G117" s="12" t="s">
        <v>30</v>
      </c>
      <c r="H117" s="12" t="str">
        <f t="shared" si="28"/>
        <v>30 km/h</v>
      </c>
      <c r="I117" s="12" t="s">
        <v>41</v>
      </c>
      <c r="J117" s="12" t="str">
        <f t="shared" si="29"/>
        <v>80 km/h</v>
      </c>
      <c r="K117" s="12" t="str">
        <f t="shared" si="30"/>
        <v>30  -  80 km/h</v>
      </c>
      <c r="L117" s="12" t="s">
        <v>24</v>
      </c>
      <c r="M117" s="12" t="str">
        <f t="shared" si="31"/>
        <v>483 km</v>
      </c>
      <c r="N117" s="12" t="s">
        <v>59</v>
      </c>
      <c r="O117" s="12" t="str">
        <f t="shared" si="32"/>
        <v>234</v>
      </c>
      <c r="P117" s="14" t="s">
        <v>145</v>
      </c>
      <c r="Q117" s="14" t="s">
        <v>192</v>
      </c>
      <c r="R117" s="12">
        <v>6500</v>
      </c>
      <c r="S117" s="12" t="s">
        <v>251</v>
      </c>
      <c r="T117" s="12" t="s">
        <v>261</v>
      </c>
      <c r="U117" s="12" t="s">
        <v>60</v>
      </c>
      <c r="V117" s="17">
        <f t="shared" si="33"/>
        <v>214.82926829268294</v>
      </c>
      <c r="W117" s="8">
        <v>11</v>
      </c>
      <c r="X117" s="22">
        <v>10</v>
      </c>
      <c r="Y117" s="18">
        <f t="shared" si="34"/>
        <v>2126.8097560975611</v>
      </c>
      <c r="Z117" s="27" t="str">
        <f t="shared" si="35"/>
        <v>Q2</v>
      </c>
    </row>
    <row r="118" spans="1:26" x14ac:dyDescent="0.3">
      <c r="A118" s="28">
        <v>117</v>
      </c>
      <c r="B118" s="12" t="s">
        <v>42</v>
      </c>
      <c r="C118" s="12" t="s">
        <v>43</v>
      </c>
      <c r="D118" s="12" t="str">
        <f t="shared" si="27"/>
        <v>Fischer, Jonas</v>
      </c>
      <c r="E118" s="12" t="s">
        <v>29</v>
      </c>
      <c r="F118" s="12" t="s">
        <v>40</v>
      </c>
      <c r="G118" s="12" t="s">
        <v>16</v>
      </c>
      <c r="H118" s="12" t="str">
        <f t="shared" si="28"/>
        <v>64 km/h</v>
      </c>
      <c r="I118" s="12" t="s">
        <v>52</v>
      </c>
      <c r="J118" s="12" t="str">
        <f t="shared" si="29"/>
        <v>161 km/h</v>
      </c>
      <c r="K118" s="12" t="str">
        <f t="shared" si="30"/>
        <v>64  -  161 km/h</v>
      </c>
      <c r="L118" s="12" t="s">
        <v>64</v>
      </c>
      <c r="M118" s="12" t="str">
        <f t="shared" si="31"/>
        <v>600 km</v>
      </c>
      <c r="N118" s="12" t="s">
        <v>61</v>
      </c>
      <c r="O118" s="12" t="str">
        <f t="shared" si="32"/>
        <v>678</v>
      </c>
      <c r="P118" s="14" t="s">
        <v>146</v>
      </c>
      <c r="Q118" s="14" t="s">
        <v>193</v>
      </c>
      <c r="R118" s="12">
        <v>3230</v>
      </c>
      <c r="S118" s="12" t="s">
        <v>251</v>
      </c>
      <c r="T118" s="12" t="s">
        <v>261</v>
      </c>
      <c r="U118" s="12" t="s">
        <v>62</v>
      </c>
      <c r="V118" s="17">
        <f t="shared" si="33"/>
        <v>258</v>
      </c>
      <c r="W118" s="8">
        <v>7</v>
      </c>
      <c r="X118" s="22"/>
      <c r="Y118" s="18">
        <f t="shared" si="34"/>
        <v>1806</v>
      </c>
      <c r="Z118" s="27" t="str">
        <f t="shared" si="35"/>
        <v>Q1</v>
      </c>
    </row>
    <row r="119" spans="1:26" x14ac:dyDescent="0.3">
      <c r="A119" s="28">
        <v>118</v>
      </c>
      <c r="B119" s="12" t="s">
        <v>55</v>
      </c>
      <c r="C119" s="12" t="s">
        <v>56</v>
      </c>
      <c r="D119" s="12" t="str">
        <f t="shared" si="27"/>
        <v>Bernard, Théo</v>
      </c>
      <c r="E119" s="12" t="s">
        <v>44</v>
      </c>
      <c r="F119" s="12" t="s">
        <v>63</v>
      </c>
      <c r="G119" s="12" t="s">
        <v>45</v>
      </c>
      <c r="H119" s="12" t="str">
        <f t="shared" si="28"/>
        <v>20 km/h</v>
      </c>
      <c r="I119" s="12" t="s">
        <v>52</v>
      </c>
      <c r="J119" s="12" t="str">
        <f t="shared" si="29"/>
        <v>161 km/h</v>
      </c>
      <c r="K119" s="12" t="str">
        <f t="shared" si="30"/>
        <v>20  -  161 km/h</v>
      </c>
      <c r="L119" s="12" t="s">
        <v>26</v>
      </c>
      <c r="M119" s="12" t="str">
        <f t="shared" si="31"/>
        <v>241 km</v>
      </c>
      <c r="N119" s="12" t="s">
        <v>61</v>
      </c>
      <c r="O119" s="12" t="str">
        <f t="shared" si="32"/>
        <v>678</v>
      </c>
      <c r="P119" s="14" t="s">
        <v>146</v>
      </c>
      <c r="Q119" s="14" t="s">
        <v>193</v>
      </c>
      <c r="R119" s="12">
        <v>3230</v>
      </c>
      <c r="S119" s="12" t="s">
        <v>251</v>
      </c>
      <c r="T119" s="12" t="s">
        <v>261</v>
      </c>
      <c r="U119" s="12" t="s">
        <v>62</v>
      </c>
      <c r="V119" s="17">
        <f t="shared" si="33"/>
        <v>258</v>
      </c>
      <c r="W119" s="8">
        <v>7</v>
      </c>
      <c r="X119" s="22">
        <v>10</v>
      </c>
      <c r="Y119" s="18">
        <f t="shared" si="34"/>
        <v>1625.4</v>
      </c>
      <c r="Z119" s="27" t="str">
        <f t="shared" si="35"/>
        <v>Q2</v>
      </c>
    </row>
    <row r="120" spans="1:26" x14ac:dyDescent="0.3">
      <c r="A120" s="28">
        <v>119</v>
      </c>
      <c r="B120" s="12" t="s">
        <v>55</v>
      </c>
      <c r="C120" s="12" t="s">
        <v>56</v>
      </c>
      <c r="D120" s="12" t="str">
        <f t="shared" si="27"/>
        <v>Bernard, Théo</v>
      </c>
      <c r="E120" s="12" t="s">
        <v>71</v>
      </c>
      <c r="F120" s="12" t="s">
        <v>25</v>
      </c>
      <c r="G120" s="12" t="s">
        <v>30</v>
      </c>
      <c r="H120" s="12" t="str">
        <f t="shared" si="28"/>
        <v>30 km/h</v>
      </c>
      <c r="I120" s="12" t="s">
        <v>23</v>
      </c>
      <c r="J120" s="12" t="str">
        <f t="shared" si="29"/>
        <v>241 km/h</v>
      </c>
      <c r="K120" s="12" t="str">
        <f t="shared" si="30"/>
        <v>30  -  241 km/h</v>
      </c>
      <c r="L120" s="12" t="s">
        <v>24</v>
      </c>
      <c r="M120" s="12" t="str">
        <f t="shared" si="31"/>
        <v>483 km</v>
      </c>
      <c r="N120" s="12" t="s">
        <v>65</v>
      </c>
      <c r="O120" s="12" t="str">
        <f t="shared" si="32"/>
        <v>123</v>
      </c>
      <c r="P120" s="14" t="s">
        <v>147</v>
      </c>
      <c r="Q120" s="14" t="s">
        <v>194</v>
      </c>
      <c r="R120" s="14" t="s">
        <v>234</v>
      </c>
      <c r="S120" s="12" t="s">
        <v>249</v>
      </c>
      <c r="T120" s="12" t="s">
        <v>262</v>
      </c>
      <c r="U120" s="12" t="s">
        <v>66</v>
      </c>
      <c r="V120" s="17">
        <f t="shared" si="33"/>
        <v>131.59722222222223</v>
      </c>
      <c r="W120" s="8">
        <v>19</v>
      </c>
      <c r="X120" s="22"/>
      <c r="Y120" s="18">
        <f t="shared" si="34"/>
        <v>2500.3472222222222</v>
      </c>
      <c r="Z120" s="27" t="str">
        <f t="shared" si="35"/>
        <v>Q2</v>
      </c>
    </row>
    <row r="121" spans="1:26" x14ac:dyDescent="0.3">
      <c r="A121" s="28">
        <v>120</v>
      </c>
      <c r="B121" s="12" t="s">
        <v>55</v>
      </c>
      <c r="C121" s="12" t="s">
        <v>56</v>
      </c>
      <c r="D121" s="12" t="str">
        <f t="shared" si="27"/>
        <v>Bernard, Théo</v>
      </c>
      <c r="E121" s="12" t="s">
        <v>29</v>
      </c>
      <c r="F121" s="12" t="s">
        <v>25</v>
      </c>
      <c r="G121" s="12" t="s">
        <v>22</v>
      </c>
      <c r="H121" s="12" t="str">
        <f t="shared" si="28"/>
        <v>80 km/h</v>
      </c>
      <c r="I121" s="12" t="s">
        <v>23</v>
      </c>
      <c r="J121" s="12" t="str">
        <f t="shared" si="29"/>
        <v>241 km/h</v>
      </c>
      <c r="K121" s="12" t="str">
        <f t="shared" si="30"/>
        <v>80  -  241 km/h</v>
      </c>
      <c r="L121" s="12" t="s">
        <v>64</v>
      </c>
      <c r="M121" s="12" t="str">
        <f t="shared" si="31"/>
        <v>600 km</v>
      </c>
      <c r="N121" s="12" t="s">
        <v>67</v>
      </c>
      <c r="O121" s="12" t="str">
        <f t="shared" si="32"/>
        <v>456</v>
      </c>
      <c r="P121" s="14" t="s">
        <v>148</v>
      </c>
      <c r="Q121" s="14" t="s">
        <v>195</v>
      </c>
      <c r="R121" s="14" t="s">
        <v>235</v>
      </c>
      <c r="S121" s="12" t="s">
        <v>249</v>
      </c>
      <c r="T121" s="12" t="s">
        <v>262</v>
      </c>
      <c r="U121" s="12" t="s">
        <v>68</v>
      </c>
      <c r="V121" s="17">
        <f t="shared" si="33"/>
        <v>175.69444444444446</v>
      </c>
      <c r="W121" s="8">
        <v>12</v>
      </c>
      <c r="X121" s="22"/>
      <c r="Y121" s="18">
        <f t="shared" si="34"/>
        <v>2108.3333333333335</v>
      </c>
      <c r="Z121" s="27" t="str">
        <f t="shared" si="35"/>
        <v>Q1</v>
      </c>
    </row>
    <row r="122" spans="1:26" x14ac:dyDescent="0.3">
      <c r="A122" s="28">
        <v>121</v>
      </c>
      <c r="B122" s="12" t="s">
        <v>12</v>
      </c>
      <c r="C122" s="12" t="s">
        <v>13</v>
      </c>
      <c r="D122" s="12" t="str">
        <f t="shared" si="27"/>
        <v>Joshi, Sanya</v>
      </c>
      <c r="E122" s="12" t="s">
        <v>71</v>
      </c>
      <c r="F122" s="12" t="s">
        <v>15</v>
      </c>
      <c r="G122" s="12" t="s">
        <v>30</v>
      </c>
      <c r="H122" s="12" t="str">
        <f t="shared" si="28"/>
        <v>30 km/h</v>
      </c>
      <c r="I122" s="12" t="s">
        <v>52</v>
      </c>
      <c r="J122" s="12" t="str">
        <f t="shared" si="29"/>
        <v>161 km/h</v>
      </c>
      <c r="K122" s="12" t="str">
        <f t="shared" si="30"/>
        <v>30  -  161 km/h</v>
      </c>
      <c r="L122" s="12" t="s">
        <v>18</v>
      </c>
      <c r="M122" s="12" t="str">
        <f t="shared" si="31"/>
        <v>500 km</v>
      </c>
      <c r="N122" s="12" t="s">
        <v>69</v>
      </c>
      <c r="O122" s="12" t="str">
        <f t="shared" si="32"/>
        <v>789</v>
      </c>
      <c r="P122" s="14" t="s">
        <v>149</v>
      </c>
      <c r="Q122" s="14" t="s">
        <v>196</v>
      </c>
      <c r="R122" s="14" t="s">
        <v>236</v>
      </c>
      <c r="S122" s="12" t="s">
        <v>249</v>
      </c>
      <c r="T122" s="12" t="s">
        <v>262</v>
      </c>
      <c r="U122" s="12" t="s">
        <v>70</v>
      </c>
      <c r="V122" s="17">
        <f t="shared" si="33"/>
        <v>219.61805555555557</v>
      </c>
      <c r="W122" s="8">
        <v>10</v>
      </c>
      <c r="X122" s="22">
        <v>10</v>
      </c>
      <c r="Y122" s="18">
        <f t="shared" si="34"/>
        <v>1976.5625000000002</v>
      </c>
      <c r="Z122" s="27" t="str">
        <f t="shared" si="35"/>
        <v>Q2</v>
      </c>
    </row>
    <row r="123" spans="1:26" x14ac:dyDescent="0.3">
      <c r="A123" s="28">
        <v>122</v>
      </c>
      <c r="B123" s="12" t="s">
        <v>12</v>
      </c>
      <c r="C123" s="12" t="s">
        <v>13</v>
      </c>
      <c r="D123" s="12" t="str">
        <f t="shared" si="27"/>
        <v>Joshi, Sanya</v>
      </c>
      <c r="E123" s="12" t="s">
        <v>71</v>
      </c>
      <c r="F123" s="12" t="s">
        <v>40</v>
      </c>
      <c r="G123" s="12" t="s">
        <v>16</v>
      </c>
      <c r="H123" s="12" t="str">
        <f t="shared" si="28"/>
        <v>64 km/h</v>
      </c>
      <c r="I123" s="12" t="s">
        <v>52</v>
      </c>
      <c r="J123" s="12" t="str">
        <f t="shared" si="29"/>
        <v>161 km/h</v>
      </c>
      <c r="K123" s="12" t="str">
        <f t="shared" si="30"/>
        <v>64  -  161 km/h</v>
      </c>
      <c r="L123" s="12" t="s">
        <v>26</v>
      </c>
      <c r="M123" s="12" t="str">
        <f t="shared" si="31"/>
        <v>241 km</v>
      </c>
      <c r="N123" s="12" t="s">
        <v>72</v>
      </c>
      <c r="O123" s="12" t="str">
        <f t="shared" si="32"/>
        <v>321</v>
      </c>
      <c r="P123" s="14" t="s">
        <v>150</v>
      </c>
      <c r="Q123" s="14" t="s">
        <v>197</v>
      </c>
      <c r="R123" s="14" t="s">
        <v>237</v>
      </c>
      <c r="S123" s="12" t="s">
        <v>249</v>
      </c>
      <c r="T123" s="12" t="s">
        <v>262</v>
      </c>
      <c r="U123" s="12" t="s">
        <v>73</v>
      </c>
      <c r="V123" s="17">
        <f t="shared" si="33"/>
        <v>262.5</v>
      </c>
      <c r="W123" s="8">
        <v>5</v>
      </c>
      <c r="X123" s="22">
        <v>5</v>
      </c>
      <c r="Y123" s="18">
        <f t="shared" si="34"/>
        <v>1246.875</v>
      </c>
      <c r="Z123" s="27" t="str">
        <f t="shared" si="35"/>
        <v>Q2</v>
      </c>
    </row>
    <row r="124" spans="1:26" x14ac:dyDescent="0.3">
      <c r="A124" s="28">
        <v>123</v>
      </c>
      <c r="B124" s="12" t="s">
        <v>12</v>
      </c>
      <c r="C124" s="12" t="s">
        <v>13</v>
      </c>
      <c r="D124" s="12" t="str">
        <f t="shared" si="27"/>
        <v>Joshi, Sanya</v>
      </c>
      <c r="E124" s="12" t="s">
        <v>21</v>
      </c>
      <c r="F124" s="12" t="s">
        <v>25</v>
      </c>
      <c r="G124" s="12" t="s">
        <v>16</v>
      </c>
      <c r="H124" s="12" t="str">
        <f t="shared" si="28"/>
        <v>64 km/h</v>
      </c>
      <c r="I124" s="12" t="s">
        <v>52</v>
      </c>
      <c r="J124" s="12" t="str">
        <f t="shared" si="29"/>
        <v>161 km/h</v>
      </c>
      <c r="K124" s="12" t="str">
        <f t="shared" si="30"/>
        <v>64  -  161 km/h</v>
      </c>
      <c r="L124" s="12" t="s">
        <v>26</v>
      </c>
      <c r="M124" s="12" t="str">
        <f t="shared" si="31"/>
        <v>241 km</v>
      </c>
      <c r="N124" s="12" t="s">
        <v>74</v>
      </c>
      <c r="O124" s="12" t="str">
        <f t="shared" si="32"/>
        <v>12</v>
      </c>
      <c r="P124" s="14" t="s">
        <v>151</v>
      </c>
      <c r="Q124" s="14" t="s">
        <v>198</v>
      </c>
      <c r="R124" s="14" t="s">
        <v>238</v>
      </c>
      <c r="S124" s="12" t="s">
        <v>254</v>
      </c>
      <c r="T124" s="12" t="s">
        <v>263</v>
      </c>
      <c r="U124" s="12" t="s">
        <v>75</v>
      </c>
      <c r="V124" s="17">
        <f t="shared" si="33"/>
        <v>146.25</v>
      </c>
      <c r="W124" s="8">
        <v>24</v>
      </c>
      <c r="X124" s="22">
        <v>15</v>
      </c>
      <c r="Y124" s="18">
        <f t="shared" si="34"/>
        <v>2983.5</v>
      </c>
      <c r="Z124" s="27" t="str">
        <f t="shared" si="35"/>
        <v>Q1</v>
      </c>
    </row>
    <row r="125" spans="1:26" x14ac:dyDescent="0.3">
      <c r="A125" s="28">
        <v>124</v>
      </c>
      <c r="B125" s="12" t="s">
        <v>33</v>
      </c>
      <c r="C125" s="12" t="s">
        <v>34</v>
      </c>
      <c r="D125" s="12" t="str">
        <f t="shared" si="27"/>
        <v>Liu, Fang</v>
      </c>
      <c r="E125" s="12" t="s">
        <v>35</v>
      </c>
      <c r="F125" s="12" t="s">
        <v>40</v>
      </c>
      <c r="G125" s="12" t="s">
        <v>16</v>
      </c>
      <c r="H125" s="12" t="str">
        <f t="shared" si="28"/>
        <v>64 km/h</v>
      </c>
      <c r="I125" s="12" t="s">
        <v>41</v>
      </c>
      <c r="J125" s="12" t="str">
        <f t="shared" si="29"/>
        <v>80 km/h</v>
      </c>
      <c r="K125" s="12" t="str">
        <f t="shared" si="30"/>
        <v>64  -  80 km/h</v>
      </c>
      <c r="L125" s="12" t="s">
        <v>18</v>
      </c>
      <c r="M125" s="12" t="str">
        <f t="shared" si="31"/>
        <v>500 km</v>
      </c>
      <c r="N125" s="12" t="s">
        <v>76</v>
      </c>
      <c r="O125" s="12" t="str">
        <f t="shared" si="32"/>
        <v>34</v>
      </c>
      <c r="P125" s="14" t="s">
        <v>152</v>
      </c>
      <c r="Q125" s="14" t="s">
        <v>199</v>
      </c>
      <c r="R125" s="14" t="s">
        <v>239</v>
      </c>
      <c r="S125" s="12" t="s">
        <v>254</v>
      </c>
      <c r="T125" s="12" t="s">
        <v>263</v>
      </c>
      <c r="U125" s="12" t="s">
        <v>77</v>
      </c>
      <c r="V125" s="17">
        <f t="shared" si="33"/>
        <v>195</v>
      </c>
      <c r="W125" s="8">
        <v>18</v>
      </c>
      <c r="X125" s="22"/>
      <c r="Y125" s="18">
        <f t="shared" si="34"/>
        <v>3510</v>
      </c>
      <c r="Z125" s="27" t="str">
        <f t="shared" si="35"/>
        <v>Q1</v>
      </c>
    </row>
    <row r="126" spans="1:26" x14ac:dyDescent="0.3">
      <c r="A126" s="28">
        <v>125</v>
      </c>
      <c r="B126" s="12" t="s">
        <v>33</v>
      </c>
      <c r="C126" s="12" t="s">
        <v>34</v>
      </c>
      <c r="D126" s="12" t="str">
        <f t="shared" si="27"/>
        <v>Liu, Fang</v>
      </c>
      <c r="E126" s="12" t="s">
        <v>35</v>
      </c>
      <c r="F126" s="12" t="s">
        <v>63</v>
      </c>
      <c r="G126" s="12" t="s">
        <v>45</v>
      </c>
      <c r="H126" s="12" t="str">
        <f t="shared" si="28"/>
        <v>20 km/h</v>
      </c>
      <c r="I126" s="12" t="s">
        <v>17</v>
      </c>
      <c r="J126" s="12" t="str">
        <f t="shared" si="29"/>
        <v>120 km/h</v>
      </c>
      <c r="K126" s="12" t="str">
        <f t="shared" si="30"/>
        <v>20  -  120 km/h</v>
      </c>
      <c r="L126" s="12" t="s">
        <v>24</v>
      </c>
      <c r="M126" s="12" t="str">
        <f t="shared" si="31"/>
        <v>483 km</v>
      </c>
      <c r="N126" s="12" t="s">
        <v>78</v>
      </c>
      <c r="O126" s="12" t="str">
        <f t="shared" si="32"/>
        <v>56</v>
      </c>
      <c r="P126" s="14" t="s">
        <v>139</v>
      </c>
      <c r="Q126" s="14" t="s">
        <v>200</v>
      </c>
      <c r="R126" s="14" t="s">
        <v>240</v>
      </c>
      <c r="S126" s="12" t="s">
        <v>254</v>
      </c>
      <c r="T126" s="12" t="s">
        <v>263</v>
      </c>
      <c r="U126" s="12" t="s">
        <v>79</v>
      </c>
      <c r="V126" s="17">
        <f t="shared" si="33"/>
        <v>243.75</v>
      </c>
      <c r="W126" s="8">
        <v>14</v>
      </c>
      <c r="X126" s="22"/>
      <c r="Y126" s="18">
        <f t="shared" si="34"/>
        <v>3412.5</v>
      </c>
      <c r="Z126" s="27" t="str">
        <f t="shared" si="35"/>
        <v>Q1</v>
      </c>
    </row>
    <row r="127" spans="1:26" x14ac:dyDescent="0.3">
      <c r="A127" s="28">
        <v>126</v>
      </c>
      <c r="B127" s="12" t="s">
        <v>33</v>
      </c>
      <c r="C127" s="12" t="s">
        <v>34</v>
      </c>
      <c r="D127" s="12" t="str">
        <f t="shared" si="27"/>
        <v>Liu, Fang</v>
      </c>
      <c r="E127" s="12" t="s">
        <v>29</v>
      </c>
      <c r="F127" s="12" t="s">
        <v>63</v>
      </c>
      <c r="G127" s="12" t="s">
        <v>16</v>
      </c>
      <c r="H127" s="12" t="str">
        <f t="shared" si="28"/>
        <v>64 km/h</v>
      </c>
      <c r="I127" s="12" t="s">
        <v>23</v>
      </c>
      <c r="J127" s="12" t="str">
        <f t="shared" si="29"/>
        <v>241 km/h</v>
      </c>
      <c r="K127" s="12" t="str">
        <f t="shared" si="30"/>
        <v>64  -  241 km/h</v>
      </c>
      <c r="L127" s="12" t="s">
        <v>24</v>
      </c>
      <c r="M127" s="12" t="str">
        <f t="shared" si="31"/>
        <v>483 km</v>
      </c>
      <c r="N127" s="12" t="s">
        <v>80</v>
      </c>
      <c r="O127" s="12" t="str">
        <f t="shared" si="32"/>
        <v>78</v>
      </c>
      <c r="P127" s="14" t="s">
        <v>153</v>
      </c>
      <c r="Q127" s="14" t="s">
        <v>201</v>
      </c>
      <c r="R127" s="14" t="s">
        <v>241</v>
      </c>
      <c r="S127" s="12" t="s">
        <v>254</v>
      </c>
      <c r="T127" s="12" t="s">
        <v>263</v>
      </c>
      <c r="U127" s="12" t="s">
        <v>81</v>
      </c>
      <c r="V127" s="17">
        <f t="shared" si="33"/>
        <v>292.5</v>
      </c>
      <c r="W127" s="8">
        <v>9</v>
      </c>
      <c r="X127" s="22">
        <v>15</v>
      </c>
      <c r="Y127" s="18">
        <f t="shared" si="34"/>
        <v>2237.625</v>
      </c>
      <c r="Z127" s="27" t="str">
        <f t="shared" si="35"/>
        <v>Q1</v>
      </c>
    </row>
    <row r="128" spans="1:26" x14ac:dyDescent="0.3">
      <c r="A128" s="28">
        <v>127</v>
      </c>
      <c r="B128" s="12" t="s">
        <v>42</v>
      </c>
      <c r="C128" s="12" t="s">
        <v>43</v>
      </c>
      <c r="D128" s="12" t="str">
        <f t="shared" si="27"/>
        <v>Fischer, Jonas</v>
      </c>
      <c r="E128" s="12" t="s">
        <v>35</v>
      </c>
      <c r="F128" s="12" t="s">
        <v>40</v>
      </c>
      <c r="G128" s="12" t="s">
        <v>22</v>
      </c>
      <c r="H128" s="12" t="str">
        <f t="shared" si="28"/>
        <v>80 km/h</v>
      </c>
      <c r="I128" s="19" t="s">
        <v>276</v>
      </c>
      <c r="J128" s="12" t="str">
        <f t="shared" si="29"/>
        <v>90 km/h</v>
      </c>
      <c r="K128" s="12" t="str">
        <f t="shared" si="30"/>
        <v>80  -  90 km/h</v>
      </c>
      <c r="L128" s="12" t="s">
        <v>26</v>
      </c>
      <c r="M128" s="12" t="str">
        <f t="shared" si="31"/>
        <v>241 km</v>
      </c>
      <c r="N128" s="12" t="s">
        <v>82</v>
      </c>
      <c r="O128" s="12" t="str">
        <f t="shared" si="32"/>
        <v>123</v>
      </c>
      <c r="P128" s="14" t="s">
        <v>154</v>
      </c>
      <c r="Q128" s="14" t="s">
        <v>202</v>
      </c>
      <c r="R128" s="12">
        <v>10115</v>
      </c>
      <c r="S128" s="12" t="s">
        <v>255</v>
      </c>
      <c r="T128" s="12" t="s">
        <v>263</v>
      </c>
      <c r="U128" s="12" t="s">
        <v>83</v>
      </c>
      <c r="V128" s="17">
        <f t="shared" si="33"/>
        <v>144.79166666666669</v>
      </c>
      <c r="W128" s="8">
        <v>21</v>
      </c>
      <c r="X128" s="22">
        <v>5</v>
      </c>
      <c r="Y128" s="18">
        <f t="shared" si="34"/>
        <v>2888.5937500000005</v>
      </c>
      <c r="Z128" s="27" t="str">
        <f t="shared" si="35"/>
        <v>Q1</v>
      </c>
    </row>
    <row r="129" spans="1:26" x14ac:dyDescent="0.3">
      <c r="A129" s="28">
        <v>128</v>
      </c>
      <c r="B129" s="12" t="s">
        <v>42</v>
      </c>
      <c r="C129" s="12" t="s">
        <v>43</v>
      </c>
      <c r="D129" s="12" t="str">
        <f t="shared" si="27"/>
        <v>Fischer, Jonas</v>
      </c>
      <c r="E129" s="12" t="s">
        <v>21</v>
      </c>
      <c r="F129" s="12" t="s">
        <v>25</v>
      </c>
      <c r="G129" s="12" t="s">
        <v>22</v>
      </c>
      <c r="H129" s="12" t="str">
        <f t="shared" si="28"/>
        <v>80 km/h</v>
      </c>
      <c r="I129" s="19" t="s">
        <v>276</v>
      </c>
      <c r="J129" s="12" t="str">
        <f t="shared" si="29"/>
        <v>90 km/h</v>
      </c>
      <c r="K129" s="12" t="str">
        <f t="shared" si="30"/>
        <v>80  -  90 km/h</v>
      </c>
      <c r="L129" s="12" t="s">
        <v>64</v>
      </c>
      <c r="M129" s="12" t="str">
        <f t="shared" si="31"/>
        <v>600 km</v>
      </c>
      <c r="N129" s="12" t="s">
        <v>82</v>
      </c>
      <c r="O129" s="12" t="str">
        <f t="shared" si="32"/>
        <v>123</v>
      </c>
      <c r="P129" s="14" t="s">
        <v>154</v>
      </c>
      <c r="Q129" s="14" t="s">
        <v>202</v>
      </c>
      <c r="R129" s="12">
        <v>10115</v>
      </c>
      <c r="S129" s="12" t="s">
        <v>255</v>
      </c>
      <c r="T129" s="12" t="s">
        <v>263</v>
      </c>
      <c r="U129" s="12" t="s">
        <v>83</v>
      </c>
      <c r="V129" s="17">
        <f t="shared" si="33"/>
        <v>144.79166666666669</v>
      </c>
      <c r="W129" s="8">
        <v>21</v>
      </c>
      <c r="X129" s="22">
        <v>15</v>
      </c>
      <c r="Y129" s="18">
        <f t="shared" si="34"/>
        <v>2584.5312500000005</v>
      </c>
      <c r="Z129" s="27" t="str">
        <f t="shared" si="35"/>
        <v>Q1</v>
      </c>
    </row>
    <row r="130" spans="1:26" x14ac:dyDescent="0.3">
      <c r="A130" s="28">
        <v>129</v>
      </c>
      <c r="B130" s="12" t="s">
        <v>42</v>
      </c>
      <c r="C130" s="12" t="s">
        <v>43</v>
      </c>
      <c r="D130" s="12" t="str">
        <f t="shared" ref="D130:D151" si="36">C130&amp;", "&amp;B130</f>
        <v>Fischer, Jonas</v>
      </c>
      <c r="E130" s="12" t="s">
        <v>21</v>
      </c>
      <c r="F130" s="12" t="s">
        <v>63</v>
      </c>
      <c r="G130" s="12" t="s">
        <v>22</v>
      </c>
      <c r="H130" s="12" t="str">
        <f t="shared" ref="H130:H151" si="37">IF(RIGHT(G130,4)="km/h",G130,(ROUND(VALUE(LEFT(G130,FIND(" ",G130)-1)*1.609),0)&amp;" km/h"))</f>
        <v>80 km/h</v>
      </c>
      <c r="I130" s="12" t="s">
        <v>52</v>
      </c>
      <c r="J130" s="12" t="str">
        <f t="shared" ref="J130:J151" si="38">IF(RIGHT(I130,4)="km/h",I130,(ROUND(VALUE(LEFT(I130,FIND(" ",I130)-1)*1.609),0)&amp;" km/h"))</f>
        <v>161 km/h</v>
      </c>
      <c r="K130" s="12" t="str">
        <f t="shared" ref="K130:K151" si="39">LEFT(H130,FIND(" ",H130)-1)&amp;"  -  "&amp;LEFT(J130,FIND(" ",J130)-1)&amp;" km/h"</f>
        <v>80  -  161 km/h</v>
      </c>
      <c r="L130" s="12" t="s">
        <v>26</v>
      </c>
      <c r="M130" s="12" t="str">
        <f t="shared" ref="M130:M151" si="40">IFERROR(IF(RIGHT(L130,2)="km",L130,(ROUND(VALUE(LEFT(L130,FIND(" ",L130)-1)*1.609),0)&amp;" km")),"")</f>
        <v>241 km</v>
      </c>
      <c r="N130" s="12" t="s">
        <v>84</v>
      </c>
      <c r="O130" s="12" t="str">
        <f t="shared" ref="O130:O151" si="41">LEFT(N130,FIND(" ",N130)-1)</f>
        <v>456</v>
      </c>
      <c r="P130" s="14" t="s">
        <v>155</v>
      </c>
      <c r="Q130" s="14" t="s">
        <v>203</v>
      </c>
      <c r="R130" s="12">
        <v>60329</v>
      </c>
      <c r="S130" s="12" t="s">
        <v>255</v>
      </c>
      <c r="T130" s="12" t="s">
        <v>263</v>
      </c>
      <c r="U130" s="12" t="s">
        <v>85</v>
      </c>
      <c r="V130" s="17">
        <f t="shared" ref="V130:V151" si="42">IF(RIGHT(U130,3)="USD",VALUE(LEFT(U130,LEN(U130)-4)),IF(RIGHT(U130,3)="CAD",VALUE(LEFT(U130,LEN(U130)-4))*0.7,IF(RIGHT(U130,3)="MXN",VALUE(LEFT(U130,LEN(U130)-4))/20.5,IF(RIGHT(U130,3)="AUD",VALUE(LEFT(U130,LEN(U130)-4)/0.62),IF(RIGHT(U130,3)="BRL",VALUE(LEFT(U130,LEN(U130)-4)/5.76),IF(RIGHT(U130,3)="CNY",VALUE(LEFT(U130,LEN(U130)-4)/7.28),IF(RIGHT(U130,3)="EUR",VALUE(LEFT(U130,LEN(U130)-4)/0.96),IF(RIGHT(U130,3)="GBP",VALUE(LEFT(U130,LEN(U130)-4)/0.8),IF(RIGHT(U130,3)="INR",VALUE(LEFT(U130,LEN(U130)-4)/87.13),IF(RIGHT(U130,3)="JPY",VALUE(LEFT(U130,LEN(U130)-4)/153.35),VALUE(LEFT(U130,LEN(U130)-4)/18.69)))))))))))</f>
        <v>193.75</v>
      </c>
      <c r="W130" s="8">
        <v>15</v>
      </c>
      <c r="X130" s="22">
        <v>5</v>
      </c>
      <c r="Y130" s="18">
        <f t="shared" ref="Y130:Y151" si="43">V130*W130*(1-X130/100)</f>
        <v>2760.9375</v>
      </c>
      <c r="Z130" s="27" t="str">
        <f t="shared" ref="Z130:Z151" si="44">IF(OR(E130="January",E130="February",E130="March"),"Q1","Q2")</f>
        <v>Q1</v>
      </c>
    </row>
    <row r="131" spans="1:26" x14ac:dyDescent="0.3">
      <c r="A131" s="28">
        <v>130</v>
      </c>
      <c r="B131" s="12" t="s">
        <v>55</v>
      </c>
      <c r="C131" s="12" t="s">
        <v>56</v>
      </c>
      <c r="D131" s="12" t="str">
        <f t="shared" si="36"/>
        <v>Bernard, Théo</v>
      </c>
      <c r="E131" s="12" t="s">
        <v>21</v>
      </c>
      <c r="F131" s="12" t="s">
        <v>40</v>
      </c>
      <c r="G131" s="12" t="s">
        <v>45</v>
      </c>
      <c r="H131" s="12" t="str">
        <f t="shared" si="37"/>
        <v>20 km/h</v>
      </c>
      <c r="I131" s="12" t="s">
        <v>41</v>
      </c>
      <c r="J131" s="12" t="str">
        <f t="shared" si="38"/>
        <v>80 km/h</v>
      </c>
      <c r="K131" s="12" t="str">
        <f t="shared" si="39"/>
        <v>20  -  80 km/h</v>
      </c>
      <c r="L131" s="12" t="s">
        <v>24</v>
      </c>
      <c r="M131" s="12" t="str">
        <f t="shared" si="40"/>
        <v>483 km</v>
      </c>
      <c r="N131" s="12" t="s">
        <v>86</v>
      </c>
      <c r="O131" s="12" t="str">
        <f t="shared" si="41"/>
        <v>789</v>
      </c>
      <c r="P131" s="14" t="s">
        <v>156</v>
      </c>
      <c r="Q131" s="14" t="s">
        <v>204</v>
      </c>
      <c r="R131" s="12">
        <v>10179</v>
      </c>
      <c r="S131" s="12" t="s">
        <v>255</v>
      </c>
      <c r="T131" s="12" t="s">
        <v>263</v>
      </c>
      <c r="U131" s="12" t="s">
        <v>87</v>
      </c>
      <c r="V131" s="17">
        <f t="shared" si="42"/>
        <v>241.66666666666669</v>
      </c>
      <c r="W131" s="8">
        <v>11</v>
      </c>
      <c r="X131" s="22">
        <v>15</v>
      </c>
      <c r="Y131" s="18">
        <f t="shared" si="43"/>
        <v>2259.5833333333335</v>
      </c>
      <c r="Z131" s="27" t="str">
        <f t="shared" si="44"/>
        <v>Q1</v>
      </c>
    </row>
    <row r="132" spans="1:26" x14ac:dyDescent="0.3">
      <c r="A132" s="28">
        <v>131</v>
      </c>
      <c r="B132" s="12" t="s">
        <v>55</v>
      </c>
      <c r="C132" s="12" t="s">
        <v>56</v>
      </c>
      <c r="D132" s="12" t="str">
        <f t="shared" si="36"/>
        <v>Bernard, Théo</v>
      </c>
      <c r="E132" s="12" t="s">
        <v>35</v>
      </c>
      <c r="F132" s="12" t="s">
        <v>63</v>
      </c>
      <c r="G132" s="12" t="s">
        <v>30</v>
      </c>
      <c r="H132" s="12" t="str">
        <f t="shared" si="37"/>
        <v>30 km/h</v>
      </c>
      <c r="I132" s="12" t="s">
        <v>17</v>
      </c>
      <c r="J132" s="12" t="str">
        <f t="shared" si="38"/>
        <v>120 km/h</v>
      </c>
      <c r="K132" s="12" t="str">
        <f t="shared" si="39"/>
        <v>30  -  120 km/h</v>
      </c>
      <c r="L132" s="12" t="s">
        <v>18</v>
      </c>
      <c r="M132" s="12" t="str">
        <f t="shared" si="40"/>
        <v>500 km</v>
      </c>
      <c r="N132" s="12" t="s">
        <v>88</v>
      </c>
      <c r="O132" s="12" t="str">
        <f t="shared" si="41"/>
        <v>321</v>
      </c>
      <c r="P132" s="14" t="s">
        <v>157</v>
      </c>
      <c r="Q132" s="14" t="s">
        <v>205</v>
      </c>
      <c r="R132" s="12">
        <v>1067</v>
      </c>
      <c r="S132" s="12" t="s">
        <v>255</v>
      </c>
      <c r="T132" s="12" t="s">
        <v>263</v>
      </c>
      <c r="U132" s="12" t="s">
        <v>89</v>
      </c>
      <c r="V132" s="17">
        <f t="shared" si="42"/>
        <v>290.625</v>
      </c>
      <c r="W132" s="8">
        <v>6</v>
      </c>
      <c r="X132" s="22">
        <v>5</v>
      </c>
      <c r="Y132" s="18">
        <f t="shared" si="43"/>
        <v>1656.5625</v>
      </c>
      <c r="Z132" s="27" t="str">
        <f t="shared" si="44"/>
        <v>Q1</v>
      </c>
    </row>
    <row r="133" spans="1:26" x14ac:dyDescent="0.3">
      <c r="A133" s="28">
        <v>132</v>
      </c>
      <c r="B133" s="12" t="s">
        <v>55</v>
      </c>
      <c r="C133" s="12" t="s">
        <v>56</v>
      </c>
      <c r="D133" s="12" t="str">
        <f t="shared" si="36"/>
        <v>Bernard, Théo</v>
      </c>
      <c r="E133" s="12" t="s">
        <v>35</v>
      </c>
      <c r="F133" s="12" t="s">
        <v>15</v>
      </c>
      <c r="G133" s="12" t="s">
        <v>45</v>
      </c>
      <c r="H133" s="12" t="str">
        <f t="shared" si="37"/>
        <v>20 km/h</v>
      </c>
      <c r="I133" s="12" t="s">
        <v>23</v>
      </c>
      <c r="J133" s="12" t="str">
        <f t="shared" si="38"/>
        <v>241 km/h</v>
      </c>
      <c r="K133" s="12" t="str">
        <f t="shared" si="39"/>
        <v>20  -  241 km/h</v>
      </c>
      <c r="L133" s="12" t="s">
        <v>18</v>
      </c>
      <c r="M133" s="12" t="str">
        <f t="shared" si="40"/>
        <v>500 km</v>
      </c>
      <c r="N133" s="12" t="s">
        <v>90</v>
      </c>
      <c r="O133" s="12" t="str">
        <f t="shared" si="41"/>
        <v>123</v>
      </c>
      <c r="P133" s="14" t="s">
        <v>158</v>
      </c>
      <c r="Q133" s="14" t="s">
        <v>206</v>
      </c>
      <c r="R133" s="12">
        <v>75002</v>
      </c>
      <c r="S133" s="12" t="s">
        <v>256</v>
      </c>
      <c r="T133" s="12" t="s">
        <v>263</v>
      </c>
      <c r="U133" s="12" t="s">
        <v>83</v>
      </c>
      <c r="V133" s="17">
        <f t="shared" si="42"/>
        <v>144.79166666666669</v>
      </c>
      <c r="W133" s="8">
        <v>13</v>
      </c>
      <c r="X133" s="22">
        <v>15</v>
      </c>
      <c r="Y133" s="18">
        <f t="shared" si="43"/>
        <v>1599.947916666667</v>
      </c>
      <c r="Z133" s="27" t="str">
        <f t="shared" si="44"/>
        <v>Q1</v>
      </c>
    </row>
    <row r="134" spans="1:26" x14ac:dyDescent="0.3">
      <c r="A134" s="28">
        <v>133</v>
      </c>
      <c r="B134" s="12" t="s">
        <v>55</v>
      </c>
      <c r="C134" s="12" t="s">
        <v>56</v>
      </c>
      <c r="D134" s="12" t="str">
        <f t="shared" si="36"/>
        <v>Bernard, Théo</v>
      </c>
      <c r="E134" s="12" t="s">
        <v>71</v>
      </c>
      <c r="F134" s="12" t="s">
        <v>40</v>
      </c>
      <c r="G134" s="12" t="s">
        <v>45</v>
      </c>
      <c r="H134" s="12" t="str">
        <f t="shared" si="37"/>
        <v>20 km/h</v>
      </c>
      <c r="I134" s="12" t="s">
        <v>23</v>
      </c>
      <c r="J134" s="12" t="str">
        <f t="shared" si="38"/>
        <v>241 km/h</v>
      </c>
      <c r="K134" s="12" t="str">
        <f t="shared" si="39"/>
        <v>20  -  241 km/h</v>
      </c>
      <c r="L134" s="12" t="s">
        <v>18</v>
      </c>
      <c r="M134" s="12" t="str">
        <f t="shared" si="40"/>
        <v>500 km</v>
      </c>
      <c r="N134" s="12" t="s">
        <v>91</v>
      </c>
      <c r="O134" s="12" t="str">
        <f t="shared" si="41"/>
        <v>456</v>
      </c>
      <c r="P134" s="14" t="s">
        <v>159</v>
      </c>
      <c r="Q134" s="14" t="s">
        <v>207</v>
      </c>
      <c r="R134" s="12">
        <v>75006</v>
      </c>
      <c r="S134" s="12" t="s">
        <v>256</v>
      </c>
      <c r="T134" s="12" t="s">
        <v>263</v>
      </c>
      <c r="U134" s="12" t="s">
        <v>85</v>
      </c>
      <c r="V134" s="17">
        <f t="shared" si="42"/>
        <v>193.75</v>
      </c>
      <c r="W134" s="8">
        <v>10</v>
      </c>
      <c r="X134" s="22">
        <v>10</v>
      </c>
      <c r="Y134" s="18">
        <f t="shared" si="43"/>
        <v>1743.75</v>
      </c>
      <c r="Z134" s="27" t="str">
        <f t="shared" si="44"/>
        <v>Q2</v>
      </c>
    </row>
    <row r="135" spans="1:26" x14ac:dyDescent="0.3">
      <c r="A135" s="28">
        <v>134</v>
      </c>
      <c r="B135" s="12" t="s">
        <v>12</v>
      </c>
      <c r="C135" s="12" t="s">
        <v>13</v>
      </c>
      <c r="D135" s="12" t="str">
        <f t="shared" si="36"/>
        <v>Joshi, Sanya</v>
      </c>
      <c r="E135" s="12" t="s">
        <v>71</v>
      </c>
      <c r="F135" s="12" t="s">
        <v>63</v>
      </c>
      <c r="G135" s="12" t="s">
        <v>16</v>
      </c>
      <c r="H135" s="12" t="str">
        <f t="shared" si="37"/>
        <v>64 km/h</v>
      </c>
      <c r="I135" s="12" t="s">
        <v>17</v>
      </c>
      <c r="J135" s="12" t="str">
        <f t="shared" si="38"/>
        <v>120 km/h</v>
      </c>
      <c r="K135" s="12" t="str">
        <f t="shared" si="39"/>
        <v>64  -  120 km/h</v>
      </c>
      <c r="L135" s="12" t="s">
        <v>64</v>
      </c>
      <c r="M135" s="12" t="str">
        <f t="shared" si="40"/>
        <v>600 km</v>
      </c>
      <c r="N135" s="12" t="s">
        <v>92</v>
      </c>
      <c r="O135" s="12" t="str">
        <f t="shared" si="41"/>
        <v>789</v>
      </c>
      <c r="P135" s="14" t="s">
        <v>160</v>
      </c>
      <c r="Q135" s="14" t="s">
        <v>208</v>
      </c>
      <c r="R135" s="12">
        <v>75008</v>
      </c>
      <c r="S135" s="12" t="s">
        <v>256</v>
      </c>
      <c r="T135" s="12" t="s">
        <v>263</v>
      </c>
      <c r="U135" s="12" t="s">
        <v>87</v>
      </c>
      <c r="V135" s="17">
        <f t="shared" si="42"/>
        <v>241.66666666666669</v>
      </c>
      <c r="W135" s="8">
        <v>8</v>
      </c>
      <c r="X135" s="22">
        <v>15</v>
      </c>
      <c r="Y135" s="18">
        <f t="shared" si="43"/>
        <v>1643.3333333333335</v>
      </c>
      <c r="Z135" s="27" t="str">
        <f t="shared" si="44"/>
        <v>Q2</v>
      </c>
    </row>
    <row r="136" spans="1:26" x14ac:dyDescent="0.3">
      <c r="A136" s="28">
        <v>135</v>
      </c>
      <c r="B136" s="12" t="s">
        <v>12</v>
      </c>
      <c r="C136" s="12" t="s">
        <v>13</v>
      </c>
      <c r="D136" s="12" t="str">
        <f t="shared" si="36"/>
        <v>Joshi, Sanya</v>
      </c>
      <c r="E136" s="12" t="s">
        <v>29</v>
      </c>
      <c r="F136" s="12" t="s">
        <v>15</v>
      </c>
      <c r="G136" s="12" t="s">
        <v>22</v>
      </c>
      <c r="H136" s="12" t="str">
        <f t="shared" si="37"/>
        <v>80 km/h</v>
      </c>
      <c r="I136" s="12" t="s">
        <v>23</v>
      </c>
      <c r="J136" s="12" t="str">
        <f t="shared" si="38"/>
        <v>241 km/h</v>
      </c>
      <c r="K136" s="12" t="str">
        <f t="shared" si="39"/>
        <v>80  -  241 km/h</v>
      </c>
      <c r="L136" s="12" t="s">
        <v>18</v>
      </c>
      <c r="M136" s="12" t="str">
        <f t="shared" si="40"/>
        <v>500 km</v>
      </c>
      <c r="N136" s="12" t="s">
        <v>93</v>
      </c>
      <c r="O136" s="12" t="str">
        <f t="shared" si="41"/>
        <v>321</v>
      </c>
      <c r="P136" s="14" t="s">
        <v>161</v>
      </c>
      <c r="Q136" s="14" t="s">
        <v>209</v>
      </c>
      <c r="R136" s="12">
        <v>75010</v>
      </c>
      <c r="S136" s="12" t="s">
        <v>256</v>
      </c>
      <c r="T136" s="12" t="s">
        <v>263</v>
      </c>
      <c r="U136" s="12" t="s">
        <v>89</v>
      </c>
      <c r="V136" s="17">
        <f t="shared" si="42"/>
        <v>290.625</v>
      </c>
      <c r="W136" s="8">
        <v>5</v>
      </c>
      <c r="X136" s="22">
        <v>15</v>
      </c>
      <c r="Y136" s="18">
        <f t="shared" si="43"/>
        <v>1235.15625</v>
      </c>
      <c r="Z136" s="27" t="str">
        <f t="shared" si="44"/>
        <v>Q1</v>
      </c>
    </row>
    <row r="137" spans="1:26" x14ac:dyDescent="0.3">
      <c r="A137" s="28">
        <v>136</v>
      </c>
      <c r="B137" s="12" t="s">
        <v>12</v>
      </c>
      <c r="C137" s="12" t="s">
        <v>13</v>
      </c>
      <c r="D137" s="12" t="str">
        <f t="shared" si="36"/>
        <v>Joshi, Sanya</v>
      </c>
      <c r="E137" s="12" t="s">
        <v>14</v>
      </c>
      <c r="F137" s="12" t="s">
        <v>40</v>
      </c>
      <c r="G137" s="12" t="s">
        <v>45</v>
      </c>
      <c r="H137" s="12" t="str">
        <f t="shared" si="37"/>
        <v>20 km/h</v>
      </c>
      <c r="I137" s="12" t="s">
        <v>23</v>
      </c>
      <c r="J137" s="12" t="str">
        <f t="shared" si="38"/>
        <v>241 km/h</v>
      </c>
      <c r="K137" s="12" t="str">
        <f t="shared" si="39"/>
        <v>20  -  241 km/h</v>
      </c>
      <c r="L137" s="12" t="s">
        <v>24</v>
      </c>
      <c r="M137" s="12" t="str">
        <f t="shared" si="40"/>
        <v>483 km</v>
      </c>
      <c r="N137" s="12" t="s">
        <v>93</v>
      </c>
      <c r="O137" s="12" t="str">
        <f t="shared" si="41"/>
        <v>321</v>
      </c>
      <c r="P137" s="14" t="s">
        <v>161</v>
      </c>
      <c r="Q137" s="14" t="s">
        <v>209</v>
      </c>
      <c r="R137" s="12">
        <v>75010</v>
      </c>
      <c r="S137" s="12" t="s">
        <v>256</v>
      </c>
      <c r="T137" s="12" t="s">
        <v>263</v>
      </c>
      <c r="U137" s="12" t="s">
        <v>89</v>
      </c>
      <c r="V137" s="17">
        <f t="shared" si="42"/>
        <v>290.625</v>
      </c>
      <c r="W137" s="8">
        <v>5</v>
      </c>
      <c r="X137" s="22">
        <v>10</v>
      </c>
      <c r="Y137" s="18">
        <f t="shared" si="43"/>
        <v>1307.8125</v>
      </c>
      <c r="Z137" s="27" t="str">
        <f t="shared" si="44"/>
        <v>Q2</v>
      </c>
    </row>
    <row r="138" spans="1:26" x14ac:dyDescent="0.3">
      <c r="A138" s="28">
        <v>137</v>
      </c>
      <c r="B138" s="12" t="s">
        <v>33</v>
      </c>
      <c r="C138" s="12" t="s">
        <v>34</v>
      </c>
      <c r="D138" s="12" t="str">
        <f t="shared" si="36"/>
        <v>Liu, Fang</v>
      </c>
      <c r="E138" s="12" t="s">
        <v>21</v>
      </c>
      <c r="F138" s="12" t="s">
        <v>25</v>
      </c>
      <c r="G138" s="12" t="s">
        <v>30</v>
      </c>
      <c r="H138" s="12" t="str">
        <f t="shared" si="37"/>
        <v>30 km/h</v>
      </c>
      <c r="I138" s="12" t="s">
        <v>23</v>
      </c>
      <c r="J138" s="12" t="str">
        <f t="shared" si="38"/>
        <v>241 km/h</v>
      </c>
      <c r="K138" s="12" t="str">
        <f t="shared" si="39"/>
        <v>30  -  241 km/h</v>
      </c>
      <c r="L138" s="12" t="s">
        <v>26</v>
      </c>
      <c r="M138" s="12" t="str">
        <f t="shared" si="40"/>
        <v>241 km</v>
      </c>
      <c r="N138" s="12" t="s">
        <v>94</v>
      </c>
      <c r="O138" s="12" t="str">
        <f t="shared" si="41"/>
        <v>123</v>
      </c>
      <c r="P138" s="14" t="s">
        <v>162</v>
      </c>
      <c r="Q138" s="14" t="s">
        <v>210</v>
      </c>
      <c r="R138" s="12">
        <v>100001</v>
      </c>
      <c r="S138" s="12" t="s">
        <v>260</v>
      </c>
      <c r="T138" s="12" t="s">
        <v>264</v>
      </c>
      <c r="U138" s="12" t="s">
        <v>95</v>
      </c>
      <c r="V138" s="17">
        <f t="shared" si="42"/>
        <v>148.76373626373626</v>
      </c>
      <c r="W138" s="8">
        <v>16</v>
      </c>
      <c r="X138" s="22">
        <v>15</v>
      </c>
      <c r="Y138" s="18">
        <f t="shared" si="43"/>
        <v>2023.1868131868132</v>
      </c>
      <c r="Z138" s="27" t="str">
        <f t="shared" si="44"/>
        <v>Q1</v>
      </c>
    </row>
    <row r="139" spans="1:26" x14ac:dyDescent="0.3">
      <c r="A139" s="28">
        <v>138</v>
      </c>
      <c r="B139" s="12" t="s">
        <v>33</v>
      </c>
      <c r="C139" s="12" t="s">
        <v>34</v>
      </c>
      <c r="D139" s="12" t="str">
        <f t="shared" si="36"/>
        <v>Liu, Fang</v>
      </c>
      <c r="E139" s="12" t="s">
        <v>14</v>
      </c>
      <c r="F139" s="12" t="s">
        <v>40</v>
      </c>
      <c r="G139" s="12" t="s">
        <v>30</v>
      </c>
      <c r="H139" s="12" t="str">
        <f t="shared" si="37"/>
        <v>30 km/h</v>
      </c>
      <c r="I139" s="12" t="s">
        <v>52</v>
      </c>
      <c r="J139" s="12" t="str">
        <f t="shared" si="38"/>
        <v>161 km/h</v>
      </c>
      <c r="K139" s="12" t="str">
        <f t="shared" si="39"/>
        <v>30  -  161 km/h</v>
      </c>
      <c r="L139" s="12" t="s">
        <v>18</v>
      </c>
      <c r="M139" s="12" t="str">
        <f t="shared" si="40"/>
        <v>500 km</v>
      </c>
      <c r="N139" s="12" t="s">
        <v>96</v>
      </c>
      <c r="O139" s="12" t="str">
        <f t="shared" si="41"/>
        <v>456</v>
      </c>
      <c r="P139" s="14" t="s">
        <v>163</v>
      </c>
      <c r="Q139" s="14" t="s">
        <v>211</v>
      </c>
      <c r="R139" s="12">
        <v>100006</v>
      </c>
      <c r="S139" s="12" t="s">
        <v>260</v>
      </c>
      <c r="T139" s="12" t="s">
        <v>264</v>
      </c>
      <c r="U139" s="12" t="s">
        <v>97</v>
      </c>
      <c r="V139" s="17">
        <f t="shared" si="42"/>
        <v>198.48901098901098</v>
      </c>
      <c r="W139" s="8">
        <v>20</v>
      </c>
      <c r="X139" s="22"/>
      <c r="Y139" s="18">
        <f t="shared" si="43"/>
        <v>3969.7802197802193</v>
      </c>
      <c r="Z139" s="27" t="str">
        <f t="shared" si="44"/>
        <v>Q2</v>
      </c>
    </row>
    <row r="140" spans="1:26" x14ac:dyDescent="0.3">
      <c r="A140" s="28">
        <v>139</v>
      </c>
      <c r="B140" s="12" t="s">
        <v>33</v>
      </c>
      <c r="C140" s="12" t="s">
        <v>34</v>
      </c>
      <c r="D140" s="12" t="str">
        <f t="shared" si="36"/>
        <v>Liu, Fang</v>
      </c>
      <c r="E140" s="12" t="s">
        <v>14</v>
      </c>
      <c r="F140" s="12" t="s">
        <v>15</v>
      </c>
      <c r="G140" s="12" t="s">
        <v>30</v>
      </c>
      <c r="H140" s="12" t="str">
        <f t="shared" si="37"/>
        <v>30 km/h</v>
      </c>
      <c r="I140" s="12" t="s">
        <v>52</v>
      </c>
      <c r="J140" s="12" t="str">
        <f t="shared" si="38"/>
        <v>161 km/h</v>
      </c>
      <c r="K140" s="12" t="str">
        <f t="shared" si="39"/>
        <v>30  -  161 km/h</v>
      </c>
      <c r="L140" s="12" t="s">
        <v>18</v>
      </c>
      <c r="M140" s="12" t="str">
        <f t="shared" si="40"/>
        <v>500 km</v>
      </c>
      <c r="N140" s="12" t="s">
        <v>98</v>
      </c>
      <c r="O140" s="12" t="str">
        <f t="shared" si="41"/>
        <v>789</v>
      </c>
      <c r="P140" s="14" t="s">
        <v>164</v>
      </c>
      <c r="Q140" s="14" t="s">
        <v>212</v>
      </c>
      <c r="R140" s="12">
        <v>200001</v>
      </c>
      <c r="S140" s="12" t="s">
        <v>260</v>
      </c>
      <c r="T140" s="12" t="s">
        <v>264</v>
      </c>
      <c r="U140" s="12" t="s">
        <v>99</v>
      </c>
      <c r="V140" s="17">
        <f t="shared" si="42"/>
        <v>248.21428571428569</v>
      </c>
      <c r="W140" s="8">
        <v>12</v>
      </c>
      <c r="X140" s="22">
        <v>15</v>
      </c>
      <c r="Y140" s="18">
        <f t="shared" si="43"/>
        <v>2531.7857142857142</v>
      </c>
      <c r="Z140" s="27" t="str">
        <f t="shared" si="44"/>
        <v>Q2</v>
      </c>
    </row>
    <row r="141" spans="1:26" x14ac:dyDescent="0.3">
      <c r="A141" s="28">
        <v>140</v>
      </c>
      <c r="B141" s="12" t="s">
        <v>42</v>
      </c>
      <c r="C141" s="12" t="s">
        <v>43</v>
      </c>
      <c r="D141" s="12" t="str">
        <f t="shared" si="36"/>
        <v>Fischer, Jonas</v>
      </c>
      <c r="E141" s="12" t="s">
        <v>44</v>
      </c>
      <c r="F141" s="12" t="s">
        <v>25</v>
      </c>
      <c r="G141" s="12" t="s">
        <v>22</v>
      </c>
      <c r="H141" s="12" t="str">
        <f t="shared" si="37"/>
        <v>80 km/h</v>
      </c>
      <c r="I141" s="12" t="s">
        <v>23</v>
      </c>
      <c r="J141" s="12" t="str">
        <f t="shared" si="38"/>
        <v>241 km/h</v>
      </c>
      <c r="K141" s="12" t="str">
        <f t="shared" si="39"/>
        <v>80  -  241 km/h</v>
      </c>
      <c r="L141" s="12" t="s">
        <v>24</v>
      </c>
      <c r="M141" s="12" t="str">
        <f t="shared" si="40"/>
        <v>483 km</v>
      </c>
      <c r="N141" s="12" t="s">
        <v>100</v>
      </c>
      <c r="O141" s="12" t="str">
        <f t="shared" si="41"/>
        <v>321</v>
      </c>
      <c r="P141" s="14" t="s">
        <v>165</v>
      </c>
      <c r="Q141" s="14" t="s">
        <v>213</v>
      </c>
      <c r="R141" s="12">
        <v>200020</v>
      </c>
      <c r="S141" s="12" t="s">
        <v>260</v>
      </c>
      <c r="T141" s="12" t="s">
        <v>264</v>
      </c>
      <c r="U141" s="12" t="s">
        <v>101</v>
      </c>
      <c r="V141" s="17">
        <f t="shared" si="42"/>
        <v>284.2032967032967</v>
      </c>
      <c r="W141" s="8">
        <v>7</v>
      </c>
      <c r="X141" s="22">
        <v>5</v>
      </c>
      <c r="Y141" s="18">
        <f t="shared" si="43"/>
        <v>1889.9519230769229</v>
      </c>
      <c r="Z141" s="27" t="str">
        <f t="shared" si="44"/>
        <v>Q2</v>
      </c>
    </row>
    <row r="142" spans="1:26" x14ac:dyDescent="0.3">
      <c r="A142" s="28">
        <v>141</v>
      </c>
      <c r="B142" s="12" t="s">
        <v>42</v>
      </c>
      <c r="C142" s="12" t="s">
        <v>43</v>
      </c>
      <c r="D142" s="12" t="str">
        <f t="shared" si="36"/>
        <v>Fischer, Jonas</v>
      </c>
      <c r="E142" s="12" t="s">
        <v>71</v>
      </c>
      <c r="F142" s="12" t="s">
        <v>15</v>
      </c>
      <c r="G142" s="12" t="s">
        <v>22</v>
      </c>
      <c r="H142" s="12" t="str">
        <f t="shared" si="37"/>
        <v>80 km/h</v>
      </c>
      <c r="I142" s="12" t="s">
        <v>52</v>
      </c>
      <c r="J142" s="12" t="str">
        <f t="shared" si="38"/>
        <v>161 km/h</v>
      </c>
      <c r="K142" s="12" t="str">
        <f t="shared" si="39"/>
        <v>80  -  161 km/h</v>
      </c>
      <c r="L142" s="12" t="s">
        <v>26</v>
      </c>
      <c r="M142" s="12" t="str">
        <f t="shared" si="40"/>
        <v>241 km</v>
      </c>
      <c r="N142" s="12" t="s">
        <v>102</v>
      </c>
      <c r="O142" s="12" t="str">
        <f t="shared" si="41"/>
        <v>123</v>
      </c>
      <c r="P142" s="14" t="s">
        <v>166</v>
      </c>
      <c r="Q142" s="14" t="s">
        <v>214</v>
      </c>
      <c r="R142" s="12">
        <v>560001</v>
      </c>
      <c r="S142" s="12" t="s">
        <v>257</v>
      </c>
      <c r="T142" s="12" t="s">
        <v>264</v>
      </c>
      <c r="U142" s="12" t="s">
        <v>103</v>
      </c>
      <c r="V142" s="17">
        <f t="shared" si="42"/>
        <v>141.7192700562378</v>
      </c>
      <c r="W142" s="8">
        <v>11</v>
      </c>
      <c r="X142" s="22">
        <v>5</v>
      </c>
      <c r="Y142" s="18">
        <f t="shared" si="43"/>
        <v>1480.9663720876849</v>
      </c>
      <c r="Z142" s="27" t="str">
        <f t="shared" si="44"/>
        <v>Q2</v>
      </c>
    </row>
    <row r="143" spans="1:26" x14ac:dyDescent="0.3">
      <c r="A143" s="28">
        <v>142</v>
      </c>
      <c r="B143" s="12" t="s">
        <v>42</v>
      </c>
      <c r="C143" s="12" t="s">
        <v>43</v>
      </c>
      <c r="D143" s="12" t="str">
        <f t="shared" si="36"/>
        <v>Fischer, Jonas</v>
      </c>
      <c r="E143" s="12" t="s">
        <v>71</v>
      </c>
      <c r="F143" s="12" t="s">
        <v>63</v>
      </c>
      <c r="G143" s="12" t="s">
        <v>22</v>
      </c>
      <c r="H143" s="12" t="str">
        <f t="shared" si="37"/>
        <v>80 km/h</v>
      </c>
      <c r="I143" s="12" t="s">
        <v>17</v>
      </c>
      <c r="J143" s="12" t="str">
        <f t="shared" si="38"/>
        <v>120 km/h</v>
      </c>
      <c r="K143" s="12" t="str">
        <f t="shared" si="39"/>
        <v>80  -  120 km/h</v>
      </c>
      <c r="L143" s="12" t="s">
        <v>24</v>
      </c>
      <c r="M143" s="12" t="str">
        <f t="shared" si="40"/>
        <v>483 km</v>
      </c>
      <c r="N143" s="12" t="s">
        <v>104</v>
      </c>
      <c r="O143" s="12" t="str">
        <f t="shared" si="41"/>
        <v>456</v>
      </c>
      <c r="P143" s="14" t="s">
        <v>167</v>
      </c>
      <c r="Q143" s="14" t="s">
        <v>215</v>
      </c>
      <c r="R143" s="12">
        <v>110001</v>
      </c>
      <c r="S143" s="12" t="s">
        <v>257</v>
      </c>
      <c r="T143" s="12" t="s">
        <v>264</v>
      </c>
      <c r="U143" s="12" t="s">
        <v>105</v>
      </c>
      <c r="V143" s="17">
        <f t="shared" si="42"/>
        <v>188.86720991621715</v>
      </c>
      <c r="W143" s="8">
        <v>9</v>
      </c>
      <c r="X143" s="22">
        <v>5</v>
      </c>
      <c r="Y143" s="18">
        <f t="shared" si="43"/>
        <v>1614.8146447836566</v>
      </c>
      <c r="Z143" s="27" t="str">
        <f t="shared" si="44"/>
        <v>Q2</v>
      </c>
    </row>
    <row r="144" spans="1:26" x14ac:dyDescent="0.3">
      <c r="A144" s="28">
        <v>143</v>
      </c>
      <c r="B144" s="12" t="s">
        <v>55</v>
      </c>
      <c r="C144" s="12" t="s">
        <v>56</v>
      </c>
      <c r="D144" s="12" t="str">
        <f t="shared" si="36"/>
        <v>Bernard, Théo</v>
      </c>
      <c r="E144" s="12" t="s">
        <v>71</v>
      </c>
      <c r="F144" s="12" t="s">
        <v>25</v>
      </c>
      <c r="G144" s="12" t="s">
        <v>30</v>
      </c>
      <c r="H144" s="12" t="str">
        <f t="shared" si="37"/>
        <v>30 km/h</v>
      </c>
      <c r="I144" s="12" t="s">
        <v>41</v>
      </c>
      <c r="J144" s="12" t="str">
        <f t="shared" si="38"/>
        <v>80 km/h</v>
      </c>
      <c r="K144" s="12" t="str">
        <f t="shared" si="39"/>
        <v>30  -  80 km/h</v>
      </c>
      <c r="L144" s="12" t="s">
        <v>26</v>
      </c>
      <c r="M144" s="12" t="str">
        <f t="shared" si="40"/>
        <v>241 km</v>
      </c>
      <c r="N144" s="12" t="s">
        <v>106</v>
      </c>
      <c r="O144" s="12" t="str">
        <f t="shared" si="41"/>
        <v>789</v>
      </c>
      <c r="P144" s="14" t="s">
        <v>168</v>
      </c>
      <c r="Q144" s="14" t="s">
        <v>216</v>
      </c>
      <c r="R144" s="12">
        <v>560025</v>
      </c>
      <c r="S144" s="12" t="s">
        <v>257</v>
      </c>
      <c r="T144" s="12" t="s">
        <v>264</v>
      </c>
      <c r="U144" s="12" t="s">
        <v>107</v>
      </c>
      <c r="V144" s="17">
        <f t="shared" si="42"/>
        <v>236.02662687937567</v>
      </c>
      <c r="W144" s="8">
        <v>6</v>
      </c>
      <c r="X144" s="22">
        <v>15</v>
      </c>
      <c r="Y144" s="18">
        <f t="shared" si="43"/>
        <v>1203.7357970848159</v>
      </c>
      <c r="Z144" s="27" t="str">
        <f t="shared" si="44"/>
        <v>Q2</v>
      </c>
    </row>
    <row r="145" spans="1:26" x14ac:dyDescent="0.3">
      <c r="A145" s="28">
        <v>144</v>
      </c>
      <c r="B145" s="12" t="s">
        <v>55</v>
      </c>
      <c r="C145" s="12" t="s">
        <v>56</v>
      </c>
      <c r="D145" s="12" t="str">
        <f t="shared" si="36"/>
        <v>Bernard, Théo</v>
      </c>
      <c r="E145" s="12" t="s">
        <v>14</v>
      </c>
      <c r="F145" s="12" t="s">
        <v>63</v>
      </c>
      <c r="G145" s="12" t="s">
        <v>22</v>
      </c>
      <c r="H145" s="12" t="str">
        <f t="shared" si="37"/>
        <v>80 km/h</v>
      </c>
      <c r="I145" s="12" t="s">
        <v>17</v>
      </c>
      <c r="J145" s="12" t="str">
        <f t="shared" si="38"/>
        <v>120 km/h</v>
      </c>
      <c r="K145" s="12" t="str">
        <f t="shared" si="39"/>
        <v>80  -  120 km/h</v>
      </c>
      <c r="L145" s="12" t="s">
        <v>24</v>
      </c>
      <c r="M145" s="12" t="str">
        <f t="shared" si="40"/>
        <v>483 km</v>
      </c>
      <c r="N145" s="12" t="s">
        <v>108</v>
      </c>
      <c r="O145" s="12" t="str">
        <f t="shared" si="41"/>
        <v>321</v>
      </c>
      <c r="P145" s="14" t="s">
        <v>169</v>
      </c>
      <c r="Q145" s="14" t="s">
        <v>217</v>
      </c>
      <c r="R145" s="12">
        <v>560041</v>
      </c>
      <c r="S145" s="12" t="s">
        <v>257</v>
      </c>
      <c r="T145" s="12" t="s">
        <v>264</v>
      </c>
      <c r="U145" s="12" t="s">
        <v>109</v>
      </c>
      <c r="V145" s="17">
        <f t="shared" si="42"/>
        <v>283.17456673935499</v>
      </c>
      <c r="W145" s="8">
        <v>5</v>
      </c>
      <c r="X145" s="22">
        <v>5</v>
      </c>
      <c r="Y145" s="18">
        <f t="shared" si="43"/>
        <v>1345.0791920119361</v>
      </c>
      <c r="Z145" s="27" t="str">
        <f t="shared" si="44"/>
        <v>Q2</v>
      </c>
    </row>
    <row r="146" spans="1:26" x14ac:dyDescent="0.3">
      <c r="A146" s="28">
        <v>145</v>
      </c>
      <c r="B146" s="12" t="s">
        <v>55</v>
      </c>
      <c r="C146" s="12" t="s">
        <v>56</v>
      </c>
      <c r="D146" s="12" t="str">
        <f t="shared" si="36"/>
        <v>Bernard, Théo</v>
      </c>
      <c r="E146" s="12" t="s">
        <v>71</v>
      </c>
      <c r="F146" s="12" t="s">
        <v>63</v>
      </c>
      <c r="G146" s="12" t="s">
        <v>16</v>
      </c>
      <c r="H146" s="12" t="str">
        <f t="shared" si="37"/>
        <v>64 km/h</v>
      </c>
      <c r="I146" s="12" t="s">
        <v>41</v>
      </c>
      <c r="J146" s="12" t="str">
        <f t="shared" si="38"/>
        <v>80 km/h</v>
      </c>
      <c r="K146" s="12" t="str">
        <f t="shared" si="39"/>
        <v>64  -  80 km/h</v>
      </c>
      <c r="L146" s="12" t="s">
        <v>64</v>
      </c>
      <c r="M146" s="12" t="str">
        <f t="shared" si="40"/>
        <v>600 km</v>
      </c>
      <c r="N146" s="12" t="s">
        <v>110</v>
      </c>
      <c r="O146" s="12" t="str">
        <f t="shared" si="41"/>
        <v>123</v>
      </c>
      <c r="P146" s="14" t="s">
        <v>170</v>
      </c>
      <c r="Q146" s="14" t="s">
        <v>218</v>
      </c>
      <c r="R146" s="12">
        <v>2000</v>
      </c>
      <c r="S146" s="12" t="s">
        <v>250</v>
      </c>
      <c r="T146" s="12" t="s">
        <v>265</v>
      </c>
      <c r="U146" s="12" t="s">
        <v>111</v>
      </c>
      <c r="V146" s="17">
        <f t="shared" si="42"/>
        <v>358.06451612903226</v>
      </c>
      <c r="W146" s="8">
        <v>15</v>
      </c>
      <c r="X146" s="22">
        <v>15</v>
      </c>
      <c r="Y146" s="18">
        <f t="shared" si="43"/>
        <v>4565.322580645161</v>
      </c>
      <c r="Z146" s="27" t="str">
        <f t="shared" si="44"/>
        <v>Q2</v>
      </c>
    </row>
    <row r="147" spans="1:26" x14ac:dyDescent="0.3">
      <c r="A147" s="28">
        <v>146</v>
      </c>
      <c r="B147" s="12" t="s">
        <v>55</v>
      </c>
      <c r="C147" s="12" t="s">
        <v>56</v>
      </c>
      <c r="D147" s="12" t="str">
        <f t="shared" si="36"/>
        <v>Bernard, Théo</v>
      </c>
      <c r="E147" s="12" t="s">
        <v>14</v>
      </c>
      <c r="F147" s="12" t="s">
        <v>63</v>
      </c>
      <c r="G147" s="12" t="s">
        <v>30</v>
      </c>
      <c r="H147" s="12" t="str">
        <f t="shared" si="37"/>
        <v>30 km/h</v>
      </c>
      <c r="I147" s="12" t="s">
        <v>52</v>
      </c>
      <c r="J147" s="12" t="str">
        <f t="shared" si="38"/>
        <v>161 km/h</v>
      </c>
      <c r="K147" s="12" t="str">
        <f t="shared" si="39"/>
        <v>30  -  161 km/h</v>
      </c>
      <c r="L147" s="12" t="s">
        <v>24</v>
      </c>
      <c r="M147" s="12" t="str">
        <f t="shared" si="40"/>
        <v>483 km</v>
      </c>
      <c r="N147" s="12" t="s">
        <v>112</v>
      </c>
      <c r="O147" s="12" t="str">
        <f t="shared" si="41"/>
        <v>456</v>
      </c>
      <c r="P147" s="14" t="s">
        <v>171</v>
      </c>
      <c r="Q147" s="14" t="s">
        <v>219</v>
      </c>
      <c r="R147" s="12">
        <v>3000</v>
      </c>
      <c r="S147" s="12" t="s">
        <v>250</v>
      </c>
      <c r="T147" s="12" t="s">
        <v>265</v>
      </c>
      <c r="U147" s="12" t="s">
        <v>113</v>
      </c>
      <c r="V147" s="17">
        <f t="shared" si="42"/>
        <v>477.41935483870969</v>
      </c>
      <c r="W147" s="8">
        <v>14</v>
      </c>
      <c r="X147" s="22"/>
      <c r="Y147" s="18">
        <f t="shared" si="43"/>
        <v>6683.8709677419356</v>
      </c>
      <c r="Z147" s="27" t="str">
        <f t="shared" si="44"/>
        <v>Q2</v>
      </c>
    </row>
    <row r="148" spans="1:26" x14ac:dyDescent="0.3">
      <c r="A148" s="28">
        <v>147</v>
      </c>
      <c r="B148" s="12" t="s">
        <v>12</v>
      </c>
      <c r="C148" s="12" t="s">
        <v>13</v>
      </c>
      <c r="D148" s="12" t="str">
        <f t="shared" si="36"/>
        <v>Joshi, Sanya</v>
      </c>
      <c r="E148" s="12" t="s">
        <v>29</v>
      </c>
      <c r="F148" s="12" t="s">
        <v>63</v>
      </c>
      <c r="G148" s="12" t="s">
        <v>16</v>
      </c>
      <c r="H148" s="12" t="str">
        <f t="shared" si="37"/>
        <v>64 km/h</v>
      </c>
      <c r="I148" s="12" t="s">
        <v>17</v>
      </c>
      <c r="J148" s="12" t="str">
        <f t="shared" si="38"/>
        <v>120 km/h</v>
      </c>
      <c r="K148" s="12" t="str">
        <f t="shared" si="39"/>
        <v>64  -  120 km/h</v>
      </c>
      <c r="L148" s="12" t="s">
        <v>64</v>
      </c>
      <c r="M148" s="12" t="str">
        <f t="shared" si="40"/>
        <v>600 km</v>
      </c>
      <c r="N148" s="12" t="s">
        <v>114</v>
      </c>
      <c r="O148" s="12" t="str">
        <f t="shared" si="41"/>
        <v>789</v>
      </c>
      <c r="P148" s="14" t="s">
        <v>172</v>
      </c>
      <c r="Q148" s="14" t="s">
        <v>220</v>
      </c>
      <c r="R148" s="12">
        <v>2048</v>
      </c>
      <c r="S148" s="12" t="s">
        <v>250</v>
      </c>
      <c r="T148" s="12" t="s">
        <v>265</v>
      </c>
      <c r="U148" s="12" t="s">
        <v>115</v>
      </c>
      <c r="V148" s="17">
        <f t="shared" si="42"/>
        <v>596.77419354838707</v>
      </c>
      <c r="W148" s="8">
        <v>10</v>
      </c>
      <c r="X148" s="22">
        <v>5</v>
      </c>
      <c r="Y148" s="18">
        <f t="shared" si="43"/>
        <v>5669.3548387096771</v>
      </c>
      <c r="Z148" s="27" t="str">
        <f t="shared" si="44"/>
        <v>Q1</v>
      </c>
    </row>
    <row r="149" spans="1:26" x14ac:dyDescent="0.3">
      <c r="A149" s="28">
        <v>148</v>
      </c>
      <c r="B149" s="12" t="s">
        <v>12</v>
      </c>
      <c r="C149" s="12" t="s">
        <v>13</v>
      </c>
      <c r="D149" s="12" t="str">
        <f t="shared" si="36"/>
        <v>Joshi, Sanya</v>
      </c>
      <c r="E149" s="12" t="s">
        <v>35</v>
      </c>
      <c r="F149" s="12" t="s">
        <v>63</v>
      </c>
      <c r="G149" s="12" t="s">
        <v>45</v>
      </c>
      <c r="H149" s="12" t="str">
        <f t="shared" si="37"/>
        <v>20 km/h</v>
      </c>
      <c r="I149" s="12" t="s">
        <v>23</v>
      </c>
      <c r="J149" s="12" t="str">
        <f t="shared" si="38"/>
        <v>241 km/h</v>
      </c>
      <c r="K149" s="12" t="str">
        <f t="shared" si="39"/>
        <v>20  -  241 km/h</v>
      </c>
      <c r="L149" s="12" t="s">
        <v>26</v>
      </c>
      <c r="M149" s="12" t="str">
        <f t="shared" si="40"/>
        <v>241 km</v>
      </c>
      <c r="N149" s="12" t="s">
        <v>114</v>
      </c>
      <c r="O149" s="12" t="str">
        <f t="shared" si="41"/>
        <v>789</v>
      </c>
      <c r="P149" s="14" t="s">
        <v>172</v>
      </c>
      <c r="Q149" s="14" t="s">
        <v>220</v>
      </c>
      <c r="R149" s="12">
        <v>2048</v>
      </c>
      <c r="S149" s="12" t="s">
        <v>250</v>
      </c>
      <c r="T149" s="12" t="s">
        <v>265</v>
      </c>
      <c r="U149" s="12" t="s">
        <v>115</v>
      </c>
      <c r="V149" s="17">
        <f t="shared" si="42"/>
        <v>596.77419354838707</v>
      </c>
      <c r="W149" s="8">
        <v>10</v>
      </c>
      <c r="X149" s="22"/>
      <c r="Y149" s="18">
        <f t="shared" si="43"/>
        <v>5967.7419354838712</v>
      </c>
      <c r="Z149" s="27" t="str">
        <f t="shared" si="44"/>
        <v>Q1</v>
      </c>
    </row>
    <row r="150" spans="1:26" x14ac:dyDescent="0.3">
      <c r="A150" s="28">
        <v>149</v>
      </c>
      <c r="B150" s="12" t="s">
        <v>12</v>
      </c>
      <c r="C150" s="12" t="s">
        <v>13</v>
      </c>
      <c r="D150" s="12" t="str">
        <f t="shared" si="36"/>
        <v>Joshi, Sanya</v>
      </c>
      <c r="E150" s="12" t="s">
        <v>71</v>
      </c>
      <c r="F150" s="12" t="s">
        <v>25</v>
      </c>
      <c r="G150" s="12" t="s">
        <v>16</v>
      </c>
      <c r="H150" s="12" t="str">
        <f t="shared" si="37"/>
        <v>64 km/h</v>
      </c>
      <c r="I150" s="12" t="s">
        <v>17</v>
      </c>
      <c r="J150" s="12" t="str">
        <f t="shared" si="38"/>
        <v>120 km/h</v>
      </c>
      <c r="K150" s="12" t="str">
        <f t="shared" si="39"/>
        <v>64  -  120 km/h</v>
      </c>
      <c r="L150" s="12" t="s">
        <v>64</v>
      </c>
      <c r="M150" s="12" t="str">
        <f t="shared" si="40"/>
        <v>600 km</v>
      </c>
      <c r="N150" s="12" t="s">
        <v>116</v>
      </c>
      <c r="O150" s="12" t="str">
        <f t="shared" si="41"/>
        <v>321</v>
      </c>
      <c r="P150" s="14" t="s">
        <v>173</v>
      </c>
      <c r="Q150" s="14" t="s">
        <v>221</v>
      </c>
      <c r="R150" s="12">
        <v>2011</v>
      </c>
      <c r="S150" s="12" t="s">
        <v>250</v>
      </c>
      <c r="T150" s="12" t="s">
        <v>265</v>
      </c>
      <c r="U150" s="12" t="s">
        <v>117</v>
      </c>
      <c r="V150" s="17">
        <f t="shared" si="42"/>
        <v>716.12903225806451</v>
      </c>
      <c r="W150" s="8">
        <v>8</v>
      </c>
      <c r="X150" s="22">
        <v>5</v>
      </c>
      <c r="Y150" s="18">
        <f t="shared" si="43"/>
        <v>5442.5806451612898</v>
      </c>
      <c r="Z150" s="27" t="str">
        <f t="shared" si="44"/>
        <v>Q2</v>
      </c>
    </row>
    <row r="151" spans="1:26" x14ac:dyDescent="0.3">
      <c r="A151" s="29">
        <v>150</v>
      </c>
      <c r="B151" s="13" t="s">
        <v>12</v>
      </c>
      <c r="C151" s="13" t="s">
        <v>13</v>
      </c>
      <c r="D151" s="13" t="str">
        <f t="shared" si="36"/>
        <v>Joshi, Sanya</v>
      </c>
      <c r="E151" s="13" t="s">
        <v>14</v>
      </c>
      <c r="F151" s="13" t="s">
        <v>63</v>
      </c>
      <c r="G151" s="13" t="s">
        <v>45</v>
      </c>
      <c r="H151" s="13" t="str">
        <f t="shared" si="37"/>
        <v>20 km/h</v>
      </c>
      <c r="I151" s="13" t="s">
        <v>17</v>
      </c>
      <c r="J151" s="13" t="str">
        <f t="shared" si="38"/>
        <v>120 km/h</v>
      </c>
      <c r="K151" s="13" t="str">
        <f t="shared" si="39"/>
        <v>20  -  120 km/h</v>
      </c>
      <c r="L151" s="13" t="s">
        <v>64</v>
      </c>
      <c r="M151" s="13" t="str">
        <f t="shared" si="40"/>
        <v>600 km</v>
      </c>
      <c r="N151" s="13" t="s">
        <v>118</v>
      </c>
      <c r="O151" s="13" t="str">
        <f t="shared" si="41"/>
        <v>123</v>
      </c>
      <c r="P151" s="15" t="s">
        <v>174</v>
      </c>
      <c r="Q151" s="15" t="s">
        <v>222</v>
      </c>
      <c r="R151" s="13">
        <v>8001</v>
      </c>
      <c r="S151" s="13" t="s">
        <v>258</v>
      </c>
      <c r="T151" s="13" t="s">
        <v>266</v>
      </c>
      <c r="U151" s="13" t="s">
        <v>119</v>
      </c>
      <c r="V151" s="21">
        <f t="shared" si="42"/>
        <v>146.76297485286247</v>
      </c>
      <c r="W151" s="9">
        <v>25</v>
      </c>
      <c r="X151" s="23"/>
      <c r="Y151" s="18">
        <f t="shared" si="43"/>
        <v>3669.0743713215616</v>
      </c>
      <c r="Z151" s="27" t="str">
        <f t="shared" si="44"/>
        <v>Q2</v>
      </c>
    </row>
    <row r="152" spans="1:26" x14ac:dyDescent="0.3">
      <c r="A152" s="1"/>
      <c r="B152" s="5"/>
      <c r="C152" s="10"/>
      <c r="D152" s="1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</sheetData>
  <phoneticPr fontId="3" type="noConversion"/>
  <conditionalFormatting sqref="A1:Y151">
    <cfRule type="containsBlanks" dxfId="37" priority="1">
      <formula>LEN(TRIM(A1))=0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Normal="100" workbookViewId="0">
      <selection activeCell="L15" sqref="L15"/>
    </sheetView>
  </sheetViews>
  <sheetFormatPr defaultColWidth="11.5546875" defaultRowHeight="14.4" x14ac:dyDescent="0.3"/>
  <cols>
    <col min="1" max="1" width="10.77734375" customWidth="1"/>
    <col min="2" max="2" width="16.44140625" customWidth="1"/>
    <col min="3" max="3" width="5.6640625" customWidth="1"/>
    <col min="11" max="11" width="16.88671875" customWidth="1"/>
    <col min="12" max="12" width="16.44140625" customWidth="1"/>
    <col min="13" max="13" width="5.6640625" customWidth="1"/>
    <col min="14" max="14" width="18.44140625" bestFit="1" customWidth="1"/>
    <col min="15" max="16" width="12.5546875" bestFit="1" customWidth="1"/>
    <col min="20" max="20" width="20.33203125" bestFit="1" customWidth="1"/>
    <col min="21" max="21" width="18.5546875" bestFit="1" customWidth="1"/>
    <col min="22" max="22" width="5.6640625" customWidth="1"/>
  </cols>
  <sheetData>
    <row r="1" spans="1:21" x14ac:dyDescent="0.3">
      <c r="A1" s="25" t="s">
        <v>267</v>
      </c>
      <c r="B1" t="s">
        <v>287</v>
      </c>
      <c r="K1" s="25" t="s">
        <v>274</v>
      </c>
      <c r="L1" t="s">
        <v>287</v>
      </c>
      <c r="T1" s="25" t="s">
        <v>286</v>
      </c>
      <c r="U1" t="s">
        <v>277</v>
      </c>
    </row>
    <row r="2" spans="1:21" x14ac:dyDescent="0.3">
      <c r="A2" s="26" t="s">
        <v>266</v>
      </c>
      <c r="B2" s="24">
        <v>22721.021936864629</v>
      </c>
      <c r="K2" s="30" t="s">
        <v>283</v>
      </c>
      <c r="L2" s="31">
        <v>82274.526890359572</v>
      </c>
      <c r="T2" s="26" t="s">
        <v>40</v>
      </c>
      <c r="U2" s="24">
        <v>108055.35332712317</v>
      </c>
    </row>
    <row r="3" spans="1:21" x14ac:dyDescent="0.3">
      <c r="A3" s="26" t="s">
        <v>264</v>
      </c>
      <c r="B3" s="24">
        <v>68582.353463255131</v>
      </c>
      <c r="K3" s="26" t="s">
        <v>285</v>
      </c>
      <c r="L3" s="24">
        <v>89647.74311681914</v>
      </c>
      <c r="T3" s="32" t="s">
        <v>266</v>
      </c>
      <c r="U3" s="24">
        <v>1392.2150882825038</v>
      </c>
    </row>
    <row r="4" spans="1:21" x14ac:dyDescent="0.3">
      <c r="A4" s="26" t="s">
        <v>263</v>
      </c>
      <c r="B4" s="24">
        <v>117788.00000000001</v>
      </c>
      <c r="K4" s="26" t="s">
        <v>282</v>
      </c>
      <c r="L4" s="24">
        <v>101188.74757673862</v>
      </c>
      <c r="T4" s="32" t="s">
        <v>264</v>
      </c>
      <c r="U4" s="24">
        <v>10821.931983158351</v>
      </c>
    </row>
    <row r="5" spans="1:21" x14ac:dyDescent="0.3">
      <c r="A5" s="26" t="s">
        <v>261</v>
      </c>
      <c r="B5" s="24">
        <v>81521.645365853634</v>
      </c>
      <c r="K5" s="26" t="s">
        <v>284</v>
      </c>
      <c r="L5" s="24">
        <v>107195.35163635714</v>
      </c>
      <c r="T5" s="32" t="s">
        <v>263</v>
      </c>
      <c r="U5" s="24">
        <v>32527.03125</v>
      </c>
    </row>
    <row r="6" spans="1:21" x14ac:dyDescent="0.3">
      <c r="A6" s="26" t="s">
        <v>265</v>
      </c>
      <c r="B6" s="24">
        <v>63920.483870967742</v>
      </c>
      <c r="K6" s="26" t="s">
        <v>288</v>
      </c>
      <c r="L6" s="24">
        <v>380306.36922027444</v>
      </c>
      <c r="T6" s="32" t="s">
        <v>261</v>
      </c>
      <c r="U6" s="24">
        <v>36900.442926829266</v>
      </c>
    </row>
    <row r="7" spans="1:21" x14ac:dyDescent="0.3">
      <c r="A7" s="26" t="s">
        <v>262</v>
      </c>
      <c r="B7" s="24">
        <v>25772.864583333336</v>
      </c>
      <c r="T7" s="32" t="s">
        <v>265</v>
      </c>
      <c r="U7" s="24">
        <v>18523.870967741936</v>
      </c>
    </row>
    <row r="8" spans="1:21" x14ac:dyDescent="0.3">
      <c r="A8" s="26" t="s">
        <v>288</v>
      </c>
      <c r="B8" s="24">
        <v>380306.36922027444</v>
      </c>
      <c r="T8" s="32" t="s">
        <v>262</v>
      </c>
      <c r="U8" s="24">
        <v>7889.8611111111113</v>
      </c>
    </row>
    <row r="9" spans="1:21" x14ac:dyDescent="0.3">
      <c r="T9" s="26" t="s">
        <v>63</v>
      </c>
      <c r="U9" s="24">
        <v>112823.06860779495</v>
      </c>
    </row>
    <row r="10" spans="1:21" x14ac:dyDescent="0.3">
      <c r="T10" s="32" t="s">
        <v>266</v>
      </c>
      <c r="U10" s="24">
        <v>9095.452113429641</v>
      </c>
    </row>
    <row r="11" spans="1:21" x14ac:dyDescent="0.3">
      <c r="T11" s="32" t="s">
        <v>264</v>
      </c>
      <c r="U11" s="24">
        <v>17035.633051756682</v>
      </c>
    </row>
    <row r="12" spans="1:21" x14ac:dyDescent="0.3">
      <c r="T12" s="32" t="s">
        <v>263</v>
      </c>
      <c r="U12" s="24">
        <v>40310.833333333336</v>
      </c>
    </row>
    <row r="13" spans="1:21" x14ac:dyDescent="0.3">
      <c r="T13" s="32" t="s">
        <v>261</v>
      </c>
      <c r="U13" s="24">
        <v>13103.80243902439</v>
      </c>
    </row>
    <row r="14" spans="1:21" x14ac:dyDescent="0.3">
      <c r="T14" s="32" t="s">
        <v>265</v>
      </c>
      <c r="U14" s="24">
        <v>27397.903225806451</v>
      </c>
    </row>
    <row r="15" spans="1:21" x14ac:dyDescent="0.3">
      <c r="A15" s="25" t="s">
        <v>3</v>
      </c>
      <c r="B15" t="s">
        <v>287</v>
      </c>
      <c r="K15" s="25" t="s">
        <v>4</v>
      </c>
      <c r="L15" t="s">
        <v>287</v>
      </c>
      <c r="T15" s="32" t="s">
        <v>262</v>
      </c>
      <c r="U15" s="24">
        <v>5879.4444444444443</v>
      </c>
    </row>
    <row r="16" spans="1:21" x14ac:dyDescent="0.3">
      <c r="A16" s="26" t="s">
        <v>29</v>
      </c>
      <c r="B16" s="24">
        <v>50711.88527984247</v>
      </c>
      <c r="K16" s="33" t="s">
        <v>63</v>
      </c>
      <c r="L16" s="34">
        <v>112823.06860779494</v>
      </c>
      <c r="T16" s="26" t="s">
        <v>15</v>
      </c>
      <c r="U16" s="24">
        <v>87114.647137202584</v>
      </c>
    </row>
    <row r="17" spans="1:21" x14ac:dyDescent="0.3">
      <c r="A17" s="26" t="s">
        <v>35</v>
      </c>
      <c r="B17" s="24">
        <v>76053.688916729618</v>
      </c>
      <c r="K17" s="26" t="s">
        <v>40</v>
      </c>
      <c r="L17" s="24">
        <v>108055.35332712317</v>
      </c>
      <c r="T17" s="32" t="s">
        <v>266</v>
      </c>
      <c r="U17" s="24">
        <v>8469.1492776886025</v>
      </c>
    </row>
    <row r="18" spans="1:21" x14ac:dyDescent="0.3">
      <c r="A18" s="26" t="s">
        <v>21</v>
      </c>
      <c r="B18" s="24">
        <v>53871.255991240279</v>
      </c>
      <c r="K18" s="26" t="s">
        <v>15</v>
      </c>
      <c r="L18" s="24">
        <v>87114.64713720257</v>
      </c>
      <c r="T18" s="32" t="s">
        <v>264</v>
      </c>
      <c r="U18" s="24">
        <v>24318.347859513964</v>
      </c>
    </row>
    <row r="19" spans="1:21" x14ac:dyDescent="0.3">
      <c r="A19" s="26" t="s">
        <v>44</v>
      </c>
      <c r="B19" s="24">
        <v>39081.954134938518</v>
      </c>
      <c r="K19" s="26" t="s">
        <v>25</v>
      </c>
      <c r="L19" s="24">
        <v>72313.300148153794</v>
      </c>
      <c r="T19" s="32" t="s">
        <v>263</v>
      </c>
      <c r="U19" s="24">
        <v>24505.625000000004</v>
      </c>
    </row>
    <row r="20" spans="1:21" x14ac:dyDescent="0.3">
      <c r="A20" s="26" t="s">
        <v>71</v>
      </c>
      <c r="B20" s="24">
        <v>75422.919383018845</v>
      </c>
      <c r="K20" s="26" t="s">
        <v>288</v>
      </c>
      <c r="L20" s="24">
        <v>380306.36922027444</v>
      </c>
      <c r="T20" s="32" t="s">
        <v>261</v>
      </c>
      <c r="U20" s="24">
        <v>18468.400000000001</v>
      </c>
    </row>
    <row r="21" spans="1:21" x14ac:dyDescent="0.3">
      <c r="A21" s="26" t="s">
        <v>14</v>
      </c>
      <c r="B21" s="24">
        <v>85164.665514504784</v>
      </c>
      <c r="T21" s="32" t="s">
        <v>265</v>
      </c>
      <c r="U21" s="24">
        <v>7400</v>
      </c>
    </row>
    <row r="22" spans="1:21" x14ac:dyDescent="0.3">
      <c r="A22" s="26" t="s">
        <v>288</v>
      </c>
      <c r="B22" s="24">
        <v>380306.3692202745</v>
      </c>
      <c r="T22" s="32" t="s">
        <v>262</v>
      </c>
      <c r="U22" s="24">
        <v>3953.1250000000005</v>
      </c>
    </row>
    <row r="23" spans="1:21" x14ac:dyDescent="0.3">
      <c r="A23" s="26"/>
      <c r="B23" s="24"/>
      <c r="T23" s="26" t="s">
        <v>25</v>
      </c>
      <c r="U23" s="24">
        <v>72313.300148153809</v>
      </c>
    </row>
    <row r="24" spans="1:21" x14ac:dyDescent="0.3">
      <c r="A24" s="26"/>
      <c r="B24" s="24"/>
      <c r="T24" s="32" t="s">
        <v>266</v>
      </c>
      <c r="U24" s="24">
        <v>3764.2054574638842</v>
      </c>
    </row>
    <row r="25" spans="1:21" x14ac:dyDescent="0.3">
      <c r="A25" s="26"/>
      <c r="B25" s="24"/>
      <c r="T25" s="32" t="s">
        <v>264</v>
      </c>
      <c r="U25" s="24">
        <v>16406.440568826125</v>
      </c>
    </row>
    <row r="26" spans="1:21" x14ac:dyDescent="0.3">
      <c r="A26" s="26"/>
      <c r="B26" s="24"/>
      <c r="T26" s="32" t="s">
        <v>263</v>
      </c>
      <c r="U26" s="24">
        <v>20444.510416666668</v>
      </c>
    </row>
    <row r="27" spans="1:21" x14ac:dyDescent="0.3">
      <c r="A27" s="26"/>
      <c r="B27" s="24"/>
      <c r="T27" s="32" t="s">
        <v>261</v>
      </c>
      <c r="U27" s="24">
        <v>13049</v>
      </c>
    </row>
    <row r="28" spans="1:21" x14ac:dyDescent="0.3">
      <c r="A28" s="26"/>
      <c r="B28" s="24"/>
      <c r="T28" s="32" t="s">
        <v>265</v>
      </c>
      <c r="U28" s="24">
        <v>10598.709677419354</v>
      </c>
    </row>
    <row r="29" spans="1:21" x14ac:dyDescent="0.3">
      <c r="A29" s="25" t="s">
        <v>279</v>
      </c>
      <c r="B29" t="s">
        <v>277</v>
      </c>
      <c r="T29" s="32" t="s">
        <v>262</v>
      </c>
      <c r="U29" s="24">
        <v>8050.4340277777774</v>
      </c>
    </row>
    <row r="30" spans="1:21" x14ac:dyDescent="0.3">
      <c r="A30" s="26" t="s">
        <v>280</v>
      </c>
      <c r="B30" s="24">
        <v>180636.83018781239</v>
      </c>
      <c r="T30" s="26" t="s">
        <v>278</v>
      </c>
      <c r="U30" s="24">
        <v>380306.36922027444</v>
      </c>
    </row>
    <row r="31" spans="1:21" x14ac:dyDescent="0.3">
      <c r="A31" s="26" t="s">
        <v>281</v>
      </c>
      <c r="B31" s="24">
        <v>199669.53903246211</v>
      </c>
    </row>
    <row r="32" spans="1:21" x14ac:dyDescent="0.3">
      <c r="A32" s="26" t="s">
        <v>278</v>
      </c>
      <c r="B32" s="24">
        <v>380306.3692202745</v>
      </c>
    </row>
  </sheetData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 vehicles</vt:lpstr>
      <vt:lpstr>Graphics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2025-02-09T03:10:42Z</dcterms:created>
  <dcterms:modified xsi:type="dcterms:W3CDTF">2025-02-09T03:11:09Z</dcterms:modified>
  <cp:category/>
  <cp:contentStatus/>
</cp:coreProperties>
</file>