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2\Module 4 - Two-sample hypothesis tests\Guided Workshop 4\"/>
    </mc:Choice>
  </mc:AlternateContent>
  <xr:revisionPtr revIDLastSave="0" documentId="13_ncr:1_{19015A8D-496B-414C-AF4A-9C56DE9882E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Comparison of Means" sheetId="1" r:id="rId1"/>
    <sheet name="Data" sheetId="2" r:id="rId2"/>
  </sheets>
  <definedNames>
    <definedName name="alpha_mean">'Comparison of Means'!$K$17</definedName>
    <definedName name="alpha_var">'Comparison of Means'!$G$17</definedName>
    <definedName name="conc">'Comparison of Means'!$F$24</definedName>
    <definedName name="DOF">'Comparison of Means'!$O$18</definedName>
    <definedName name="F0">'Comparison of Means'!$G$19</definedName>
    <definedName name="Fcrit">'Comparison of Means'!$G$20</definedName>
    <definedName name="nA">'Comparison of Means'!$G$8</definedName>
    <definedName name="nB">'Comparison of Means'!$H$8</definedName>
    <definedName name="Sp">'Comparison of Means'!$O$17</definedName>
    <definedName name="T0">'Comparison of Means'!$K$19</definedName>
    <definedName name="tcrit">'Comparison of Means'!$K$20</definedName>
    <definedName name="varA">'Comparison of Means'!$G$10</definedName>
    <definedName name="varB">'Comparison of Means'!$H$10</definedName>
    <definedName name="xbarA">'Comparison of Means'!$G$9</definedName>
    <definedName name="xbarB">'Comparison of Means'!$H$9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1" l="1"/>
  <c r="K20" i="1"/>
  <c r="G21" i="1"/>
  <c r="G20" i="1"/>
  <c r="F20" i="1" l="1"/>
  <c r="J20" i="1"/>
  <c r="J15" i="1"/>
  <c r="F15" i="1"/>
  <c r="F24" i="1" l="1"/>
  <c r="O17" i="1" l="1"/>
  <c r="K19" i="1"/>
  <c r="O18" i="1"/>
  <c r="J24" i="1" l="1"/>
</calcChain>
</file>

<file path=xl/sharedStrings.xml><?xml version="1.0" encoding="utf-8"?>
<sst xmlns="http://schemas.openxmlformats.org/spreadsheetml/2006/main" count="38" uniqueCount="29">
  <si>
    <t>Level - cm</t>
  </si>
  <si>
    <t>Flow Rate - L/min</t>
  </si>
  <si>
    <t>A</t>
  </si>
  <si>
    <t>B</t>
  </si>
  <si>
    <t>F0</t>
  </si>
  <si>
    <t>alpha</t>
  </si>
  <si>
    <t>Conclusion:</t>
  </si>
  <si>
    <t>H0: varA = varB</t>
  </si>
  <si>
    <t>H0: muA = muB</t>
  </si>
  <si>
    <t>T0</t>
  </si>
  <si>
    <t>Sample Statistics</t>
  </si>
  <si>
    <t>Count</t>
  </si>
  <si>
    <t>Average</t>
  </si>
  <si>
    <t>Variance</t>
  </si>
  <si>
    <t>Std Dev</t>
  </si>
  <si>
    <t>DOF:</t>
  </si>
  <si>
    <t>Sp (if needed):</t>
  </si>
  <si>
    <t>Data</t>
  </si>
  <si>
    <t>Guided Workshop 4</t>
  </si>
  <si>
    <t>Statistics and Data Analysis with Excel, Part 2</t>
  </si>
  <si>
    <t>&lt;-- Place up to 40 samples</t>
  </si>
  <si>
    <t>&lt;-- from two different</t>
  </si>
  <si>
    <t>&lt;-- populations.</t>
  </si>
  <si>
    <t>(can be unequal in size)</t>
  </si>
  <si>
    <t>P-value</t>
  </si>
  <si>
    <t>Comparison of Variances</t>
  </si>
  <si>
    <t>Comparison of Means</t>
  </si>
  <si>
    <t>*Original data</t>
  </si>
  <si>
    <t>Two-Sample T-Test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</si>
</sst>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 indent="1"/>
    </xf>
    <xf numFmtId="0" fontId="0" fillId="0" borderId="1" xfId="0" applyBorder="1" applyAlignment="1">
      <alignment horizontal="right" indent="1"/>
    </xf>
    <xf numFmtId="165" fontId="0" fillId="0" borderId="1" xfId="0" applyNumberFormat="1" applyBorder="1" applyAlignment="1">
      <alignment horizontal="right" indent="1"/>
    </xf>
    <xf numFmtId="0" fontId="0" fillId="0" borderId="3" xfId="0" applyBorder="1" applyAlignment="1">
      <alignment horizontal="right" indent="1"/>
    </xf>
    <xf numFmtId="165" fontId="0" fillId="0" borderId="3" xfId="0" applyNumberFormat="1" applyBorder="1" applyAlignment="1">
      <alignment horizontal="right" indent="1"/>
    </xf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0" fillId="0" borderId="12" xfId="0" applyBorder="1"/>
    <xf numFmtId="0" fontId="0" fillId="0" borderId="13" xfId="0" applyBorder="1"/>
    <xf numFmtId="2" fontId="0" fillId="0" borderId="7" xfId="0" applyNumberForma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7" xfId="0" applyNumberFormat="1" applyBorder="1"/>
    <xf numFmtId="165" fontId="0" fillId="0" borderId="19" xfId="0" applyNumberFormat="1" applyBorder="1" applyAlignment="1">
      <alignment horizontal="right" indent="1"/>
    </xf>
    <xf numFmtId="0" fontId="0" fillId="0" borderId="19" xfId="0" applyBorder="1" applyAlignment="1">
      <alignment horizontal="right" indent="1"/>
    </xf>
    <xf numFmtId="0" fontId="0" fillId="0" borderId="19" xfId="0" applyBorder="1"/>
    <xf numFmtId="165" fontId="0" fillId="0" borderId="19" xfId="0" applyNumberFormat="1" applyBorder="1"/>
    <xf numFmtId="164" fontId="0" fillId="0" borderId="19" xfId="0" applyNumberFormat="1" applyBorder="1"/>
    <xf numFmtId="0" fontId="0" fillId="0" borderId="18" xfId="0" applyBorder="1"/>
    <xf numFmtId="0" fontId="0" fillId="0" borderId="20" xfId="0" applyBorder="1" applyAlignment="1">
      <alignment horizontal="right" indent="1"/>
    </xf>
    <xf numFmtId="0" fontId="0" fillId="0" borderId="4" xfId="0" applyBorder="1" applyAlignment="1">
      <alignment horizontal="right" indent="1"/>
    </xf>
    <xf numFmtId="0" fontId="0" fillId="0" borderId="4" xfId="0" applyBorder="1"/>
    <xf numFmtId="165" fontId="0" fillId="0" borderId="4" xfId="0" applyNumberFormat="1" applyBorder="1"/>
    <xf numFmtId="164" fontId="0" fillId="0" borderId="4" xfId="0" applyNumberFormat="1" applyBorder="1"/>
    <xf numFmtId="0" fontId="0" fillId="0" borderId="3" xfId="0" applyBorder="1"/>
    <xf numFmtId="0" fontId="0" fillId="0" borderId="5" xfId="0" applyBorder="1"/>
    <xf numFmtId="0" fontId="2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right" indent="1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2" fontId="0" fillId="0" borderId="13" xfId="0" applyNumberFormat="1" applyBorder="1"/>
    <xf numFmtId="0" fontId="0" fillId="0" borderId="9" xfId="0" applyBorder="1"/>
    <xf numFmtId="2" fontId="0" fillId="0" borderId="8" xfId="0" applyNumberFormat="1" applyBorder="1"/>
    <xf numFmtId="2" fontId="0" fillId="0" borderId="9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7" xfId="0" applyNumberForma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7"/>
  <sheetViews>
    <sheetView tabSelected="1" workbookViewId="0">
      <selection activeCell="H11" sqref="H11"/>
    </sheetView>
  </sheetViews>
  <sheetFormatPr defaultRowHeight="14.25" x14ac:dyDescent="0.45"/>
  <cols>
    <col min="1" max="1" width="8.86328125" customWidth="1"/>
    <col min="4" max="4" width="9.53125" customWidth="1"/>
  </cols>
  <sheetData>
    <row r="1" spans="1:10" x14ac:dyDescent="0.45">
      <c r="A1" s="12" t="s">
        <v>18</v>
      </c>
    </row>
    <row r="2" spans="1:10" x14ac:dyDescent="0.45">
      <c r="A2" s="32" t="s">
        <v>19</v>
      </c>
    </row>
    <row r="3" spans="1:10" x14ac:dyDescent="0.45">
      <c r="A3" s="32"/>
    </row>
    <row r="4" spans="1:10" x14ac:dyDescent="0.45">
      <c r="A4" s="12" t="s">
        <v>28</v>
      </c>
    </row>
    <row r="6" spans="1:10" ht="14.65" thickBot="1" x14ac:dyDescent="0.5">
      <c r="B6" s="46" t="s">
        <v>17</v>
      </c>
      <c r="C6" s="47"/>
      <c r="F6" s="12" t="s">
        <v>10</v>
      </c>
    </row>
    <row r="7" spans="1:10" ht="14.65" thickBot="1" x14ac:dyDescent="0.5">
      <c r="B7" s="7" t="s">
        <v>2</v>
      </c>
      <c r="C7" s="7" t="s">
        <v>3</v>
      </c>
      <c r="G7" s="16" t="s">
        <v>2</v>
      </c>
      <c r="H7" s="17" t="s">
        <v>3</v>
      </c>
    </row>
    <row r="8" spans="1:10" ht="14.65" thickTop="1" x14ac:dyDescent="0.45">
      <c r="B8" s="25">
        <v>12.502000000000001</v>
      </c>
      <c r="C8" s="19">
        <v>13.337999999999999</v>
      </c>
      <c r="F8" t="s">
        <v>11</v>
      </c>
      <c r="G8" s="9"/>
      <c r="H8" s="38"/>
    </row>
    <row r="9" spans="1:10" x14ac:dyDescent="0.45">
      <c r="B9" s="26">
        <v>12.9</v>
      </c>
      <c r="C9" s="19">
        <v>13.276999999999999</v>
      </c>
      <c r="F9" t="s">
        <v>12</v>
      </c>
      <c r="G9" s="39"/>
      <c r="H9" s="40"/>
    </row>
    <row r="10" spans="1:10" x14ac:dyDescent="0.45">
      <c r="B10" s="26">
        <v>12.339</v>
      </c>
      <c r="C10" s="19">
        <v>12.766999999999999</v>
      </c>
      <c r="F10" t="s">
        <v>13</v>
      </c>
      <c r="G10" s="41"/>
      <c r="H10" s="42"/>
    </row>
    <row r="11" spans="1:10" ht="14.65" thickBot="1" x14ac:dyDescent="0.5">
      <c r="B11" s="26">
        <v>11.83</v>
      </c>
      <c r="C11" s="19">
        <v>12.532999999999999</v>
      </c>
      <c r="F11" t="s">
        <v>14</v>
      </c>
      <c r="G11" s="43"/>
      <c r="H11" s="44"/>
    </row>
    <row r="12" spans="1:10" x14ac:dyDescent="0.45">
      <c r="B12" s="26">
        <v>12.472</v>
      </c>
      <c r="C12" s="19">
        <v>12.308999999999999</v>
      </c>
    </row>
    <row r="13" spans="1:10" x14ac:dyDescent="0.45">
      <c r="B13" s="26">
        <v>11.686999999999999</v>
      </c>
      <c r="C13" s="19">
        <v>12.727</v>
      </c>
      <c r="F13" s="12" t="s">
        <v>25</v>
      </c>
      <c r="J13" s="12" t="s">
        <v>26</v>
      </c>
    </row>
    <row r="14" spans="1:10" x14ac:dyDescent="0.45">
      <c r="B14" s="26">
        <v>13.032</v>
      </c>
      <c r="C14" s="19">
        <v>12.808</v>
      </c>
      <c r="F14" t="s">
        <v>7</v>
      </c>
      <c r="J14" t="s">
        <v>8</v>
      </c>
    </row>
    <row r="15" spans="1:10" x14ac:dyDescent="0.45">
      <c r="B15" s="26">
        <v>14.714</v>
      </c>
      <c r="C15" s="19">
        <v>12.676</v>
      </c>
      <c r="F15" t="str">
        <f>IF(G10&gt;H10,"H1: varA &gt; varB (upper-tailed test)","H1: varA &lt; varB (lower-tailed test)")</f>
        <v>H1: varA &lt; varB (lower-tailed test)</v>
      </c>
      <c r="J15" t="str">
        <f>IF(G9&lt;H9,"H1: muA &lt; muB (lower-tailed test)","H1: muA &gt; muB (upper-tailed test)")</f>
        <v>H1: muA &gt; muB (upper-tailed test)</v>
      </c>
    </row>
    <row r="16" spans="1:10" ht="14.65" thickBot="1" x14ac:dyDescent="0.5">
      <c r="B16" s="26">
        <v>12.217000000000001</v>
      </c>
      <c r="C16" s="19">
        <v>12.4</v>
      </c>
    </row>
    <row r="17" spans="2:15" ht="14.65" thickBot="1" x14ac:dyDescent="0.5">
      <c r="B17" s="26">
        <v>12.186</v>
      </c>
      <c r="C17" s="19">
        <v>12.176</v>
      </c>
      <c r="F17" s="13" t="s">
        <v>5</v>
      </c>
      <c r="G17" s="37">
        <v>0.1</v>
      </c>
      <c r="J17" s="13" t="s">
        <v>5</v>
      </c>
      <c r="K17" s="37">
        <v>0.05</v>
      </c>
      <c r="M17" s="8"/>
      <c r="N17" s="35" t="s">
        <v>16</v>
      </c>
      <c r="O17" s="18" t="str">
        <f>IF(conc="Variances equal",SQRT(((nA-1)*varA+(nB-1)*varB)/(nA+nB-2)),"")</f>
        <v/>
      </c>
    </row>
    <row r="18" spans="2:15" ht="14.65" thickBot="1" x14ac:dyDescent="0.5">
      <c r="B18" s="26">
        <v>12.563000000000001</v>
      </c>
      <c r="C18" s="20"/>
      <c r="M18" s="10"/>
      <c r="N18" s="36" t="s">
        <v>15</v>
      </c>
      <c r="O18" s="11" t="e">
        <f>IF(F24="Variances equal",nA+nB-2,INT((varA/nA+varB/nB)^2/((varA/nA)^2/(nA-1)+(varB/nB)^2/(nB-1))))</f>
        <v>#DIV/0!</v>
      </c>
    </row>
    <row r="19" spans="2:15" x14ac:dyDescent="0.45">
      <c r="B19" s="27"/>
      <c r="C19" s="21"/>
      <c r="F19" s="8" t="s">
        <v>4</v>
      </c>
      <c r="G19" s="45"/>
      <c r="J19" s="8" t="s">
        <v>9</v>
      </c>
      <c r="K19" s="15" t="e">
        <f>IF(conc="Variances equal",(xbarA-xbarB)/Sp/SQRT(1/nA+1/nB),(xbarA-xbarB)/SQRT(varA/nA+varB/nB))</f>
        <v>#DIV/0!</v>
      </c>
    </row>
    <row r="20" spans="2:15" x14ac:dyDescent="0.45">
      <c r="B20" s="28"/>
      <c r="C20" s="22"/>
      <c r="F20" s="9" t="str">
        <f>_xlfn.CONCAT("F_",IF(varA&gt;varB,alpha_var,1-alpha_var))</f>
        <v>F_0.9</v>
      </c>
      <c r="G20" s="42">
        <f>IF(F0&gt;1,,)</f>
        <v>0</v>
      </c>
      <c r="J20" s="9" t="str">
        <f>_xlfn.CONCAT(IF(xbarA&gt;xbarB,"t_","-t_"),K17)</f>
        <v>-t_0.05</v>
      </c>
      <c r="K20" s="40">
        <f>IF(xbarA&gt;xbarB,,)</f>
        <v>0</v>
      </c>
    </row>
    <row r="21" spans="2:15" ht="14.65" thickBot="1" x14ac:dyDescent="0.5">
      <c r="B21" s="29"/>
      <c r="C21" s="23"/>
      <c r="D21" s="1"/>
      <c r="F21" s="10" t="s">
        <v>24</v>
      </c>
      <c r="G21" s="44">
        <f>IF(varA&gt;varB,,)</f>
        <v>0</v>
      </c>
      <c r="J21" s="10" t="s">
        <v>24</v>
      </c>
      <c r="K21" s="44">
        <f>IF(xbarA&gt;xbarB,,)</f>
        <v>0</v>
      </c>
    </row>
    <row r="22" spans="2:15" x14ac:dyDescent="0.45">
      <c r="B22" s="27"/>
      <c r="C22" s="21"/>
    </row>
    <row r="23" spans="2:15" ht="14.65" thickBot="1" x14ac:dyDescent="0.5">
      <c r="B23" s="29"/>
      <c r="C23" s="21"/>
      <c r="F23" s="12" t="s">
        <v>6</v>
      </c>
      <c r="J23" s="12" t="s">
        <v>6</v>
      </c>
    </row>
    <row r="24" spans="2:15" ht="14.65" thickBot="1" x14ac:dyDescent="0.5">
      <c r="B24" s="27"/>
      <c r="C24" s="21"/>
      <c r="F24" s="13" t="str">
        <f>IF(F0&gt;0,IF(F0&lt;Fcrit,"Variances equal","Variances unequal"),IF(F0&gt;Fcrit,"Variances equal","Variances unequal"))</f>
        <v>Variances unequal</v>
      </c>
      <c r="G24" s="14"/>
      <c r="J24" s="31" t="e">
        <f>IF(xbarA&gt;xbarB,IF(T0&gt;tcrit,"Accept H1","Reject H1"),IF(T0&lt;tcrit,"Accept H1","Reject H1"))</f>
        <v>#DIV/0!</v>
      </c>
    </row>
    <row r="25" spans="2:15" x14ac:dyDescent="0.45">
      <c r="B25" s="27"/>
      <c r="C25" s="21"/>
    </row>
    <row r="26" spans="2:15" x14ac:dyDescent="0.45">
      <c r="B26" s="27"/>
      <c r="C26" s="21"/>
      <c r="D26" t="s">
        <v>20</v>
      </c>
    </row>
    <row r="27" spans="2:15" x14ac:dyDescent="0.45">
      <c r="B27" s="27"/>
      <c r="C27" s="21"/>
      <c r="D27" t="s">
        <v>21</v>
      </c>
    </row>
    <row r="28" spans="2:15" x14ac:dyDescent="0.45">
      <c r="B28" s="27"/>
      <c r="C28" s="21"/>
      <c r="D28" t="s">
        <v>22</v>
      </c>
    </row>
    <row r="29" spans="2:15" x14ac:dyDescent="0.45">
      <c r="B29" s="27"/>
      <c r="C29" s="21"/>
      <c r="D29" t="s">
        <v>23</v>
      </c>
    </row>
    <row r="30" spans="2:15" x14ac:dyDescent="0.45">
      <c r="B30" s="27"/>
      <c r="C30" s="21"/>
    </row>
    <row r="31" spans="2:15" x14ac:dyDescent="0.45">
      <c r="B31" s="27"/>
      <c r="C31" s="21"/>
    </row>
    <row r="32" spans="2:15" x14ac:dyDescent="0.45">
      <c r="B32" s="27"/>
      <c r="C32" s="21"/>
    </row>
    <row r="33" spans="2:3" x14ac:dyDescent="0.45">
      <c r="B33" s="27"/>
      <c r="C33" s="21"/>
    </row>
    <row r="34" spans="2:3" x14ac:dyDescent="0.45">
      <c r="B34" s="27"/>
      <c r="C34" s="21"/>
    </row>
    <row r="35" spans="2:3" x14ac:dyDescent="0.45">
      <c r="B35" s="27"/>
      <c r="C35" s="21"/>
    </row>
    <row r="36" spans="2:3" x14ac:dyDescent="0.45">
      <c r="B36" s="27"/>
      <c r="C36" s="21"/>
    </row>
    <row r="37" spans="2:3" x14ac:dyDescent="0.45">
      <c r="B37" s="27"/>
      <c r="C37" s="21"/>
    </row>
    <row r="38" spans="2:3" x14ac:dyDescent="0.45">
      <c r="B38" s="27"/>
      <c r="C38" s="21"/>
    </row>
    <row r="39" spans="2:3" x14ac:dyDescent="0.45">
      <c r="B39" s="27"/>
      <c r="C39" s="21"/>
    </row>
    <row r="40" spans="2:3" x14ac:dyDescent="0.45">
      <c r="B40" s="27"/>
      <c r="C40" s="21"/>
    </row>
    <row r="41" spans="2:3" x14ac:dyDescent="0.45">
      <c r="B41" s="27"/>
      <c r="C41" s="21"/>
    </row>
    <row r="42" spans="2:3" x14ac:dyDescent="0.45">
      <c r="B42" s="27"/>
      <c r="C42" s="21"/>
    </row>
    <row r="43" spans="2:3" x14ac:dyDescent="0.45">
      <c r="B43" s="27"/>
      <c r="C43" s="21"/>
    </row>
    <row r="44" spans="2:3" x14ac:dyDescent="0.45">
      <c r="B44" s="27"/>
      <c r="C44" s="21"/>
    </row>
    <row r="45" spans="2:3" x14ac:dyDescent="0.45">
      <c r="B45" s="27"/>
      <c r="C45" s="21"/>
    </row>
    <row r="46" spans="2:3" x14ac:dyDescent="0.45">
      <c r="B46" s="27"/>
      <c r="C46" s="21"/>
    </row>
    <row r="47" spans="2:3" x14ac:dyDescent="0.45">
      <c r="B47" s="30"/>
      <c r="C47" s="24"/>
    </row>
  </sheetData>
  <mergeCells count="1">
    <mergeCell ref="B6:C6"/>
  </mergeCells>
  <dataValidations count="1">
    <dataValidation type="list" allowBlank="1" showInputMessage="1" showErrorMessage="1" sqref="G17 K17" xr:uid="{58A3ADDF-118A-49DF-96C8-9E46D188DA62}">
      <formula1>"0.01,0.02,0.05,0.10"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A320-EF27-43EA-9E53-476465FA4EF8}">
  <dimension ref="A3:F17"/>
  <sheetViews>
    <sheetView workbookViewId="0">
      <selection activeCell="G15" sqref="G15"/>
    </sheetView>
  </sheetViews>
  <sheetFormatPr defaultRowHeight="14.25" x14ac:dyDescent="0.45"/>
  <sheetData>
    <row r="3" spans="1:6" x14ac:dyDescent="0.45">
      <c r="A3" s="33"/>
      <c r="B3" s="48" t="s">
        <v>0</v>
      </c>
      <c r="C3" s="48"/>
      <c r="E3" s="48" t="s">
        <v>1</v>
      </c>
      <c r="F3" s="48"/>
    </row>
    <row r="4" spans="1:6" ht="14.65" thickBot="1" x14ac:dyDescent="0.5">
      <c r="A4" s="33"/>
      <c r="B4" s="7" t="s">
        <v>2</v>
      </c>
      <c r="C4" s="7" t="s">
        <v>3</v>
      </c>
      <c r="E4" s="7" t="s">
        <v>2</v>
      </c>
      <c r="F4" s="7" t="s">
        <v>3</v>
      </c>
    </row>
    <row r="5" spans="1:6" ht="14.65" thickTop="1" x14ac:dyDescent="0.45">
      <c r="A5" s="34"/>
      <c r="B5" s="6">
        <v>12.502000000000001</v>
      </c>
      <c r="C5" s="6">
        <v>13.337999999999999</v>
      </c>
      <c r="E5" s="5">
        <v>3.891</v>
      </c>
      <c r="F5" s="6">
        <v>3.7949999999999999</v>
      </c>
    </row>
    <row r="6" spans="1:6" x14ac:dyDescent="0.45">
      <c r="A6" s="34"/>
      <c r="B6" s="4">
        <v>12.9</v>
      </c>
      <c r="C6" s="4">
        <v>13.276999999999999</v>
      </c>
      <c r="E6" s="3">
        <v>3.8780000000000001</v>
      </c>
      <c r="F6" s="4">
        <v>3.8170000000000002</v>
      </c>
    </row>
    <row r="7" spans="1:6" x14ac:dyDescent="0.45">
      <c r="A7" s="34"/>
      <c r="B7" s="4">
        <v>12.339</v>
      </c>
      <c r="C7" s="4">
        <v>12.766999999999999</v>
      </c>
      <c r="E7" s="3">
        <v>3.8860000000000001</v>
      </c>
      <c r="F7" s="4">
        <v>3.7850000000000001</v>
      </c>
    </row>
    <row r="8" spans="1:6" x14ac:dyDescent="0.45">
      <c r="A8" s="34"/>
      <c r="B8" s="4">
        <v>11.83</v>
      </c>
      <c r="C8" s="4">
        <v>12.532999999999999</v>
      </c>
      <c r="E8" s="3">
        <v>3.8889999999999998</v>
      </c>
      <c r="F8" s="4">
        <v>3.8330000000000002</v>
      </c>
    </row>
    <row r="9" spans="1:6" x14ac:dyDescent="0.45">
      <c r="A9" s="34"/>
      <c r="B9" s="4">
        <v>12.472</v>
      </c>
      <c r="C9" s="4">
        <v>12.308999999999999</v>
      </c>
      <c r="E9" s="3">
        <v>3.9020000000000001</v>
      </c>
      <c r="F9" s="4">
        <v>3.7970000000000002</v>
      </c>
    </row>
    <row r="10" spans="1:6" x14ac:dyDescent="0.45">
      <c r="A10" s="34"/>
      <c r="B10" s="4">
        <v>11.686999999999999</v>
      </c>
      <c r="C10" s="4">
        <v>12.727</v>
      </c>
      <c r="E10" s="3">
        <v>3.8540000000000001</v>
      </c>
      <c r="F10" s="4">
        <v>3.7829999999999999</v>
      </c>
    </row>
    <row r="11" spans="1:6" x14ac:dyDescent="0.45">
      <c r="A11" s="34"/>
      <c r="B11" s="4">
        <v>13.032</v>
      </c>
      <c r="C11" s="4">
        <v>12.808</v>
      </c>
      <c r="E11" s="3">
        <v>3.8730000000000002</v>
      </c>
      <c r="F11" s="4">
        <v>3.83</v>
      </c>
    </row>
    <row r="12" spans="1:6" x14ac:dyDescent="0.45">
      <c r="A12" s="34"/>
      <c r="B12" s="4">
        <v>14.714</v>
      </c>
      <c r="C12" s="4">
        <v>12.676</v>
      </c>
      <c r="E12" s="3">
        <v>3.9380000000000002</v>
      </c>
      <c r="F12" s="4">
        <v>3.8260000000000001</v>
      </c>
    </row>
    <row r="13" spans="1:6" x14ac:dyDescent="0.45">
      <c r="A13" s="34"/>
      <c r="B13" s="4">
        <v>12.217000000000001</v>
      </c>
      <c r="C13" s="4">
        <v>12.4</v>
      </c>
      <c r="E13" s="3">
        <v>3.907</v>
      </c>
      <c r="F13" s="4">
        <v>3.8069999999999999</v>
      </c>
    </row>
    <row r="14" spans="1:6" x14ac:dyDescent="0.45">
      <c r="A14" s="34"/>
      <c r="B14" s="4">
        <v>12.186</v>
      </c>
      <c r="C14" s="4">
        <v>12.176</v>
      </c>
      <c r="E14" s="3">
        <v>3.8919999999999999</v>
      </c>
      <c r="F14" s="4">
        <v>3.802</v>
      </c>
    </row>
    <row r="15" spans="1:6" x14ac:dyDescent="0.45">
      <c r="A15" s="2"/>
      <c r="B15" s="4">
        <v>12.563000000000001</v>
      </c>
      <c r="C15" s="2"/>
      <c r="E15" s="3">
        <v>3.915</v>
      </c>
      <c r="F15" s="2"/>
    </row>
    <row r="17" spans="2:2" x14ac:dyDescent="0.45">
      <c r="B17" t="s">
        <v>27</v>
      </c>
    </row>
  </sheetData>
  <mergeCells count="2">
    <mergeCell ref="E3:F3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Comparison of Means</vt:lpstr>
      <vt:lpstr>Data</vt:lpstr>
      <vt:lpstr>alpha_mean</vt:lpstr>
      <vt:lpstr>alpha_var</vt:lpstr>
      <vt:lpstr>conc</vt:lpstr>
      <vt:lpstr>DOF</vt:lpstr>
      <vt:lpstr>F0</vt:lpstr>
      <vt:lpstr>Fcrit</vt:lpstr>
      <vt:lpstr>nA</vt:lpstr>
      <vt:lpstr>nB</vt:lpstr>
      <vt:lpstr>Sp</vt:lpstr>
      <vt:lpstr>T0</vt:lpstr>
      <vt:lpstr>tcrit</vt:lpstr>
      <vt:lpstr>varA</vt:lpstr>
      <vt:lpstr>varB</vt:lpstr>
      <vt:lpstr>xbarA</vt:lpstr>
      <vt:lpstr>xbarB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cloughd</dc:creator>
  <cp:lastModifiedBy>Charles Raymond Nuttelman</cp:lastModifiedBy>
  <dcterms:created xsi:type="dcterms:W3CDTF">2011-10-19T17:08:36Z</dcterms:created>
  <dcterms:modified xsi:type="dcterms:W3CDTF">2024-01-26T12:39:09Z</dcterms:modified>
</cp:coreProperties>
</file>