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5 - Simple linear regression\Week 5 files\"/>
    </mc:Choice>
  </mc:AlternateContent>
  <xr:revisionPtr revIDLastSave="0" documentId="13_ncr:1_{574020B3-6BEF-4423-9FBA-5E4FB9FBA98F}" xr6:coauthVersionLast="47" xr6:coauthVersionMax="47" xr10:uidLastSave="{00000000-0000-0000-0000-000000000000}"/>
  <bookViews>
    <workbookView xWindow="0" yWindow="1470" windowWidth="21818" windowHeight="12293" xr2:uid="{00000000-000D-0000-FFFF-FFFF00000000}"/>
  </bookViews>
  <sheets>
    <sheet name="Data" sheetId="3" r:id="rId1"/>
  </sheets>
  <definedNames>
    <definedName name="beta0">Data!$E$19</definedName>
    <definedName name="beta1">Data!$E$20</definedName>
    <definedName name="e">Data!$G$2:$G$13</definedName>
    <definedName name="n">Data!$B$16</definedName>
    <definedName name="p">Data!$H$20</definedName>
    <definedName name="SSE">Data!$H$16</definedName>
    <definedName name="SSR">Data!$H$18</definedName>
    <definedName name="SST">Data!$H$17</definedName>
    <definedName name="Sxx">Data!$E$17</definedName>
    <definedName name="Sxy">Data!$E$16</definedName>
    <definedName name="x">Data!$B$2:$B$13</definedName>
    <definedName name="xbar">Data!$B$14</definedName>
    <definedName name="y">Data!$C$2:$C$13</definedName>
    <definedName name="ybar">Data!$C$14</definedName>
    <definedName name="yhat">Data!$F$2:$F$13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C14" i="3"/>
  <c r="B14" i="3"/>
  <c r="D2" i="3" s="1" a="1"/>
  <c r="D2" i="3" s="1"/>
  <c r="E17" i="3" s="1"/>
  <c r="E2" i="3" l="1" a="1"/>
  <c r="E2" i="3" s="1"/>
  <c r="E16" i="3" s="1"/>
  <c r="E20" i="3" s="1"/>
  <c r="E19" i="3" l="1"/>
  <c r="F2" i="3" l="1" a="1"/>
  <c r="F2" i="3" s="1"/>
  <c r="G2" i="3" s="1" a="1"/>
  <c r="G2" i="3" s="1"/>
  <c r="H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<sst xmlns="http://schemas.openxmlformats.org/spreadsheetml/2006/main" count="18" uniqueCount="18">
  <si>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n</t>
  </si>
  <si>
    <t>Sxy</t>
  </si>
  <si>
    <t>Sxx</t>
  </si>
  <si>
    <t>(xi-xbar)</t>
  </si>
  <si>
    <t>(yi-ybar)</t>
  </si>
  <si>
    <t>yhat</t>
  </si>
  <si>
    <t>res</t>
  </si>
  <si>
    <t>beta0</t>
  </si>
  <si>
    <t>beta1</t>
  </si>
  <si>
    <t>SSE</t>
  </si>
  <si>
    <t>Max daily temperature (F)
(x)</t>
  </si>
  <si>
    <t>Coffee consumption (lb)
(y)</t>
  </si>
  <si>
    <t>Average:</t>
  </si>
  <si>
    <t>SST</t>
  </si>
  <si>
    <t>SSR</t>
  </si>
  <si>
    <t>p</t>
  </si>
  <si>
    <t>R-Sq-Adj</t>
  </si>
  <si>
    <t>R-Sq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</si>
</sst>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0" xfId="0" quotePrefix="1" applyFont="1"/>
    <xf numFmtId="0" fontId="0" fillId="0" borderId="1" xfId="0" applyBorder="1"/>
    <xf numFmtId="165" fontId="0" fillId="0" borderId="4" xfId="0" applyNumberFormat="1" applyBorder="1"/>
    <xf numFmtId="165" fontId="0" fillId="0" borderId="2" xfId="0" applyNumberFormat="1" applyBorder="1"/>
    <xf numFmtId="2" fontId="0" fillId="0" borderId="2" xfId="0" applyNumberFormat="1" applyBorder="1"/>
    <xf numFmtId="0" fontId="1" fillId="0" borderId="0" xfId="0" applyFont="1" applyAlignment="1">
      <alignment horizontal="right"/>
    </xf>
    <xf numFmtId="0" fontId="0" fillId="0" borderId="8" xfId="0" applyBorder="1"/>
    <xf numFmtId="0" fontId="0" fillId="0" borderId="5" xfId="0" applyBorder="1"/>
    <xf numFmtId="0" fontId="1" fillId="0" borderId="3" xfId="0" quotePrefix="1" applyFont="1" applyBorder="1"/>
    <xf numFmtId="0" fontId="0" fillId="0" borderId="7" xfId="0" applyBorder="1"/>
    <xf numFmtId="0" fontId="0" fillId="0" borderId="3" xfId="0" applyBorder="1"/>
    <xf numFmtId="166" fontId="0" fillId="0" borderId="4" xfId="0" applyNumberFormat="1" applyBorder="1"/>
    <xf numFmtId="165" fontId="0" fillId="0" borderId="6" xfId="0" applyNumberFormat="1" applyBorder="1"/>
    <xf numFmtId="166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76201</xdr:colOff>
      <xdr:row>5</xdr:row>
      <xdr:rowOff>142877</xdr:rowOff>
    </xdr:from>
    <xdr:to>
      <xdr:col>14</xdr:col>
      <xdr:colOff>161924</xdr:colOff>
      <xdr:row>9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4B452-CE69-4237-B6F9-8169C633BCB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0589" y="1438277"/>
          <a:ext cx="1381123" cy="5524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595313</xdr:colOff>
      <xdr:row>9</xdr:row>
      <xdr:rowOff>52388</xdr:rowOff>
    </xdr:from>
    <xdr:to>
      <xdr:col>10</xdr:col>
      <xdr:colOff>452438</xdr:colOff>
      <xdr:row>13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E6937-4B42-4F03-A6A0-72514D00DEB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3663" y="1995488"/>
          <a:ext cx="1147763" cy="63341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609601</xdr:colOff>
      <xdr:row>5</xdr:row>
      <xdr:rowOff>136525</xdr:rowOff>
    </xdr:from>
    <xdr:to>
      <xdr:col>11</xdr:col>
      <xdr:colOff>309563</xdr:colOff>
      <xdr:row>8</xdr:row>
      <xdr:rowOff>23813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924FF2-E21C-4FC3-9AA9-1AA41733963A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1" y="1431925"/>
          <a:ext cx="1638300" cy="37306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604837</xdr:colOff>
      <xdr:row>0</xdr:row>
      <xdr:rowOff>508000</xdr:rowOff>
    </xdr:from>
    <xdr:to>
      <xdr:col>11</xdr:col>
      <xdr:colOff>542924</xdr:colOff>
      <xdr:row>4</xdr:row>
      <xdr:rowOff>52389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7B0FAD-17D8-472A-8E30-02634CEF839E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3187" y="508000"/>
          <a:ext cx="1876425" cy="67786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138112</xdr:colOff>
      <xdr:row>0</xdr:row>
      <xdr:rowOff>495300</xdr:rowOff>
    </xdr:from>
    <xdr:to>
      <xdr:col>15</xdr:col>
      <xdr:colOff>300037</xdr:colOff>
      <xdr:row>4</xdr:row>
      <xdr:rowOff>76201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C97382-413D-4E25-85A7-071BA6F9AF24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0" y="495300"/>
          <a:ext cx="2105025" cy="71437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M15" sqref="M15"/>
    </sheetView>
  </sheetViews>
  <sheetFormatPr defaultRowHeight="12.75" x14ac:dyDescent="0.35"/>
  <cols>
    <col min="2" max="2" width="11.53125" customWidth="1"/>
    <col min="3" max="3" width="13" customWidth="1"/>
    <col min="5" max="5" width="12" bestFit="1" customWidth="1"/>
    <col min="9" max="9" width="9" customWidth="1"/>
  </cols>
  <sheetData>
    <row r="1" spans="1:11" ht="51" x14ac:dyDescent="0.35">
      <c r="B1" s="1" t="s">
        <v>10</v>
      </c>
      <c r="C1" s="1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11" x14ac:dyDescent="0.35">
      <c r="B2">
        <v>22</v>
      </c>
      <c r="C2" s="2">
        <v>30.7</v>
      </c>
      <c r="D2" cm="1">
        <f t="array" ref="D2:D13">x-xbar</f>
        <v>-13.75</v>
      </c>
      <c r="E2" cm="1">
        <f t="array" ref="E2:E13">y-ybar</f>
        <v>3.0916666666666686</v>
      </c>
      <c r="F2" cm="1">
        <f t="array" ref="F2:F13">beta0+beta1*x</f>
        <v>29.616033861369537</v>
      </c>
      <c r="G2" cm="1">
        <f t="array" ref="G2:G13">y-yhat</f>
        <v>1.083966138630462</v>
      </c>
    </row>
    <row r="3" spans="1:11" x14ac:dyDescent="0.35">
      <c r="B3">
        <v>25</v>
      </c>
      <c r="C3" s="2">
        <v>29.4</v>
      </c>
      <c r="D3">
        <v>-10.75</v>
      </c>
      <c r="E3">
        <v>1.7916666666666679</v>
      </c>
      <c r="F3">
        <v>29.177990109798003</v>
      </c>
      <c r="G3">
        <v>0.22200989020199557</v>
      </c>
    </row>
    <row r="4" spans="1:11" x14ac:dyDescent="0.35">
      <c r="B4">
        <v>26</v>
      </c>
      <c r="C4">
        <v>28.5</v>
      </c>
      <c r="D4">
        <v>-9.75</v>
      </c>
      <c r="E4">
        <v>0.89166666666666927</v>
      </c>
      <c r="F4">
        <v>29.031975525940823</v>
      </c>
      <c r="G4">
        <v>-0.53197552594082254</v>
      </c>
    </row>
    <row r="5" spans="1:11" x14ac:dyDescent="0.35">
      <c r="B5">
        <v>29</v>
      </c>
      <c r="C5" s="2">
        <v>27.6</v>
      </c>
      <c r="D5">
        <v>-6.75</v>
      </c>
      <c r="E5">
        <v>-8.3333333333293069E-3</v>
      </c>
      <c r="F5">
        <v>28.593931774369288</v>
      </c>
      <c r="G5">
        <v>-0.99393177436928681</v>
      </c>
    </row>
    <row r="6" spans="1:11" x14ac:dyDescent="0.35">
      <c r="B6">
        <v>31</v>
      </c>
      <c r="C6" s="2">
        <v>28.2</v>
      </c>
      <c r="D6">
        <v>-4.75</v>
      </c>
      <c r="E6">
        <v>0.59166666666666856</v>
      </c>
      <c r="F6">
        <v>28.301902606654931</v>
      </c>
      <c r="G6">
        <v>-0.10190260665493156</v>
      </c>
    </row>
    <row r="7" spans="1:11" x14ac:dyDescent="0.35">
      <c r="B7">
        <v>35</v>
      </c>
      <c r="C7" s="2">
        <v>26.8</v>
      </c>
      <c r="D7">
        <v>-0.75</v>
      </c>
      <c r="E7">
        <v>-0.80833333333333002</v>
      </c>
      <c r="F7">
        <v>27.717844271226216</v>
      </c>
      <c r="G7">
        <v>-0.91784427122621537</v>
      </c>
    </row>
    <row r="8" spans="1:11" x14ac:dyDescent="0.35">
      <c r="B8">
        <v>36</v>
      </c>
      <c r="C8" s="2">
        <v>27.7</v>
      </c>
      <c r="D8">
        <v>0.25</v>
      </c>
      <c r="E8">
        <v>9.1666666666668561E-2</v>
      </c>
      <c r="F8">
        <v>27.571829687369036</v>
      </c>
      <c r="G8">
        <v>0.12817031263096368</v>
      </c>
    </row>
    <row r="9" spans="1:11" x14ac:dyDescent="0.35">
      <c r="B9">
        <v>39</v>
      </c>
      <c r="C9" s="2">
        <v>27.5</v>
      </c>
      <c r="D9">
        <v>3.25</v>
      </c>
      <c r="E9">
        <v>-0.10833333333333073</v>
      </c>
      <c r="F9">
        <v>27.133785935797498</v>
      </c>
      <c r="G9">
        <v>0.36621406420250224</v>
      </c>
    </row>
    <row r="10" spans="1:11" x14ac:dyDescent="0.35">
      <c r="B10">
        <v>42</v>
      </c>
      <c r="C10" s="2">
        <v>27.5</v>
      </c>
      <c r="D10">
        <v>6.25</v>
      </c>
      <c r="E10">
        <v>-0.10833333333333073</v>
      </c>
      <c r="F10">
        <v>26.695742184225963</v>
      </c>
      <c r="G10">
        <v>0.80425781577403654</v>
      </c>
    </row>
    <row r="11" spans="1:11" x14ac:dyDescent="0.35">
      <c r="B11">
        <v>44</v>
      </c>
      <c r="C11" s="2">
        <v>26.5</v>
      </c>
      <c r="D11">
        <v>8.25</v>
      </c>
      <c r="E11">
        <v>-1.1083333333333307</v>
      </c>
      <c r="F11">
        <v>26.403713016511606</v>
      </c>
      <c r="G11">
        <v>9.6286983488393929E-2</v>
      </c>
    </row>
    <row r="12" spans="1:11" x14ac:dyDescent="0.35">
      <c r="B12">
        <v>49</v>
      </c>
      <c r="C12" s="2">
        <v>25.9</v>
      </c>
      <c r="D12">
        <v>13.25</v>
      </c>
      <c r="E12">
        <v>-1.7083333333333321</v>
      </c>
      <c r="F12">
        <v>25.673640097225711</v>
      </c>
      <c r="G12">
        <v>0.22635990277428775</v>
      </c>
    </row>
    <row r="13" spans="1:11" x14ac:dyDescent="0.35">
      <c r="B13">
        <v>51</v>
      </c>
      <c r="C13" s="2">
        <v>25</v>
      </c>
      <c r="D13">
        <v>15.25</v>
      </c>
      <c r="E13">
        <v>-2.6083333333333307</v>
      </c>
      <c r="F13">
        <v>25.381610929511353</v>
      </c>
      <c r="G13">
        <v>-0.38161092951135345</v>
      </c>
    </row>
    <row r="14" spans="1:11" x14ac:dyDescent="0.35">
      <c r="A14" s="13" t="s">
        <v>12</v>
      </c>
      <c r="B14">
        <f>AVERAGE(x)</f>
        <v>35.75</v>
      </c>
      <c r="C14">
        <f>AVERAGE(y)</f>
        <v>27.608333333333331</v>
      </c>
    </row>
    <row r="15" spans="1:11" ht="13.15" thickBot="1" x14ac:dyDescent="0.4"/>
    <row r="16" spans="1:11" x14ac:dyDescent="0.35">
      <c r="A16" s="13" t="s">
        <v>0</v>
      </c>
      <c r="B16">
        <f>COUNT(x)</f>
        <v>12</v>
      </c>
      <c r="D16" s="4" t="s">
        <v>1</v>
      </c>
      <c r="E16" s="5">
        <f>SUMPRODUCT(_xlfn.ANCHORARRAY(D2),_xlfn.ANCHORARRAY(E2))</f>
        <v>-145.17500000000001</v>
      </c>
      <c r="G16" s="4" t="s">
        <v>9</v>
      </c>
      <c r="H16" s="12">
        <f>SUMSQ(e)</f>
        <v>4.3514994552007371</v>
      </c>
      <c r="J16" s="9" t="s">
        <v>17</v>
      </c>
      <c r="K16" s="21"/>
    </row>
    <row r="17" spans="4:11" ht="13.15" thickBot="1" x14ac:dyDescent="0.4">
      <c r="D17" s="6" t="s">
        <v>2</v>
      </c>
      <c r="E17" s="7">
        <f>SUMSQ(_xlfn.ANCHORARRAY(D2))</f>
        <v>994.25</v>
      </c>
      <c r="G17" s="15" t="s">
        <v>13</v>
      </c>
      <c r="H17" s="20"/>
      <c r="I17" s="8"/>
      <c r="J17" s="18" t="s">
        <v>16</v>
      </c>
      <c r="K17" s="19"/>
    </row>
    <row r="18" spans="4:11" ht="13.15" thickBot="1" x14ac:dyDescent="0.4">
      <c r="G18" s="16" t="s">
        <v>14</v>
      </c>
      <c r="H18" s="10"/>
    </row>
    <row r="19" spans="4:11" ht="13.15" thickBot="1" x14ac:dyDescent="0.4">
      <c r="D19" s="4" t="s">
        <v>7</v>
      </c>
      <c r="E19" s="11">
        <f>ybar-beta1*xbar</f>
        <v>32.828354706227472</v>
      </c>
      <c r="G19" s="8"/>
    </row>
    <row r="20" spans="4:11" ht="13.15" thickBot="1" x14ac:dyDescent="0.4">
      <c r="D20" s="6" t="s">
        <v>8</v>
      </c>
      <c r="E20" s="10">
        <f>Sxy/Sxx</f>
        <v>-0.14601458385717878</v>
      </c>
      <c r="G20" s="17" t="s">
        <v>15</v>
      </c>
      <c r="H20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Data</vt:lpstr>
      <vt:lpstr>beta0</vt:lpstr>
      <vt:lpstr>beta1</vt:lpstr>
      <vt:lpstr>e</vt:lpstr>
      <vt:lpstr>n</vt:lpstr>
      <vt:lpstr>p</vt:lpstr>
      <vt:lpstr>SSE</vt:lpstr>
      <vt:lpstr>SSR</vt:lpstr>
      <vt:lpstr>SST</vt:lpstr>
      <vt:lpstr>Sxx</vt:lpstr>
      <vt:lpstr>Sxy</vt:lpstr>
      <vt:lpstr>x</vt:lpstr>
      <vt:lpstr>xbar</vt:lpstr>
      <vt:lpstr>y</vt:lpstr>
      <vt:lpstr>ybar</vt:lpstr>
      <vt:lpstr>yhat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Charles Raymond Nuttelman</cp:lastModifiedBy>
  <dcterms:created xsi:type="dcterms:W3CDTF">2000-01-17T07:56:45Z</dcterms:created>
  <dcterms:modified xsi:type="dcterms:W3CDTF">2024-02-04T20:53:15Z</dcterms:modified>
</cp:coreProperties>
</file>