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de-my.sharepoint.com/personal/dennis_goetz_stud_ku_de/Documents/Dokumente/03_Master/07_Masterarbeit/05_Code/02_github/06_archiv/"/>
    </mc:Choice>
  </mc:AlternateContent>
  <xr:revisionPtr revIDLastSave="83" documentId="8_{EC83CE8D-7DBC-4F8C-AAFB-E359207DC21C}" xr6:coauthVersionLast="47" xr6:coauthVersionMax="47" xr10:uidLastSave="{2861A713-0432-45A6-AA7B-1E657B9653FE}"/>
  <bookViews>
    <workbookView xWindow="-108" yWindow="-108" windowWidth="23256" windowHeight="13896" activeTab="2" xr2:uid="{4F42B283-7439-4323-A4A3-65FB85E77A51}"/>
  </bookViews>
  <sheets>
    <sheet name="Fold 1" sheetId="3" r:id="rId1"/>
    <sheet name="Fold 2" sheetId="1" r:id="rId2"/>
    <sheet name="Fold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7" i="2" l="1"/>
  <c r="R37" i="2" s="1"/>
  <c r="P37" i="2"/>
  <c r="Q36" i="2"/>
  <c r="R36" i="2" s="1"/>
  <c r="P36" i="2"/>
  <c r="Q35" i="2"/>
  <c r="R35" i="2" s="1"/>
  <c r="P35" i="2"/>
  <c r="Q34" i="2"/>
  <c r="R34" i="2" s="1"/>
  <c r="P34" i="2"/>
  <c r="Q33" i="2"/>
  <c r="R33" i="2" s="1"/>
  <c r="P33" i="2"/>
  <c r="Q32" i="2"/>
  <c r="R32" i="2" s="1"/>
  <c r="P32" i="2"/>
  <c r="Q31" i="2"/>
  <c r="R31" i="2" s="1"/>
  <c r="P31" i="2"/>
  <c r="Q30" i="2"/>
  <c r="R30" i="2" s="1"/>
  <c r="P30" i="2"/>
  <c r="Q29" i="2"/>
  <c r="R29" i="2" s="1"/>
  <c r="P29" i="2"/>
  <c r="Q28" i="2"/>
  <c r="R28" i="2" s="1"/>
  <c r="P28" i="2"/>
  <c r="Q27" i="2"/>
  <c r="R27" i="2" s="1"/>
  <c r="P27" i="2"/>
  <c r="Q26" i="2"/>
  <c r="R26" i="2" s="1"/>
  <c r="P26" i="2"/>
  <c r="Q25" i="2"/>
  <c r="R25" i="2" s="1"/>
  <c r="P25" i="2"/>
  <c r="Q24" i="2"/>
  <c r="R24" i="2" s="1"/>
  <c r="P24" i="2"/>
  <c r="Q23" i="2"/>
  <c r="R23" i="2" s="1"/>
  <c r="P23" i="2"/>
  <c r="Q22" i="2"/>
  <c r="R22" i="2" s="1"/>
  <c r="P22" i="2"/>
  <c r="Q21" i="2"/>
  <c r="R21" i="2" s="1"/>
  <c r="P21" i="2"/>
  <c r="Q20" i="2"/>
  <c r="R20" i="2" s="1"/>
  <c r="P20" i="2"/>
  <c r="Q19" i="2"/>
  <c r="R19" i="2" s="1"/>
  <c r="P19" i="2"/>
  <c r="Q18" i="2"/>
  <c r="R18" i="2" s="1"/>
  <c r="P18" i="2"/>
  <c r="Q17" i="2"/>
  <c r="R17" i="2" s="1"/>
  <c r="P17" i="2"/>
  <c r="Q16" i="2"/>
  <c r="R16" i="2" s="1"/>
  <c r="P16" i="2"/>
  <c r="Q15" i="2"/>
  <c r="R15" i="2" s="1"/>
  <c r="P15" i="2"/>
  <c r="Q14" i="2"/>
  <c r="R14" i="2" s="1"/>
  <c r="P14" i="2"/>
  <c r="Q13" i="2"/>
  <c r="R13" i="2" s="1"/>
  <c r="P13" i="2"/>
  <c r="Q12" i="2"/>
  <c r="R12" i="2" s="1"/>
  <c r="P12" i="2"/>
  <c r="Q11" i="2"/>
  <c r="R11" i="2" s="1"/>
  <c r="P11" i="2"/>
  <c r="Q10" i="2"/>
  <c r="R10" i="2" s="1"/>
  <c r="P10" i="2"/>
  <c r="Q9" i="2"/>
  <c r="R9" i="2" s="1"/>
  <c r="P9" i="2"/>
  <c r="Q8" i="2"/>
  <c r="R8" i="2" s="1"/>
  <c r="P8" i="2"/>
  <c r="Q7" i="2"/>
  <c r="R7" i="2" s="1"/>
  <c r="P7" i="2"/>
  <c r="Q6" i="2"/>
  <c r="R6" i="2" s="1"/>
  <c r="P6" i="2"/>
  <c r="Q5" i="2"/>
  <c r="R5" i="2" s="1"/>
  <c r="P5" i="2"/>
  <c r="Q4" i="2"/>
  <c r="R4" i="2" s="1"/>
  <c r="P4" i="2"/>
  <c r="Q3" i="2"/>
  <c r="R3" i="2" s="1"/>
  <c r="P3" i="2"/>
  <c r="Q2" i="2"/>
  <c r="R2" i="2" s="1"/>
  <c r="P2" i="2"/>
  <c r="P38" i="2" s="1"/>
  <c r="Q37" i="1"/>
  <c r="R37" i="1" s="1"/>
  <c r="P37" i="1"/>
  <c r="Q36" i="1"/>
  <c r="R36" i="1" s="1"/>
  <c r="P36" i="1"/>
  <c r="Q35" i="1"/>
  <c r="R35" i="1" s="1"/>
  <c r="P35" i="1"/>
  <c r="Q34" i="1"/>
  <c r="R34" i="1" s="1"/>
  <c r="P34" i="1"/>
  <c r="Q33" i="1"/>
  <c r="R33" i="1" s="1"/>
  <c r="P33" i="1"/>
  <c r="Q32" i="1"/>
  <c r="R32" i="1" s="1"/>
  <c r="P32" i="1"/>
  <c r="Q31" i="1"/>
  <c r="R31" i="1" s="1"/>
  <c r="P31" i="1"/>
  <c r="Q30" i="1"/>
  <c r="R30" i="1" s="1"/>
  <c r="P30" i="1"/>
  <c r="Q29" i="1"/>
  <c r="R29" i="1" s="1"/>
  <c r="P29" i="1"/>
  <c r="Q28" i="1"/>
  <c r="R28" i="1" s="1"/>
  <c r="P28" i="1"/>
  <c r="Q27" i="1"/>
  <c r="R27" i="1" s="1"/>
  <c r="P27" i="1"/>
  <c r="Q26" i="1"/>
  <c r="R26" i="1" s="1"/>
  <c r="P26" i="1"/>
  <c r="Q25" i="1"/>
  <c r="R25" i="1" s="1"/>
  <c r="P25" i="1"/>
  <c r="Q24" i="1"/>
  <c r="R24" i="1" s="1"/>
  <c r="P24" i="1"/>
  <c r="Q23" i="1"/>
  <c r="R23" i="1" s="1"/>
  <c r="P23" i="1"/>
  <c r="Q22" i="1"/>
  <c r="R22" i="1" s="1"/>
  <c r="P22" i="1"/>
  <c r="Q21" i="1"/>
  <c r="R21" i="1" s="1"/>
  <c r="P21" i="1"/>
  <c r="Q20" i="1"/>
  <c r="R20" i="1" s="1"/>
  <c r="P20" i="1"/>
  <c r="Q19" i="1"/>
  <c r="R19" i="1" s="1"/>
  <c r="P19" i="1"/>
  <c r="Q18" i="1"/>
  <c r="R18" i="1" s="1"/>
  <c r="P18" i="1"/>
  <c r="Q17" i="1"/>
  <c r="R17" i="1" s="1"/>
  <c r="P17" i="1"/>
  <c r="Q16" i="1"/>
  <c r="R16" i="1" s="1"/>
  <c r="P16" i="1"/>
  <c r="Q15" i="1"/>
  <c r="R15" i="1" s="1"/>
  <c r="P15" i="1"/>
  <c r="Q14" i="1"/>
  <c r="R14" i="1" s="1"/>
  <c r="P14" i="1"/>
  <c r="Q13" i="1"/>
  <c r="R13" i="1" s="1"/>
  <c r="P13" i="1"/>
  <c r="Q12" i="1"/>
  <c r="R12" i="1" s="1"/>
  <c r="P12" i="1"/>
  <c r="Q11" i="1"/>
  <c r="R11" i="1" s="1"/>
  <c r="P11" i="1"/>
  <c r="Q10" i="1"/>
  <c r="R10" i="1" s="1"/>
  <c r="P10" i="1"/>
  <c r="Q9" i="1"/>
  <c r="R9" i="1" s="1"/>
  <c r="P9" i="1"/>
  <c r="Q8" i="1"/>
  <c r="R8" i="1" s="1"/>
  <c r="P8" i="1"/>
  <c r="Q7" i="1"/>
  <c r="R7" i="1" s="1"/>
  <c r="P7" i="1"/>
  <c r="Q6" i="1"/>
  <c r="R6" i="1" s="1"/>
  <c r="P6" i="1"/>
  <c r="Q5" i="1"/>
  <c r="R5" i="1" s="1"/>
  <c r="P5" i="1"/>
  <c r="Q4" i="1"/>
  <c r="R4" i="1" s="1"/>
  <c r="P4" i="1"/>
  <c r="Q3" i="1"/>
  <c r="R3" i="1" s="1"/>
  <c r="P3" i="1"/>
  <c r="Q2" i="1"/>
  <c r="R2" i="1" s="1"/>
  <c r="P2" i="1"/>
  <c r="P38" i="1" s="1"/>
  <c r="Q38" i="3"/>
  <c r="Q3" i="3"/>
  <c r="Q4" i="3"/>
  <c r="Q5" i="3"/>
  <c r="Q6" i="3"/>
  <c r="Q7" i="3"/>
  <c r="R7" i="3" s="1"/>
  <c r="Q8" i="3"/>
  <c r="R8" i="3" s="1"/>
  <c r="Q9" i="3"/>
  <c r="Q10" i="3"/>
  <c r="Q11" i="3"/>
  <c r="Q12" i="3"/>
  <c r="Q13" i="3"/>
  <c r="Q14" i="3"/>
  <c r="Q15" i="3"/>
  <c r="Q16" i="3"/>
  <c r="R16" i="3" s="1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R31" i="3" s="1"/>
  <c r="Q32" i="3"/>
  <c r="R32" i="3" s="1"/>
  <c r="Q33" i="3"/>
  <c r="Q34" i="3"/>
  <c r="Q35" i="3"/>
  <c r="Q36" i="3"/>
  <c r="Q37" i="3"/>
  <c r="Q2" i="3"/>
  <c r="R2" i="3" s="1"/>
  <c r="P38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2" i="3"/>
  <c r="R30" i="3"/>
  <c r="R29" i="3"/>
  <c r="R28" i="3"/>
  <c r="R27" i="3"/>
  <c r="R20" i="3"/>
  <c r="R19" i="3"/>
  <c r="R18" i="3"/>
  <c r="R17" i="3"/>
  <c r="R15" i="3"/>
  <c r="R6" i="3"/>
  <c r="R5" i="3"/>
  <c r="R4" i="3"/>
  <c r="R3" i="3"/>
  <c r="N38" i="2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4" i="3"/>
  <c r="L4" i="3"/>
  <c r="M3" i="3"/>
  <c r="L3" i="3"/>
  <c r="M2" i="3"/>
  <c r="L2" i="3"/>
  <c r="L38" i="3" s="1"/>
  <c r="M3" i="2"/>
  <c r="N3" i="2" s="1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" i="1"/>
  <c r="N3" i="1"/>
  <c r="M4" i="1"/>
  <c r="N4" i="1" s="1"/>
  <c r="M5" i="1"/>
  <c r="N5" i="1"/>
  <c r="M6" i="1"/>
  <c r="N6" i="1"/>
  <c r="M7" i="1"/>
  <c r="N7" i="1"/>
  <c r="M8" i="1"/>
  <c r="N8" i="1"/>
  <c r="M9" i="1"/>
  <c r="N9" i="1"/>
  <c r="M10" i="1"/>
  <c r="N10" i="1" s="1"/>
  <c r="M11" i="1"/>
  <c r="N11" i="1"/>
  <c r="M12" i="1"/>
  <c r="N12" i="1"/>
  <c r="M13" i="1"/>
  <c r="N13" i="1"/>
  <c r="M14" i="1"/>
  <c r="N14" i="1"/>
  <c r="M15" i="1"/>
  <c r="N15" i="1"/>
  <c r="M16" i="1"/>
  <c r="N16" i="1" s="1"/>
  <c r="M17" i="1"/>
  <c r="N17" i="1"/>
  <c r="M18" i="1"/>
  <c r="N18" i="1"/>
  <c r="M19" i="1"/>
  <c r="N19" i="1"/>
  <c r="M20" i="1"/>
  <c r="N20" i="1"/>
  <c r="M21" i="1"/>
  <c r="N21" i="1"/>
  <c r="M22" i="1"/>
  <c r="N22" i="1" s="1"/>
  <c r="M23" i="1"/>
  <c r="N23" i="1"/>
  <c r="M24" i="1"/>
  <c r="N24" i="1"/>
  <c r="M25" i="1"/>
  <c r="N25" i="1"/>
  <c r="M26" i="1"/>
  <c r="N26" i="1"/>
  <c r="M27" i="1"/>
  <c r="N27" i="1"/>
  <c r="M28" i="1"/>
  <c r="N28" i="1" s="1"/>
  <c r="M29" i="1"/>
  <c r="N29" i="1"/>
  <c r="M30" i="1"/>
  <c r="N30" i="1"/>
  <c r="M31" i="1"/>
  <c r="N31" i="1"/>
  <c r="M32" i="1"/>
  <c r="N32" i="1"/>
  <c r="M33" i="1"/>
  <c r="N33" i="1"/>
  <c r="M34" i="1"/>
  <c r="N34" i="1" s="1"/>
  <c r="M35" i="1"/>
  <c r="N35" i="1"/>
  <c r="M36" i="1"/>
  <c r="N36" i="1"/>
  <c r="M37" i="1"/>
  <c r="N37" i="1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M2" i="2"/>
  <c r="N2" i="2" s="1"/>
  <c r="L2" i="2"/>
  <c r="L38" i="2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M2" i="1"/>
  <c r="L2" i="1"/>
  <c r="Q38" i="2" l="1"/>
  <c r="R38" i="2" s="1"/>
  <c r="Q38" i="1"/>
  <c r="R38" i="1" s="1"/>
  <c r="R9" i="3"/>
  <c r="R21" i="3"/>
  <c r="R33" i="3"/>
  <c r="R22" i="3"/>
  <c r="R34" i="3"/>
  <c r="R11" i="3"/>
  <c r="R37" i="3"/>
  <c r="R10" i="3"/>
  <c r="R23" i="3"/>
  <c r="R35" i="3"/>
  <c r="R12" i="3"/>
  <c r="R24" i="3"/>
  <c r="R36" i="3"/>
  <c r="R13" i="3"/>
  <c r="R25" i="3"/>
  <c r="R14" i="3"/>
  <c r="R26" i="3"/>
  <c r="R38" i="3"/>
  <c r="N2" i="3"/>
  <c r="N8" i="3"/>
  <c r="N14" i="3"/>
  <c r="N20" i="3"/>
  <c r="N26" i="3"/>
  <c r="N32" i="3"/>
  <c r="N3" i="3"/>
  <c r="N9" i="3"/>
  <c r="N15" i="3"/>
  <c r="N21" i="3"/>
  <c r="N27" i="3"/>
  <c r="N33" i="3"/>
  <c r="N4" i="3"/>
  <c r="N10" i="3"/>
  <c r="N16" i="3"/>
  <c r="N22" i="3"/>
  <c r="N28" i="3"/>
  <c r="N34" i="3"/>
  <c r="N5" i="3"/>
  <c r="N11" i="3"/>
  <c r="N17" i="3"/>
  <c r="N23" i="3"/>
  <c r="N29" i="3"/>
  <c r="N35" i="3"/>
  <c r="N6" i="3"/>
  <c r="N12" i="3"/>
  <c r="N18" i="3"/>
  <c r="N24" i="3"/>
  <c r="N30" i="3"/>
  <c r="N36" i="3"/>
  <c r="N7" i="3"/>
  <c r="N13" i="3"/>
  <c r="N19" i="3"/>
  <c r="N25" i="3"/>
  <c r="N31" i="3"/>
  <c r="N37" i="3"/>
  <c r="M38" i="3"/>
  <c r="N38" i="3" s="1"/>
  <c r="N2" i="1"/>
  <c r="L38" i="1" l="1"/>
  <c r="M38" i="1" l="1"/>
  <c r="N38" i="1" s="1"/>
  <c r="M38" i="2" l="1"/>
</calcChain>
</file>

<file path=xl/sharedStrings.xml><?xml version="1.0" encoding="utf-8"?>
<sst xmlns="http://schemas.openxmlformats.org/spreadsheetml/2006/main" count="247" uniqueCount="216">
  <si>
    <t>Instance ID</t>
  </si>
  <si>
    <t>Number Customers</t>
  </si>
  <si>
    <t>Total Costs</t>
  </si>
  <si>
    <t>Predictions</t>
  </si>
  <si>
    <t>Sum of Predictions</t>
  </si>
  <si>
    <t>Improved Predictions</t>
  </si>
  <si>
    <t>Shapley Value</t>
  </si>
  <si>
    <t>MAPE original</t>
  </si>
  <si>
    <t>MAPE scaled</t>
  </si>
  <si>
    <t>MAPE (original)</t>
  </si>
  <si>
    <t>MAPE (scaled)</t>
  </si>
  <si>
    <t>0.120407</t>
  </si>
  <si>
    <t>0.120578</t>
  </si>
  <si>
    <t>0.257617</t>
  </si>
  <si>
    <t>0.257372</t>
  </si>
  <si>
    <t>0.072249</t>
  </si>
  <si>
    <t>0.072041</t>
  </si>
  <si>
    <t>0.063371</t>
  </si>
  <si>
    <t>0.063553</t>
  </si>
  <si>
    <t>0.551734</t>
  </si>
  <si>
    <t>0.551433</t>
  </si>
  <si>
    <t>0.043251</t>
  </si>
  <si>
    <t>0.043437</t>
  </si>
  <si>
    <t>0.133635</t>
  </si>
  <si>
    <t>0.149321</t>
  </si>
  <si>
    <t>0.043948</t>
  </si>
  <si>
    <t>0.061258</t>
  </si>
  <si>
    <t>0.152873</t>
  </si>
  <si>
    <t>0.168210</t>
  </si>
  <si>
    <t>0.156859</t>
  </si>
  <si>
    <t>0.135914</t>
  </si>
  <si>
    <t>0.111103</t>
  </si>
  <si>
    <t>0.090986</t>
  </si>
  <si>
    <t>0.004522</t>
  </si>
  <si>
    <t>0.044941</t>
  </si>
  <si>
    <t>0.028718</t>
  </si>
  <si>
    <t>0.068155</t>
  </si>
  <si>
    <t>0.017046</t>
  </si>
  <si>
    <t>0.024249</t>
  </si>
  <si>
    <t>0.061594</t>
  </si>
  <si>
    <t>0.018490</t>
  </si>
  <si>
    <t>0.127440</t>
  </si>
  <si>
    <t>0.081663</t>
  </si>
  <si>
    <t>0.271117</t>
  </si>
  <si>
    <t>0.219507</t>
  </si>
  <si>
    <t>0.059072</t>
  </si>
  <si>
    <t>0.068187</t>
  </si>
  <si>
    <t>0.141122</t>
  </si>
  <si>
    <t>0.130068</t>
  </si>
  <si>
    <t>0.044540</t>
  </si>
  <si>
    <t>0.053796</t>
  </si>
  <si>
    <t>0.002158</t>
  </si>
  <si>
    <t>0.011824</t>
  </si>
  <si>
    <t>0.035089</t>
  </si>
  <si>
    <t>0.025061</t>
  </si>
  <si>
    <t>0.003909</t>
  </si>
  <si>
    <t>0.013559</t>
  </si>
  <si>
    <t>0.456375</t>
  </si>
  <si>
    <t>0.491704</t>
  </si>
  <si>
    <t>0.045381</t>
  </si>
  <si>
    <t>0.022224</t>
  </si>
  <si>
    <t>0.220318</t>
  </si>
  <si>
    <t>0.249920</t>
  </si>
  <si>
    <t>0.085583</t>
  </si>
  <si>
    <t>0.063401</t>
  </si>
  <si>
    <t>0.129008</t>
  </si>
  <si>
    <t>0.107879</t>
  </si>
  <si>
    <t>0.134883</t>
  </si>
  <si>
    <t>0.113897</t>
  </si>
  <si>
    <t>0.193848</t>
  </si>
  <si>
    <t>0.127050</t>
  </si>
  <si>
    <t>0.911459</t>
  </si>
  <si>
    <t>0.015637</t>
  </si>
  <si>
    <t>0.065929</t>
  </si>
  <si>
    <t>0.168896</t>
  </si>
  <si>
    <t>0.100029</t>
  </si>
  <si>
    <t>0.223740</t>
  </si>
  <si>
    <t>0.325141</t>
  </si>
  <si>
    <t>0.125370</t>
  </si>
  <si>
    <t>0.052897</t>
  </si>
  <si>
    <t>0.095936</t>
  </si>
  <si>
    <t>0.096317</t>
  </si>
  <si>
    <t>0.046728</t>
  </si>
  <si>
    <t>0.046287</t>
  </si>
  <si>
    <t>0.019559</t>
  </si>
  <si>
    <t>0.019972</t>
  </si>
  <si>
    <t>0.026098</t>
  </si>
  <si>
    <t>0.026508</t>
  </si>
  <si>
    <t>0.090782</t>
  </si>
  <si>
    <t>0.091165</t>
  </si>
  <si>
    <t>0.184002</t>
  </si>
  <si>
    <t>0.130820</t>
  </si>
  <si>
    <t>0.139053</t>
  </si>
  <si>
    <t>0.177724</t>
  </si>
  <si>
    <t>0.211977</t>
  </si>
  <si>
    <t>0.157539</t>
  </si>
  <si>
    <t>0.048003</t>
  </si>
  <si>
    <t>0.090763</t>
  </si>
  <si>
    <t>0.044798</t>
  </si>
  <si>
    <t>0.002131</t>
  </si>
  <si>
    <t>0.008875</t>
  </si>
  <si>
    <t>0.036441</t>
  </si>
  <si>
    <t>0.044295</t>
  </si>
  <si>
    <t>0.063933</t>
  </si>
  <si>
    <t>0.125888</t>
  </si>
  <si>
    <t>0.109449</t>
  </si>
  <si>
    <t>0.285185</t>
  </si>
  <si>
    <t>0.309354</t>
  </si>
  <si>
    <t>0.316111</t>
  </si>
  <si>
    <t>0.340861</t>
  </si>
  <si>
    <t>0.177025</t>
  </si>
  <si>
    <t>0.161548</t>
  </si>
  <si>
    <t>0.096101</t>
  </si>
  <si>
    <t>0.126848</t>
  </si>
  <si>
    <t>0.041966</t>
  </si>
  <si>
    <t>0.074554</t>
  </si>
  <si>
    <t>0.046781</t>
  </si>
  <si>
    <t>0.079205</t>
  </si>
  <si>
    <t>0.449489</t>
  </si>
  <si>
    <t>0.400184</t>
  </si>
  <si>
    <t>0.043294</t>
  </si>
  <si>
    <t>0.075837</t>
  </si>
  <si>
    <t>0.074003</t>
  </si>
  <si>
    <t>0.128799</t>
  </si>
  <si>
    <t>0.116961</t>
  </si>
  <si>
    <t>0.169215</t>
  </si>
  <si>
    <t>0.616202</t>
  </si>
  <si>
    <t>0.520564</t>
  </si>
  <si>
    <t>0.046597</t>
  </si>
  <si>
    <t>0.103015</t>
  </si>
  <si>
    <t>0.949338</t>
  </si>
  <si>
    <t>0.074099</t>
  </si>
  <si>
    <t>0.128890</t>
  </si>
  <si>
    <t>0.051048</t>
  </si>
  <si>
    <t>0.062111</t>
  </si>
  <si>
    <t>0.190025</t>
  </si>
  <si>
    <t>0.199468</t>
  </si>
  <si>
    <t>0.174973</t>
  </si>
  <si>
    <t>0.184591</t>
  </si>
  <si>
    <t>0.035360</t>
  </si>
  <si>
    <t>0.046606</t>
  </si>
  <si>
    <t>0.188876</t>
  </si>
  <si>
    <t>0.198332</t>
  </si>
  <si>
    <t>Delta</t>
  </si>
  <si>
    <t>0.173663</t>
  </si>
  <si>
    <t>0.166466</t>
  </si>
  <si>
    <t>0.302374</t>
  </si>
  <si>
    <t>0.296298</t>
  </si>
  <si>
    <t>0.243097</t>
  </si>
  <si>
    <t>0.236504</t>
  </si>
  <si>
    <t>0.284380</t>
  </si>
  <si>
    <t>0.278148</t>
  </si>
  <si>
    <t>0.063771</t>
  </si>
  <si>
    <t>0.073036</t>
  </si>
  <si>
    <t>0.021027</t>
  </si>
  <si>
    <t>0.079056</t>
  </si>
  <si>
    <t>0.069028</t>
  </si>
  <si>
    <t>0.129784</t>
  </si>
  <si>
    <t>0.481112</t>
  </si>
  <si>
    <t>0.565290</t>
  </si>
  <si>
    <t>0.086735</t>
  </si>
  <si>
    <t>0.148498</t>
  </si>
  <si>
    <t>0.174843</t>
  </si>
  <si>
    <t>0.127946</t>
  </si>
  <si>
    <t>0.188936</t>
  </si>
  <si>
    <t>0.142840</t>
  </si>
  <si>
    <t>0.400860</t>
  </si>
  <si>
    <t>0.411376</t>
  </si>
  <si>
    <t>0.126749</t>
  </si>
  <si>
    <t>0.120194</t>
  </si>
  <si>
    <t>0.022954</t>
  </si>
  <si>
    <t>0.015620</t>
  </si>
  <si>
    <t>0.147515</t>
  </si>
  <si>
    <t>0.156128</t>
  </si>
  <si>
    <t>0.108129</t>
  </si>
  <si>
    <t>0.116447</t>
  </si>
  <si>
    <t>0.083552</t>
  </si>
  <si>
    <t>0.076673</t>
  </si>
  <si>
    <t>0.052802</t>
  </si>
  <si>
    <t>0.061708</t>
  </si>
  <si>
    <t>0.546817</t>
  </si>
  <si>
    <t>0.532274</t>
  </si>
  <si>
    <t>0.105164</t>
  </si>
  <si>
    <t>0.113577</t>
  </si>
  <si>
    <t>0.150111</t>
  </si>
  <si>
    <t>0.139298</t>
  </si>
  <si>
    <t>0.175559</t>
  </si>
  <si>
    <t>0.164507</t>
  </si>
  <si>
    <t>0.145809</t>
  </si>
  <si>
    <t>0.153840</t>
  </si>
  <si>
    <t>0.105106</t>
  </si>
  <si>
    <t>0.119451</t>
  </si>
  <si>
    <t>0.124723</t>
  </si>
  <si>
    <t>0.139323</t>
  </si>
  <si>
    <t>0.188560</t>
  </si>
  <si>
    <t>0.178027</t>
  </si>
  <si>
    <t>0.141167</t>
  </si>
  <si>
    <t>0.130019</t>
  </si>
  <si>
    <t>0.647614</t>
  </si>
  <si>
    <t>0.669002</t>
  </si>
  <si>
    <t>0.074502</t>
  </si>
  <si>
    <t>0.062489</t>
  </si>
  <si>
    <t>0.079536</t>
  </si>
  <si>
    <t>0.081066</t>
  </si>
  <si>
    <t>0.021086</t>
  </si>
  <si>
    <t>0.019389</t>
  </si>
  <si>
    <t>0.018407</t>
  </si>
  <si>
    <t>0.016715</t>
  </si>
  <si>
    <t>0.332647</t>
  </si>
  <si>
    <t>0.330432</t>
  </si>
  <si>
    <t>0.006764</t>
  </si>
  <si>
    <t>0.008414</t>
  </si>
  <si>
    <t>0.447328</t>
  </si>
  <si>
    <t>0.444923</t>
  </si>
  <si>
    <t>RMSE original</t>
  </si>
  <si>
    <t>RMSE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</si>
</sst>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6" formatCode="0.0000"/>
    <numFmt numFmtId="171" formatCode="#,##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164" fontId="0" fillId="0" borderId="0" xfId="0" applyNumberFormat="1"/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vertical="center" wrapText="1"/>
    </xf>
    <xf numFmtId="164" fontId="1" fillId="0" borderId="0" xfId="0" applyNumberFormat="1" applyFont="1"/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66" fontId="0" fillId="0" borderId="0" xfId="0" applyNumberFormat="1"/>
    <xf numFmtId="166" fontId="1" fillId="0" borderId="0" xfId="0" applyNumberFormat="1" applyFont="1"/>
    <xf numFmtId="0" fontId="1" fillId="0" borderId="0" xfId="0" applyFont="1"/>
    <xf numFmtId="171" fontId="0" fillId="0" borderId="0" xfId="0" applyNumberFormat="1"/>
    <xf numFmtId="171" fontId="1" fillId="0" borderId="0" xfId="0" applyNumberFormat="1" applyFont="1"/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C7CE-FFAB-4CB7-9351-00AD8C1E8753}">
  <dimension ref="A1:R38"/>
  <sheetViews>
    <sheetView topLeftCell="E1" zoomScale="115" zoomScaleNormal="115" workbookViewId="0">
      <pane ySplit="1" topLeftCell="A15" activePane="bottomLeft" state="frozen"/>
      <selection pane="bottomLeft" activeCell="M33" sqref="M33"/>
    </sheetView>
  </sheetViews>
  <sheetFormatPr baseColWidth="10" defaultRowHeight="14.4" x14ac:dyDescent="0.3"/>
  <cols>
    <col min="12" max="12" width="12.33203125" bestFit="1" customWidth="1"/>
    <col min="16" max="16" width="12.33203125" bestFit="1" customWidth="1"/>
    <col min="17" max="17" width="11.5546875" bestFit="1" customWidth="1"/>
    <col min="18" max="18" width="10.21875" customWidth="1"/>
  </cols>
  <sheetData>
    <row r="1" spans="1:18" ht="27.6" x14ac:dyDescent="0.3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9</v>
      </c>
      <c r="J1" s="1" t="s">
        <v>10</v>
      </c>
      <c r="L1" s="19" t="s">
        <v>7</v>
      </c>
      <c r="M1" s="19" t="s">
        <v>8</v>
      </c>
      <c r="N1" s="19" t="s">
        <v>143</v>
      </c>
      <c r="P1" s="19" t="s">
        <v>214</v>
      </c>
      <c r="Q1" s="19" t="s">
        <v>215</v>
      </c>
      <c r="R1" s="19" t="s">
        <v>143</v>
      </c>
    </row>
    <row r="2" spans="1:18" x14ac:dyDescent="0.3">
      <c r="A2" s="1">
        <v>18</v>
      </c>
      <c r="B2" s="2">
        <v>4</v>
      </c>
      <c r="C2" s="2">
        <v>6</v>
      </c>
      <c r="D2" s="3">
        <v>270380067</v>
      </c>
      <c r="E2" s="3">
        <v>270432630</v>
      </c>
      <c r="F2" s="3">
        <v>78694157</v>
      </c>
      <c r="G2" s="3">
        <v>78678862</v>
      </c>
      <c r="H2" s="3">
        <v>89466534</v>
      </c>
      <c r="I2" s="14" t="s">
        <v>11</v>
      </c>
      <c r="J2" s="14" t="s">
        <v>12</v>
      </c>
      <c r="L2" s="4">
        <f>ABS((H2-F2))/H2</f>
        <v>0.12040677690721761</v>
      </c>
      <c r="M2" s="4">
        <f>ABS(H2-G2)/H2</f>
        <v>0.12057773468680479</v>
      </c>
      <c r="N2" s="4">
        <f>M2-L2</f>
        <v>1.7095777958717195E-4</v>
      </c>
      <c r="P2" s="20">
        <f>((F2-H2)/1000000)^2</f>
        <v>116.04410623012902</v>
      </c>
      <c r="Q2" s="20">
        <f>((G2-H2)/1000000)^2</f>
        <v>116.37386717958401</v>
      </c>
      <c r="R2" s="17">
        <f>Q2-P2</f>
        <v>0.32976094945499312</v>
      </c>
    </row>
    <row r="3" spans="1:18" x14ac:dyDescent="0.3">
      <c r="A3" s="1">
        <v>19</v>
      </c>
      <c r="B3" s="2">
        <v>4</v>
      </c>
      <c r="C3" s="2">
        <v>6</v>
      </c>
      <c r="D3" s="3">
        <v>270380067</v>
      </c>
      <c r="E3" s="3">
        <v>270432630</v>
      </c>
      <c r="F3" s="3">
        <v>28609634</v>
      </c>
      <c r="G3" s="3">
        <v>28604073</v>
      </c>
      <c r="H3" s="3">
        <v>22749088</v>
      </c>
      <c r="I3" s="14" t="s">
        <v>13</v>
      </c>
      <c r="J3" s="14" t="s">
        <v>14</v>
      </c>
      <c r="L3" s="4">
        <f t="shared" ref="L3:L37" si="0">ABS((H3-F3))/H3</f>
        <v>0.25761674489983949</v>
      </c>
      <c r="M3" s="4">
        <f t="shared" ref="M3:M37" si="1">ABS(H3-G3)/H3</f>
        <v>0.25737229553993551</v>
      </c>
      <c r="N3" s="4">
        <f t="shared" ref="N3:N38" si="2">M3-L3</f>
        <v>-2.4444935990397543E-4</v>
      </c>
      <c r="P3" s="20">
        <f t="shared" ref="P3:P38" si="3">((F3-H3)/1000000)^2</f>
        <v>34.345999418116001</v>
      </c>
      <c r="Q3" s="20">
        <f t="shared" ref="Q3:Q38" si="4">((G3-H3)/1000000)^2</f>
        <v>34.280849350225004</v>
      </c>
      <c r="R3" s="17">
        <f t="shared" ref="R3:R38" si="5">Q3-P3</f>
        <v>-6.5150067890996866E-2</v>
      </c>
    </row>
    <row r="4" spans="1:18" x14ac:dyDescent="0.3">
      <c r="A4" s="1">
        <v>20</v>
      </c>
      <c r="B4" s="2">
        <v>4</v>
      </c>
      <c r="C4" s="2">
        <v>6</v>
      </c>
      <c r="D4" s="3">
        <v>270380067</v>
      </c>
      <c r="E4" s="3">
        <v>270432630</v>
      </c>
      <c r="F4" s="3">
        <v>42017474</v>
      </c>
      <c r="G4" s="3">
        <v>42009307</v>
      </c>
      <c r="H4" s="3">
        <v>39186303</v>
      </c>
      <c r="I4" s="14" t="s">
        <v>15</v>
      </c>
      <c r="J4" s="14" t="s">
        <v>16</v>
      </c>
      <c r="L4" s="4">
        <f t="shared" si="0"/>
        <v>7.2248994757173182E-2</v>
      </c>
      <c r="M4" s="4">
        <f t="shared" si="1"/>
        <v>7.2040580097591747E-2</v>
      </c>
      <c r="N4" s="4">
        <f t="shared" si="2"/>
        <v>-2.0841465958143512E-4</v>
      </c>
      <c r="P4" s="20">
        <f t="shared" si="3"/>
        <v>8.0155292312409987</v>
      </c>
      <c r="Q4" s="20">
        <f t="shared" si="4"/>
        <v>7.9693515840160005</v>
      </c>
      <c r="R4" s="17">
        <f t="shared" si="5"/>
        <v>-4.6177647224998175E-2</v>
      </c>
    </row>
    <row r="5" spans="1:18" x14ac:dyDescent="0.3">
      <c r="A5" s="1">
        <v>21</v>
      </c>
      <c r="B5" s="2">
        <v>4</v>
      </c>
      <c r="C5" s="2">
        <v>6</v>
      </c>
      <c r="D5" s="3">
        <v>270380067</v>
      </c>
      <c r="E5" s="3">
        <v>270432630</v>
      </c>
      <c r="F5" s="3">
        <v>54194867</v>
      </c>
      <c r="G5" s="3">
        <v>54184333</v>
      </c>
      <c r="H5" s="3">
        <v>57861619</v>
      </c>
      <c r="I5" s="14" t="s">
        <v>17</v>
      </c>
      <c r="J5" s="14" t="s">
        <v>18</v>
      </c>
      <c r="L5" s="4">
        <f t="shared" si="0"/>
        <v>6.3371057764560645E-2</v>
      </c>
      <c r="M5" s="4">
        <f t="shared" si="1"/>
        <v>6.3553112815595433E-2</v>
      </c>
      <c r="N5" s="4">
        <f t="shared" si="2"/>
        <v>1.8205505103478792E-4</v>
      </c>
      <c r="P5" s="20">
        <f t="shared" si="3"/>
        <v>13.445070229503999</v>
      </c>
      <c r="Q5" s="20">
        <f t="shared" si="4"/>
        <v>13.522432325796</v>
      </c>
      <c r="R5" s="17">
        <f t="shared" si="5"/>
        <v>7.736209629200097E-2</v>
      </c>
    </row>
    <row r="6" spans="1:18" x14ac:dyDescent="0.3">
      <c r="A6" s="1">
        <v>22</v>
      </c>
      <c r="B6" s="2">
        <v>4</v>
      </c>
      <c r="C6" s="2">
        <v>6</v>
      </c>
      <c r="D6" s="3">
        <v>270380067</v>
      </c>
      <c r="E6" s="3">
        <v>270432630</v>
      </c>
      <c r="F6" s="3">
        <v>22020388</v>
      </c>
      <c r="G6" s="3">
        <v>22016108</v>
      </c>
      <c r="H6" s="3">
        <v>14190824</v>
      </c>
      <c r="I6" s="14" t="s">
        <v>19</v>
      </c>
      <c r="J6" s="14" t="s">
        <v>20</v>
      </c>
      <c r="L6" s="4">
        <f t="shared" si="0"/>
        <v>0.55173427561359367</v>
      </c>
      <c r="M6" s="4">
        <f t="shared" si="1"/>
        <v>0.55143267226765691</v>
      </c>
      <c r="N6" s="4">
        <f t="shared" si="2"/>
        <v>-3.0160334593676286E-4</v>
      </c>
      <c r="P6" s="20">
        <f t="shared" si="3"/>
        <v>61.302072430096004</v>
      </c>
      <c r="Q6" s="20">
        <f t="shared" si="4"/>
        <v>61.235069680655997</v>
      </c>
      <c r="R6" s="17">
        <f t="shared" si="5"/>
        <v>-6.7002749440007392E-2</v>
      </c>
    </row>
    <row r="7" spans="1:18" x14ac:dyDescent="0.3">
      <c r="A7" s="1">
        <v>23</v>
      </c>
      <c r="B7" s="2">
        <v>4</v>
      </c>
      <c r="C7" s="2">
        <v>6</v>
      </c>
      <c r="D7" s="3">
        <v>270380067</v>
      </c>
      <c r="E7" s="3">
        <v>270432630</v>
      </c>
      <c r="F7" s="3">
        <v>44896110</v>
      </c>
      <c r="G7" s="3">
        <v>44887384</v>
      </c>
      <c r="H7" s="3">
        <v>46925699</v>
      </c>
      <c r="I7" s="14" t="s">
        <v>21</v>
      </c>
      <c r="J7" s="14" t="s">
        <v>22</v>
      </c>
      <c r="L7" s="4">
        <f t="shared" si="0"/>
        <v>4.325111917885336E-2</v>
      </c>
      <c r="M7" s="4">
        <f t="shared" si="1"/>
        <v>4.3437072722134623E-2</v>
      </c>
      <c r="N7" s="4">
        <f t="shared" si="2"/>
        <v>1.8595354328126285E-4</v>
      </c>
      <c r="P7" s="20">
        <f t="shared" si="3"/>
        <v>4.1192315089210005</v>
      </c>
      <c r="Q7" s="20">
        <f t="shared" si="4"/>
        <v>4.1547280392249997</v>
      </c>
      <c r="R7" s="17">
        <f t="shared" si="5"/>
        <v>3.549653030399913E-2</v>
      </c>
    </row>
    <row r="8" spans="1:18" x14ac:dyDescent="0.3">
      <c r="A8" s="1">
        <v>36</v>
      </c>
      <c r="B8" s="2">
        <v>7</v>
      </c>
      <c r="C8" s="2">
        <v>6</v>
      </c>
      <c r="D8" s="3">
        <v>243140464</v>
      </c>
      <c r="E8" s="3">
        <v>247623746</v>
      </c>
      <c r="F8" s="3">
        <v>44626255</v>
      </c>
      <c r="G8" s="3">
        <v>43818287</v>
      </c>
      <c r="H8" s="3">
        <v>51509756</v>
      </c>
      <c r="I8" s="14" t="s">
        <v>23</v>
      </c>
      <c r="J8" s="14" t="s">
        <v>24</v>
      </c>
      <c r="L8" s="4">
        <f t="shared" si="0"/>
        <v>0.13363489821229205</v>
      </c>
      <c r="M8" s="4">
        <f t="shared" si="1"/>
        <v>0.14932062578591909</v>
      </c>
      <c r="N8" s="4">
        <f t="shared" si="2"/>
        <v>1.5685727573627045E-2</v>
      </c>
      <c r="P8" s="20">
        <f t="shared" si="3"/>
        <v>47.382586017000996</v>
      </c>
      <c r="Q8" s="20">
        <f t="shared" si="4"/>
        <v>59.158695377960996</v>
      </c>
      <c r="R8" s="17">
        <f t="shared" si="5"/>
        <v>11.77610936096</v>
      </c>
    </row>
    <row r="9" spans="1:18" x14ac:dyDescent="0.3">
      <c r="A9" s="1">
        <v>37</v>
      </c>
      <c r="B9" s="2">
        <v>7</v>
      </c>
      <c r="C9" s="2">
        <v>6</v>
      </c>
      <c r="D9" s="3">
        <v>243140464</v>
      </c>
      <c r="E9" s="3">
        <v>247623746</v>
      </c>
      <c r="F9" s="3">
        <v>46457631</v>
      </c>
      <c r="G9" s="3">
        <v>45616505</v>
      </c>
      <c r="H9" s="3">
        <v>48593221</v>
      </c>
      <c r="I9" s="14" t="s">
        <v>25</v>
      </c>
      <c r="J9" s="14" t="s">
        <v>26</v>
      </c>
      <c r="L9" s="4">
        <f t="shared" si="0"/>
        <v>4.3948311226374562E-2</v>
      </c>
      <c r="M9" s="4">
        <f t="shared" si="1"/>
        <v>6.1257844998585297E-2</v>
      </c>
      <c r="N9" s="4">
        <f t="shared" si="2"/>
        <v>1.7309533772210735E-2</v>
      </c>
      <c r="P9" s="20">
        <f t="shared" si="3"/>
        <v>4.5607446481</v>
      </c>
      <c r="Q9" s="20">
        <f t="shared" si="4"/>
        <v>8.8608381446560003</v>
      </c>
      <c r="R9" s="17">
        <f t="shared" si="5"/>
        <v>4.3000934965560003</v>
      </c>
    </row>
    <row r="10" spans="1:18" x14ac:dyDescent="0.3">
      <c r="A10" s="1">
        <v>38</v>
      </c>
      <c r="B10" s="2">
        <v>7</v>
      </c>
      <c r="C10" s="2">
        <v>6</v>
      </c>
      <c r="D10" s="3">
        <v>243140464</v>
      </c>
      <c r="E10" s="3">
        <v>247623746</v>
      </c>
      <c r="F10" s="3">
        <v>57453973</v>
      </c>
      <c r="G10" s="3">
        <v>56413756</v>
      </c>
      <c r="H10" s="3">
        <v>67822136</v>
      </c>
      <c r="I10" s="14" t="s">
        <v>27</v>
      </c>
      <c r="J10" s="14" t="s">
        <v>28</v>
      </c>
      <c r="L10" s="4">
        <f t="shared" si="0"/>
        <v>0.15287284670597812</v>
      </c>
      <c r="M10" s="4">
        <f t="shared" si="1"/>
        <v>0.16821027282302051</v>
      </c>
      <c r="N10" s="4">
        <f t="shared" si="2"/>
        <v>1.5337426117042391E-2</v>
      </c>
      <c r="P10" s="20">
        <f t="shared" si="3"/>
        <v>107.49880399456899</v>
      </c>
      <c r="Q10" s="20">
        <f t="shared" si="4"/>
        <v>130.15113422439998</v>
      </c>
      <c r="R10" s="17">
        <f t="shared" si="5"/>
        <v>22.652330229830994</v>
      </c>
    </row>
    <row r="11" spans="1:18" x14ac:dyDescent="0.3">
      <c r="A11" s="1">
        <v>39</v>
      </c>
      <c r="B11" s="2">
        <v>7</v>
      </c>
      <c r="C11" s="2">
        <v>6</v>
      </c>
      <c r="D11" s="3">
        <v>243140464</v>
      </c>
      <c r="E11" s="3">
        <v>247623746</v>
      </c>
      <c r="F11" s="3">
        <v>50370563</v>
      </c>
      <c r="G11" s="3">
        <v>49458593</v>
      </c>
      <c r="H11" s="3">
        <v>43540788</v>
      </c>
      <c r="I11" s="14" t="s">
        <v>29</v>
      </c>
      <c r="J11" s="14" t="s">
        <v>30</v>
      </c>
      <c r="L11" s="4">
        <f t="shared" si="0"/>
        <v>0.1568592419595162</v>
      </c>
      <c r="M11" s="4">
        <f t="shared" si="1"/>
        <v>0.13591405373738297</v>
      </c>
      <c r="N11" s="4">
        <f t="shared" si="2"/>
        <v>-2.0945188222133232E-2</v>
      </c>
      <c r="P11" s="20">
        <f t="shared" si="3"/>
        <v>46.645826550624996</v>
      </c>
      <c r="Q11" s="20">
        <f t="shared" si="4"/>
        <v>35.020416018025003</v>
      </c>
      <c r="R11" s="17">
        <f t="shared" si="5"/>
        <v>-11.625410532599993</v>
      </c>
    </row>
    <row r="12" spans="1:18" x14ac:dyDescent="0.3">
      <c r="A12" s="1">
        <v>40</v>
      </c>
      <c r="B12" s="2">
        <v>7</v>
      </c>
      <c r="C12" s="2">
        <v>6</v>
      </c>
      <c r="D12" s="3">
        <v>243140464</v>
      </c>
      <c r="E12" s="3">
        <v>247623746</v>
      </c>
      <c r="F12" s="3">
        <v>27583715</v>
      </c>
      <c r="G12" s="3">
        <v>27084305</v>
      </c>
      <c r="H12" s="3">
        <v>24825535</v>
      </c>
      <c r="I12" s="14" t="s">
        <v>31</v>
      </c>
      <c r="J12" s="14" t="s">
        <v>32</v>
      </c>
      <c r="L12" s="4">
        <f t="shared" si="0"/>
        <v>0.11110254018694864</v>
      </c>
      <c r="M12" s="4">
        <f t="shared" si="1"/>
        <v>9.0985753177121861E-2</v>
      </c>
      <c r="N12" s="4">
        <f t="shared" si="2"/>
        <v>-2.0116787009826775E-2</v>
      </c>
      <c r="P12" s="20">
        <f t="shared" si="3"/>
        <v>7.6075569123999989</v>
      </c>
      <c r="Q12" s="20">
        <f t="shared" si="4"/>
        <v>5.1020419129000008</v>
      </c>
      <c r="R12" s="17">
        <f t="shared" si="5"/>
        <v>-2.5055149994999981</v>
      </c>
    </row>
    <row r="13" spans="1:18" x14ac:dyDescent="0.3">
      <c r="A13" s="1">
        <v>41</v>
      </c>
      <c r="B13" s="2">
        <v>7</v>
      </c>
      <c r="C13" s="2">
        <v>6</v>
      </c>
      <c r="D13" s="3">
        <v>243140464</v>
      </c>
      <c r="E13" s="3">
        <v>247623746</v>
      </c>
      <c r="F13" s="3">
        <v>21131610</v>
      </c>
      <c r="G13" s="3">
        <v>20749018</v>
      </c>
      <c r="H13" s="3">
        <v>6849028</v>
      </c>
      <c r="I13" s="15">
        <v>2085344</v>
      </c>
      <c r="J13" s="15">
        <v>2029484</v>
      </c>
      <c r="L13" s="4">
        <f t="shared" si="0"/>
        <v>2.0853443729533594</v>
      </c>
      <c r="M13" s="4">
        <f t="shared" si="1"/>
        <v>2.0294835997166314</v>
      </c>
      <c r="N13" s="4">
        <f t="shared" si="2"/>
        <v>-5.5860773236728001E-2</v>
      </c>
      <c r="P13" s="20">
        <f t="shared" si="3"/>
        <v>203.992148586724</v>
      </c>
      <c r="Q13" s="20">
        <f t="shared" si="4"/>
        <v>193.20972200010002</v>
      </c>
      <c r="R13" s="17">
        <f t="shared" si="5"/>
        <v>-10.782426586623984</v>
      </c>
    </row>
    <row r="14" spans="1:18" x14ac:dyDescent="0.3">
      <c r="A14" s="1">
        <v>54</v>
      </c>
      <c r="B14" s="2">
        <v>10</v>
      </c>
      <c r="C14" s="2">
        <v>6</v>
      </c>
      <c r="D14" s="3">
        <v>213535796</v>
      </c>
      <c r="E14" s="3">
        <v>222572856</v>
      </c>
      <c r="F14" s="3">
        <v>40691609</v>
      </c>
      <c r="G14" s="3">
        <v>39039420</v>
      </c>
      <c r="H14" s="3">
        <v>40876440</v>
      </c>
      <c r="I14" s="14" t="s">
        <v>33</v>
      </c>
      <c r="J14" s="14" t="s">
        <v>34</v>
      </c>
      <c r="L14" s="4">
        <f t="shared" si="0"/>
        <v>4.5217000306288901E-3</v>
      </c>
      <c r="M14" s="4">
        <f t="shared" si="1"/>
        <v>4.4940802085504508E-2</v>
      </c>
      <c r="N14" s="4">
        <f t="shared" si="2"/>
        <v>4.0419102054875616E-2</v>
      </c>
      <c r="P14" s="20">
        <f t="shared" si="3"/>
        <v>3.4162498560999996E-2</v>
      </c>
      <c r="Q14" s="20">
        <f t="shared" si="4"/>
        <v>3.3746424804000004</v>
      </c>
      <c r="R14" s="17">
        <f t="shared" si="5"/>
        <v>3.3404799818390005</v>
      </c>
    </row>
    <row r="15" spans="1:18" x14ac:dyDescent="0.3">
      <c r="A15" s="1">
        <v>55</v>
      </c>
      <c r="B15" s="2">
        <v>10</v>
      </c>
      <c r="C15" s="2">
        <v>6</v>
      </c>
      <c r="D15" s="3">
        <v>213535796</v>
      </c>
      <c r="E15" s="3">
        <v>222572856</v>
      </c>
      <c r="F15" s="3">
        <v>39802129</v>
      </c>
      <c r="G15" s="3">
        <v>38186055</v>
      </c>
      <c r="H15" s="3">
        <v>40978972</v>
      </c>
      <c r="I15" s="14" t="s">
        <v>35</v>
      </c>
      <c r="J15" s="14" t="s">
        <v>36</v>
      </c>
      <c r="L15" s="4">
        <f t="shared" si="0"/>
        <v>2.8718216747848139E-2</v>
      </c>
      <c r="M15" s="4">
        <f t="shared" si="1"/>
        <v>6.8154881972149028E-2</v>
      </c>
      <c r="N15" s="4">
        <f t="shared" si="2"/>
        <v>3.9436665224300893E-2</v>
      </c>
      <c r="P15" s="20">
        <f t="shared" si="3"/>
        <v>1.3849594466490003</v>
      </c>
      <c r="Q15" s="20">
        <f t="shared" si="4"/>
        <v>7.8003853688890006</v>
      </c>
      <c r="R15" s="17">
        <f t="shared" si="5"/>
        <v>6.4154259222400007</v>
      </c>
    </row>
    <row r="16" spans="1:18" x14ac:dyDescent="0.3">
      <c r="A16" s="1">
        <v>56</v>
      </c>
      <c r="B16" s="2">
        <v>10</v>
      </c>
      <c r="C16" s="2">
        <v>6</v>
      </c>
      <c r="D16" s="3">
        <v>213535796</v>
      </c>
      <c r="E16" s="3">
        <v>222572856</v>
      </c>
      <c r="F16" s="3">
        <v>50569696</v>
      </c>
      <c r="G16" s="3">
        <v>48516430</v>
      </c>
      <c r="H16" s="3">
        <v>49722137</v>
      </c>
      <c r="I16" s="14" t="s">
        <v>37</v>
      </c>
      <c r="J16" s="14" t="s">
        <v>38</v>
      </c>
      <c r="L16" s="4">
        <f t="shared" si="0"/>
        <v>1.7045908545724815E-2</v>
      </c>
      <c r="M16" s="4">
        <f t="shared" si="1"/>
        <v>2.4248897427719168E-2</v>
      </c>
      <c r="N16" s="4">
        <f t="shared" si="2"/>
        <v>7.202988881994353E-3</v>
      </c>
      <c r="P16" s="20">
        <f t="shared" si="3"/>
        <v>0.71835625848099993</v>
      </c>
      <c r="Q16" s="20">
        <f t="shared" si="4"/>
        <v>1.4537293698490001</v>
      </c>
      <c r="R16" s="17">
        <f t="shared" si="5"/>
        <v>0.73537311136800021</v>
      </c>
    </row>
    <row r="17" spans="1:18" x14ac:dyDescent="0.3">
      <c r="A17" s="1">
        <v>57</v>
      </c>
      <c r="B17" s="2">
        <v>10</v>
      </c>
      <c r="C17" s="2">
        <v>6</v>
      </c>
      <c r="D17" s="3">
        <v>213535796</v>
      </c>
      <c r="E17" s="3">
        <v>222572856</v>
      </c>
      <c r="F17" s="3">
        <v>40070017</v>
      </c>
      <c r="G17" s="3">
        <v>38443066</v>
      </c>
      <c r="H17" s="3">
        <v>37745156</v>
      </c>
      <c r="I17" s="14" t="s">
        <v>39</v>
      </c>
      <c r="J17" s="14" t="s">
        <v>40</v>
      </c>
      <c r="L17" s="4">
        <f t="shared" si="0"/>
        <v>6.1593625417788712E-2</v>
      </c>
      <c r="M17" s="4">
        <f t="shared" si="1"/>
        <v>1.8490054723843241E-2</v>
      </c>
      <c r="N17" s="4">
        <f t="shared" si="2"/>
        <v>-4.3103570693945471E-2</v>
      </c>
      <c r="P17" s="20">
        <f t="shared" si="3"/>
        <v>5.4049786693209994</v>
      </c>
      <c r="Q17" s="20">
        <f t="shared" si="4"/>
        <v>0.48707836810000005</v>
      </c>
      <c r="R17" s="17">
        <f t="shared" si="5"/>
        <v>-4.9179003012209996</v>
      </c>
    </row>
    <row r="18" spans="1:18" x14ac:dyDescent="0.3">
      <c r="A18" s="1">
        <v>58</v>
      </c>
      <c r="B18" s="2">
        <v>10</v>
      </c>
      <c r="C18" s="2">
        <v>6</v>
      </c>
      <c r="D18" s="3">
        <v>213535796</v>
      </c>
      <c r="E18" s="3">
        <v>222572856</v>
      </c>
      <c r="F18" s="3">
        <v>37356841</v>
      </c>
      <c r="G18" s="3">
        <v>35840052</v>
      </c>
      <c r="H18" s="3">
        <v>33134207</v>
      </c>
      <c r="I18" s="14" t="s">
        <v>41</v>
      </c>
      <c r="J18" s="14" t="s">
        <v>42</v>
      </c>
      <c r="L18" s="4">
        <f t="shared" si="0"/>
        <v>0.12744032171948463</v>
      </c>
      <c r="M18" s="4">
        <f t="shared" si="1"/>
        <v>8.1663188740264708E-2</v>
      </c>
      <c r="N18" s="4">
        <f t="shared" si="2"/>
        <v>-4.5777132979219926E-2</v>
      </c>
      <c r="P18" s="20">
        <f t="shared" si="3"/>
        <v>17.830637897956002</v>
      </c>
      <c r="Q18" s="20">
        <f t="shared" si="4"/>
        <v>7.3215971640250004</v>
      </c>
      <c r="R18" s="17">
        <f t="shared" si="5"/>
        <v>-10.509040733931002</v>
      </c>
    </row>
    <row r="19" spans="1:18" x14ac:dyDescent="0.3">
      <c r="A19" s="1">
        <v>59</v>
      </c>
      <c r="B19" s="2">
        <v>10</v>
      </c>
      <c r="C19" s="2">
        <v>6</v>
      </c>
      <c r="D19" s="3">
        <v>213535796</v>
      </c>
      <c r="E19" s="3">
        <v>222572856</v>
      </c>
      <c r="F19" s="3">
        <v>14082564</v>
      </c>
      <c r="G19" s="3">
        <v>13510773</v>
      </c>
      <c r="H19" s="3">
        <v>11078884</v>
      </c>
      <c r="I19" s="14" t="s">
        <v>43</v>
      </c>
      <c r="J19" s="14" t="s">
        <v>44</v>
      </c>
      <c r="L19" s="4">
        <f t="shared" si="0"/>
        <v>0.27111756021635391</v>
      </c>
      <c r="M19" s="4">
        <f t="shared" si="1"/>
        <v>0.21950667594317261</v>
      </c>
      <c r="N19" s="4">
        <f t="shared" si="2"/>
        <v>-5.1610884273181307E-2</v>
      </c>
      <c r="P19" s="20">
        <f t="shared" si="3"/>
        <v>9.0220935424000004</v>
      </c>
      <c r="Q19" s="20">
        <f t="shared" si="4"/>
        <v>5.9140841083210001</v>
      </c>
      <c r="R19" s="17">
        <f t="shared" si="5"/>
        <v>-3.1080094340790003</v>
      </c>
    </row>
    <row r="20" spans="1:18" x14ac:dyDescent="0.3">
      <c r="A20" s="1">
        <v>72</v>
      </c>
      <c r="B20" s="2">
        <v>13</v>
      </c>
      <c r="C20" s="2">
        <v>6</v>
      </c>
      <c r="D20" s="3">
        <v>229349815</v>
      </c>
      <c r="E20" s="3">
        <v>231593306</v>
      </c>
      <c r="F20" s="3">
        <v>32926898</v>
      </c>
      <c r="G20" s="3">
        <v>32607928</v>
      </c>
      <c r="H20" s="3">
        <v>34994083</v>
      </c>
      <c r="I20" s="14" t="s">
        <v>45</v>
      </c>
      <c r="J20" s="14" t="s">
        <v>46</v>
      </c>
      <c r="L20" s="4">
        <f t="shared" si="0"/>
        <v>5.9072415185161445E-2</v>
      </c>
      <c r="M20" s="4">
        <f t="shared" si="1"/>
        <v>6.8187384707294657E-2</v>
      </c>
      <c r="N20" s="4">
        <f t="shared" si="2"/>
        <v>9.1149695221332122E-3</v>
      </c>
      <c r="P20" s="20">
        <f t="shared" si="3"/>
        <v>4.2732538242249989</v>
      </c>
      <c r="Q20" s="20">
        <f t="shared" si="4"/>
        <v>5.6937356840250004</v>
      </c>
      <c r="R20" s="17">
        <f t="shared" si="5"/>
        <v>1.4204818598000015</v>
      </c>
    </row>
    <row r="21" spans="1:18" x14ac:dyDescent="0.3">
      <c r="A21" s="1">
        <v>73</v>
      </c>
      <c r="B21" s="2">
        <v>13</v>
      </c>
      <c r="C21" s="2">
        <v>6</v>
      </c>
      <c r="D21" s="3">
        <v>229349815</v>
      </c>
      <c r="E21" s="3">
        <v>231593306</v>
      </c>
      <c r="F21" s="3">
        <v>34860328</v>
      </c>
      <c r="G21" s="3">
        <v>34522629</v>
      </c>
      <c r="H21" s="3">
        <v>30549164</v>
      </c>
      <c r="I21" s="14" t="s">
        <v>47</v>
      </c>
      <c r="J21" s="14" t="s">
        <v>48</v>
      </c>
      <c r="L21" s="4">
        <f t="shared" si="0"/>
        <v>0.14112215967677544</v>
      </c>
      <c r="M21" s="4">
        <f t="shared" si="1"/>
        <v>0.13006788008994288</v>
      </c>
      <c r="N21" s="4">
        <f t="shared" si="2"/>
        <v>-1.1054279586832555E-2</v>
      </c>
      <c r="P21" s="20">
        <f t="shared" si="3"/>
        <v>18.586135034895999</v>
      </c>
      <c r="Q21" s="20">
        <f t="shared" si="4"/>
        <v>15.788424106224999</v>
      </c>
      <c r="R21" s="17">
        <f t="shared" si="5"/>
        <v>-2.797710928671</v>
      </c>
    </row>
    <row r="22" spans="1:18" x14ac:dyDescent="0.3">
      <c r="A22" s="1">
        <v>74</v>
      </c>
      <c r="B22" s="2">
        <v>13</v>
      </c>
      <c r="C22" s="2">
        <v>6</v>
      </c>
      <c r="D22" s="3">
        <v>229349815</v>
      </c>
      <c r="E22" s="3">
        <v>231593306</v>
      </c>
      <c r="F22" s="3">
        <v>35550545</v>
      </c>
      <c r="G22" s="3">
        <v>35206160</v>
      </c>
      <c r="H22" s="3">
        <v>37207777</v>
      </c>
      <c r="I22" s="14" t="s">
        <v>49</v>
      </c>
      <c r="J22" s="14" t="s">
        <v>50</v>
      </c>
      <c r="L22" s="4">
        <f t="shared" si="0"/>
        <v>4.4539935831157021E-2</v>
      </c>
      <c r="M22" s="4">
        <f t="shared" si="1"/>
        <v>5.3795662127302045E-2</v>
      </c>
      <c r="N22" s="4">
        <f t="shared" si="2"/>
        <v>9.255726296145024E-3</v>
      </c>
      <c r="P22" s="20">
        <f t="shared" si="3"/>
        <v>2.746417901824</v>
      </c>
      <c r="Q22" s="20">
        <f t="shared" si="4"/>
        <v>4.0064706146890003</v>
      </c>
      <c r="R22" s="17">
        <f t="shared" si="5"/>
        <v>1.2600527128650003</v>
      </c>
    </row>
    <row r="23" spans="1:18" x14ac:dyDescent="0.3">
      <c r="A23" s="1">
        <v>75</v>
      </c>
      <c r="B23" s="2">
        <v>13</v>
      </c>
      <c r="C23" s="2">
        <v>6</v>
      </c>
      <c r="D23" s="3">
        <v>229349815</v>
      </c>
      <c r="E23" s="3">
        <v>231593306</v>
      </c>
      <c r="F23" s="3">
        <v>46869401</v>
      </c>
      <c r="G23" s="3">
        <v>46415367</v>
      </c>
      <c r="H23" s="3">
        <v>46970761</v>
      </c>
      <c r="I23" s="14" t="s">
        <v>51</v>
      </c>
      <c r="J23" s="14" t="s">
        <v>52</v>
      </c>
      <c r="L23" s="4">
        <f t="shared" si="0"/>
        <v>2.1579382118164956E-3</v>
      </c>
      <c r="M23" s="4">
        <f t="shared" si="1"/>
        <v>1.1824249558145332E-2</v>
      </c>
      <c r="N23" s="4">
        <f t="shared" si="2"/>
        <v>9.6663113463288375E-3</v>
      </c>
      <c r="P23" s="20">
        <f t="shared" si="3"/>
        <v>1.0273849600000001E-2</v>
      </c>
      <c r="Q23" s="20">
        <f t="shared" si="4"/>
        <v>0.30846249523600006</v>
      </c>
      <c r="R23" s="17">
        <f t="shared" si="5"/>
        <v>0.29818864563600006</v>
      </c>
    </row>
    <row r="24" spans="1:18" x14ac:dyDescent="0.3">
      <c r="A24" s="1">
        <v>76</v>
      </c>
      <c r="B24" s="2">
        <v>13</v>
      </c>
      <c r="C24" s="2">
        <v>6</v>
      </c>
      <c r="D24" s="3">
        <v>229349815</v>
      </c>
      <c r="E24" s="3">
        <v>231593306</v>
      </c>
      <c r="F24" s="3">
        <v>54926218</v>
      </c>
      <c r="G24" s="3">
        <v>54394136</v>
      </c>
      <c r="H24" s="3">
        <v>53064270</v>
      </c>
      <c r="I24" s="14" t="s">
        <v>53</v>
      </c>
      <c r="J24" s="14" t="s">
        <v>54</v>
      </c>
      <c r="L24" s="4">
        <f t="shared" si="0"/>
        <v>3.5088544514039297E-2</v>
      </c>
      <c r="M24" s="4">
        <f t="shared" si="1"/>
        <v>2.5061420801605297E-2</v>
      </c>
      <c r="N24" s="4">
        <f t="shared" si="2"/>
        <v>-1.0027123712434E-2</v>
      </c>
      <c r="P24" s="20">
        <f t="shared" si="3"/>
        <v>3.4668503547039999</v>
      </c>
      <c r="Q24" s="20">
        <f t="shared" si="4"/>
        <v>1.7685435779559999</v>
      </c>
      <c r="R24" s="17">
        <f t="shared" si="5"/>
        <v>-1.698306776748</v>
      </c>
    </row>
    <row r="25" spans="1:18" x14ac:dyDescent="0.3">
      <c r="A25" s="1">
        <v>77</v>
      </c>
      <c r="B25" s="2">
        <v>13</v>
      </c>
      <c r="C25" s="2">
        <v>6</v>
      </c>
      <c r="D25" s="3">
        <v>229349815</v>
      </c>
      <c r="E25" s="3">
        <v>231593306</v>
      </c>
      <c r="F25" s="3">
        <v>26459917</v>
      </c>
      <c r="G25" s="3">
        <v>26203595</v>
      </c>
      <c r="H25" s="3">
        <v>26563761</v>
      </c>
      <c r="I25" s="14" t="s">
        <v>55</v>
      </c>
      <c r="J25" s="14" t="s">
        <v>56</v>
      </c>
      <c r="L25" s="4">
        <f t="shared" si="0"/>
        <v>3.9092355935592101E-3</v>
      </c>
      <c r="M25" s="4">
        <f t="shared" si="1"/>
        <v>1.3558546924134727E-2</v>
      </c>
      <c r="N25" s="4">
        <f t="shared" si="2"/>
        <v>9.6493113305755156E-3</v>
      </c>
      <c r="P25" s="20">
        <f t="shared" si="3"/>
        <v>1.0783576336000002E-2</v>
      </c>
      <c r="Q25" s="20">
        <f t="shared" si="4"/>
        <v>0.12971954755599999</v>
      </c>
      <c r="R25" s="17">
        <f t="shared" si="5"/>
        <v>0.11893597121999999</v>
      </c>
    </row>
    <row r="26" spans="1:18" x14ac:dyDescent="0.3">
      <c r="A26" s="1">
        <v>90</v>
      </c>
      <c r="B26" s="2">
        <v>16</v>
      </c>
      <c r="C26" s="2">
        <v>6</v>
      </c>
      <c r="D26" s="3">
        <v>279236469</v>
      </c>
      <c r="E26" s="3">
        <v>272623170</v>
      </c>
      <c r="F26" s="3">
        <v>38867014</v>
      </c>
      <c r="G26" s="3">
        <v>39809850</v>
      </c>
      <c r="H26" s="3">
        <v>26687496</v>
      </c>
      <c r="I26" s="14" t="s">
        <v>57</v>
      </c>
      <c r="J26" s="14" t="s">
        <v>58</v>
      </c>
      <c r="L26" s="4">
        <f t="shared" si="0"/>
        <v>0.45637545013589886</v>
      </c>
      <c r="M26" s="4">
        <f t="shared" si="1"/>
        <v>0.49170420484559513</v>
      </c>
      <c r="N26" s="4">
        <f t="shared" si="2"/>
        <v>3.5328754709696264E-2</v>
      </c>
      <c r="P26" s="20">
        <f t="shared" si="3"/>
        <v>148.340658712324</v>
      </c>
      <c r="Q26" s="20">
        <f t="shared" si="4"/>
        <v>172.19617450131599</v>
      </c>
      <c r="R26" s="17">
        <f t="shared" si="5"/>
        <v>23.855515788991994</v>
      </c>
    </row>
    <row r="27" spans="1:18" x14ac:dyDescent="0.3">
      <c r="A27" s="1">
        <v>91</v>
      </c>
      <c r="B27" s="2">
        <v>16</v>
      </c>
      <c r="C27" s="2">
        <v>6</v>
      </c>
      <c r="D27" s="3">
        <v>279236469</v>
      </c>
      <c r="E27" s="3">
        <v>272623170</v>
      </c>
      <c r="F27" s="3">
        <v>42039070</v>
      </c>
      <c r="G27" s="3">
        <v>43058855</v>
      </c>
      <c r="H27" s="3">
        <v>44037552</v>
      </c>
      <c r="I27" s="14" t="s">
        <v>59</v>
      </c>
      <c r="J27" s="14" t="s">
        <v>60</v>
      </c>
      <c r="L27" s="4">
        <f t="shared" si="0"/>
        <v>4.5381314565350953E-2</v>
      </c>
      <c r="M27" s="4">
        <f t="shared" si="1"/>
        <v>2.222414633765292E-2</v>
      </c>
      <c r="N27" s="4">
        <f t="shared" si="2"/>
        <v>-2.3157168227698033E-2</v>
      </c>
      <c r="P27" s="20">
        <f t="shared" si="3"/>
        <v>3.9939303043240004</v>
      </c>
      <c r="Q27" s="20">
        <f t="shared" si="4"/>
        <v>0.95784781780900008</v>
      </c>
      <c r="R27" s="17">
        <f t="shared" si="5"/>
        <v>-3.0360824865150002</v>
      </c>
    </row>
    <row r="28" spans="1:18" x14ac:dyDescent="0.3">
      <c r="A28" s="1">
        <v>92</v>
      </c>
      <c r="B28" s="2">
        <v>16</v>
      </c>
      <c r="C28" s="2">
        <v>6</v>
      </c>
      <c r="D28" s="3">
        <v>279236469</v>
      </c>
      <c r="E28" s="3">
        <v>272623170</v>
      </c>
      <c r="F28" s="3">
        <v>29554509</v>
      </c>
      <c r="G28" s="3">
        <v>30271443</v>
      </c>
      <c r="H28" s="3">
        <v>24218698</v>
      </c>
      <c r="I28" s="14" t="s">
        <v>61</v>
      </c>
      <c r="J28" s="14" t="s">
        <v>62</v>
      </c>
      <c r="L28" s="4">
        <f t="shared" si="0"/>
        <v>0.22031783046305792</v>
      </c>
      <c r="M28" s="4">
        <f t="shared" si="1"/>
        <v>0.24992033015152176</v>
      </c>
      <c r="N28" s="4">
        <f t="shared" si="2"/>
        <v>2.9602499688463846E-2</v>
      </c>
      <c r="P28" s="20">
        <f t="shared" si="3"/>
        <v>28.470879027720997</v>
      </c>
      <c r="Q28" s="20">
        <f t="shared" si="4"/>
        <v>36.635722035024997</v>
      </c>
      <c r="R28" s="17">
        <f t="shared" si="5"/>
        <v>8.1648430073040004</v>
      </c>
    </row>
    <row r="29" spans="1:18" x14ac:dyDescent="0.3">
      <c r="A29" s="1">
        <v>93</v>
      </c>
      <c r="B29" s="2">
        <v>16</v>
      </c>
      <c r="C29" s="2">
        <v>6</v>
      </c>
      <c r="D29" s="3">
        <v>279236469</v>
      </c>
      <c r="E29" s="3">
        <v>272623170</v>
      </c>
      <c r="F29" s="3">
        <v>45569652</v>
      </c>
      <c r="G29" s="3">
        <v>46675082</v>
      </c>
      <c r="H29" s="3">
        <v>49834634</v>
      </c>
      <c r="I29" s="14" t="s">
        <v>63</v>
      </c>
      <c r="J29" s="14" t="s">
        <v>64</v>
      </c>
      <c r="L29" s="4">
        <f t="shared" si="0"/>
        <v>8.5582689340108334E-2</v>
      </c>
      <c r="M29" s="4">
        <f t="shared" si="1"/>
        <v>6.3400726490737344E-2</v>
      </c>
      <c r="N29" s="4">
        <f t="shared" si="2"/>
        <v>-2.218196284937099E-2</v>
      </c>
      <c r="P29" s="20">
        <f t="shared" si="3"/>
        <v>18.190071460323999</v>
      </c>
      <c r="Q29" s="20">
        <f t="shared" si="4"/>
        <v>9.9827688407040007</v>
      </c>
      <c r="R29" s="17">
        <f t="shared" si="5"/>
        <v>-8.2073026196199983</v>
      </c>
    </row>
    <row r="30" spans="1:18" x14ac:dyDescent="0.3">
      <c r="A30" s="1">
        <v>94</v>
      </c>
      <c r="B30" s="2">
        <v>16</v>
      </c>
      <c r="C30" s="2">
        <v>6</v>
      </c>
      <c r="D30" s="3">
        <v>279236469</v>
      </c>
      <c r="E30" s="3">
        <v>272623170</v>
      </c>
      <c r="F30" s="3">
        <v>40163666</v>
      </c>
      <c r="G30" s="3">
        <v>41137957</v>
      </c>
      <c r="H30" s="3">
        <v>46112536</v>
      </c>
      <c r="I30" s="14" t="s">
        <v>65</v>
      </c>
      <c r="J30" s="14" t="s">
        <v>66</v>
      </c>
      <c r="L30" s="4">
        <f t="shared" si="0"/>
        <v>0.12900765206233725</v>
      </c>
      <c r="M30" s="4">
        <f t="shared" si="1"/>
        <v>0.10787910255033469</v>
      </c>
      <c r="N30" s="4">
        <f t="shared" si="2"/>
        <v>-2.1128549512002562E-2</v>
      </c>
      <c r="P30" s="20">
        <f t="shared" si="3"/>
        <v>35.389054276900005</v>
      </c>
      <c r="Q30" s="20">
        <f t="shared" si="4"/>
        <v>24.746436227241002</v>
      </c>
      <c r="R30" s="17">
        <f t="shared" si="5"/>
        <v>-10.642618049659003</v>
      </c>
    </row>
    <row r="31" spans="1:18" x14ac:dyDescent="0.3">
      <c r="A31" s="1">
        <v>95</v>
      </c>
      <c r="B31" s="2">
        <v>16</v>
      </c>
      <c r="C31" s="2">
        <v>6</v>
      </c>
      <c r="D31" s="3">
        <v>279236469</v>
      </c>
      <c r="E31" s="3">
        <v>272623170</v>
      </c>
      <c r="F31" s="3">
        <v>76429260</v>
      </c>
      <c r="G31" s="3">
        <v>78283282</v>
      </c>
      <c r="H31" s="3">
        <v>88345554</v>
      </c>
      <c r="I31" s="14" t="s">
        <v>67</v>
      </c>
      <c r="J31" s="14" t="s">
        <v>68</v>
      </c>
      <c r="L31" s="4">
        <f t="shared" si="0"/>
        <v>0.13488278085844591</v>
      </c>
      <c r="M31" s="4">
        <f t="shared" si="1"/>
        <v>0.11389675591371581</v>
      </c>
      <c r="N31" s="4">
        <f t="shared" si="2"/>
        <v>-2.0986024944730092E-2</v>
      </c>
      <c r="P31" s="20">
        <f t="shared" si="3"/>
        <v>141.99806269443602</v>
      </c>
      <c r="Q31" s="20">
        <f t="shared" si="4"/>
        <v>101.24931780198401</v>
      </c>
      <c r="R31" s="17">
        <f t="shared" si="5"/>
        <v>-40.748744892452009</v>
      </c>
    </row>
    <row r="32" spans="1:18" x14ac:dyDescent="0.3">
      <c r="A32" s="1">
        <v>108</v>
      </c>
      <c r="B32" s="2">
        <v>19</v>
      </c>
      <c r="C32" s="2">
        <v>6</v>
      </c>
      <c r="D32" s="3">
        <v>328193803</v>
      </c>
      <c r="E32" s="3">
        <v>303080211</v>
      </c>
      <c r="F32" s="3">
        <v>79694622</v>
      </c>
      <c r="G32" s="3">
        <v>86298215</v>
      </c>
      <c r="H32" s="3">
        <v>98858120</v>
      </c>
      <c r="I32" s="14" t="s">
        <v>69</v>
      </c>
      <c r="J32" s="14" t="s">
        <v>70</v>
      </c>
      <c r="L32" s="4">
        <f t="shared" si="0"/>
        <v>0.19384849722005637</v>
      </c>
      <c r="M32" s="4">
        <f t="shared" si="1"/>
        <v>0.12704980632850393</v>
      </c>
      <c r="N32" s="4">
        <f t="shared" si="2"/>
        <v>-6.6798690891552437E-2</v>
      </c>
      <c r="P32" s="20">
        <f t="shared" si="3"/>
        <v>367.23965559600401</v>
      </c>
      <c r="Q32" s="20">
        <f t="shared" si="4"/>
        <v>157.751213609025</v>
      </c>
      <c r="R32" s="17">
        <f t="shared" si="5"/>
        <v>-209.48844198697901</v>
      </c>
    </row>
    <row r="33" spans="1:18" x14ac:dyDescent="0.3">
      <c r="A33" s="1">
        <v>109</v>
      </c>
      <c r="B33" s="2">
        <v>19</v>
      </c>
      <c r="C33" s="2">
        <v>6</v>
      </c>
      <c r="D33" s="3">
        <v>328193803</v>
      </c>
      <c r="E33" s="3">
        <v>303080211</v>
      </c>
      <c r="F33" s="3">
        <v>21787188</v>
      </c>
      <c r="G33" s="3">
        <v>23592501</v>
      </c>
      <c r="H33" s="3">
        <v>11398196</v>
      </c>
      <c r="I33" s="14" t="s">
        <v>71</v>
      </c>
      <c r="J33" s="15">
        <v>1069845</v>
      </c>
      <c r="L33" s="4">
        <f t="shared" si="0"/>
        <v>0.9114593221594014</v>
      </c>
      <c r="M33" s="4">
        <f t="shared" si="1"/>
        <v>1.0698451754997018</v>
      </c>
      <c r="N33" s="4">
        <f t="shared" si="2"/>
        <v>0.15838585334030042</v>
      </c>
      <c r="P33" s="20">
        <f t="shared" si="3"/>
        <v>107.93115477606401</v>
      </c>
      <c r="Q33" s="20">
        <f t="shared" si="4"/>
        <v>148.70107443302498</v>
      </c>
      <c r="R33" s="17">
        <f t="shared" si="5"/>
        <v>40.76991965696098</v>
      </c>
    </row>
    <row r="34" spans="1:18" x14ac:dyDescent="0.3">
      <c r="A34" s="1">
        <v>110</v>
      </c>
      <c r="B34" s="2">
        <v>19</v>
      </c>
      <c r="C34" s="2">
        <v>6</v>
      </c>
      <c r="D34" s="3">
        <v>328193803</v>
      </c>
      <c r="E34" s="3">
        <v>303080211</v>
      </c>
      <c r="F34" s="3">
        <v>52577451</v>
      </c>
      <c r="G34" s="3">
        <v>56934082</v>
      </c>
      <c r="H34" s="3">
        <v>53412640</v>
      </c>
      <c r="I34" s="14" t="s">
        <v>72</v>
      </c>
      <c r="J34" s="14" t="s">
        <v>73</v>
      </c>
      <c r="L34" s="4">
        <f t="shared" si="0"/>
        <v>1.5636542211731157E-2</v>
      </c>
      <c r="M34" s="4">
        <f t="shared" si="1"/>
        <v>6.5929001075400881E-2</v>
      </c>
      <c r="N34" s="4">
        <f t="shared" si="2"/>
        <v>5.0292458863669724E-2</v>
      </c>
      <c r="P34" s="20">
        <f t="shared" si="3"/>
        <v>0.69754066572099993</v>
      </c>
      <c r="Q34" s="20">
        <f t="shared" si="4"/>
        <v>12.400553759364</v>
      </c>
      <c r="R34" s="17">
        <f t="shared" si="5"/>
        <v>11.703013093642999</v>
      </c>
    </row>
    <row r="35" spans="1:18" x14ac:dyDescent="0.3">
      <c r="A35" s="1">
        <v>111</v>
      </c>
      <c r="B35" s="2">
        <v>19</v>
      </c>
      <c r="C35" s="2">
        <v>6</v>
      </c>
      <c r="D35" s="3">
        <v>328193803</v>
      </c>
      <c r="E35" s="3">
        <v>303080211</v>
      </c>
      <c r="F35" s="3">
        <v>64862871</v>
      </c>
      <c r="G35" s="3">
        <v>70237487</v>
      </c>
      <c r="H35" s="3">
        <v>78044183</v>
      </c>
      <c r="I35" s="14" t="s">
        <v>74</v>
      </c>
      <c r="J35" s="14" t="s">
        <v>75</v>
      </c>
      <c r="L35" s="4">
        <f t="shared" si="0"/>
        <v>0.16889550884272822</v>
      </c>
      <c r="M35" s="4">
        <f t="shared" si="1"/>
        <v>0.10002918475038684</v>
      </c>
      <c r="N35" s="4">
        <f t="shared" si="2"/>
        <v>-6.8866324092341377E-2</v>
      </c>
      <c r="P35" s="20">
        <f t="shared" si="3"/>
        <v>173.746986041344</v>
      </c>
      <c r="Q35" s="20">
        <f t="shared" si="4"/>
        <v>60.944502436415995</v>
      </c>
      <c r="R35" s="17">
        <f t="shared" si="5"/>
        <v>-112.802483604928</v>
      </c>
    </row>
    <row r="36" spans="1:18" x14ac:dyDescent="0.3">
      <c r="A36" s="1">
        <v>112</v>
      </c>
      <c r="B36" s="2">
        <v>19</v>
      </c>
      <c r="C36" s="2">
        <v>6</v>
      </c>
      <c r="D36" s="3">
        <v>328193803</v>
      </c>
      <c r="E36" s="3">
        <v>303080211</v>
      </c>
      <c r="F36" s="3">
        <v>29863546</v>
      </c>
      <c r="G36" s="3">
        <v>32338076</v>
      </c>
      <c r="H36" s="3">
        <v>24403501</v>
      </c>
      <c r="I36" s="14" t="s">
        <v>76</v>
      </c>
      <c r="J36" s="14" t="s">
        <v>77</v>
      </c>
      <c r="L36" s="4">
        <f t="shared" si="0"/>
        <v>0.2237402330100095</v>
      </c>
      <c r="M36" s="4">
        <f t="shared" si="1"/>
        <v>0.32514084761854456</v>
      </c>
      <c r="N36" s="4">
        <f t="shared" si="2"/>
        <v>0.10140061460853506</v>
      </c>
      <c r="P36" s="20">
        <f t="shared" si="3"/>
        <v>29.812091402025001</v>
      </c>
      <c r="Q36" s="20">
        <f t="shared" si="4"/>
        <v>62.957480430624997</v>
      </c>
      <c r="R36" s="17">
        <f t="shared" si="5"/>
        <v>33.145389028599993</v>
      </c>
    </row>
    <row r="37" spans="1:18" x14ac:dyDescent="0.3">
      <c r="A37" s="1">
        <v>113</v>
      </c>
      <c r="B37" s="2">
        <v>19</v>
      </c>
      <c r="C37" s="2">
        <v>6</v>
      </c>
      <c r="D37" s="3">
        <v>328193803</v>
      </c>
      <c r="E37" s="3">
        <v>303080211</v>
      </c>
      <c r="F37" s="3">
        <v>54294532</v>
      </c>
      <c r="G37" s="3">
        <v>58793443</v>
      </c>
      <c r="H37" s="3">
        <v>62077162</v>
      </c>
      <c r="I37" s="14" t="s">
        <v>78</v>
      </c>
      <c r="J37" s="14" t="s">
        <v>79</v>
      </c>
      <c r="L37" s="4">
        <f t="shared" si="0"/>
        <v>0.12537026096650489</v>
      </c>
      <c r="M37" s="4">
        <f t="shared" si="1"/>
        <v>5.2897376333022439E-2</v>
      </c>
      <c r="N37" s="4">
        <f t="shared" si="2"/>
        <v>-7.2472884633482448E-2</v>
      </c>
      <c r="P37" s="20">
        <f t="shared" si="3"/>
        <v>60.5693297169</v>
      </c>
      <c r="Q37" s="20">
        <f t="shared" si="4"/>
        <v>10.782810470961</v>
      </c>
      <c r="R37" s="17">
        <f t="shared" si="5"/>
        <v>-49.786519245939004</v>
      </c>
    </row>
    <row r="38" spans="1:18" x14ac:dyDescent="0.3">
      <c r="L38" s="13">
        <f>AVERAGE(L2:L37)</f>
        <v>0.20275602288587982</v>
      </c>
      <c r="M38" s="13">
        <f>AVERAGE(M2:M37)</f>
        <v>0.20258338670457154</v>
      </c>
      <c r="N38" s="13">
        <f t="shared" si="2"/>
        <v>-1.7263618130827774E-4</v>
      </c>
      <c r="P38" s="21">
        <f>SQRT(AVERAGE(P2:P37))</f>
        <v>7.1391487068107349</v>
      </c>
      <c r="Q38" s="21">
        <f>SQRT(AVERAGE(Q2:Q37))</f>
        <v>6.5029735102197455</v>
      </c>
      <c r="R38" s="18">
        <f t="shared" si="5"/>
        <v>-0.63617519659098942</v>
      </c>
    </row>
  </sheetData>
  <conditionalFormatting sqref="L2:L37">
    <cfRule type="cellIs" dxfId="5" priority="1" operator="greaterThan">
      <formula>M2</formula>
    </cfRule>
    <cfRule type="cellIs" dxfId="4" priority="2" operator="lessThan">
      <formula>M2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DEDE-58A1-487D-9395-F6022B23905B}">
  <dimension ref="A1:R38"/>
  <sheetViews>
    <sheetView topLeftCell="E1" zoomScale="115" zoomScaleNormal="115" workbookViewId="0">
      <pane ySplit="1" topLeftCell="A20" activePane="bottomLeft" state="frozen"/>
      <selection pane="bottomLeft" activeCell="K42" sqref="K42"/>
    </sheetView>
  </sheetViews>
  <sheetFormatPr baseColWidth="10" defaultRowHeight="14.4" x14ac:dyDescent="0.3"/>
  <cols>
    <col min="16" max="16" width="12.33203125" bestFit="1" customWidth="1"/>
    <col min="17" max="17" width="11.5546875" bestFit="1" customWidth="1"/>
    <col min="18" max="18" width="9.33203125" bestFit="1" customWidth="1"/>
  </cols>
  <sheetData>
    <row r="1" spans="1:18" ht="27.6" x14ac:dyDescent="0.3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9</v>
      </c>
      <c r="J1" s="1" t="s">
        <v>10</v>
      </c>
      <c r="L1" s="19" t="s">
        <v>7</v>
      </c>
      <c r="M1" s="19" t="s">
        <v>8</v>
      </c>
      <c r="N1" s="19" t="s">
        <v>143</v>
      </c>
      <c r="P1" s="19" t="s">
        <v>214</v>
      </c>
      <c r="Q1" s="19" t="s">
        <v>215</v>
      </c>
      <c r="R1" s="19" t="s">
        <v>143</v>
      </c>
    </row>
    <row r="2" spans="1:18" x14ac:dyDescent="0.3">
      <c r="A2" s="1">
        <v>12</v>
      </c>
      <c r="B2" s="2">
        <v>3</v>
      </c>
      <c r="C2" s="2">
        <v>6</v>
      </c>
      <c r="D2" s="3">
        <v>163092122</v>
      </c>
      <c r="E2" s="3">
        <v>161683932</v>
      </c>
      <c r="F2" s="3">
        <v>17920237</v>
      </c>
      <c r="G2" s="3">
        <v>18076313</v>
      </c>
      <c r="H2" s="3">
        <v>21686366</v>
      </c>
      <c r="I2" s="14" t="s">
        <v>144</v>
      </c>
      <c r="J2" s="14" t="s">
        <v>145</v>
      </c>
      <c r="L2" s="4">
        <f>ABS((H2-F2))/H2</f>
        <v>0.17366344365856409</v>
      </c>
      <c r="M2" s="4">
        <f>ABS(H2-G2)/H2</f>
        <v>0.16646647944611837</v>
      </c>
      <c r="N2" s="4">
        <f>M2-L2</f>
        <v>-7.1969642124457278E-3</v>
      </c>
      <c r="P2" s="20">
        <f>((F2-H2)/1000000)^2</f>
        <v>14.183727644640999</v>
      </c>
      <c r="Q2" s="20">
        <f>((G2-H2)/1000000)^2</f>
        <v>13.032482662809</v>
      </c>
      <c r="R2" s="17">
        <f>Q2-P2</f>
        <v>-1.151244981831999</v>
      </c>
    </row>
    <row r="3" spans="1:18" x14ac:dyDescent="0.3">
      <c r="A3" s="1">
        <v>13</v>
      </c>
      <c r="B3" s="2">
        <v>3</v>
      </c>
      <c r="C3" s="2">
        <v>6</v>
      </c>
      <c r="D3" s="3">
        <v>163092122</v>
      </c>
      <c r="E3" s="3">
        <v>161683932</v>
      </c>
      <c r="F3" s="3">
        <v>21790813</v>
      </c>
      <c r="G3" s="3">
        <v>21980600</v>
      </c>
      <c r="H3" s="3">
        <v>6392345</v>
      </c>
      <c r="I3" s="15">
        <v>2408892</v>
      </c>
      <c r="J3" s="15">
        <v>2438582</v>
      </c>
      <c r="L3" s="4">
        <f t="shared" ref="L3:L37" si="0">ABS((H3-F3))/H3</f>
        <v>2.4088918855287065</v>
      </c>
      <c r="M3" s="4">
        <f t="shared" ref="M3:M37" si="1">ABS(H3-G3)/H3</f>
        <v>2.4385816159797384</v>
      </c>
      <c r="N3" s="4">
        <f t="shared" ref="N3:N37" si="2">M3-L3</f>
        <v>2.9689730451031959E-2</v>
      </c>
      <c r="P3" s="20">
        <f t="shared" ref="P3:P38" si="3">((F3-H3)/1000000)^2</f>
        <v>237.11281674702397</v>
      </c>
      <c r="Q3" s="20">
        <f t="shared" ref="Q3:Q38" si="4">((G3-H3)/1000000)^2</f>
        <v>242.993693945025</v>
      </c>
      <c r="R3" s="17">
        <f t="shared" ref="R3:R38" si="5">Q3-P3</f>
        <v>5.8808771980010306</v>
      </c>
    </row>
    <row r="4" spans="1:18" x14ac:dyDescent="0.3">
      <c r="A4" s="1">
        <v>14</v>
      </c>
      <c r="B4" s="2">
        <v>3</v>
      </c>
      <c r="C4" s="2">
        <v>6</v>
      </c>
      <c r="D4" s="3">
        <v>163092122</v>
      </c>
      <c r="E4" s="3">
        <v>161683932</v>
      </c>
      <c r="F4" s="3">
        <v>12790309</v>
      </c>
      <c r="G4" s="3">
        <v>12901707</v>
      </c>
      <c r="H4" s="3">
        <v>18334055</v>
      </c>
      <c r="I4" s="14" t="s">
        <v>146</v>
      </c>
      <c r="J4" s="14" t="s">
        <v>147</v>
      </c>
      <c r="L4" s="4">
        <f t="shared" si="0"/>
        <v>0.30237424290480203</v>
      </c>
      <c r="M4" s="4">
        <f t="shared" si="1"/>
        <v>0.29629822753340712</v>
      </c>
      <c r="N4" s="4">
        <f t="shared" si="2"/>
        <v>-6.076015371394905E-3</v>
      </c>
      <c r="P4" s="20">
        <f t="shared" si="3"/>
        <v>30.733119712515997</v>
      </c>
      <c r="Q4" s="20">
        <f t="shared" si="4"/>
        <v>29.510404793104001</v>
      </c>
      <c r="R4" s="17">
        <f t="shared" si="5"/>
        <v>-1.2227149194119953</v>
      </c>
    </row>
    <row r="5" spans="1:18" x14ac:dyDescent="0.3">
      <c r="A5" s="1">
        <v>15</v>
      </c>
      <c r="B5" s="2">
        <v>3</v>
      </c>
      <c r="C5" s="2">
        <v>6</v>
      </c>
      <c r="D5" s="3">
        <v>163092122</v>
      </c>
      <c r="E5" s="3">
        <v>161683932</v>
      </c>
      <c r="F5" s="3">
        <v>17871514</v>
      </c>
      <c r="G5" s="3">
        <v>18027166</v>
      </c>
      <c r="H5" s="3">
        <v>23611351</v>
      </c>
      <c r="I5" s="14" t="s">
        <v>148</v>
      </c>
      <c r="J5" s="14" t="s">
        <v>149</v>
      </c>
      <c r="L5" s="4">
        <f t="shared" si="0"/>
        <v>0.24309650896299834</v>
      </c>
      <c r="M5" s="4">
        <f t="shared" si="1"/>
        <v>0.23650425594028907</v>
      </c>
      <c r="N5" s="4">
        <f t="shared" si="2"/>
        <v>-6.5922530227092713E-3</v>
      </c>
      <c r="P5" s="20">
        <f t="shared" si="3"/>
        <v>32.945728786568999</v>
      </c>
      <c r="Q5" s="20">
        <f t="shared" si="4"/>
        <v>31.183122114224997</v>
      </c>
      <c r="R5" s="17">
        <f t="shared" si="5"/>
        <v>-1.7626066723440026</v>
      </c>
    </row>
    <row r="6" spans="1:18" x14ac:dyDescent="0.3">
      <c r="A6" s="1">
        <v>16</v>
      </c>
      <c r="B6" s="2">
        <v>3</v>
      </c>
      <c r="C6" s="2">
        <v>6</v>
      </c>
      <c r="D6" s="3">
        <v>163092122</v>
      </c>
      <c r="E6" s="3">
        <v>161683932</v>
      </c>
      <c r="F6" s="3">
        <v>15810787</v>
      </c>
      <c r="G6" s="3">
        <v>15948492</v>
      </c>
      <c r="H6" s="3">
        <v>22093839</v>
      </c>
      <c r="I6" s="14" t="s">
        <v>150</v>
      </c>
      <c r="J6" s="14" t="s">
        <v>151</v>
      </c>
      <c r="L6" s="4">
        <f t="shared" si="0"/>
        <v>0.28438027451906389</v>
      </c>
      <c r="M6" s="4">
        <f t="shared" si="1"/>
        <v>0.2781475414933548</v>
      </c>
      <c r="N6" s="4">
        <f t="shared" si="2"/>
        <v>-6.2327330257090918E-3</v>
      </c>
      <c r="P6" s="20">
        <f t="shared" si="3"/>
        <v>39.476742434703993</v>
      </c>
      <c r="Q6" s="20">
        <f t="shared" si="4"/>
        <v>37.765289750409003</v>
      </c>
      <c r="R6" s="17">
        <f t="shared" si="5"/>
        <v>-1.71145268429499</v>
      </c>
    </row>
    <row r="7" spans="1:18" x14ac:dyDescent="0.3">
      <c r="A7" s="1">
        <v>17</v>
      </c>
      <c r="B7" s="2">
        <v>3</v>
      </c>
      <c r="C7" s="2">
        <v>6</v>
      </c>
      <c r="D7" s="3">
        <v>163092122</v>
      </c>
      <c r="E7" s="3">
        <v>161683932</v>
      </c>
      <c r="F7" s="3">
        <v>75500272</v>
      </c>
      <c r="G7" s="3">
        <v>76157844</v>
      </c>
      <c r="H7" s="3">
        <v>70974166</v>
      </c>
      <c r="I7" s="14" t="s">
        <v>152</v>
      </c>
      <c r="J7" s="14" t="s">
        <v>153</v>
      </c>
      <c r="L7" s="4">
        <f t="shared" si="0"/>
        <v>6.3771175557032961E-2</v>
      </c>
      <c r="M7" s="4">
        <f t="shared" si="1"/>
        <v>7.3036124158190177E-2</v>
      </c>
      <c r="N7" s="4">
        <f t="shared" si="2"/>
        <v>9.2649486011572163E-3</v>
      </c>
      <c r="P7" s="20">
        <f t="shared" si="3"/>
        <v>20.485635523236002</v>
      </c>
      <c r="Q7" s="20">
        <f t="shared" si="4"/>
        <v>26.870517607683997</v>
      </c>
      <c r="R7" s="17">
        <f t="shared" si="5"/>
        <v>6.3848820844479945</v>
      </c>
    </row>
    <row r="8" spans="1:18" x14ac:dyDescent="0.3">
      <c r="A8" s="1">
        <v>30</v>
      </c>
      <c r="B8" s="2">
        <v>6</v>
      </c>
      <c r="C8" s="2">
        <v>6</v>
      </c>
      <c r="D8" s="3">
        <v>308075086</v>
      </c>
      <c r="E8" s="3">
        <v>291507597</v>
      </c>
      <c r="F8" s="3">
        <v>35183956</v>
      </c>
      <c r="G8" s="3">
        <v>37183595</v>
      </c>
      <c r="H8" s="3">
        <v>34459390</v>
      </c>
      <c r="I8" s="14" t="s">
        <v>154</v>
      </c>
      <c r="J8" s="14" t="s">
        <v>155</v>
      </c>
      <c r="L8" s="4">
        <f t="shared" si="0"/>
        <v>2.1026663559627724E-2</v>
      </c>
      <c r="M8" s="4">
        <f t="shared" si="1"/>
        <v>7.9055520135440593E-2</v>
      </c>
      <c r="N8" s="4">
        <f t="shared" si="2"/>
        <v>5.8028856575812873E-2</v>
      </c>
      <c r="P8" s="20">
        <f t="shared" si="3"/>
        <v>0.52499588835600008</v>
      </c>
      <c r="Q8" s="20">
        <f t="shared" si="4"/>
        <v>7.4212928820249999</v>
      </c>
      <c r="R8" s="17">
        <f t="shared" si="5"/>
        <v>6.896296993669</v>
      </c>
    </row>
    <row r="9" spans="1:18" x14ac:dyDescent="0.3">
      <c r="A9" s="1">
        <v>31</v>
      </c>
      <c r="B9" s="2">
        <v>6</v>
      </c>
      <c r="C9" s="2">
        <v>6</v>
      </c>
      <c r="D9" s="3">
        <v>308075086</v>
      </c>
      <c r="E9" s="3">
        <v>291507597</v>
      </c>
      <c r="F9" s="3">
        <v>41840004</v>
      </c>
      <c r="G9" s="3">
        <v>44217931</v>
      </c>
      <c r="H9" s="3">
        <v>39138377</v>
      </c>
      <c r="I9" s="14" t="s">
        <v>156</v>
      </c>
      <c r="J9" s="14" t="s">
        <v>157</v>
      </c>
      <c r="L9" s="4">
        <f t="shared" si="0"/>
        <v>6.9027568516701651E-2</v>
      </c>
      <c r="M9" s="4">
        <f t="shared" si="1"/>
        <v>0.12978448237646645</v>
      </c>
      <c r="N9" s="4">
        <f t="shared" si="2"/>
        <v>6.0756913859764797E-2</v>
      </c>
      <c r="P9" s="20">
        <f t="shared" si="3"/>
        <v>7.2987884471289988</v>
      </c>
      <c r="Q9" s="20">
        <f t="shared" si="4"/>
        <v>25.801868838916</v>
      </c>
      <c r="R9" s="17">
        <f t="shared" si="5"/>
        <v>18.503080391787002</v>
      </c>
    </row>
    <row r="10" spans="1:18" x14ac:dyDescent="0.3">
      <c r="A10" s="1">
        <v>32</v>
      </c>
      <c r="B10" s="2">
        <v>6</v>
      </c>
      <c r="C10" s="2">
        <v>6</v>
      </c>
      <c r="D10" s="3">
        <v>308075086</v>
      </c>
      <c r="E10" s="3">
        <v>291507597</v>
      </c>
      <c r="F10" s="3">
        <v>28026854</v>
      </c>
      <c r="G10" s="3">
        <v>29619727</v>
      </c>
      <c r="H10" s="3">
        <v>18922839</v>
      </c>
      <c r="I10" s="14" t="s">
        <v>158</v>
      </c>
      <c r="J10" s="14" t="s">
        <v>159</v>
      </c>
      <c r="L10" s="4">
        <f t="shared" si="0"/>
        <v>0.48111253284985406</v>
      </c>
      <c r="M10" s="4">
        <f t="shared" si="1"/>
        <v>0.56528980667224404</v>
      </c>
      <c r="N10" s="4">
        <f t="shared" si="2"/>
        <v>8.4177273822389986E-2</v>
      </c>
      <c r="P10" s="20">
        <f t="shared" si="3"/>
        <v>82.883089120225009</v>
      </c>
      <c r="Q10" s="20">
        <f t="shared" si="4"/>
        <v>114.42341288454399</v>
      </c>
      <c r="R10" s="17">
        <f t="shared" si="5"/>
        <v>31.540323764318984</v>
      </c>
    </row>
    <row r="11" spans="1:18" x14ac:dyDescent="0.3">
      <c r="A11" s="1">
        <v>33</v>
      </c>
      <c r="B11" s="2">
        <v>6</v>
      </c>
      <c r="C11" s="2">
        <v>6</v>
      </c>
      <c r="D11" s="3">
        <v>308075086</v>
      </c>
      <c r="E11" s="3">
        <v>291507597</v>
      </c>
      <c r="F11" s="3">
        <v>41028791</v>
      </c>
      <c r="G11" s="3">
        <v>43360614</v>
      </c>
      <c r="H11" s="3">
        <v>37754179</v>
      </c>
      <c r="I11" s="14" t="s">
        <v>160</v>
      </c>
      <c r="J11" s="14" t="s">
        <v>161</v>
      </c>
      <c r="L11" s="4">
        <f t="shared" si="0"/>
        <v>8.6735086995270119E-2</v>
      </c>
      <c r="M11" s="4">
        <f t="shared" si="1"/>
        <v>0.14849839536968876</v>
      </c>
      <c r="N11" s="4">
        <f t="shared" si="2"/>
        <v>6.1763308374418638E-2</v>
      </c>
      <c r="P11" s="20">
        <f t="shared" si="3"/>
        <v>10.723083750543999</v>
      </c>
      <c r="Q11" s="20">
        <f t="shared" si="4"/>
        <v>31.432113409225003</v>
      </c>
      <c r="R11" s="17">
        <f t="shared" si="5"/>
        <v>20.709029658681004</v>
      </c>
    </row>
    <row r="12" spans="1:18" x14ac:dyDescent="0.3">
      <c r="A12" s="1">
        <v>34</v>
      </c>
      <c r="B12" s="2">
        <v>6</v>
      </c>
      <c r="C12" s="2">
        <v>6</v>
      </c>
      <c r="D12" s="3">
        <v>308075086</v>
      </c>
      <c r="E12" s="3">
        <v>291507597</v>
      </c>
      <c r="F12" s="3">
        <v>71463490</v>
      </c>
      <c r="G12" s="3">
        <v>75525032</v>
      </c>
      <c r="H12" s="3">
        <v>86605932</v>
      </c>
      <c r="I12" s="14" t="s">
        <v>162</v>
      </c>
      <c r="J12" s="14" t="s">
        <v>163</v>
      </c>
      <c r="L12" s="4">
        <f t="shared" si="0"/>
        <v>0.17484301190823742</v>
      </c>
      <c r="M12" s="4">
        <f t="shared" si="1"/>
        <v>0.12794620119092998</v>
      </c>
      <c r="N12" s="4">
        <f t="shared" si="2"/>
        <v>-4.6896810717307447E-2</v>
      </c>
      <c r="P12" s="20">
        <f t="shared" si="3"/>
        <v>229.29354972336404</v>
      </c>
      <c r="Q12" s="20">
        <f t="shared" si="4"/>
        <v>122.78634480999999</v>
      </c>
      <c r="R12" s="17">
        <f t="shared" si="5"/>
        <v>-106.50720491336405</v>
      </c>
    </row>
    <row r="13" spans="1:18" x14ac:dyDescent="0.3">
      <c r="A13" s="1">
        <v>35</v>
      </c>
      <c r="B13" s="2">
        <v>6</v>
      </c>
      <c r="C13" s="2">
        <v>6</v>
      </c>
      <c r="D13" s="3">
        <v>308075086</v>
      </c>
      <c r="E13" s="3">
        <v>291507597</v>
      </c>
      <c r="F13" s="3">
        <v>73964502</v>
      </c>
      <c r="G13" s="3">
        <v>78168187</v>
      </c>
      <c r="H13" s="3">
        <v>91194368</v>
      </c>
      <c r="I13" s="14" t="s">
        <v>164</v>
      </c>
      <c r="J13" s="14" t="s">
        <v>165</v>
      </c>
      <c r="L13" s="4">
        <f t="shared" si="0"/>
        <v>0.18893563690248941</v>
      </c>
      <c r="M13" s="4">
        <f t="shared" si="1"/>
        <v>0.14283975299878168</v>
      </c>
      <c r="N13" s="4">
        <f t="shared" si="2"/>
        <v>-4.6095883903707724E-2</v>
      </c>
      <c r="P13" s="20">
        <f t="shared" si="3"/>
        <v>296.86828237795606</v>
      </c>
      <c r="Q13" s="20">
        <f t="shared" si="4"/>
        <v>169.68139144476098</v>
      </c>
      <c r="R13" s="17">
        <f t="shared" si="5"/>
        <v>-127.18689093319509</v>
      </c>
    </row>
    <row r="14" spans="1:18" x14ac:dyDescent="0.3">
      <c r="A14" s="1">
        <v>48</v>
      </c>
      <c r="B14" s="2">
        <v>9</v>
      </c>
      <c r="C14" s="2">
        <v>6</v>
      </c>
      <c r="D14" s="3">
        <v>259294822</v>
      </c>
      <c r="E14" s="3">
        <v>257362963</v>
      </c>
      <c r="F14" s="3">
        <v>22499268</v>
      </c>
      <c r="G14" s="3">
        <v>22668156</v>
      </c>
      <c r="H14" s="3">
        <v>16061034</v>
      </c>
      <c r="I14" s="14" t="s">
        <v>166</v>
      </c>
      <c r="J14" s="14" t="s">
        <v>167</v>
      </c>
      <c r="L14" s="4">
        <f t="shared" si="0"/>
        <v>0.40086049254363076</v>
      </c>
      <c r="M14" s="4">
        <f t="shared" si="1"/>
        <v>0.41137588028267669</v>
      </c>
      <c r="N14" s="4">
        <f t="shared" si="2"/>
        <v>1.0515387739045923E-2</v>
      </c>
      <c r="P14" s="20">
        <f t="shared" si="3"/>
        <v>41.450857038755991</v>
      </c>
      <c r="Q14" s="20">
        <f t="shared" si="4"/>
        <v>43.654061122884002</v>
      </c>
      <c r="R14" s="17">
        <f t="shared" si="5"/>
        <v>2.2032040841280107</v>
      </c>
    </row>
    <row r="15" spans="1:18" x14ac:dyDescent="0.3">
      <c r="A15" s="1">
        <v>49</v>
      </c>
      <c r="B15" s="2">
        <v>9</v>
      </c>
      <c r="C15" s="2">
        <v>6</v>
      </c>
      <c r="D15" s="3">
        <v>259294822</v>
      </c>
      <c r="E15" s="3">
        <v>257362963</v>
      </c>
      <c r="F15" s="3">
        <v>84384904</v>
      </c>
      <c r="G15" s="3">
        <v>85018327</v>
      </c>
      <c r="H15" s="3">
        <v>96633077</v>
      </c>
      <c r="I15" s="14" t="s">
        <v>168</v>
      </c>
      <c r="J15" s="14" t="s">
        <v>169</v>
      </c>
      <c r="L15" s="4">
        <f t="shared" si="0"/>
        <v>0.12674928068367314</v>
      </c>
      <c r="M15" s="4">
        <f t="shared" si="1"/>
        <v>0.12019435125717874</v>
      </c>
      <c r="N15" s="4">
        <f t="shared" si="2"/>
        <v>-6.5549294264943964E-3</v>
      </c>
      <c r="P15" s="20">
        <f t="shared" si="3"/>
        <v>150.01774183792898</v>
      </c>
      <c r="Q15" s="20">
        <f t="shared" si="4"/>
        <v>134.90241756250001</v>
      </c>
      <c r="R15" s="17">
        <f t="shared" si="5"/>
        <v>-15.115324275428975</v>
      </c>
    </row>
    <row r="16" spans="1:18" x14ac:dyDescent="0.3">
      <c r="A16" s="1">
        <v>50</v>
      </c>
      <c r="B16" s="2">
        <v>9</v>
      </c>
      <c r="C16" s="2">
        <v>6</v>
      </c>
      <c r="D16" s="3">
        <v>259294822</v>
      </c>
      <c r="E16" s="3">
        <v>257362963</v>
      </c>
      <c r="F16" s="3">
        <v>34354165</v>
      </c>
      <c r="G16" s="3">
        <v>34612039</v>
      </c>
      <c r="H16" s="3">
        <v>35161267</v>
      </c>
      <c r="I16" s="14" t="s">
        <v>170</v>
      </c>
      <c r="J16" s="14" t="s">
        <v>171</v>
      </c>
      <c r="L16" s="4">
        <f t="shared" si="0"/>
        <v>2.2954292289865435E-2</v>
      </c>
      <c r="M16" s="4">
        <f t="shared" si="1"/>
        <v>1.5620256232518583E-2</v>
      </c>
      <c r="N16" s="4">
        <f t="shared" si="2"/>
        <v>-7.3340360573468516E-3</v>
      </c>
      <c r="P16" s="20">
        <f t="shared" si="3"/>
        <v>0.65141363840400002</v>
      </c>
      <c r="Q16" s="20">
        <f t="shared" si="4"/>
        <v>0.30165139598400004</v>
      </c>
      <c r="R16" s="17">
        <f t="shared" si="5"/>
        <v>-0.34976224241999998</v>
      </c>
    </row>
    <row r="17" spans="1:18" x14ac:dyDescent="0.3">
      <c r="A17" s="1">
        <v>51</v>
      </c>
      <c r="B17" s="2">
        <v>9</v>
      </c>
      <c r="C17" s="2">
        <v>6</v>
      </c>
      <c r="D17" s="3">
        <v>259294822</v>
      </c>
      <c r="E17" s="3">
        <v>257362963</v>
      </c>
      <c r="F17" s="3">
        <v>31929163</v>
      </c>
      <c r="G17" s="3">
        <v>32168834</v>
      </c>
      <c r="H17" s="3">
        <v>27824622</v>
      </c>
      <c r="I17" s="14" t="s">
        <v>172</v>
      </c>
      <c r="J17" s="14" t="s">
        <v>173</v>
      </c>
      <c r="L17" s="4">
        <f t="shared" si="0"/>
        <v>0.14751470837591252</v>
      </c>
      <c r="M17" s="4">
        <f t="shared" si="1"/>
        <v>0.15612833841911672</v>
      </c>
      <c r="N17" s="4">
        <f t="shared" si="2"/>
        <v>8.6136300432042012E-3</v>
      </c>
      <c r="P17" s="20">
        <f t="shared" si="3"/>
        <v>16.847256820681</v>
      </c>
      <c r="Q17" s="20">
        <f t="shared" si="4"/>
        <v>18.872177900943999</v>
      </c>
      <c r="R17" s="17">
        <f t="shared" si="5"/>
        <v>2.0249210802629989</v>
      </c>
    </row>
    <row r="18" spans="1:18" x14ac:dyDescent="0.3">
      <c r="A18" s="1">
        <v>52</v>
      </c>
      <c r="B18" s="2">
        <v>9</v>
      </c>
      <c r="C18" s="2">
        <v>6</v>
      </c>
      <c r="D18" s="3">
        <v>259294822</v>
      </c>
      <c r="E18" s="3">
        <v>257362963</v>
      </c>
      <c r="F18" s="3">
        <v>43744743</v>
      </c>
      <c r="G18" s="3">
        <v>44073107</v>
      </c>
      <c r="H18" s="3">
        <v>39476214</v>
      </c>
      <c r="I18" s="14" t="s">
        <v>174</v>
      </c>
      <c r="J18" s="14" t="s">
        <v>175</v>
      </c>
      <c r="L18" s="4">
        <f t="shared" si="0"/>
        <v>0.10812913821978977</v>
      </c>
      <c r="M18" s="4">
        <f t="shared" si="1"/>
        <v>0.11644715980108933</v>
      </c>
      <c r="N18" s="4">
        <f t="shared" si="2"/>
        <v>8.3180215812995589E-3</v>
      </c>
      <c r="P18" s="20">
        <f t="shared" si="3"/>
        <v>18.220339823841002</v>
      </c>
      <c r="Q18" s="20">
        <f t="shared" si="4"/>
        <v>21.131425253448995</v>
      </c>
      <c r="R18" s="17">
        <f t="shared" si="5"/>
        <v>2.9110854296079935</v>
      </c>
    </row>
    <row r="19" spans="1:18" x14ac:dyDescent="0.3">
      <c r="A19" s="1">
        <v>53</v>
      </c>
      <c r="B19" s="2">
        <v>9</v>
      </c>
      <c r="C19" s="2">
        <v>6</v>
      </c>
      <c r="D19" s="3">
        <v>259294822</v>
      </c>
      <c r="E19" s="3">
        <v>257362963</v>
      </c>
      <c r="F19" s="3">
        <v>40450720</v>
      </c>
      <c r="G19" s="3">
        <v>40754358</v>
      </c>
      <c r="H19" s="3">
        <v>44138607</v>
      </c>
      <c r="I19" s="14" t="s">
        <v>176</v>
      </c>
      <c r="J19" s="14" t="s">
        <v>177</v>
      </c>
      <c r="L19" s="4">
        <f t="shared" si="0"/>
        <v>8.3552410251642062E-2</v>
      </c>
      <c r="M19" s="4">
        <f t="shared" si="1"/>
        <v>7.6673217167909258E-2</v>
      </c>
      <c r="N19" s="4">
        <f t="shared" si="2"/>
        <v>-6.8791930837328041E-3</v>
      </c>
      <c r="P19" s="20">
        <f t="shared" si="3"/>
        <v>13.600510524769</v>
      </c>
      <c r="Q19" s="20">
        <f t="shared" si="4"/>
        <v>11.453141294001</v>
      </c>
      <c r="R19" s="17">
        <f t="shared" si="5"/>
        <v>-2.1473692307679997</v>
      </c>
    </row>
    <row r="20" spans="1:18" x14ac:dyDescent="0.3">
      <c r="A20" s="1">
        <v>66</v>
      </c>
      <c r="B20" s="2">
        <v>12</v>
      </c>
      <c r="C20" s="2">
        <v>6</v>
      </c>
      <c r="D20" s="3">
        <v>241810276</v>
      </c>
      <c r="E20" s="3">
        <v>244105299</v>
      </c>
      <c r="F20" s="3">
        <v>33836622</v>
      </c>
      <c r="G20" s="3">
        <v>33518498</v>
      </c>
      <c r="H20" s="3">
        <v>35722871</v>
      </c>
      <c r="I20" s="14" t="s">
        <v>178</v>
      </c>
      <c r="J20" s="14" t="s">
        <v>179</v>
      </c>
      <c r="L20" s="4">
        <f t="shared" si="0"/>
        <v>5.2802278965763977E-2</v>
      </c>
      <c r="M20" s="4">
        <f t="shared" si="1"/>
        <v>6.1707610230991791E-2</v>
      </c>
      <c r="N20" s="4">
        <f t="shared" si="2"/>
        <v>8.9053312652278144E-3</v>
      </c>
      <c r="P20" s="20">
        <f t="shared" si="3"/>
        <v>3.5579352900010002</v>
      </c>
      <c r="Q20" s="20">
        <f t="shared" si="4"/>
        <v>4.8592603231289999</v>
      </c>
      <c r="R20" s="17">
        <f t="shared" si="5"/>
        <v>1.3013250331279997</v>
      </c>
    </row>
    <row r="21" spans="1:18" x14ac:dyDescent="0.3">
      <c r="A21" s="1">
        <v>67</v>
      </c>
      <c r="B21" s="2">
        <v>12</v>
      </c>
      <c r="C21" s="2">
        <v>6</v>
      </c>
      <c r="D21" s="3">
        <v>241810276</v>
      </c>
      <c r="E21" s="3">
        <v>244105299</v>
      </c>
      <c r="F21" s="3">
        <v>34692318</v>
      </c>
      <c r="G21" s="3">
        <v>34366149</v>
      </c>
      <c r="H21" s="3">
        <v>22428200</v>
      </c>
      <c r="I21" s="14" t="s">
        <v>180</v>
      </c>
      <c r="J21" s="14" t="s">
        <v>181</v>
      </c>
      <c r="L21" s="4">
        <f t="shared" si="0"/>
        <v>0.54681686448310607</v>
      </c>
      <c r="M21" s="4">
        <f t="shared" si="1"/>
        <v>0.53227405676781914</v>
      </c>
      <c r="N21" s="4">
        <f t="shared" si="2"/>
        <v>-1.4542807715286932E-2</v>
      </c>
      <c r="P21" s="20">
        <f t="shared" si="3"/>
        <v>150.40859031792399</v>
      </c>
      <c r="Q21" s="20">
        <f t="shared" si="4"/>
        <v>142.51462632660099</v>
      </c>
      <c r="R21" s="17">
        <f t="shared" si="5"/>
        <v>-7.8939639913230053</v>
      </c>
    </row>
    <row r="22" spans="1:18" x14ac:dyDescent="0.3">
      <c r="A22" s="1">
        <v>68</v>
      </c>
      <c r="B22" s="2">
        <v>12</v>
      </c>
      <c r="C22" s="2">
        <v>6</v>
      </c>
      <c r="D22" s="3">
        <v>241810276</v>
      </c>
      <c r="E22" s="3">
        <v>244105299</v>
      </c>
      <c r="F22" s="3">
        <v>55824177</v>
      </c>
      <c r="G22" s="3">
        <v>55299331</v>
      </c>
      <c r="H22" s="3">
        <v>62384843</v>
      </c>
      <c r="I22" s="14" t="s">
        <v>182</v>
      </c>
      <c r="J22" s="14" t="s">
        <v>183</v>
      </c>
      <c r="L22" s="4">
        <f t="shared" si="0"/>
        <v>0.10516442271081776</v>
      </c>
      <c r="M22" s="4">
        <f t="shared" si="1"/>
        <v>0.11357745983267122</v>
      </c>
      <c r="N22" s="4">
        <f t="shared" si="2"/>
        <v>8.4130371218534561E-3</v>
      </c>
      <c r="P22" s="20">
        <f t="shared" si="3"/>
        <v>43.042338363556006</v>
      </c>
      <c r="Q22" s="20">
        <f t="shared" si="4"/>
        <v>50.204480302143992</v>
      </c>
      <c r="R22" s="17">
        <f t="shared" si="5"/>
        <v>7.1621419385879861</v>
      </c>
    </row>
    <row r="23" spans="1:18" x14ac:dyDescent="0.3">
      <c r="A23" s="1">
        <v>69</v>
      </c>
      <c r="B23" s="2">
        <v>12</v>
      </c>
      <c r="C23" s="2">
        <v>6</v>
      </c>
      <c r="D23" s="3">
        <v>241810276</v>
      </c>
      <c r="E23" s="3">
        <v>244105299</v>
      </c>
      <c r="F23" s="3">
        <v>26679745</v>
      </c>
      <c r="G23" s="3">
        <v>26428908</v>
      </c>
      <c r="H23" s="3">
        <v>23197533</v>
      </c>
      <c r="I23" s="14" t="s">
        <v>184</v>
      </c>
      <c r="J23" s="14" t="s">
        <v>185</v>
      </c>
      <c r="L23" s="4">
        <f t="shared" si="0"/>
        <v>0.15011130709459494</v>
      </c>
      <c r="M23" s="4">
        <f t="shared" si="1"/>
        <v>0.13929821761650257</v>
      </c>
      <c r="N23" s="4">
        <f t="shared" si="2"/>
        <v>-1.0813089478092369E-2</v>
      </c>
      <c r="P23" s="20">
        <f t="shared" si="3"/>
        <v>12.125800412944001</v>
      </c>
      <c r="Q23" s="20">
        <f t="shared" si="4"/>
        <v>10.441784390624999</v>
      </c>
      <c r="R23" s="17">
        <f t="shared" si="5"/>
        <v>-1.6840160223190015</v>
      </c>
    </row>
    <row r="24" spans="1:18" x14ac:dyDescent="0.3">
      <c r="A24" s="1">
        <v>70</v>
      </c>
      <c r="B24" s="2">
        <v>12</v>
      </c>
      <c r="C24" s="2">
        <v>6</v>
      </c>
      <c r="D24" s="3">
        <v>241810276</v>
      </c>
      <c r="E24" s="3">
        <v>244105299</v>
      </c>
      <c r="F24" s="3">
        <v>34004997</v>
      </c>
      <c r="G24" s="3">
        <v>33685289</v>
      </c>
      <c r="H24" s="3">
        <v>28926655</v>
      </c>
      <c r="I24" s="14" t="s">
        <v>186</v>
      </c>
      <c r="J24" s="14" t="s">
        <v>187</v>
      </c>
      <c r="L24" s="4">
        <f t="shared" si="0"/>
        <v>0.17555925495014893</v>
      </c>
      <c r="M24" s="4">
        <f t="shared" si="1"/>
        <v>0.16450688819706252</v>
      </c>
      <c r="N24" s="4">
        <f t="shared" si="2"/>
        <v>-1.1052366753086407E-2</v>
      </c>
      <c r="P24" s="20">
        <f t="shared" si="3"/>
        <v>25.789557468964002</v>
      </c>
      <c r="Q24" s="20">
        <f t="shared" si="4"/>
        <v>22.644597545956</v>
      </c>
      <c r="R24" s="17">
        <f t="shared" si="5"/>
        <v>-3.1449599230080025</v>
      </c>
    </row>
    <row r="25" spans="1:18" x14ac:dyDescent="0.3">
      <c r="A25" s="1">
        <v>71</v>
      </c>
      <c r="B25" s="2">
        <v>12</v>
      </c>
      <c r="C25" s="2">
        <v>6</v>
      </c>
      <c r="D25" s="3">
        <v>241810276</v>
      </c>
      <c r="E25" s="3">
        <v>244105299</v>
      </c>
      <c r="F25" s="3">
        <v>59067440</v>
      </c>
      <c r="G25" s="3">
        <v>58512101</v>
      </c>
      <c r="H25" s="3">
        <v>69150175</v>
      </c>
      <c r="I25" s="14" t="s">
        <v>188</v>
      </c>
      <c r="J25" s="14" t="s">
        <v>189</v>
      </c>
      <c r="L25" s="4">
        <f t="shared" si="0"/>
        <v>0.14580924777124571</v>
      </c>
      <c r="M25" s="4">
        <f t="shared" si="1"/>
        <v>0.15384016020205299</v>
      </c>
      <c r="N25" s="4">
        <f t="shared" si="2"/>
        <v>8.0309124308072799E-3</v>
      </c>
      <c r="P25" s="20">
        <f t="shared" si="3"/>
        <v>101.661545080225</v>
      </c>
      <c r="Q25" s="20">
        <f t="shared" si="4"/>
        <v>113.168618429476</v>
      </c>
      <c r="R25" s="17">
        <f t="shared" si="5"/>
        <v>11.507073349251002</v>
      </c>
    </row>
    <row r="26" spans="1:18" x14ac:dyDescent="0.3">
      <c r="A26" s="1">
        <v>84</v>
      </c>
      <c r="B26" s="2">
        <v>15</v>
      </c>
      <c r="C26" s="2">
        <v>6</v>
      </c>
      <c r="D26" s="3">
        <v>265228883</v>
      </c>
      <c r="E26" s="3">
        <v>261830105</v>
      </c>
      <c r="F26" s="3">
        <v>46032581</v>
      </c>
      <c r="G26" s="3">
        <v>46630123</v>
      </c>
      <c r="H26" s="3">
        <v>41654449</v>
      </c>
      <c r="I26" s="14" t="s">
        <v>190</v>
      </c>
      <c r="J26" s="14" t="s">
        <v>191</v>
      </c>
      <c r="L26" s="4">
        <f t="shared" si="0"/>
        <v>0.10510598759810746</v>
      </c>
      <c r="M26" s="4">
        <f t="shared" si="1"/>
        <v>0.1194512019592433</v>
      </c>
      <c r="N26" s="4">
        <f t="shared" si="2"/>
        <v>1.4345214361135838E-2</v>
      </c>
      <c r="P26" s="20">
        <f t="shared" si="3"/>
        <v>19.168039809423998</v>
      </c>
      <c r="Q26" s="20">
        <f t="shared" si="4"/>
        <v>24.757331754275999</v>
      </c>
      <c r="R26" s="17">
        <f t="shared" si="5"/>
        <v>5.5892919448520004</v>
      </c>
    </row>
    <row r="27" spans="1:18" x14ac:dyDescent="0.3">
      <c r="A27" s="1">
        <v>85</v>
      </c>
      <c r="B27" s="2">
        <v>15</v>
      </c>
      <c r="C27" s="2">
        <v>6</v>
      </c>
      <c r="D27" s="3">
        <v>265228883</v>
      </c>
      <c r="E27" s="3">
        <v>261830105</v>
      </c>
      <c r="F27" s="3">
        <v>47535457</v>
      </c>
      <c r="G27" s="3">
        <v>48152507</v>
      </c>
      <c r="H27" s="3">
        <v>42264132</v>
      </c>
      <c r="I27" s="14" t="s">
        <v>192</v>
      </c>
      <c r="J27" s="14" t="s">
        <v>193</v>
      </c>
      <c r="L27" s="4">
        <f t="shared" si="0"/>
        <v>0.12472337063493934</v>
      </c>
      <c r="M27" s="4">
        <f t="shared" si="1"/>
        <v>0.13932322092880081</v>
      </c>
      <c r="N27" s="4">
        <f t="shared" si="2"/>
        <v>1.4599850293861474E-2</v>
      </c>
      <c r="P27" s="20">
        <f t="shared" si="3"/>
        <v>27.786867255625001</v>
      </c>
      <c r="Q27" s="20">
        <f t="shared" si="4"/>
        <v>34.672960140625001</v>
      </c>
      <c r="R27" s="17">
        <f t="shared" si="5"/>
        <v>6.8860928850000001</v>
      </c>
    </row>
    <row r="28" spans="1:18" x14ac:dyDescent="0.3">
      <c r="A28" s="1">
        <v>86</v>
      </c>
      <c r="B28" s="2">
        <v>15</v>
      </c>
      <c r="C28" s="2">
        <v>6</v>
      </c>
      <c r="D28" s="3">
        <v>265228883</v>
      </c>
      <c r="E28" s="3">
        <v>261830105</v>
      </c>
      <c r="F28" s="3">
        <v>59374215</v>
      </c>
      <c r="G28" s="3">
        <v>60144943</v>
      </c>
      <c r="H28" s="3">
        <v>73171454</v>
      </c>
      <c r="I28" s="14" t="s">
        <v>194</v>
      </c>
      <c r="J28" s="14" t="s">
        <v>195</v>
      </c>
      <c r="L28" s="4">
        <f t="shared" si="0"/>
        <v>0.18856040499072221</v>
      </c>
      <c r="M28" s="4">
        <f t="shared" si="1"/>
        <v>0.17802722630057344</v>
      </c>
      <c r="N28" s="4">
        <f t="shared" si="2"/>
        <v>-1.0533178690148776E-2</v>
      </c>
      <c r="P28" s="20">
        <f t="shared" si="3"/>
        <v>190.36380402312099</v>
      </c>
      <c r="Q28" s="20">
        <f t="shared" si="4"/>
        <v>169.68998883312099</v>
      </c>
      <c r="R28" s="17">
        <f t="shared" si="5"/>
        <v>-20.673815189999999</v>
      </c>
    </row>
    <row r="29" spans="1:18" x14ac:dyDescent="0.3">
      <c r="A29" s="1">
        <v>87</v>
      </c>
      <c r="B29" s="2">
        <v>15</v>
      </c>
      <c r="C29" s="2">
        <v>6</v>
      </c>
      <c r="D29" s="3">
        <v>265228883</v>
      </c>
      <c r="E29" s="3">
        <v>261830105</v>
      </c>
      <c r="F29" s="3">
        <v>44013095</v>
      </c>
      <c r="G29" s="3">
        <v>44584423</v>
      </c>
      <c r="H29" s="3">
        <v>51247572</v>
      </c>
      <c r="I29" s="14" t="s">
        <v>196</v>
      </c>
      <c r="J29" s="14" t="s">
        <v>197</v>
      </c>
      <c r="L29" s="4">
        <f t="shared" si="0"/>
        <v>0.14116721471214286</v>
      </c>
      <c r="M29" s="4">
        <f t="shared" si="1"/>
        <v>0.13001882313565996</v>
      </c>
      <c r="N29" s="4">
        <f t="shared" si="2"/>
        <v>-1.1148391576482897E-2</v>
      </c>
      <c r="P29" s="20">
        <f t="shared" si="3"/>
        <v>52.337657463528998</v>
      </c>
      <c r="Q29" s="20">
        <f t="shared" si="4"/>
        <v>44.397554596200997</v>
      </c>
      <c r="R29" s="17">
        <f t="shared" si="5"/>
        <v>-7.940102867328001</v>
      </c>
    </row>
    <row r="30" spans="1:18" x14ac:dyDescent="0.3">
      <c r="A30" s="1">
        <v>88</v>
      </c>
      <c r="B30" s="2">
        <v>15</v>
      </c>
      <c r="C30" s="2">
        <v>6</v>
      </c>
      <c r="D30" s="3">
        <v>265228883</v>
      </c>
      <c r="E30" s="3">
        <v>261830105</v>
      </c>
      <c r="F30" s="3">
        <v>27886312</v>
      </c>
      <c r="G30" s="3">
        <v>28248300</v>
      </c>
      <c r="H30" s="3">
        <v>16925266</v>
      </c>
      <c r="I30" s="14" t="s">
        <v>198</v>
      </c>
      <c r="J30" s="14" t="s">
        <v>199</v>
      </c>
      <c r="L30" s="4">
        <f t="shared" si="0"/>
        <v>0.64761440086081956</v>
      </c>
      <c r="M30" s="4">
        <f t="shared" si="1"/>
        <v>0.66900183429908866</v>
      </c>
      <c r="N30" s="4">
        <f t="shared" si="2"/>
        <v>2.1387433438269099E-2</v>
      </c>
      <c r="P30" s="20">
        <f t="shared" si="3"/>
        <v>120.14452941411599</v>
      </c>
      <c r="Q30" s="20">
        <f t="shared" si="4"/>
        <v>128.211098965156</v>
      </c>
      <c r="R30" s="17">
        <f t="shared" si="5"/>
        <v>8.0665695510400042</v>
      </c>
    </row>
    <row r="31" spans="1:18" x14ac:dyDescent="0.3">
      <c r="A31" s="1">
        <v>89</v>
      </c>
      <c r="B31" s="2">
        <v>15</v>
      </c>
      <c r="C31" s="2">
        <v>6</v>
      </c>
      <c r="D31" s="3">
        <v>265228883</v>
      </c>
      <c r="E31" s="3">
        <v>261830105</v>
      </c>
      <c r="F31" s="3">
        <v>36988445</v>
      </c>
      <c r="G31" s="3">
        <v>37468586</v>
      </c>
      <c r="H31" s="3">
        <v>39966010</v>
      </c>
      <c r="I31" s="14" t="s">
        <v>200</v>
      </c>
      <c r="J31" s="14" t="s">
        <v>201</v>
      </c>
      <c r="L31" s="4">
        <f t="shared" si="0"/>
        <v>7.4502433442818039E-2</v>
      </c>
      <c r="M31" s="4">
        <f t="shared" si="1"/>
        <v>6.2488699772631794E-2</v>
      </c>
      <c r="N31" s="4">
        <f t="shared" si="2"/>
        <v>-1.2013733670186245E-2</v>
      </c>
      <c r="P31" s="20">
        <f t="shared" si="3"/>
        <v>8.8658933292249991</v>
      </c>
      <c r="Q31" s="20">
        <f t="shared" si="4"/>
        <v>6.2371266357760007</v>
      </c>
      <c r="R31" s="17">
        <f t="shared" si="5"/>
        <v>-2.6287666934489984</v>
      </c>
    </row>
    <row r="32" spans="1:18" x14ac:dyDescent="0.3">
      <c r="A32" s="7">
        <v>102</v>
      </c>
      <c r="B32" s="8">
        <v>18</v>
      </c>
      <c r="C32" s="8">
        <v>6</v>
      </c>
      <c r="D32" s="9">
        <v>254467405</v>
      </c>
      <c r="E32" s="9">
        <v>254890977</v>
      </c>
      <c r="F32" s="12">
        <v>90755238</v>
      </c>
      <c r="G32" s="9">
        <v>90604423</v>
      </c>
      <c r="H32" s="12">
        <v>98597301</v>
      </c>
      <c r="I32" s="16" t="s">
        <v>202</v>
      </c>
      <c r="J32" s="16" t="s">
        <v>203</v>
      </c>
      <c r="L32" s="4">
        <f t="shared" si="0"/>
        <v>7.9536284669699017E-2</v>
      </c>
      <c r="M32" s="4">
        <f t="shared" si="1"/>
        <v>8.106589043446534E-2</v>
      </c>
      <c r="N32" s="4">
        <f t="shared" si="2"/>
        <v>1.529605764766323E-3</v>
      </c>
      <c r="P32" s="20">
        <f t="shared" si="3"/>
        <v>61.497952095968991</v>
      </c>
      <c r="Q32" s="20">
        <f t="shared" si="4"/>
        <v>63.886098722884</v>
      </c>
      <c r="R32" s="17">
        <f t="shared" si="5"/>
        <v>2.3881466269150096</v>
      </c>
    </row>
    <row r="33" spans="1:18" x14ac:dyDescent="0.3">
      <c r="A33" s="7">
        <v>103</v>
      </c>
      <c r="B33" s="8">
        <v>18</v>
      </c>
      <c r="C33" s="8">
        <v>6</v>
      </c>
      <c r="D33" s="9">
        <v>254467405</v>
      </c>
      <c r="E33" s="9">
        <v>254890977</v>
      </c>
      <c r="F33" s="9">
        <v>44253991</v>
      </c>
      <c r="G33" s="9">
        <v>44180450</v>
      </c>
      <c r="H33" s="9">
        <v>43340113</v>
      </c>
      <c r="I33" s="16" t="s">
        <v>204</v>
      </c>
      <c r="J33" s="16" t="s">
        <v>205</v>
      </c>
      <c r="L33" s="4">
        <f t="shared" si="0"/>
        <v>2.1086193291651085E-2</v>
      </c>
      <c r="M33" s="4">
        <f t="shared" si="1"/>
        <v>1.9389358767938607E-2</v>
      </c>
      <c r="N33" s="4">
        <f t="shared" si="2"/>
        <v>-1.6968345237124774E-3</v>
      </c>
      <c r="P33" s="20">
        <f t="shared" si="3"/>
        <v>0.83517299888399998</v>
      </c>
      <c r="Q33" s="20">
        <f t="shared" si="4"/>
        <v>0.70616627356899997</v>
      </c>
      <c r="R33" s="17">
        <f t="shared" si="5"/>
        <v>-0.12900672531500001</v>
      </c>
    </row>
    <row r="34" spans="1:18" x14ac:dyDescent="0.3">
      <c r="A34" s="7">
        <v>104</v>
      </c>
      <c r="B34" s="8">
        <v>18</v>
      </c>
      <c r="C34" s="8">
        <v>6</v>
      </c>
      <c r="D34" s="9">
        <v>254467405</v>
      </c>
      <c r="E34" s="9">
        <v>254890977</v>
      </c>
      <c r="F34" s="9">
        <v>28983763</v>
      </c>
      <c r="G34" s="9">
        <v>28935598</v>
      </c>
      <c r="H34" s="9">
        <v>28459887</v>
      </c>
      <c r="I34" s="16" t="s">
        <v>206</v>
      </c>
      <c r="J34" s="16" t="s">
        <v>207</v>
      </c>
      <c r="L34" s="4">
        <f t="shared" si="0"/>
        <v>1.8407522138088602E-2</v>
      </c>
      <c r="M34" s="4">
        <f t="shared" si="1"/>
        <v>1.6715140154983748E-2</v>
      </c>
      <c r="N34" s="4">
        <f t="shared" si="2"/>
        <v>-1.6923819831048542E-3</v>
      </c>
      <c r="P34" s="20">
        <f t="shared" si="3"/>
        <v>0.27444606337600003</v>
      </c>
      <c r="Q34" s="20">
        <f t="shared" si="4"/>
        <v>0.22630095552099999</v>
      </c>
      <c r="R34" s="17">
        <f t="shared" si="5"/>
        <v>-4.8145107855000036E-2</v>
      </c>
    </row>
    <row r="35" spans="1:18" x14ac:dyDescent="0.3">
      <c r="A35" s="7">
        <v>105</v>
      </c>
      <c r="B35" s="8">
        <v>18</v>
      </c>
      <c r="C35" s="8">
        <v>6</v>
      </c>
      <c r="D35" s="9">
        <v>254467405</v>
      </c>
      <c r="E35" s="9">
        <v>254890977</v>
      </c>
      <c r="F35" s="9">
        <v>15288420</v>
      </c>
      <c r="G35" s="9">
        <v>15263014</v>
      </c>
      <c r="H35" s="9">
        <v>11472220</v>
      </c>
      <c r="I35" s="16" t="s">
        <v>208</v>
      </c>
      <c r="J35" s="16" t="s">
        <v>209</v>
      </c>
      <c r="L35" s="4">
        <f t="shared" si="0"/>
        <v>0.33264703780087901</v>
      </c>
      <c r="M35" s="4">
        <f t="shared" si="1"/>
        <v>0.33043247078595078</v>
      </c>
      <c r="N35" s="4">
        <f t="shared" si="2"/>
        <v>-2.2145670149282259E-3</v>
      </c>
      <c r="P35" s="20">
        <f t="shared" si="3"/>
        <v>14.563382439999998</v>
      </c>
      <c r="Q35" s="20">
        <f t="shared" si="4"/>
        <v>14.370119150436</v>
      </c>
      <c r="R35" s="17">
        <f t="shared" si="5"/>
        <v>-0.19326328956399763</v>
      </c>
    </row>
    <row r="36" spans="1:18" x14ac:dyDescent="0.3">
      <c r="A36" s="7">
        <v>106</v>
      </c>
      <c r="B36" s="8">
        <v>18</v>
      </c>
      <c r="C36" s="8">
        <v>6</v>
      </c>
      <c r="D36" s="9">
        <v>254467405</v>
      </c>
      <c r="E36" s="9">
        <v>254890977</v>
      </c>
      <c r="F36" s="12">
        <v>64445368</v>
      </c>
      <c r="G36" s="9">
        <v>64338275</v>
      </c>
      <c r="H36" s="12">
        <v>64884222</v>
      </c>
      <c r="I36" s="16" t="s">
        <v>210</v>
      </c>
      <c r="J36" s="16" t="s">
        <v>211</v>
      </c>
      <c r="L36" s="4">
        <f t="shared" si="0"/>
        <v>6.7636474087644912E-3</v>
      </c>
      <c r="M36" s="4">
        <f t="shared" si="1"/>
        <v>8.4141719384413678E-3</v>
      </c>
      <c r="N36" s="4">
        <f t="shared" si="2"/>
        <v>1.6505245296768766E-3</v>
      </c>
      <c r="P36" s="20">
        <f t="shared" si="3"/>
        <v>0.19259283331600002</v>
      </c>
      <c r="Q36" s="20">
        <f t="shared" si="4"/>
        <v>0.29805812680899996</v>
      </c>
      <c r="R36" s="17">
        <f t="shared" si="5"/>
        <v>0.10546529349299993</v>
      </c>
    </row>
    <row r="37" spans="1:18" x14ac:dyDescent="0.3">
      <c r="A37" s="7">
        <v>107</v>
      </c>
      <c r="B37" s="8">
        <v>18</v>
      </c>
      <c r="C37" s="8">
        <v>6</v>
      </c>
      <c r="D37" s="9">
        <v>254467405</v>
      </c>
      <c r="E37" s="9">
        <v>254890977</v>
      </c>
      <c r="F37" s="9">
        <v>11164198</v>
      </c>
      <c r="G37" s="9">
        <v>11145645</v>
      </c>
      <c r="H37" s="9">
        <v>7713662</v>
      </c>
      <c r="I37" s="16" t="s">
        <v>212</v>
      </c>
      <c r="J37" s="16" t="s">
        <v>213</v>
      </c>
      <c r="L37" s="4">
        <f t="shared" si="0"/>
        <v>0.44732787099045823</v>
      </c>
      <c r="M37" s="4">
        <f t="shared" si="1"/>
        <v>0.44492265800601583</v>
      </c>
      <c r="N37" s="4">
        <f t="shared" si="2"/>
        <v>-2.4052129844424064E-3</v>
      </c>
      <c r="P37" s="20">
        <f t="shared" si="3"/>
        <v>11.906198687296</v>
      </c>
      <c r="Q37" s="20">
        <f t="shared" si="4"/>
        <v>11.778507312288999</v>
      </c>
      <c r="R37" s="17">
        <f t="shared" si="5"/>
        <v>-0.12769137500700012</v>
      </c>
    </row>
    <row r="38" spans="1:18" x14ac:dyDescent="0.3">
      <c r="L38" s="13">
        <f>AVERAGE(L2:L37)</f>
        <v>0.24309233607618419</v>
      </c>
      <c r="M38" s="13">
        <f>AVERAGE(M2:M37)</f>
        <v>0.24842618599405641</v>
      </c>
      <c r="N38" s="13">
        <f t="shared" ref="N38" si="6">M38-L38</f>
        <v>5.3338499178722243E-3</v>
      </c>
      <c r="P38" s="21">
        <f>SQRT(AVERAGE(P2:P37))</f>
        <v>7.6154812775398151</v>
      </c>
      <c r="Q38" s="21">
        <f>SQRT(AVERAGE(Q2:Q37))</f>
        <v>7.3149039039352983</v>
      </c>
      <c r="R38" s="18">
        <f t="shared" si="5"/>
        <v>-0.30057737360451675</v>
      </c>
    </row>
  </sheetData>
  <conditionalFormatting sqref="L2:L37">
    <cfRule type="cellIs" dxfId="3" priority="1" operator="greaterThan">
      <formula>M2</formula>
    </cfRule>
    <cfRule type="cellIs" dxfId="2" priority="2" operator="lessThan">
      <formula>M2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8C3A-DCF9-48A4-945A-CEA9FBAAE8D2}">
  <dimension ref="A1:R38"/>
  <sheetViews>
    <sheetView tabSelected="1" topLeftCell="E1" zoomScale="115" zoomScaleNormal="115" workbookViewId="0">
      <pane ySplit="1" topLeftCell="A20" activePane="bottomLeft" state="frozen"/>
      <selection pane="bottomLeft" activeCell="P2" sqref="P2:R38"/>
    </sheetView>
  </sheetViews>
  <sheetFormatPr baseColWidth="10" defaultRowHeight="14.4" x14ac:dyDescent="0.3"/>
  <cols>
    <col min="16" max="16" width="12.33203125" bestFit="1" customWidth="1"/>
    <col min="17" max="17" width="11.5546875" bestFit="1" customWidth="1"/>
    <col min="18" max="18" width="9.33203125" bestFit="1" customWidth="1"/>
  </cols>
  <sheetData>
    <row r="1" spans="1:18" ht="27.6" x14ac:dyDescent="0.3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9</v>
      </c>
      <c r="J1" s="1" t="s">
        <v>10</v>
      </c>
      <c r="L1" s="19" t="s">
        <v>7</v>
      </c>
      <c r="M1" s="19" t="s">
        <v>8</v>
      </c>
      <c r="N1" s="19" t="s">
        <v>143</v>
      </c>
      <c r="P1" s="19" t="s">
        <v>214</v>
      </c>
      <c r="Q1" s="19" t="s">
        <v>215</v>
      </c>
      <c r="R1" s="19" t="s">
        <v>143</v>
      </c>
    </row>
    <row r="2" spans="1:18" x14ac:dyDescent="0.3">
      <c r="A2" s="1">
        <v>0</v>
      </c>
      <c r="B2" s="2">
        <v>1</v>
      </c>
      <c r="C2" s="2">
        <v>6</v>
      </c>
      <c r="D2" s="3">
        <v>227291186</v>
      </c>
      <c r="E2" s="3">
        <v>227386955</v>
      </c>
      <c r="F2" s="3">
        <v>20526803</v>
      </c>
      <c r="G2" s="3">
        <v>20518157</v>
      </c>
      <c r="H2" s="3">
        <v>6805996</v>
      </c>
      <c r="I2" s="5">
        <v>2015988</v>
      </c>
      <c r="J2" s="5">
        <v>2014718</v>
      </c>
      <c r="L2" s="4">
        <f>ABS((H2-F2))/H2</f>
        <v>2.0159881081328876</v>
      </c>
      <c r="M2" s="4">
        <f>ABS(H2-G2)/H2</f>
        <v>2.0147177576948327</v>
      </c>
      <c r="N2" s="4">
        <f>M2-L2</f>
        <v>-1.2703504380549013E-3</v>
      </c>
      <c r="P2" s="20">
        <f>((F2-H2)/1000000)^2</f>
        <v>188.26054473124901</v>
      </c>
      <c r="Q2" s="20">
        <f>((G2-H2)/1000000)^2</f>
        <v>188.02335928992099</v>
      </c>
      <c r="R2" s="17">
        <f>Q2-P2</f>
        <v>-0.23718544132802322</v>
      </c>
    </row>
    <row r="3" spans="1:18" x14ac:dyDescent="0.3">
      <c r="A3" s="1">
        <v>1</v>
      </c>
      <c r="B3" s="2">
        <v>1</v>
      </c>
      <c r="C3" s="2">
        <v>6</v>
      </c>
      <c r="D3" s="3">
        <v>227291186</v>
      </c>
      <c r="E3" s="3">
        <v>227386955</v>
      </c>
      <c r="F3" s="3">
        <v>66323431</v>
      </c>
      <c r="G3" s="3">
        <v>66295498</v>
      </c>
      <c r="H3" s="3">
        <v>73361446</v>
      </c>
      <c r="I3" s="6" t="s">
        <v>80</v>
      </c>
      <c r="J3" s="6" t="s">
        <v>81</v>
      </c>
      <c r="L3" s="4">
        <f t="shared" ref="L3:L37" si="0">ABS((H3-F3))/H3</f>
        <v>9.5936154257373826E-2</v>
      </c>
      <c r="M3" s="4">
        <f t="shared" ref="M3:M37" si="1">ABS(H3-G3)/H3</f>
        <v>9.6316912837296043E-2</v>
      </c>
      <c r="N3" s="4">
        <f t="shared" ref="N3:N37" si="2">M3-L3</f>
        <v>3.8075857992221629E-4</v>
      </c>
      <c r="P3" s="20">
        <f t="shared" ref="P3:P38" si="3">((F3-H3)/1000000)^2</f>
        <v>49.533655140224994</v>
      </c>
      <c r="Q3" s="20">
        <f t="shared" ref="Q3:Q38" si="4">((G3-H3)/1000000)^2</f>
        <v>49.927621138703998</v>
      </c>
      <c r="R3" s="17">
        <f t="shared" ref="R3:R38" si="5">Q3-P3</f>
        <v>0.39396599847900404</v>
      </c>
    </row>
    <row r="4" spans="1:18" x14ac:dyDescent="0.3">
      <c r="A4" s="1">
        <v>2</v>
      </c>
      <c r="B4" s="2">
        <v>1</v>
      </c>
      <c r="C4" s="2">
        <v>6</v>
      </c>
      <c r="D4" s="3">
        <v>227291186</v>
      </c>
      <c r="E4" s="3">
        <v>227386955</v>
      </c>
      <c r="F4" s="3">
        <v>22575831</v>
      </c>
      <c r="G4" s="3">
        <v>22566323</v>
      </c>
      <c r="H4" s="3">
        <v>21568006</v>
      </c>
      <c r="I4" s="6" t="s">
        <v>82</v>
      </c>
      <c r="J4" s="6" t="s">
        <v>83</v>
      </c>
      <c r="L4" s="4">
        <f t="shared" si="0"/>
        <v>4.6727778172910378E-2</v>
      </c>
      <c r="M4" s="4">
        <f t="shared" si="1"/>
        <v>4.6286940016615354E-2</v>
      </c>
      <c r="N4" s="4">
        <f t="shared" si="2"/>
        <v>-4.4083815629502449E-4</v>
      </c>
      <c r="P4" s="20">
        <f t="shared" si="3"/>
        <v>1.015711230625</v>
      </c>
      <c r="Q4" s="20">
        <f t="shared" si="4"/>
        <v>0.99663683248900004</v>
      </c>
      <c r="R4" s="17">
        <f t="shared" si="5"/>
        <v>-1.9074398135999981E-2</v>
      </c>
    </row>
    <row r="5" spans="1:18" x14ac:dyDescent="0.3">
      <c r="A5" s="1">
        <v>3</v>
      </c>
      <c r="B5" s="2">
        <v>1</v>
      </c>
      <c r="C5" s="2">
        <v>6</v>
      </c>
      <c r="D5" s="3">
        <v>227291186</v>
      </c>
      <c r="E5" s="3">
        <v>227386955</v>
      </c>
      <c r="F5" s="3">
        <v>25472131</v>
      </c>
      <c r="G5" s="3">
        <v>25461403</v>
      </c>
      <c r="H5" s="3">
        <v>25980268</v>
      </c>
      <c r="I5" s="6" t="s">
        <v>84</v>
      </c>
      <c r="J5" s="6" t="s">
        <v>85</v>
      </c>
      <c r="L5" s="4">
        <f t="shared" si="0"/>
        <v>1.9558574222559983E-2</v>
      </c>
      <c r="M5" s="4">
        <f t="shared" si="1"/>
        <v>1.9971502988344846E-2</v>
      </c>
      <c r="N5" s="4">
        <f t="shared" si="2"/>
        <v>4.1292876578486251E-4</v>
      </c>
      <c r="P5" s="20">
        <f t="shared" si="3"/>
        <v>0.25820321076899994</v>
      </c>
      <c r="Q5" s="20">
        <f t="shared" si="4"/>
        <v>0.26922088822500001</v>
      </c>
      <c r="R5" s="17">
        <f t="shared" si="5"/>
        <v>1.1017677456000075E-2</v>
      </c>
    </row>
    <row r="6" spans="1:18" x14ac:dyDescent="0.3">
      <c r="A6" s="1">
        <v>4</v>
      </c>
      <c r="B6" s="2">
        <v>1</v>
      </c>
      <c r="C6" s="2">
        <v>6</v>
      </c>
      <c r="D6" s="3">
        <v>227291186</v>
      </c>
      <c r="E6" s="3">
        <v>227386955</v>
      </c>
      <c r="F6" s="3">
        <v>29404015</v>
      </c>
      <c r="G6" s="3">
        <v>29391631</v>
      </c>
      <c r="H6" s="3">
        <v>30191952</v>
      </c>
      <c r="I6" s="6" t="s">
        <v>86</v>
      </c>
      <c r="J6" s="6" t="s">
        <v>87</v>
      </c>
      <c r="L6" s="4">
        <f t="shared" si="0"/>
        <v>2.6097583885930926E-2</v>
      </c>
      <c r="M6" s="4">
        <f t="shared" si="1"/>
        <v>2.6507759418801409E-2</v>
      </c>
      <c r="N6" s="4">
        <f t="shared" si="2"/>
        <v>4.1017553287048258E-4</v>
      </c>
      <c r="P6" s="20">
        <f t="shared" si="3"/>
        <v>0.62084471596900004</v>
      </c>
      <c r="Q6" s="20">
        <f t="shared" si="4"/>
        <v>0.64051370304099997</v>
      </c>
      <c r="R6" s="17">
        <f t="shared" si="5"/>
        <v>1.9668987071999933E-2</v>
      </c>
    </row>
    <row r="7" spans="1:18" x14ac:dyDescent="0.3">
      <c r="A7" s="1">
        <v>5</v>
      </c>
      <c r="B7" s="2">
        <v>1</v>
      </c>
      <c r="C7" s="2">
        <v>6</v>
      </c>
      <c r="D7" s="3">
        <v>227291186</v>
      </c>
      <c r="E7" s="3">
        <v>227386955</v>
      </c>
      <c r="F7" s="3">
        <v>63084743</v>
      </c>
      <c r="G7" s="3">
        <v>63058174</v>
      </c>
      <c r="H7" s="3">
        <v>69383518</v>
      </c>
      <c r="I7" s="6" t="s">
        <v>88</v>
      </c>
      <c r="J7" s="6" t="s">
        <v>89</v>
      </c>
      <c r="L7" s="4">
        <f t="shared" si="0"/>
        <v>9.0782006758435049E-2</v>
      </c>
      <c r="M7" s="4">
        <f t="shared" si="1"/>
        <v>9.1164936318161319E-2</v>
      </c>
      <c r="N7" s="4">
        <f t="shared" si="2"/>
        <v>3.8292955972626941E-4</v>
      </c>
      <c r="P7" s="20">
        <f t="shared" si="3"/>
        <v>39.674566500624998</v>
      </c>
      <c r="Q7" s="20">
        <f t="shared" si="4"/>
        <v>40.009976718336006</v>
      </c>
      <c r="R7" s="17">
        <f t="shared" si="5"/>
        <v>0.33541021771100787</v>
      </c>
    </row>
    <row r="8" spans="1:18" x14ac:dyDescent="0.3">
      <c r="A8" s="1">
        <v>6</v>
      </c>
      <c r="B8" s="2">
        <v>2</v>
      </c>
      <c r="C8" s="2">
        <v>6</v>
      </c>
      <c r="D8" s="3">
        <v>202370968</v>
      </c>
      <c r="E8" s="3">
        <v>211888229</v>
      </c>
      <c r="F8" s="3">
        <v>42653358</v>
      </c>
      <c r="G8" s="3">
        <v>40737522</v>
      </c>
      <c r="H8" s="3">
        <v>36024748</v>
      </c>
      <c r="I8" s="6" t="s">
        <v>90</v>
      </c>
      <c r="J8" s="6" t="s">
        <v>91</v>
      </c>
      <c r="L8" s="4">
        <f t="shared" si="0"/>
        <v>0.184001564702132</v>
      </c>
      <c r="M8" s="4">
        <f t="shared" si="1"/>
        <v>0.130820457092441</v>
      </c>
      <c r="N8" s="4">
        <f t="shared" si="2"/>
        <v>-5.3181107609690997E-2</v>
      </c>
      <c r="P8" s="20">
        <f t="shared" si="3"/>
        <v>43.938470532099998</v>
      </c>
      <c r="Q8" s="20">
        <f t="shared" si="4"/>
        <v>22.210238775075997</v>
      </c>
      <c r="R8" s="17">
        <f t="shared" si="5"/>
        <v>-21.728231757024002</v>
      </c>
    </row>
    <row r="9" spans="1:18" x14ac:dyDescent="0.3">
      <c r="A9" s="1">
        <v>7</v>
      </c>
      <c r="B9" s="2">
        <v>2</v>
      </c>
      <c r="C9" s="2">
        <v>6</v>
      </c>
      <c r="D9" s="3">
        <v>202370968</v>
      </c>
      <c r="E9" s="3">
        <v>211888229</v>
      </c>
      <c r="F9" s="3">
        <v>25739887</v>
      </c>
      <c r="G9" s="3">
        <v>24583743</v>
      </c>
      <c r="H9" s="3">
        <v>29897177</v>
      </c>
      <c r="I9" s="6" t="s">
        <v>92</v>
      </c>
      <c r="J9" s="6" t="s">
        <v>93</v>
      </c>
      <c r="L9" s="4">
        <f t="shared" si="0"/>
        <v>0.13905292797376823</v>
      </c>
      <c r="M9" s="4">
        <f t="shared" si="1"/>
        <v>0.17772360246587829</v>
      </c>
      <c r="N9" s="4">
        <f t="shared" si="2"/>
        <v>3.8670674492110063E-2</v>
      </c>
      <c r="P9" s="20">
        <f t="shared" si="3"/>
        <v>17.283060144099998</v>
      </c>
      <c r="Q9" s="20">
        <f t="shared" si="4"/>
        <v>28.232580872355999</v>
      </c>
      <c r="R9" s="17">
        <f t="shared" si="5"/>
        <v>10.949520728256001</v>
      </c>
    </row>
    <row r="10" spans="1:18" x14ac:dyDescent="0.3">
      <c r="A10" s="1">
        <v>8</v>
      </c>
      <c r="B10" s="2">
        <v>2</v>
      </c>
      <c r="C10" s="2">
        <v>6</v>
      </c>
      <c r="D10" s="3">
        <v>202370968</v>
      </c>
      <c r="E10" s="3">
        <v>211888229</v>
      </c>
      <c r="F10" s="3">
        <v>43645760</v>
      </c>
      <c r="G10" s="3">
        <v>41685348</v>
      </c>
      <c r="H10" s="3">
        <v>36012036</v>
      </c>
      <c r="I10" s="6" t="s">
        <v>94</v>
      </c>
      <c r="J10" s="6" t="s">
        <v>95</v>
      </c>
      <c r="L10" s="4">
        <f t="shared" si="0"/>
        <v>0.21197701790590234</v>
      </c>
      <c r="M10" s="4">
        <f t="shared" si="1"/>
        <v>0.15753932935088702</v>
      </c>
      <c r="N10" s="4">
        <f t="shared" si="2"/>
        <v>-5.4437688555015323E-2</v>
      </c>
      <c r="P10" s="20">
        <f t="shared" si="3"/>
        <v>58.273742108176002</v>
      </c>
      <c r="Q10" s="20">
        <f t="shared" si="4"/>
        <v>32.186469049343998</v>
      </c>
      <c r="R10" s="17">
        <f t="shared" si="5"/>
        <v>-26.087273058832004</v>
      </c>
    </row>
    <row r="11" spans="1:18" x14ac:dyDescent="0.3">
      <c r="A11" s="1">
        <v>9</v>
      </c>
      <c r="B11" s="2">
        <v>2</v>
      </c>
      <c r="C11" s="2">
        <v>6</v>
      </c>
      <c r="D11" s="3">
        <v>202370968</v>
      </c>
      <c r="E11" s="3">
        <v>211888229</v>
      </c>
      <c r="F11" s="3">
        <v>43986593</v>
      </c>
      <c r="G11" s="3">
        <v>42010872</v>
      </c>
      <c r="H11" s="3">
        <v>46204531</v>
      </c>
      <c r="I11" s="6" t="s">
        <v>96</v>
      </c>
      <c r="J11" s="6" t="s">
        <v>97</v>
      </c>
      <c r="L11" s="4">
        <f t="shared" si="0"/>
        <v>4.8002608229050094E-2</v>
      </c>
      <c r="M11" s="4">
        <f t="shared" si="1"/>
        <v>9.0762938379355049E-2</v>
      </c>
      <c r="N11" s="4">
        <f t="shared" si="2"/>
        <v>4.2760330150304955E-2</v>
      </c>
      <c r="P11" s="20">
        <f t="shared" si="3"/>
        <v>4.9192489718440005</v>
      </c>
      <c r="Q11" s="20">
        <f t="shared" si="4"/>
        <v>17.586775808281001</v>
      </c>
      <c r="R11" s="17">
        <f t="shared" si="5"/>
        <v>12.667526836437</v>
      </c>
    </row>
    <row r="12" spans="1:18" x14ac:dyDescent="0.3">
      <c r="A12" s="1">
        <v>10</v>
      </c>
      <c r="B12" s="2">
        <v>2</v>
      </c>
      <c r="C12" s="2">
        <v>6</v>
      </c>
      <c r="D12" s="3">
        <v>202370968</v>
      </c>
      <c r="E12" s="3">
        <v>211888229</v>
      </c>
      <c r="F12" s="3">
        <v>33413836</v>
      </c>
      <c r="G12" s="3">
        <v>31913006</v>
      </c>
      <c r="H12" s="3">
        <v>31981149</v>
      </c>
      <c r="I12" s="6" t="s">
        <v>98</v>
      </c>
      <c r="J12" s="6" t="s">
        <v>99</v>
      </c>
      <c r="L12" s="4">
        <f t="shared" si="0"/>
        <v>4.4797858888684705E-2</v>
      </c>
      <c r="M12" s="4">
        <f t="shared" si="1"/>
        <v>2.1307239461596582E-3</v>
      </c>
      <c r="N12" s="4">
        <f t="shared" si="2"/>
        <v>-4.2667134942525047E-2</v>
      </c>
      <c r="P12" s="20">
        <f t="shared" si="3"/>
        <v>2.0525920399690003</v>
      </c>
      <c r="Q12" s="20">
        <f t="shared" si="4"/>
        <v>4.6434684489999991E-3</v>
      </c>
      <c r="R12" s="17">
        <f t="shared" si="5"/>
        <v>-2.0479485715200001</v>
      </c>
    </row>
    <row r="13" spans="1:18" x14ac:dyDescent="0.3">
      <c r="A13" s="1">
        <v>11</v>
      </c>
      <c r="B13" s="2">
        <v>2</v>
      </c>
      <c r="C13" s="2">
        <v>6</v>
      </c>
      <c r="D13" s="3">
        <v>202370968</v>
      </c>
      <c r="E13" s="3">
        <v>211888229</v>
      </c>
      <c r="F13" s="3">
        <v>22448796</v>
      </c>
      <c r="G13" s="3">
        <v>21440476</v>
      </c>
      <c r="H13" s="3">
        <v>22251327</v>
      </c>
      <c r="I13" s="6" t="s">
        <v>100</v>
      </c>
      <c r="J13" s="6" t="s">
        <v>101</v>
      </c>
      <c r="L13" s="4">
        <f t="shared" si="0"/>
        <v>8.8744819578625584E-3</v>
      </c>
      <c r="M13" s="4">
        <f t="shared" si="1"/>
        <v>3.6440568241166024E-2</v>
      </c>
      <c r="N13" s="4">
        <f t="shared" si="2"/>
        <v>2.7566086283303468E-2</v>
      </c>
      <c r="P13" s="20">
        <f t="shared" si="3"/>
        <v>3.8994005961E-2</v>
      </c>
      <c r="Q13" s="20">
        <f t="shared" si="4"/>
        <v>0.65747934420099996</v>
      </c>
      <c r="R13" s="17">
        <f t="shared" si="5"/>
        <v>0.61848533823999996</v>
      </c>
    </row>
    <row r="14" spans="1:18" x14ac:dyDescent="0.3">
      <c r="A14" s="7">
        <v>24</v>
      </c>
      <c r="B14" s="8">
        <v>5</v>
      </c>
      <c r="C14" s="8">
        <v>6</v>
      </c>
      <c r="D14" s="9">
        <v>279909026</v>
      </c>
      <c r="E14" s="9">
        <v>274742256</v>
      </c>
      <c r="F14" s="12">
        <v>17104284</v>
      </c>
      <c r="G14" s="9">
        <v>17425945</v>
      </c>
      <c r="H14" s="12">
        <v>6705805</v>
      </c>
      <c r="I14" s="10">
        <v>1550668</v>
      </c>
      <c r="J14" s="10">
        <v>1598636</v>
      </c>
      <c r="L14" s="4">
        <f t="shared" si="0"/>
        <v>1.5506682642874345</v>
      </c>
      <c r="M14" s="4">
        <f t="shared" si="1"/>
        <v>1.5986358088253387</v>
      </c>
      <c r="N14" s="4">
        <f t="shared" si="2"/>
        <v>4.7967544537904194E-2</v>
      </c>
      <c r="P14" s="20">
        <f t="shared" si="3"/>
        <v>108.128365513441</v>
      </c>
      <c r="Q14" s="20">
        <f t="shared" si="4"/>
        <v>114.92140161960002</v>
      </c>
      <c r="R14" s="17">
        <f t="shared" si="5"/>
        <v>6.7930361061590219</v>
      </c>
    </row>
    <row r="15" spans="1:18" x14ac:dyDescent="0.3">
      <c r="A15" s="7">
        <v>25</v>
      </c>
      <c r="B15" s="8">
        <v>5</v>
      </c>
      <c r="C15" s="8">
        <v>6</v>
      </c>
      <c r="D15" s="9">
        <v>279909026</v>
      </c>
      <c r="E15" s="9">
        <v>274742256</v>
      </c>
      <c r="F15" s="12">
        <v>40797921</v>
      </c>
      <c r="G15" s="9">
        <v>41565162</v>
      </c>
      <c r="H15" s="12">
        <v>39067445</v>
      </c>
      <c r="I15" s="11" t="s">
        <v>102</v>
      </c>
      <c r="J15" s="11" t="s">
        <v>103</v>
      </c>
      <c r="L15" s="4">
        <f t="shared" si="0"/>
        <v>4.4294578260748813E-2</v>
      </c>
      <c r="M15" s="4">
        <f t="shared" si="1"/>
        <v>6.3933461735212013E-2</v>
      </c>
      <c r="N15" s="4">
        <f t="shared" si="2"/>
        <v>1.9638883474463201E-2</v>
      </c>
      <c r="P15" s="20">
        <f t="shared" si="3"/>
        <v>2.9945471865759998</v>
      </c>
      <c r="Q15" s="20">
        <f t="shared" si="4"/>
        <v>6.2385902120890009</v>
      </c>
      <c r="R15" s="17">
        <f t="shared" si="5"/>
        <v>3.2440430255130011</v>
      </c>
    </row>
    <row r="16" spans="1:18" x14ac:dyDescent="0.3">
      <c r="A16" s="7">
        <v>26</v>
      </c>
      <c r="B16" s="8">
        <v>5</v>
      </c>
      <c r="C16" s="8">
        <v>6</v>
      </c>
      <c r="D16" s="9">
        <v>279909026</v>
      </c>
      <c r="E16" s="9">
        <v>274742256</v>
      </c>
      <c r="F16" s="9">
        <v>70634930</v>
      </c>
      <c r="G16" s="9">
        <v>71963282</v>
      </c>
      <c r="H16" s="9">
        <v>80807605</v>
      </c>
      <c r="I16" s="11" t="s">
        <v>104</v>
      </c>
      <c r="J16" s="11" t="s">
        <v>105</v>
      </c>
      <c r="L16" s="4">
        <f t="shared" si="0"/>
        <v>0.12588759436689159</v>
      </c>
      <c r="M16" s="4">
        <f t="shared" si="1"/>
        <v>0.10944914157522674</v>
      </c>
      <c r="N16" s="4">
        <f t="shared" si="2"/>
        <v>-1.6438452791664851E-2</v>
      </c>
      <c r="P16" s="20">
        <f t="shared" si="3"/>
        <v>103.483316655625</v>
      </c>
      <c r="Q16" s="20">
        <f t="shared" si="4"/>
        <v>78.222049328328993</v>
      </c>
      <c r="R16" s="17">
        <f t="shared" si="5"/>
        <v>-25.261267327296011</v>
      </c>
    </row>
    <row r="17" spans="1:18" x14ac:dyDescent="0.3">
      <c r="A17" s="7">
        <v>27</v>
      </c>
      <c r="B17" s="8">
        <v>5</v>
      </c>
      <c r="C17" s="8">
        <v>6</v>
      </c>
      <c r="D17" s="9">
        <v>279909026</v>
      </c>
      <c r="E17" s="9">
        <v>274742256</v>
      </c>
      <c r="F17" s="12">
        <v>26799364</v>
      </c>
      <c r="G17" s="9">
        <v>27303349</v>
      </c>
      <c r="H17" s="12">
        <v>20852527</v>
      </c>
      <c r="I17" s="11" t="s">
        <v>106</v>
      </c>
      <c r="J17" s="11" t="s">
        <v>107</v>
      </c>
      <c r="L17" s="4">
        <f t="shared" si="0"/>
        <v>0.28518543579874034</v>
      </c>
      <c r="M17" s="4">
        <f t="shared" si="1"/>
        <v>0.30935444898356923</v>
      </c>
      <c r="N17" s="4">
        <f t="shared" si="2"/>
        <v>2.4169013184828891E-2</v>
      </c>
      <c r="P17" s="20">
        <f t="shared" si="3"/>
        <v>35.364870304569003</v>
      </c>
      <c r="Q17" s="20">
        <f t="shared" si="4"/>
        <v>41.613104475683997</v>
      </c>
      <c r="R17" s="17">
        <f t="shared" si="5"/>
        <v>6.2482341711149942</v>
      </c>
    </row>
    <row r="18" spans="1:18" x14ac:dyDescent="0.3">
      <c r="A18" s="7">
        <v>28</v>
      </c>
      <c r="B18" s="8">
        <v>5</v>
      </c>
      <c r="C18" s="8">
        <v>6</v>
      </c>
      <c r="D18" s="9">
        <v>279909026</v>
      </c>
      <c r="E18" s="9">
        <v>274742256</v>
      </c>
      <c r="F18" s="12">
        <v>27707148</v>
      </c>
      <c r="G18" s="9">
        <v>28228205</v>
      </c>
      <c r="H18" s="12">
        <v>21052293</v>
      </c>
      <c r="I18" s="11" t="s">
        <v>108</v>
      </c>
      <c r="J18" s="11" t="s">
        <v>109</v>
      </c>
      <c r="L18" s="4">
        <f t="shared" si="0"/>
        <v>0.31611069635027406</v>
      </c>
      <c r="M18" s="4">
        <f t="shared" si="1"/>
        <v>0.34086130190188785</v>
      </c>
      <c r="N18" s="4">
        <f t="shared" si="2"/>
        <v>2.4750605551613791E-2</v>
      </c>
      <c r="P18" s="20">
        <f t="shared" si="3"/>
        <v>44.287095071025007</v>
      </c>
      <c r="Q18" s="20">
        <f t="shared" si="4"/>
        <v>51.493713031744001</v>
      </c>
      <c r="R18" s="17">
        <f t="shared" si="5"/>
        <v>7.2066179607189937</v>
      </c>
    </row>
    <row r="19" spans="1:18" x14ac:dyDescent="0.3">
      <c r="A19" s="7">
        <v>29</v>
      </c>
      <c r="B19" s="8">
        <v>5</v>
      </c>
      <c r="C19" s="8">
        <v>6</v>
      </c>
      <c r="D19" s="9">
        <v>279909026</v>
      </c>
      <c r="E19" s="9">
        <v>274742256</v>
      </c>
      <c r="F19" s="9">
        <v>91698610</v>
      </c>
      <c r="G19" s="9">
        <v>93423083</v>
      </c>
      <c r="H19" s="9">
        <v>111423352</v>
      </c>
      <c r="I19" s="11" t="s">
        <v>110</v>
      </c>
      <c r="J19" s="11" t="s">
        <v>111</v>
      </c>
      <c r="L19" s="4">
        <f t="shared" si="0"/>
        <v>0.17702520742689556</v>
      </c>
      <c r="M19" s="4">
        <f t="shared" si="1"/>
        <v>0.16154844273577409</v>
      </c>
      <c r="N19" s="4">
        <f t="shared" si="2"/>
        <v>-1.547676469112147E-2</v>
      </c>
      <c r="P19" s="20">
        <f t="shared" si="3"/>
        <v>389.06544696656397</v>
      </c>
      <c r="Q19" s="20">
        <f t="shared" si="4"/>
        <v>324.00968407236098</v>
      </c>
      <c r="R19" s="17">
        <f t="shared" si="5"/>
        <v>-65.055762894202985</v>
      </c>
    </row>
    <row r="20" spans="1:18" x14ac:dyDescent="0.3">
      <c r="A20" s="1">
        <v>42</v>
      </c>
      <c r="B20" s="2">
        <v>8</v>
      </c>
      <c r="C20" s="2">
        <v>6</v>
      </c>
      <c r="D20" s="3">
        <v>240774812</v>
      </c>
      <c r="E20" s="3">
        <v>249253333</v>
      </c>
      <c r="F20" s="3">
        <v>49266573</v>
      </c>
      <c r="G20" s="3">
        <v>47590737</v>
      </c>
      <c r="H20" s="3">
        <v>54504511</v>
      </c>
      <c r="I20" s="6" t="s">
        <v>112</v>
      </c>
      <c r="J20" s="6" t="s">
        <v>113</v>
      </c>
      <c r="L20" s="4">
        <f t="shared" si="0"/>
        <v>9.6100999786971758E-2</v>
      </c>
      <c r="M20" s="4">
        <f t="shared" si="1"/>
        <v>0.12684773926326942</v>
      </c>
      <c r="N20" s="4">
        <f t="shared" si="2"/>
        <v>3.0746739476297663E-2</v>
      </c>
      <c r="P20" s="20">
        <f t="shared" si="3"/>
        <v>27.435994491843996</v>
      </c>
      <c r="Q20" s="20">
        <f t="shared" si="4"/>
        <v>47.800270923075999</v>
      </c>
      <c r="R20" s="17">
        <f t="shared" si="5"/>
        <v>20.364276431232003</v>
      </c>
    </row>
    <row r="21" spans="1:18" x14ac:dyDescent="0.3">
      <c r="A21" s="1">
        <v>43</v>
      </c>
      <c r="B21" s="2">
        <v>8</v>
      </c>
      <c r="C21" s="2">
        <v>6</v>
      </c>
      <c r="D21" s="3">
        <v>240774812</v>
      </c>
      <c r="E21" s="3">
        <v>249253333</v>
      </c>
      <c r="F21" s="3">
        <v>39314265</v>
      </c>
      <c r="G21" s="3">
        <v>37976963</v>
      </c>
      <c r="H21" s="3">
        <v>41036390</v>
      </c>
      <c r="I21" s="6" t="s">
        <v>114</v>
      </c>
      <c r="J21" s="6" t="s">
        <v>115</v>
      </c>
      <c r="L21" s="4">
        <f t="shared" si="0"/>
        <v>4.1965801572701696E-2</v>
      </c>
      <c r="M21" s="4">
        <f t="shared" si="1"/>
        <v>7.4553999511165578E-2</v>
      </c>
      <c r="N21" s="4">
        <f t="shared" si="2"/>
        <v>3.2588197938463882E-2</v>
      </c>
      <c r="P21" s="20">
        <f t="shared" si="3"/>
        <v>2.9657145156249998</v>
      </c>
      <c r="Q21" s="20">
        <f t="shared" si="4"/>
        <v>9.360093568328999</v>
      </c>
      <c r="R21" s="17">
        <f t="shared" si="5"/>
        <v>6.3943790527039992</v>
      </c>
    </row>
    <row r="22" spans="1:18" x14ac:dyDescent="0.3">
      <c r="A22" s="1">
        <v>44</v>
      </c>
      <c r="B22" s="2">
        <v>8</v>
      </c>
      <c r="C22" s="2">
        <v>6</v>
      </c>
      <c r="D22" s="3">
        <v>240774812</v>
      </c>
      <c r="E22" s="3">
        <v>249253333</v>
      </c>
      <c r="F22" s="3">
        <v>61679117</v>
      </c>
      <c r="G22" s="3">
        <v>59581060</v>
      </c>
      <c r="H22" s="3">
        <v>64706139</v>
      </c>
      <c r="I22" s="6" t="s">
        <v>116</v>
      </c>
      <c r="J22" s="6" t="s">
        <v>117</v>
      </c>
      <c r="L22" s="4">
        <f t="shared" si="0"/>
        <v>4.6781063540199792E-2</v>
      </c>
      <c r="M22" s="4">
        <f t="shared" si="1"/>
        <v>7.9205452206010926E-2</v>
      </c>
      <c r="N22" s="4">
        <f t="shared" si="2"/>
        <v>3.2424388665811134E-2</v>
      </c>
      <c r="P22" s="20">
        <f t="shared" si="3"/>
        <v>9.1628621884840005</v>
      </c>
      <c r="Q22" s="20">
        <f t="shared" si="4"/>
        <v>26.266434756241004</v>
      </c>
      <c r="R22" s="17">
        <f t="shared" si="5"/>
        <v>17.103572567757006</v>
      </c>
    </row>
    <row r="23" spans="1:18" x14ac:dyDescent="0.3">
      <c r="A23" s="1">
        <v>45</v>
      </c>
      <c r="B23" s="2">
        <v>8</v>
      </c>
      <c r="C23" s="2">
        <v>6</v>
      </c>
      <c r="D23" s="3">
        <v>240774812</v>
      </c>
      <c r="E23" s="3">
        <v>249253333</v>
      </c>
      <c r="F23" s="3">
        <v>27172355</v>
      </c>
      <c r="G23" s="3">
        <v>26248069</v>
      </c>
      <c r="H23" s="3">
        <v>12558756</v>
      </c>
      <c r="I23" s="5">
        <v>1163618</v>
      </c>
      <c r="J23" s="5">
        <v>1090021</v>
      </c>
      <c r="L23" s="4">
        <f t="shared" si="0"/>
        <v>1.1636183551937787</v>
      </c>
      <c r="M23" s="4">
        <f t="shared" si="1"/>
        <v>1.090021416133891</v>
      </c>
      <c r="N23" s="4">
        <f t="shared" si="2"/>
        <v>-7.3596939059887623E-2</v>
      </c>
      <c r="P23" s="20">
        <f t="shared" si="3"/>
        <v>213.55727573280103</v>
      </c>
      <c r="Q23" s="20">
        <f t="shared" si="4"/>
        <v>187.39729041196901</v>
      </c>
      <c r="R23" s="17">
        <f t="shared" si="5"/>
        <v>-26.159985320832021</v>
      </c>
    </row>
    <row r="24" spans="1:18" x14ac:dyDescent="0.3">
      <c r="A24" s="1">
        <v>46</v>
      </c>
      <c r="B24" s="2">
        <v>8</v>
      </c>
      <c r="C24" s="2">
        <v>6</v>
      </c>
      <c r="D24" s="3">
        <v>240774812</v>
      </c>
      <c r="E24" s="3">
        <v>249253333</v>
      </c>
      <c r="F24" s="3">
        <v>19986068</v>
      </c>
      <c r="G24" s="3">
        <v>19306228</v>
      </c>
      <c r="H24" s="3">
        <v>13788355</v>
      </c>
      <c r="I24" s="6" t="s">
        <v>118</v>
      </c>
      <c r="J24" s="6" t="s">
        <v>119</v>
      </c>
      <c r="L24" s="4">
        <f t="shared" si="0"/>
        <v>0.44948893468437678</v>
      </c>
      <c r="M24" s="4">
        <f t="shared" si="1"/>
        <v>0.4001835606930631</v>
      </c>
      <c r="N24" s="4">
        <f t="shared" si="2"/>
        <v>-4.9305373991313683E-2</v>
      </c>
      <c r="P24" s="20">
        <f t="shared" si="3"/>
        <v>38.411646430369004</v>
      </c>
      <c r="Q24" s="20">
        <f t="shared" si="4"/>
        <v>30.446922444128997</v>
      </c>
      <c r="R24" s="17">
        <f t="shared" si="5"/>
        <v>-7.9647239862400063</v>
      </c>
    </row>
    <row r="25" spans="1:18" x14ac:dyDescent="0.3">
      <c r="A25" s="1">
        <v>47</v>
      </c>
      <c r="B25" s="2">
        <v>8</v>
      </c>
      <c r="C25" s="2">
        <v>6</v>
      </c>
      <c r="D25" s="3">
        <v>240774812</v>
      </c>
      <c r="E25" s="3">
        <v>249253333</v>
      </c>
      <c r="F25" s="3">
        <v>51834955</v>
      </c>
      <c r="G25" s="3">
        <v>50071754</v>
      </c>
      <c r="H25" s="3">
        <v>54180660</v>
      </c>
      <c r="I25" s="6" t="s">
        <v>120</v>
      </c>
      <c r="J25" s="6" t="s">
        <v>121</v>
      </c>
      <c r="L25" s="4">
        <f t="shared" si="0"/>
        <v>4.3294138535780111E-2</v>
      </c>
      <c r="M25" s="4">
        <f t="shared" si="1"/>
        <v>7.5837134505190598E-2</v>
      </c>
      <c r="N25" s="4">
        <f t="shared" si="2"/>
        <v>3.2542995969410488E-2</v>
      </c>
      <c r="P25" s="20">
        <f t="shared" si="3"/>
        <v>5.5023319470250005</v>
      </c>
      <c r="Q25" s="20">
        <f t="shared" si="4"/>
        <v>16.883108516836</v>
      </c>
      <c r="R25" s="17">
        <f t="shared" si="5"/>
        <v>11.380776569810999</v>
      </c>
    </row>
    <row r="26" spans="1:18" x14ac:dyDescent="0.3">
      <c r="A26" s="1">
        <v>60</v>
      </c>
      <c r="B26" s="2">
        <v>11</v>
      </c>
      <c r="C26" s="2">
        <v>6</v>
      </c>
      <c r="D26" s="3">
        <v>210380712</v>
      </c>
      <c r="E26" s="3">
        <v>223613014</v>
      </c>
      <c r="F26" s="3">
        <v>26683780</v>
      </c>
      <c r="G26" s="3">
        <v>25104767</v>
      </c>
      <c r="H26" s="3">
        <v>28816271</v>
      </c>
      <c r="I26" s="6" t="s">
        <v>122</v>
      </c>
      <c r="J26" s="6" t="s">
        <v>123</v>
      </c>
      <c r="L26" s="4">
        <f t="shared" si="0"/>
        <v>7.4003017253689768E-2</v>
      </c>
      <c r="M26" s="4">
        <f t="shared" si="1"/>
        <v>0.128798899760486</v>
      </c>
      <c r="N26" s="4">
        <f t="shared" si="2"/>
        <v>5.4795882506796234E-2</v>
      </c>
      <c r="P26" s="20">
        <f t="shared" si="3"/>
        <v>4.5475178650809998</v>
      </c>
      <c r="Q26" s="20">
        <f t="shared" si="4"/>
        <v>13.775261942016002</v>
      </c>
      <c r="R26" s="17">
        <f t="shared" si="5"/>
        <v>9.2277440769350019</v>
      </c>
    </row>
    <row r="27" spans="1:18" x14ac:dyDescent="0.3">
      <c r="A27" s="1">
        <v>61</v>
      </c>
      <c r="B27" s="2">
        <v>11</v>
      </c>
      <c r="C27" s="2">
        <v>6</v>
      </c>
      <c r="D27" s="3">
        <v>210380712</v>
      </c>
      <c r="E27" s="3">
        <v>223613014</v>
      </c>
      <c r="F27" s="3">
        <v>52166740</v>
      </c>
      <c r="G27" s="3">
        <v>49079772</v>
      </c>
      <c r="H27" s="3">
        <v>59076355</v>
      </c>
      <c r="I27" s="6" t="s">
        <v>124</v>
      </c>
      <c r="J27" s="6" t="s">
        <v>125</v>
      </c>
      <c r="L27" s="4">
        <f t="shared" si="0"/>
        <v>0.11696075358745474</v>
      </c>
      <c r="M27" s="4">
        <f t="shared" si="1"/>
        <v>0.1692146206379862</v>
      </c>
      <c r="N27" s="4">
        <f t="shared" si="2"/>
        <v>5.2253867050531463E-2</v>
      </c>
      <c r="P27" s="20">
        <f t="shared" si="3"/>
        <v>47.742779448224994</v>
      </c>
      <c r="Q27" s="20">
        <f t="shared" si="4"/>
        <v>99.931671675888992</v>
      </c>
      <c r="R27" s="17">
        <f t="shared" si="5"/>
        <v>52.188892227663999</v>
      </c>
    </row>
    <row r="28" spans="1:18" x14ac:dyDescent="0.3">
      <c r="A28" s="1">
        <v>62</v>
      </c>
      <c r="B28" s="2">
        <v>11</v>
      </c>
      <c r="C28" s="2">
        <v>6</v>
      </c>
      <c r="D28" s="3">
        <v>210380712</v>
      </c>
      <c r="E28" s="3">
        <v>223613014</v>
      </c>
      <c r="F28" s="3">
        <v>14365322</v>
      </c>
      <c r="G28" s="3">
        <v>13515254</v>
      </c>
      <c r="H28" s="3">
        <v>8888319</v>
      </c>
      <c r="I28" s="6" t="s">
        <v>126</v>
      </c>
      <c r="J28" s="6" t="s">
        <v>127</v>
      </c>
      <c r="L28" s="4">
        <f t="shared" si="0"/>
        <v>0.61620234377276517</v>
      </c>
      <c r="M28" s="4">
        <f t="shared" si="1"/>
        <v>0.52056356213137711</v>
      </c>
      <c r="N28" s="4">
        <f t="shared" si="2"/>
        <v>-9.563878164138806E-2</v>
      </c>
      <c r="P28" s="20">
        <f t="shared" si="3"/>
        <v>29.997561862008997</v>
      </c>
      <c r="Q28" s="20">
        <f t="shared" si="4"/>
        <v>21.408527494224995</v>
      </c>
      <c r="R28" s="17">
        <f t="shared" si="5"/>
        <v>-8.5890343677840022</v>
      </c>
    </row>
    <row r="29" spans="1:18" x14ac:dyDescent="0.3">
      <c r="A29" s="1">
        <v>63</v>
      </c>
      <c r="B29" s="2">
        <v>11</v>
      </c>
      <c r="C29" s="2">
        <v>6</v>
      </c>
      <c r="D29" s="3">
        <v>210380712</v>
      </c>
      <c r="E29" s="3">
        <v>223613014</v>
      </c>
      <c r="F29" s="3">
        <v>63801774</v>
      </c>
      <c r="G29" s="3">
        <v>60026304</v>
      </c>
      <c r="H29" s="3">
        <v>66920060</v>
      </c>
      <c r="I29" s="6" t="s">
        <v>128</v>
      </c>
      <c r="J29" s="6" t="s">
        <v>129</v>
      </c>
      <c r="L29" s="4">
        <f t="shared" si="0"/>
        <v>4.6597178783163072E-2</v>
      </c>
      <c r="M29" s="4">
        <f t="shared" si="1"/>
        <v>0.10301479108058181</v>
      </c>
      <c r="N29" s="4">
        <f t="shared" si="2"/>
        <v>5.6417612297418741E-2</v>
      </c>
      <c r="P29" s="20">
        <f t="shared" si="3"/>
        <v>9.7237075777959987</v>
      </c>
      <c r="Q29" s="20">
        <f t="shared" si="4"/>
        <v>47.523871787535995</v>
      </c>
      <c r="R29" s="17">
        <f t="shared" si="5"/>
        <v>37.800164209739997</v>
      </c>
    </row>
    <row r="30" spans="1:18" x14ac:dyDescent="0.3">
      <c r="A30" s="1">
        <v>64</v>
      </c>
      <c r="B30" s="2">
        <v>11</v>
      </c>
      <c r="C30" s="2">
        <v>6</v>
      </c>
      <c r="D30" s="3">
        <v>210380712</v>
      </c>
      <c r="E30" s="3">
        <v>223613014</v>
      </c>
      <c r="F30" s="3">
        <v>42259211</v>
      </c>
      <c r="G30" s="3">
        <v>39758522</v>
      </c>
      <c r="H30" s="3">
        <v>20395908</v>
      </c>
      <c r="I30" s="5">
        <v>1071946</v>
      </c>
      <c r="J30" s="6" t="s">
        <v>130</v>
      </c>
      <c r="L30" s="4">
        <f t="shared" si="0"/>
        <v>1.0719455588836742</v>
      </c>
      <c r="M30" s="4">
        <f t="shared" si="1"/>
        <v>0.94933817116649089</v>
      </c>
      <c r="N30" s="4">
        <f t="shared" si="2"/>
        <v>-0.12260738771718327</v>
      </c>
      <c r="P30" s="20">
        <f t="shared" si="3"/>
        <v>478.00401806980892</v>
      </c>
      <c r="Q30" s="20">
        <f t="shared" si="4"/>
        <v>374.91082091299603</v>
      </c>
      <c r="R30" s="17">
        <f t="shared" si="5"/>
        <v>-103.09319715681289</v>
      </c>
    </row>
    <row r="31" spans="1:18" x14ac:dyDescent="0.3">
      <c r="A31" s="1">
        <v>65</v>
      </c>
      <c r="B31" s="2">
        <v>11</v>
      </c>
      <c r="C31" s="2">
        <v>6</v>
      </c>
      <c r="D31" s="3">
        <v>210380712</v>
      </c>
      <c r="E31" s="3">
        <v>223613014</v>
      </c>
      <c r="F31" s="3">
        <v>24336187</v>
      </c>
      <c r="G31" s="3">
        <v>22896092</v>
      </c>
      <c r="H31" s="3">
        <v>26283800</v>
      </c>
      <c r="I31" s="6" t="s">
        <v>131</v>
      </c>
      <c r="J31" s="6" t="s">
        <v>132</v>
      </c>
      <c r="L31" s="4">
        <f t="shared" si="0"/>
        <v>7.4099369193191239E-2</v>
      </c>
      <c r="M31" s="4">
        <f t="shared" si="1"/>
        <v>0.12888958217609325</v>
      </c>
      <c r="N31" s="4">
        <f t="shared" si="2"/>
        <v>5.4790212982902015E-2</v>
      </c>
      <c r="P31" s="20">
        <f t="shared" si="3"/>
        <v>3.793196397769</v>
      </c>
      <c r="Q31" s="20">
        <f t="shared" si="4"/>
        <v>11.476565493263999</v>
      </c>
      <c r="R31" s="17">
        <f t="shared" si="5"/>
        <v>7.6833690954949994</v>
      </c>
    </row>
    <row r="32" spans="1:18" x14ac:dyDescent="0.3">
      <c r="A32" s="1">
        <v>78</v>
      </c>
      <c r="B32" s="2">
        <v>14</v>
      </c>
      <c r="C32" s="2">
        <v>6</v>
      </c>
      <c r="D32" s="3">
        <v>190242479</v>
      </c>
      <c r="E32" s="3">
        <v>192486464</v>
      </c>
      <c r="F32" s="3">
        <v>18360053</v>
      </c>
      <c r="G32" s="3">
        <v>18146014</v>
      </c>
      <c r="H32" s="3">
        <v>19347717</v>
      </c>
      <c r="I32" s="6" t="s">
        <v>133</v>
      </c>
      <c r="J32" s="6" t="s">
        <v>134</v>
      </c>
      <c r="L32" s="4">
        <f t="shared" si="0"/>
        <v>5.1048090066647137E-2</v>
      </c>
      <c r="M32" s="4">
        <f t="shared" si="1"/>
        <v>6.2110842328322251E-2</v>
      </c>
      <c r="N32" s="4">
        <f t="shared" si="2"/>
        <v>1.1062752261675114E-2</v>
      </c>
      <c r="P32" s="20">
        <f t="shared" si="3"/>
        <v>0.97548017689599997</v>
      </c>
      <c r="Q32" s="20">
        <f t="shared" si="4"/>
        <v>1.4440901002089999</v>
      </c>
      <c r="R32" s="17">
        <f t="shared" si="5"/>
        <v>0.46860992331299989</v>
      </c>
    </row>
    <row r="33" spans="1:18" x14ac:dyDescent="0.3">
      <c r="A33" s="1">
        <v>79</v>
      </c>
      <c r="B33" s="2">
        <v>14</v>
      </c>
      <c r="C33" s="2">
        <v>6</v>
      </c>
      <c r="D33" s="3">
        <v>190242479</v>
      </c>
      <c r="E33" s="3">
        <v>192486464</v>
      </c>
      <c r="F33" s="3">
        <v>23985434</v>
      </c>
      <c r="G33" s="3">
        <v>23705814</v>
      </c>
      <c r="H33" s="3">
        <v>29612573</v>
      </c>
      <c r="I33" s="6" t="s">
        <v>135</v>
      </c>
      <c r="J33" s="6" t="s">
        <v>136</v>
      </c>
      <c r="L33" s="4">
        <f t="shared" si="0"/>
        <v>0.1900253314698456</v>
      </c>
      <c r="M33" s="4">
        <f t="shared" si="1"/>
        <v>0.19946794221495037</v>
      </c>
      <c r="N33" s="4">
        <f t="shared" si="2"/>
        <v>9.4426107451047736E-3</v>
      </c>
      <c r="P33" s="20">
        <f t="shared" si="3"/>
        <v>31.664693325320997</v>
      </c>
      <c r="Q33" s="20">
        <f t="shared" si="4"/>
        <v>34.889801884081002</v>
      </c>
      <c r="R33" s="17">
        <f t="shared" si="5"/>
        <v>3.2251085587600059</v>
      </c>
    </row>
    <row r="34" spans="1:18" x14ac:dyDescent="0.3">
      <c r="A34" s="1">
        <v>80</v>
      </c>
      <c r="B34" s="2">
        <v>14</v>
      </c>
      <c r="C34" s="2">
        <v>6</v>
      </c>
      <c r="D34" s="3">
        <v>190242479</v>
      </c>
      <c r="E34" s="3">
        <v>192486464</v>
      </c>
      <c r="F34" s="3">
        <v>17060691</v>
      </c>
      <c r="G34" s="3">
        <v>16861800</v>
      </c>
      <c r="H34" s="3">
        <v>20678939</v>
      </c>
      <c r="I34" s="6" t="s">
        <v>137</v>
      </c>
      <c r="J34" s="6" t="s">
        <v>138</v>
      </c>
      <c r="L34" s="4">
        <f t="shared" si="0"/>
        <v>0.17497261344017698</v>
      </c>
      <c r="M34" s="4">
        <f t="shared" si="1"/>
        <v>0.18459066009140992</v>
      </c>
      <c r="N34" s="4">
        <f t="shared" si="2"/>
        <v>9.6180466512329477E-3</v>
      </c>
      <c r="P34" s="20">
        <f t="shared" si="3"/>
        <v>13.091718589504</v>
      </c>
      <c r="Q34" s="20">
        <f t="shared" si="4"/>
        <v>14.570550145321</v>
      </c>
      <c r="R34" s="17">
        <f t="shared" si="5"/>
        <v>1.4788315558170009</v>
      </c>
    </row>
    <row r="35" spans="1:18" x14ac:dyDescent="0.3">
      <c r="A35" s="1">
        <v>81</v>
      </c>
      <c r="B35" s="2">
        <v>14</v>
      </c>
      <c r="C35" s="2">
        <v>6</v>
      </c>
      <c r="D35" s="3">
        <v>190242479</v>
      </c>
      <c r="E35" s="3">
        <v>192486464</v>
      </c>
      <c r="F35" s="3">
        <v>77629260</v>
      </c>
      <c r="G35" s="3">
        <v>76724267</v>
      </c>
      <c r="H35" s="3">
        <v>80474888</v>
      </c>
      <c r="I35" s="6" t="s">
        <v>139</v>
      </c>
      <c r="J35" s="6" t="s">
        <v>140</v>
      </c>
      <c r="L35" s="4">
        <f t="shared" si="0"/>
        <v>3.5360446851445133E-2</v>
      </c>
      <c r="M35" s="4">
        <f t="shared" si="1"/>
        <v>4.6606104006009924E-2</v>
      </c>
      <c r="N35" s="4">
        <f t="shared" si="2"/>
        <v>1.1245657154564791E-2</v>
      </c>
      <c r="P35" s="20">
        <f t="shared" si="3"/>
        <v>8.0975987143840005</v>
      </c>
      <c r="Q35" s="20">
        <f t="shared" si="4"/>
        <v>14.067157885641002</v>
      </c>
      <c r="R35" s="17">
        <f t="shared" si="5"/>
        <v>5.9695591712570018</v>
      </c>
    </row>
    <row r="36" spans="1:18" x14ac:dyDescent="0.3">
      <c r="A36" s="1">
        <v>82</v>
      </c>
      <c r="B36" s="2">
        <v>14</v>
      </c>
      <c r="C36" s="2">
        <v>6</v>
      </c>
      <c r="D36" s="3">
        <v>190242479</v>
      </c>
      <c r="E36" s="3">
        <v>192486464</v>
      </c>
      <c r="F36" s="3">
        <v>18264927</v>
      </c>
      <c r="G36" s="3">
        <v>18051997</v>
      </c>
      <c r="H36" s="3">
        <v>22518039</v>
      </c>
      <c r="I36" s="6" t="s">
        <v>141</v>
      </c>
      <c r="J36" s="6" t="s">
        <v>142</v>
      </c>
      <c r="L36" s="4">
        <f t="shared" si="0"/>
        <v>0.18887577199773034</v>
      </c>
      <c r="M36" s="4">
        <f t="shared" si="1"/>
        <v>0.19833174638342174</v>
      </c>
      <c r="N36" s="4">
        <f t="shared" si="2"/>
        <v>9.4559743856914014E-3</v>
      </c>
      <c r="P36" s="20">
        <f t="shared" si="3"/>
        <v>18.088961684544</v>
      </c>
      <c r="Q36" s="20">
        <f t="shared" si="4"/>
        <v>19.945531145763997</v>
      </c>
      <c r="R36" s="17">
        <f t="shared" si="5"/>
        <v>1.8565694612199977</v>
      </c>
    </row>
    <row r="37" spans="1:18" x14ac:dyDescent="0.3">
      <c r="A37" s="1">
        <v>83</v>
      </c>
      <c r="B37" s="2">
        <v>14</v>
      </c>
      <c r="C37" s="2">
        <v>6</v>
      </c>
      <c r="D37" s="3">
        <v>190242479</v>
      </c>
      <c r="E37" s="3">
        <v>192486464</v>
      </c>
      <c r="F37" s="3">
        <v>37186099</v>
      </c>
      <c r="G37" s="3">
        <v>36752587</v>
      </c>
      <c r="H37" s="3">
        <v>17610322</v>
      </c>
      <c r="I37" s="5">
        <v>1111608</v>
      </c>
      <c r="J37" s="5">
        <v>1086991</v>
      </c>
      <c r="L37" s="4">
        <f t="shared" si="0"/>
        <v>1.1116081239173252</v>
      </c>
      <c r="M37" s="4">
        <f t="shared" si="1"/>
        <v>1.0869911975488011</v>
      </c>
      <c r="N37" s="4">
        <f t="shared" si="2"/>
        <v>-2.4616926368524084E-2</v>
      </c>
      <c r="P37" s="20">
        <f t="shared" si="3"/>
        <v>383.21104515372895</v>
      </c>
      <c r="Q37" s="20">
        <f t="shared" si="4"/>
        <v>366.42630933022491</v>
      </c>
      <c r="R37" s="17">
        <f t="shared" si="5"/>
        <v>-16.784735823504036</v>
      </c>
    </row>
    <row r="38" spans="1:18" x14ac:dyDescent="0.3">
      <c r="L38" s="13">
        <f>AVERAGE(L2:L37)</f>
        <v>0.30621989816970557</v>
      </c>
      <c r="M38" s="13">
        <f>AVERAGE(M2:M37)</f>
        <v>0.30829815156515195</v>
      </c>
      <c r="N38" s="13">
        <f>AVERAGE(N2:N37)</f>
        <v>2.0782533954463523E-3</v>
      </c>
      <c r="P38" s="21">
        <f>SQRT(AVERAGE(P2:P37))</f>
        <v>8.1907254108273566</v>
      </c>
      <c r="Q38" s="21">
        <f>SQRT(AVERAGE(Q2:Q37))</f>
        <v>8.0549645475562617</v>
      </c>
      <c r="R38" s="18">
        <f t="shared" si="5"/>
        <v>-0.13576086327109493</v>
      </c>
    </row>
  </sheetData>
  <conditionalFormatting sqref="L2:L37">
    <cfRule type="cellIs" dxfId="1" priority="1" operator="greaterThan">
      <formula>M2</formula>
    </cfRule>
    <cfRule type="cellIs" dxfId="0" priority="2" operator="lessThan">
      <formula>M2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Fold 1</vt:lpstr>
      <vt:lpstr>Fold 2</vt:lpstr>
      <vt:lpstr>Fold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Götz</dc:creator>
  <cp:lastModifiedBy>Dennis Götz</cp:lastModifiedBy>
  <dcterms:created xsi:type="dcterms:W3CDTF">2024-09-22T18:41:46Z</dcterms:created>
  <dcterms:modified xsi:type="dcterms:W3CDTF">2024-09-23T14:05:36Z</dcterms:modified>
</cp:coreProperties>
</file>