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de-my.sharepoint.com/personal/dennis_goetz_stud_ku_de/Documents/Dokumente/03_Master/07_Masterarbeit/05_Code/02_github/06_archiv/"/>
    </mc:Choice>
  </mc:AlternateContent>
  <xr:revisionPtr revIDLastSave="0" documentId="8_{94D0B74F-3064-4D21-BA76-363ECDDBC02D}" xr6:coauthVersionLast="47" xr6:coauthVersionMax="47" xr10:uidLastSave="{00000000-0000-0000-0000-000000000000}"/>
  <bookViews>
    <workbookView xWindow="-108" yWindow="-108" windowWidth="23256" windowHeight="13896" xr2:uid="{3372F5FD-9BA1-4AF8-AE67-6D6438C4FD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I17" i="1"/>
  <c r="H17" i="1"/>
  <c r="G17" i="1"/>
  <c r="F17" i="1"/>
  <c r="E17" i="1"/>
  <c r="D17" i="1"/>
  <c r="C17" i="1"/>
  <c r="B17" i="1"/>
  <c r="A17" i="1"/>
  <c r="J16" i="1"/>
  <c r="I13" i="1"/>
  <c r="H13" i="1"/>
  <c r="G13" i="1"/>
  <c r="F13" i="1"/>
  <c r="E13" i="1"/>
  <c r="D13" i="1"/>
  <c r="C13" i="1"/>
  <c r="B13" i="1"/>
  <c r="A13" i="1"/>
  <c r="J12" i="1"/>
  <c r="M6" i="1"/>
  <c r="I8" i="1"/>
  <c r="H8" i="1"/>
  <c r="G8" i="1"/>
  <c r="F8" i="1"/>
  <c r="E8" i="1"/>
  <c r="D8" i="1"/>
  <c r="C8" i="1"/>
  <c r="B8" i="1"/>
  <c r="A8" i="1"/>
  <c r="A4" i="1"/>
  <c r="B4" i="1"/>
  <c r="C4" i="1"/>
  <c r="D4" i="1"/>
  <c r="E4" i="1"/>
  <c r="F4" i="1"/>
  <c r="G4" i="1"/>
  <c r="H4" i="1"/>
  <c r="I4" i="1"/>
  <c r="J7" i="1"/>
  <c r="J3" i="1"/>
  <c r="J8" i="1" l="1"/>
  <c r="J17" i="1"/>
  <c r="J13" i="1"/>
  <c r="J4" i="1"/>
</calcChain>
</file>

<file path=xl/sharedStrings.xml><?xml version="1.0" encoding="utf-8"?>
<sst xmlns="http://schemas.openxmlformats.org/spreadsheetml/2006/main" count="16" uniqueCount="7">
  <si>
    <t>Jetzt</t>
  </si>
  <si>
    <t>Vorher</t>
  </si>
  <si>
    <t>Mean</t>
  </si>
  <si>
    <t>True weighted mean</t>
  </si>
  <si>
    <t>weighted Mean</t>
  </si>
  <si>
    <t>Linear Regression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</si>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</sst>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0" formatCode="#,##0.0000"/>
    <numFmt numFmtId="172" formatCode="_-* #,##0_-;\-* #,##0_-;_-* &quot;-&quot;??_-;_-@_-"/>
    <numFmt numFmtId="174" formatCode="_-* #,##0.0000_-;\-* #,##0.00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rgb="FFCCCCC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0" fontId="0" fillId="0" borderId="0" xfId="0" applyNumberFormat="1"/>
    <xf numFmtId="3" fontId="3" fillId="0" borderId="0" xfId="0" applyNumberFormat="1" applyFont="1"/>
    <xf numFmtId="172" fontId="0" fillId="0" borderId="0" xfId="1" applyNumberFormat="1" applyFont="1"/>
    <xf numFmtId="0" fontId="2" fillId="0" borderId="0" xfId="0" applyFont="1"/>
    <xf numFmtId="172" fontId="2" fillId="0" borderId="0" xfId="1" applyNumberFormat="1" applyFont="1"/>
    <xf numFmtId="170" fontId="2" fillId="0" borderId="0" xfId="0" applyNumberFormat="1" applyFont="1"/>
    <xf numFmtId="174" fontId="2" fillId="0" borderId="0" xfId="1" applyNumberFormat="1" applyFont="1"/>
    <xf numFmtId="170" fontId="0" fillId="0" borderId="0" xfId="0" applyNumberFormat="1" applyFont="1"/>
    <xf numFmtId="0" fontId="0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32AB7-4AAA-4A6D-B3AC-723E601B0F53}">
  <dimension ref="A1:M17"/>
  <sheetViews>
    <sheetView tabSelected="1" workbookViewId="0">
      <selection activeCell="M16" sqref="M16"/>
    </sheetView>
  </sheetViews>
  <sheetFormatPr baseColWidth="10" defaultRowHeight="14.4" x14ac:dyDescent="0.3"/>
  <cols>
    <col min="11" max="11" width="13" bestFit="1" customWidth="1"/>
    <col min="13" max="13" width="17.109375" bestFit="1" customWidth="1"/>
  </cols>
  <sheetData>
    <row r="1" spans="1:13" x14ac:dyDescent="0.3">
      <c r="A1" s="4" t="s">
        <v>5</v>
      </c>
    </row>
    <row r="2" spans="1:13" x14ac:dyDescent="0.3">
      <c r="A2" s="4" t="s">
        <v>0</v>
      </c>
    </row>
    <row r="3" spans="1:13" x14ac:dyDescent="0.3">
      <c r="A3" s="3">
        <v>22397</v>
      </c>
      <c r="B3" s="3">
        <v>26673</v>
      </c>
      <c r="C3" s="3">
        <v>36717</v>
      </c>
      <c r="D3" s="3">
        <v>30031</v>
      </c>
      <c r="E3" s="3">
        <v>39619</v>
      </c>
      <c r="F3" s="3">
        <v>59924</v>
      </c>
      <c r="G3" s="3">
        <v>45414</v>
      </c>
      <c r="H3" s="3">
        <v>47117</v>
      </c>
      <c r="I3" s="3">
        <v>54980</v>
      </c>
      <c r="J3" s="8">
        <f>AVERAGE(A3:I3)  / 10000</f>
        <v>4.0319111111111106</v>
      </c>
      <c r="K3" s="9" t="s">
        <v>2</v>
      </c>
    </row>
    <row r="4" spans="1:13" x14ac:dyDescent="0.3">
      <c r="A4" s="3">
        <f>A3*6</f>
        <v>134382</v>
      </c>
      <c r="B4" s="3">
        <f>B3*7</f>
        <v>186711</v>
      </c>
      <c r="C4" s="3">
        <f>C3*8</f>
        <v>293736</v>
      </c>
      <c r="D4" s="3">
        <f>D3*9</f>
        <v>270279</v>
      </c>
      <c r="E4" s="3">
        <f>E3*10</f>
        <v>396190</v>
      </c>
      <c r="F4" s="3">
        <f>F3*11</f>
        <v>659164</v>
      </c>
      <c r="G4" s="3">
        <f>G3*12</f>
        <v>544968</v>
      </c>
      <c r="H4" s="3">
        <f>H3*13</f>
        <v>612521</v>
      </c>
      <c r="I4" s="3">
        <f>I3*14</f>
        <v>769720</v>
      </c>
      <c r="J4" s="6">
        <f>SUM(A4:I4) / (6+7+8+9+10+11+12+13+14) / 10000</f>
        <v>4.2974122222222224</v>
      </c>
      <c r="K4" s="4" t="s">
        <v>4</v>
      </c>
    </row>
    <row r="5" spans="1:13" x14ac:dyDescent="0.3">
      <c r="A5" s="3"/>
      <c r="B5" s="3"/>
      <c r="C5" s="3"/>
      <c r="D5" s="3"/>
      <c r="E5" s="3"/>
      <c r="F5" s="3"/>
      <c r="G5" s="3"/>
      <c r="H5" s="3"/>
      <c r="I5" s="3"/>
      <c r="J5" s="1"/>
      <c r="M5" s="4" t="s">
        <v>3</v>
      </c>
    </row>
    <row r="6" spans="1:13" x14ac:dyDescent="0.3">
      <c r="A6" s="5" t="s">
        <v>1</v>
      </c>
      <c r="B6" s="3"/>
      <c r="C6" s="3"/>
      <c r="D6" s="3"/>
      <c r="E6" s="3"/>
      <c r="F6" s="3"/>
      <c r="G6" s="3"/>
      <c r="H6" s="3"/>
      <c r="I6" s="3"/>
      <c r="J6" s="1"/>
      <c r="M6" s="7">
        <f xml:space="preserve"> 43062 / 10000</f>
        <v>4.3061999999999996</v>
      </c>
    </row>
    <row r="7" spans="1:13" x14ac:dyDescent="0.3">
      <c r="A7" s="3">
        <v>31752</v>
      </c>
      <c r="B7" s="3">
        <v>36034</v>
      </c>
      <c r="C7" s="3">
        <v>46648</v>
      </c>
      <c r="D7" s="3">
        <v>39135</v>
      </c>
      <c r="E7" s="3">
        <v>48887</v>
      </c>
      <c r="F7" s="3">
        <v>68022</v>
      </c>
      <c r="G7" s="3">
        <v>53877</v>
      </c>
      <c r="H7" s="3">
        <v>55283</v>
      </c>
      <c r="I7" s="3">
        <v>62132</v>
      </c>
      <c r="J7" s="8">
        <f>AVERAGE(A7:I7)  / 10000</f>
        <v>4.9085555555555551</v>
      </c>
      <c r="K7" s="9" t="s">
        <v>2</v>
      </c>
      <c r="M7" s="2"/>
    </row>
    <row r="8" spans="1:13" x14ac:dyDescent="0.3">
      <c r="A8" s="3">
        <f>A7*6</f>
        <v>190512</v>
      </c>
      <c r="B8" s="3">
        <f>B7*7</f>
        <v>252238</v>
      </c>
      <c r="C8" s="3">
        <f>C7*8</f>
        <v>373184</v>
      </c>
      <c r="D8" s="3">
        <f>D7*9</f>
        <v>352215</v>
      </c>
      <c r="E8" s="3">
        <f>E7*10</f>
        <v>488870</v>
      </c>
      <c r="F8" s="3">
        <f>F7*11</f>
        <v>748242</v>
      </c>
      <c r="G8" s="3">
        <f>G7*12</f>
        <v>646524</v>
      </c>
      <c r="H8" s="3">
        <f>H7*13</f>
        <v>718679</v>
      </c>
      <c r="I8" s="3">
        <f>I7*14</f>
        <v>869848</v>
      </c>
      <c r="J8" s="6">
        <f>SUM(A8:I8) / (6+7+8+9+10+11+12+13+14) / 10000</f>
        <v>5.1559022222222222</v>
      </c>
      <c r="K8" s="4" t="s">
        <v>4</v>
      </c>
    </row>
    <row r="10" spans="1:13" x14ac:dyDescent="0.3">
      <c r="A10" s="4" t="s">
        <v>6</v>
      </c>
    </row>
    <row r="11" spans="1:13" x14ac:dyDescent="0.3">
      <c r="A11" s="4" t="s">
        <v>0</v>
      </c>
    </row>
    <row r="12" spans="1:13" x14ac:dyDescent="0.3">
      <c r="A12" s="3">
        <v>12217</v>
      </c>
      <c r="B12" s="3">
        <v>14075</v>
      </c>
      <c r="C12" s="3">
        <v>16563</v>
      </c>
      <c r="D12" s="3">
        <v>19570</v>
      </c>
      <c r="E12" s="3">
        <v>22914</v>
      </c>
      <c r="F12" s="3">
        <v>34463</v>
      </c>
      <c r="G12" s="3">
        <v>28905</v>
      </c>
      <c r="H12" s="3">
        <v>31044</v>
      </c>
      <c r="I12" s="3">
        <v>36214</v>
      </c>
      <c r="J12" s="8">
        <f>AVERAGE(A12:I12)  / 10000</f>
        <v>2.3996111111111111</v>
      </c>
      <c r="K12" s="9" t="s">
        <v>2</v>
      </c>
    </row>
    <row r="13" spans="1:13" x14ac:dyDescent="0.3">
      <c r="A13" s="3">
        <f>A12*6</f>
        <v>73302</v>
      </c>
      <c r="B13" s="3">
        <f>B12*7</f>
        <v>98525</v>
      </c>
      <c r="C13" s="3">
        <f>C12*8</f>
        <v>132504</v>
      </c>
      <c r="D13" s="3">
        <f>D12*9</f>
        <v>176130</v>
      </c>
      <c r="E13" s="3">
        <f>E12*10</f>
        <v>229140</v>
      </c>
      <c r="F13" s="3">
        <f>F12*11</f>
        <v>379093</v>
      </c>
      <c r="G13" s="3">
        <f>G12*12</f>
        <v>346860</v>
      </c>
      <c r="H13" s="3">
        <f>H12*13</f>
        <v>403572</v>
      </c>
      <c r="I13" s="3">
        <f>I12*14</f>
        <v>506996</v>
      </c>
      <c r="J13" s="6">
        <f>SUM(A13:I13) / (6+7+8+9+10+11+12+13+14) / 10000</f>
        <v>2.606802222222222</v>
      </c>
      <c r="K13" s="4" t="s">
        <v>4</v>
      </c>
    </row>
    <row r="14" spans="1:13" x14ac:dyDescent="0.3">
      <c r="A14" s="3"/>
      <c r="B14" s="3"/>
      <c r="C14" s="3"/>
      <c r="D14" s="3"/>
      <c r="E14" s="3"/>
      <c r="F14" s="3"/>
      <c r="G14" s="3"/>
      <c r="H14" s="3"/>
      <c r="I14" s="3"/>
      <c r="J14" s="1"/>
      <c r="M14" s="4" t="s">
        <v>3</v>
      </c>
    </row>
    <row r="15" spans="1:13" x14ac:dyDescent="0.3">
      <c r="A15" s="5" t="s">
        <v>1</v>
      </c>
      <c r="B15" s="3"/>
      <c r="C15" s="3"/>
      <c r="D15" s="3"/>
      <c r="E15" s="3"/>
      <c r="F15" s="3"/>
      <c r="G15" s="3"/>
      <c r="H15" s="3"/>
      <c r="I15" s="3"/>
      <c r="J15" s="1"/>
      <c r="M15" s="7">
        <f xml:space="preserve"> 26125 / 10000</f>
        <v>2.6124999999999998</v>
      </c>
    </row>
    <row r="16" spans="1:13" x14ac:dyDescent="0.3">
      <c r="A16" s="3">
        <v>19407</v>
      </c>
      <c r="B16" s="3">
        <v>20723</v>
      </c>
      <c r="C16" s="3">
        <v>23871</v>
      </c>
      <c r="D16" s="3">
        <v>26154</v>
      </c>
      <c r="E16" s="3">
        <v>29777</v>
      </c>
      <c r="F16" s="3">
        <v>40545</v>
      </c>
      <c r="G16" s="3">
        <v>34557</v>
      </c>
      <c r="H16" s="3">
        <v>36610</v>
      </c>
      <c r="I16" s="3">
        <v>42262</v>
      </c>
      <c r="J16" s="8">
        <f>AVERAGE(A16:I16)  / 10000</f>
        <v>3.0434000000000001</v>
      </c>
      <c r="K16" s="9" t="s">
        <v>2</v>
      </c>
      <c r="M16" s="2"/>
    </row>
    <row r="17" spans="1:11" x14ac:dyDescent="0.3">
      <c r="A17" s="3">
        <f>A16*6</f>
        <v>116442</v>
      </c>
      <c r="B17" s="3">
        <f>B16*7</f>
        <v>145061</v>
      </c>
      <c r="C17" s="3">
        <f>C16*8</f>
        <v>190968</v>
      </c>
      <c r="D17" s="3">
        <f>D16*9</f>
        <v>235386</v>
      </c>
      <c r="E17" s="3">
        <f>E16*10</f>
        <v>297770</v>
      </c>
      <c r="F17" s="3">
        <f>F16*11</f>
        <v>445995</v>
      </c>
      <c r="G17" s="3">
        <f>G16*12</f>
        <v>414684</v>
      </c>
      <c r="H17" s="3">
        <f>H16*13</f>
        <v>475930</v>
      </c>
      <c r="I17" s="3">
        <f>I16*14</f>
        <v>591668</v>
      </c>
      <c r="J17" s="6">
        <f>SUM(A17:I17) / (6+7+8+9+10+11+12+13+14) / 10000</f>
        <v>3.2376711111111112</v>
      </c>
      <c r="K17" s="4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Götz</dc:creator>
  <cp:lastModifiedBy>Dennis Götz</cp:lastModifiedBy>
  <dcterms:created xsi:type="dcterms:W3CDTF">2024-06-13T21:25:32Z</dcterms:created>
  <dcterms:modified xsi:type="dcterms:W3CDTF">2024-06-13T22:32:04Z</dcterms:modified>
</cp:coreProperties>
</file>