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_l\Downloads\"/>
    </mc:Choice>
  </mc:AlternateContent>
  <xr:revisionPtr revIDLastSave="0" documentId="13_ncr:1_{55DCEA1F-9986-4D99-9A85-5CA35C743F0D}" xr6:coauthVersionLast="43" xr6:coauthVersionMax="43" xr10:uidLastSave="{00000000-0000-0000-0000-000000000000}"/>
  <bookViews>
    <workbookView xWindow="760" yWindow="760" windowWidth="14400" windowHeight="7360" xr2:uid="{10C236A6-131C-0342-9C17-D04A8924496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B14" i="1"/>
  <c r="B8" i="1"/>
  <c r="E3" i="1"/>
  <c r="B7" i="1" s="1"/>
  <c r="B12" i="1"/>
  <c r="B11" i="1"/>
  <c r="G7" i="2" l="1"/>
  <c r="D7" i="2"/>
  <c r="D5" i="2"/>
  <c r="G5" i="2"/>
  <c r="B1" i="2"/>
  <c r="E1" i="2" s="1"/>
  <c r="E5" i="1"/>
  <c r="B9" i="1"/>
  <c r="E9" i="1" l="1"/>
</calcChain>
</file>

<file path=xl/sharedStrings.xml><?xml version="1.0" encoding="utf-8"?>
<sst xmlns="http://schemas.openxmlformats.org/spreadsheetml/2006/main" count="26" uniqueCount="23">
  <si>
    <t>Moment</t>
  </si>
  <si>
    <t>Disc mass</t>
  </si>
  <si>
    <t>Piston mass</t>
  </si>
  <si>
    <t>Rod mass</t>
  </si>
  <si>
    <t>k</t>
  </si>
  <si>
    <t>T rod</t>
  </si>
  <si>
    <t>w2</t>
  </si>
  <si>
    <t>v2</t>
  </si>
  <si>
    <t>IG</t>
  </si>
  <si>
    <t>T wheel</t>
  </si>
  <si>
    <t>T piston</t>
  </si>
  <si>
    <t>Vg rod</t>
  </si>
  <si>
    <t>Vg piston</t>
  </si>
  <si>
    <t>Ve spring</t>
  </si>
  <si>
    <t>Work</t>
  </si>
  <si>
    <t>c</t>
  </si>
  <si>
    <t>E</t>
  </si>
  <si>
    <t>p</t>
  </si>
  <si>
    <t>l</t>
  </si>
  <si>
    <t>QUESTION 2</t>
  </si>
  <si>
    <t>wn1</t>
  </si>
  <si>
    <t>wn2</t>
  </si>
  <si>
    <t>QUESTION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</si>
</sst>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7" borderId="3" applyNumberFormat="0" applyAlignment="0" applyProtection="0"/>
  </cellStyleXfs>
  <cellXfs count="9">
    <xf numFmtId="0" fontId="0" fillId="0" borderId="0" xfId="0"/>
    <xf numFmtId="0" fontId="3" fillId="4" borderId="0" xfId="3"/>
    <xf numFmtId="0" fontId="1" fillId="2" borderId="0" xfId="1"/>
    <xf numFmtId="0" fontId="6" fillId="7" borderId="3" xfId="6"/>
    <xf numFmtId="0" fontId="4" fillId="5" borderId="1" xfId="4"/>
    <xf numFmtId="0" fontId="5" fillId="6" borderId="2" xfId="5"/>
    <xf numFmtId="0" fontId="6" fillId="7" borderId="0" xfId="6" applyBorder="1"/>
    <xf numFmtId="0" fontId="6" fillId="7" borderId="0" xfId="6" applyFont="1" applyFill="1" applyBorder="1"/>
    <xf numFmtId="0" fontId="2" fillId="3" borderId="0" xfId="2"/>
  </cellXfs>
  <cellStyles count="7">
    <cellStyle name="Bad" xfId="2" builtinId="27"/>
    <cellStyle name="Check Cell" xfId="6" builtinId="23"/>
    <cellStyle name="Good" xfId="1" builtinId="26"/>
    <cellStyle name="Input" xfId="4" builtinId="20"/>
    <cellStyle name="Neutral" xfId="3" builtinId="28"/>
    <cellStyle name="Normal" xfId="0" builtinId="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EA4AC-9EF6-9546-AFC5-2F5FA4E5D9C9}">
  <dimension ref="A1:F14"/>
  <sheetViews>
    <sheetView tabSelected="1" workbookViewId="0">
      <selection activeCell="E2" sqref="E2"/>
    </sheetView>
  </sheetViews>
  <sheetFormatPr defaultColWidth="10.6640625" defaultRowHeight="15.5" x14ac:dyDescent="0.35"/>
  <sheetData>
    <row r="1" spans="1:6" x14ac:dyDescent="0.35">
      <c r="A1" s="1" t="s">
        <v>1</v>
      </c>
      <c r="B1">
        <v>4.5</v>
      </c>
    </row>
    <row r="2" spans="1:6" x14ac:dyDescent="0.35">
      <c r="A2" s="1" t="s">
        <v>0</v>
      </c>
      <c r="B2">
        <v>14</v>
      </c>
      <c r="D2" s="4" t="s">
        <v>7</v>
      </c>
      <c r="E2">
        <f>0.5</f>
        <v>0.5</v>
      </c>
      <c r="F2" s="5" t="s">
        <v>6</v>
      </c>
    </row>
    <row r="3" spans="1:6" x14ac:dyDescent="0.35">
      <c r="A3" s="1" t="s">
        <v>2</v>
      </c>
      <c r="B3">
        <v>4</v>
      </c>
      <c r="D3" s="4" t="s">
        <v>8</v>
      </c>
      <c r="E3">
        <f>(1/12)*B4*0.2^2</f>
        <v>5.000000000000001E-3</v>
      </c>
    </row>
    <row r="4" spans="1:6" x14ac:dyDescent="0.35">
      <c r="A4" s="1" t="s">
        <v>3</v>
      </c>
      <c r="B4">
        <v>1.5</v>
      </c>
    </row>
    <row r="5" spans="1:6" x14ac:dyDescent="0.35">
      <c r="A5" s="1" t="s">
        <v>4</v>
      </c>
      <c r="B5">
        <v>500</v>
      </c>
      <c r="D5" s="4" t="s">
        <v>14</v>
      </c>
      <c r="E5">
        <f>B2*(PI()/2)</f>
        <v>21.991148575128552</v>
      </c>
    </row>
    <row r="6" spans="1:6" ht="16" thickBot="1" x14ac:dyDescent="0.4"/>
    <row r="7" spans="1:6" ht="16.5" thickTop="1" thickBot="1" x14ac:dyDescent="0.4">
      <c r="A7" s="3" t="s">
        <v>5</v>
      </c>
      <c r="B7">
        <f>(1/2)*B4*0.05^2+((1/2)*E3*0.5^2)</f>
        <v>2.5000000000000005E-3</v>
      </c>
    </row>
    <row r="8" spans="1:6" ht="16.5" thickTop="1" thickBot="1" x14ac:dyDescent="0.4">
      <c r="A8" s="3" t="s">
        <v>9</v>
      </c>
      <c r="B8">
        <f>(1/2)*(1/2)*B1*0.1^2</f>
        <v>1.1250000000000003E-2</v>
      </c>
    </row>
    <row r="9" spans="1:6" ht="16.5" thickTop="1" thickBot="1" x14ac:dyDescent="0.4">
      <c r="A9" s="3" t="s">
        <v>10</v>
      </c>
      <c r="B9">
        <f>0</f>
        <v>0</v>
      </c>
      <c r="D9" s="2" t="s">
        <v>6</v>
      </c>
      <c r="E9">
        <f>SQRT((E5-B11-B12-B14)/(B7+B8))</f>
        <v>31.763566802587569</v>
      </c>
    </row>
    <row r="10" spans="1:6" ht="16" thickTop="1" x14ac:dyDescent="0.35"/>
    <row r="11" spans="1:6" x14ac:dyDescent="0.35">
      <c r="A11" s="6" t="s">
        <v>11</v>
      </c>
      <c r="B11">
        <f>B4*9.81*(0.2-(0.05*SQRT(3)))</f>
        <v>1.6686436183311986</v>
      </c>
    </row>
    <row r="12" spans="1:6" x14ac:dyDescent="0.35">
      <c r="A12" s="6" t="s">
        <v>12</v>
      </c>
      <c r="B12">
        <f>B3*9.81*(0.3-(0.1*SQRT(3)))</f>
        <v>4.975432631099725</v>
      </c>
    </row>
    <row r="14" spans="1:6" x14ac:dyDescent="0.35">
      <c r="A14" s="7" t="s">
        <v>13</v>
      </c>
      <c r="B14">
        <f>(1/2)*B5*(0.3-0.1*SQRT(3)-0.05)^2</f>
        <v>1.4743649053890333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8F8B8-964C-EE43-9659-C397FDC0C5B7}">
  <dimension ref="A1:G7"/>
  <sheetViews>
    <sheetView workbookViewId="0">
      <selection activeCell="G8" sqref="G8"/>
    </sheetView>
  </sheetViews>
  <sheetFormatPr defaultColWidth="10.6640625" defaultRowHeight="15.5" x14ac:dyDescent="0.35"/>
  <sheetData>
    <row r="1" spans="1:7" x14ac:dyDescent="0.35">
      <c r="A1" s="1" t="s">
        <v>16</v>
      </c>
      <c r="B1">
        <f>(2.1)*10^11</f>
        <v>210000000000</v>
      </c>
      <c r="D1" s="4" t="s">
        <v>15</v>
      </c>
      <c r="E1">
        <f>SQRT((B1/B2))</f>
        <v>5174.5017702866799</v>
      </c>
    </row>
    <row r="2" spans="1:7" x14ac:dyDescent="0.35">
      <c r="A2" s="1" t="s">
        <v>17</v>
      </c>
      <c r="B2">
        <v>7843</v>
      </c>
    </row>
    <row r="3" spans="1:7" x14ac:dyDescent="0.35">
      <c r="A3" s="1" t="s">
        <v>18</v>
      </c>
      <c r="B3">
        <v>28</v>
      </c>
    </row>
    <row r="5" spans="1:7" x14ac:dyDescent="0.35">
      <c r="A5" s="8" t="s">
        <v>19</v>
      </c>
      <c r="C5" s="2" t="s">
        <v>20</v>
      </c>
      <c r="D5">
        <f>(PI()*E1)/B3</f>
        <v>580.57774098285756</v>
      </c>
      <c r="F5" s="2" t="s">
        <v>21</v>
      </c>
      <c r="G5">
        <f>(2*PI()*E1)/B3</f>
        <v>1161.1554819657151</v>
      </c>
    </row>
    <row r="7" spans="1:7" x14ac:dyDescent="0.35">
      <c r="A7" s="8" t="s">
        <v>22</v>
      </c>
      <c r="C7" s="2" t="s">
        <v>20</v>
      </c>
      <c r="D7">
        <f>(PI()*E1)/(2*B3)</f>
        <v>290.28887049142878</v>
      </c>
      <c r="F7" s="2" t="s">
        <v>21</v>
      </c>
      <c r="G7">
        <f>(3*PI()*E1)/(2*B3)</f>
        <v>870.8666114742864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Leo Lu</cp:lastModifiedBy>
  <dcterms:created xsi:type="dcterms:W3CDTF">2019-08-09T04:58:25Z</dcterms:created>
  <dcterms:modified xsi:type="dcterms:W3CDTF">2019-08-09T05:54:56Z</dcterms:modified>
</cp:coreProperties>
</file>