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namedSheetViews/namedSheetView3.xml" ContentType="application/vnd.ms-excel.namedsheetviews+xml"/>
  <Override PartName="/xl/namedSheetViews/namedSheetView4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06032_ad_unsw_edu_au/Documents/Microsoft Teams Chat Files/"/>
    </mc:Choice>
  </mc:AlternateContent>
  <xr:revisionPtr revIDLastSave="1627" documentId="8_{2F79FFAF-CAA1-487A-A22C-AD54273707D1}" xr6:coauthVersionLast="47" xr6:coauthVersionMax="47" xr10:uidLastSave="{BE47C578-15EC-46B3-908C-5116268E4CB5}"/>
  <bookViews>
    <workbookView xWindow="9735" yWindow="480" windowWidth="19065" windowHeight="15270" activeTab="1" xr2:uid="{9E501391-363D-413B-AD2B-374BAC9EAA68}"/>
  </bookViews>
  <sheets>
    <sheet name="Template" sheetId="1" r:id="rId1"/>
    <sheet name="Phase A" sheetId="3" r:id="rId2"/>
    <sheet name="Phase B" sheetId="4" r:id="rId3"/>
    <sheet name="Phase C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I4" i="3" s="1"/>
  <c r="K4" i="3" s="1"/>
  <c r="M4" i="3" s="1"/>
  <c r="O4" i="3" s="1"/>
  <c r="Q4" i="3" s="1"/>
  <c r="S4" i="3" s="1"/>
  <c r="U4" i="3" s="1"/>
  <c r="J19" i="4"/>
  <c r="D19" i="4"/>
  <c r="F19" i="4"/>
  <c r="H19" i="4"/>
  <c r="L19" i="4"/>
  <c r="N19" i="4"/>
  <c r="O19" i="4"/>
  <c r="P19" i="4"/>
  <c r="F3" i="4"/>
  <c r="E9" i="4" s="1"/>
  <c r="F4" i="4"/>
  <c r="H4" i="4" s="1"/>
  <c r="J4" i="4" s="1"/>
  <c r="L4" i="4" s="1"/>
  <c r="N4" i="4" s="1"/>
  <c r="P4" i="4" s="1"/>
  <c r="G4" i="4"/>
  <c r="I4" i="4" s="1"/>
  <c r="K4" i="4" s="1"/>
  <c r="M4" i="4" s="1"/>
  <c r="O4" i="4" s="1"/>
  <c r="Q4" i="4" s="1"/>
  <c r="D9" i="4"/>
  <c r="F9" i="4"/>
  <c r="H9" i="4"/>
  <c r="J9" i="4"/>
  <c r="L9" i="4"/>
  <c r="N9" i="4"/>
  <c r="O9" i="4"/>
  <c r="P9" i="4"/>
  <c r="B14" i="4"/>
  <c r="B19" i="4" s="1"/>
  <c r="D14" i="4"/>
  <c r="F14" i="4"/>
  <c r="H14" i="4"/>
  <c r="J14" i="4"/>
  <c r="L14" i="4"/>
  <c r="N14" i="4"/>
  <c r="O14" i="4"/>
  <c r="P14" i="4"/>
  <c r="U37" i="3"/>
  <c r="T37" i="3"/>
  <c r="R37" i="3"/>
  <c r="P37" i="3"/>
  <c r="O37" i="3"/>
  <c r="N37" i="3"/>
  <c r="L37" i="3"/>
  <c r="J37" i="3"/>
  <c r="H37" i="3"/>
  <c r="F37" i="3"/>
  <c r="D37" i="3"/>
  <c r="B37" i="3"/>
  <c r="U26" i="3"/>
  <c r="T26" i="3"/>
  <c r="R26" i="3"/>
  <c r="P26" i="3"/>
  <c r="O26" i="3"/>
  <c r="N26" i="3"/>
  <c r="L26" i="3"/>
  <c r="J26" i="3"/>
  <c r="H26" i="3"/>
  <c r="F26" i="3"/>
  <c r="D26" i="3"/>
  <c r="B26" i="3"/>
  <c r="U15" i="3"/>
  <c r="T15" i="3"/>
  <c r="R15" i="3"/>
  <c r="P15" i="3"/>
  <c r="O15" i="3"/>
  <c r="N15" i="3"/>
  <c r="L15" i="3"/>
  <c r="J15" i="3"/>
  <c r="H15" i="3"/>
  <c r="F15" i="3"/>
  <c r="D15" i="3"/>
  <c r="F4" i="3"/>
  <c r="H4" i="3" s="1"/>
  <c r="J4" i="3" s="1"/>
  <c r="L4" i="3" s="1"/>
  <c r="N4" i="3" s="1"/>
  <c r="P4" i="3" s="1"/>
  <c r="R4" i="3" s="1"/>
  <c r="T4" i="3" s="1"/>
  <c r="F3" i="3"/>
  <c r="P15" i="1"/>
  <c r="R15" i="1"/>
  <c r="T15" i="1"/>
  <c r="U15" i="1"/>
  <c r="P26" i="1"/>
  <c r="R26" i="1"/>
  <c r="T26" i="1"/>
  <c r="U26" i="1"/>
  <c r="P37" i="1"/>
  <c r="R37" i="1"/>
  <c r="T37" i="1"/>
  <c r="U37" i="1"/>
  <c r="F37" i="1"/>
  <c r="H37" i="1"/>
  <c r="J37" i="1"/>
  <c r="L37" i="1"/>
  <c r="N37" i="1"/>
  <c r="O37" i="1"/>
  <c r="D37" i="1"/>
  <c r="F26" i="1"/>
  <c r="H26" i="1"/>
  <c r="J26" i="1"/>
  <c r="L26" i="1"/>
  <c r="N26" i="1"/>
  <c r="O26" i="1"/>
  <c r="D26" i="1"/>
  <c r="F15" i="1"/>
  <c r="H15" i="1"/>
  <c r="J15" i="1"/>
  <c r="L15" i="1"/>
  <c r="N15" i="1"/>
  <c r="O15" i="1"/>
  <c r="D15" i="1"/>
  <c r="B26" i="1"/>
  <c r="B37" i="1" s="1"/>
  <c r="F3" i="1"/>
  <c r="H3" i="1" s="1"/>
  <c r="G37" i="1" s="1"/>
  <c r="G4" i="1"/>
  <c r="I4" i="1" s="1"/>
  <c r="K4" i="1" s="1"/>
  <c r="M4" i="1" s="1"/>
  <c r="O4" i="1" s="1"/>
  <c r="Q4" i="1" s="1"/>
  <c r="S4" i="1" s="1"/>
  <c r="U4" i="1" s="1"/>
  <c r="F4" i="1"/>
  <c r="H4" i="1" s="1"/>
  <c r="J4" i="1" s="1"/>
  <c r="L4" i="1" s="1"/>
  <c r="N4" i="1" s="1"/>
  <c r="P4" i="1" s="1"/>
  <c r="R4" i="1" s="1"/>
  <c r="T4" i="1" s="1"/>
  <c r="E19" i="4" l="1"/>
  <c r="E14" i="4"/>
  <c r="H3" i="4"/>
  <c r="H3" i="3"/>
  <c r="E26" i="3"/>
  <c r="E15" i="3"/>
  <c r="E37" i="3"/>
  <c r="G15" i="1"/>
  <c r="G26" i="1"/>
  <c r="E15" i="1"/>
  <c r="E26" i="1"/>
  <c r="E37" i="1"/>
  <c r="J3" i="1"/>
  <c r="G19" i="4" l="1"/>
  <c r="J3" i="4"/>
  <c r="G9" i="4"/>
  <c r="G14" i="4"/>
  <c r="G26" i="3"/>
  <c r="J3" i="3"/>
  <c r="G37" i="3"/>
  <c r="G15" i="3"/>
  <c r="I37" i="1"/>
  <c r="I26" i="1"/>
  <c r="I15" i="1"/>
  <c r="L3" i="1"/>
  <c r="L3" i="4" l="1"/>
  <c r="I9" i="4"/>
  <c r="I14" i="4"/>
  <c r="I19" i="4"/>
  <c r="I37" i="3"/>
  <c r="I15" i="3"/>
  <c r="L3" i="3"/>
  <c r="I26" i="3"/>
  <c r="N3" i="1"/>
  <c r="P3" i="1" s="1"/>
  <c r="R3" i="1" s="1"/>
  <c r="K37" i="1"/>
  <c r="K26" i="1"/>
  <c r="K15" i="1"/>
  <c r="K19" i="4" l="1"/>
  <c r="N3" i="4"/>
  <c r="K9" i="4"/>
  <c r="K14" i="4"/>
  <c r="K26" i="3"/>
  <c r="K37" i="3"/>
  <c r="K15" i="3"/>
  <c r="N3" i="3"/>
  <c r="Q15" i="1"/>
  <c r="Q37" i="1"/>
  <c r="T3" i="1"/>
  <c r="Q26" i="1"/>
  <c r="W24" i="1"/>
  <c r="W31" i="1"/>
  <c r="W32" i="1"/>
  <c r="W19" i="1"/>
  <c r="W13" i="1"/>
  <c r="W34" i="1"/>
  <c r="W27" i="1"/>
  <c r="W33" i="1"/>
  <c r="W7" i="1"/>
  <c r="W14" i="1"/>
  <c r="W8" i="1"/>
  <c r="W22" i="1"/>
  <c r="W18" i="1"/>
  <c r="W29" i="1"/>
  <c r="W5" i="1"/>
  <c r="W16" i="1"/>
  <c r="W36" i="1"/>
  <c r="W20" i="1"/>
  <c r="W30" i="1"/>
  <c r="W6" i="1"/>
  <c r="W25" i="1"/>
  <c r="W35" i="1"/>
  <c r="W10" i="1"/>
  <c r="W9" i="1"/>
  <c r="M37" i="1"/>
  <c r="M26" i="1"/>
  <c r="M15" i="1"/>
  <c r="M9" i="4" l="1"/>
  <c r="M19" i="4"/>
  <c r="P3" i="4"/>
  <c r="M14" i="4"/>
  <c r="M37" i="3"/>
  <c r="M15" i="3"/>
  <c r="M26" i="3"/>
  <c r="P3" i="3"/>
  <c r="S26" i="1"/>
  <c r="S15" i="1"/>
  <c r="S37" i="1"/>
  <c r="W12" i="1"/>
  <c r="W17" i="1"/>
  <c r="W23" i="1"/>
  <c r="W28" i="1"/>
  <c r="W37" i="1" s="1"/>
  <c r="W11" i="1"/>
  <c r="W15" i="1" s="1"/>
  <c r="W21" i="1"/>
  <c r="R3" i="3" l="1"/>
  <c r="W26" i="1"/>
  <c r="Q9" i="4" l="1"/>
  <c r="Q14" i="4"/>
  <c r="Q19" i="4"/>
  <c r="S7" i="4"/>
  <c r="S6" i="4"/>
  <c r="S17" i="4"/>
  <c r="Q37" i="3"/>
  <c r="Q15" i="3"/>
  <c r="T3" i="3"/>
  <c r="W27" i="3" s="1"/>
  <c r="Q26" i="3"/>
  <c r="W29" i="3"/>
  <c r="W25" i="3" l="1"/>
  <c r="W17" i="3"/>
  <c r="W28" i="3"/>
  <c r="W35" i="3"/>
  <c r="W33" i="3"/>
  <c r="W34" i="3"/>
  <c r="W18" i="3"/>
  <c r="W16" i="3"/>
  <c r="W7" i="3"/>
  <c r="W13" i="3"/>
  <c r="W8" i="3"/>
  <c r="W21" i="3"/>
  <c r="W23" i="3"/>
  <c r="S15" i="4"/>
  <c r="S10" i="4"/>
  <c r="S18" i="4"/>
  <c r="S5" i="4"/>
  <c r="S13" i="4"/>
  <c r="S12" i="4"/>
  <c r="S16" i="4"/>
  <c r="S8" i="4"/>
  <c r="S11" i="4"/>
  <c r="S26" i="3"/>
  <c r="S37" i="3"/>
  <c r="S15" i="3"/>
  <c r="W6" i="3"/>
  <c r="W14" i="3"/>
  <c r="W36" i="3"/>
  <c r="W30" i="3"/>
  <c r="W9" i="3"/>
  <c r="W12" i="3"/>
  <c r="W24" i="3"/>
  <c r="W5" i="3"/>
  <c r="W31" i="3"/>
  <c r="W32" i="3"/>
  <c r="W22" i="3"/>
  <c r="W10" i="3"/>
  <c r="W11" i="3"/>
  <c r="W19" i="3"/>
  <c r="W20" i="3"/>
  <c r="W37" i="3" l="1"/>
  <c r="W26" i="3"/>
  <c r="W15" i="3"/>
  <c r="S19" i="4"/>
  <c r="S9" i="4"/>
  <c r="S14" i="4"/>
</calcChain>
</file>

<file path=xl/sharedStrings.xml><?xml version="1.0" encoding="utf-8"?>
<sst xmlns="http://schemas.openxmlformats.org/spreadsheetml/2006/main" count="632" uniqueCount="229">
  <si>
    <t>Criteria</t>
  </si>
  <si>
    <t>Test Coverage</t>
  </si>
  <si>
    <t>Robustness</t>
  </si>
  <si>
    <t>Extensibility</t>
  </si>
  <si>
    <t>Time Complexity</t>
  </si>
  <si>
    <t>Modularity</t>
  </si>
  <si>
    <t>Weight</t>
  </si>
  <si>
    <t>Comment</t>
  </si>
  <si>
    <t>Code Clarity / Style</t>
  </si>
  <si>
    <t>Tasks</t>
  </si>
  <si>
    <t>Mark</t>
  </si>
  <si>
    <t>Criteria Score</t>
  </si>
  <si>
    <t>Solution Score</t>
  </si>
  <si>
    <t>Comparing task scores between solutions will indicate how well a solution did for that task.</t>
  </si>
  <si>
    <t>Comparing criteria scores between solutions will indicate how well a solution did for that criteria.</t>
  </si>
  <si>
    <t>The solution score is a summation of task scores indicating how well the solution did overall.</t>
  </si>
  <si>
    <t>Each criteria has a weight for how important the criteria is to us.</t>
  </si>
  <si>
    <t>Give a mark from 0 to 1. This ensures marks are normalised.</t>
  </si>
  <si>
    <t>Write a comment to justify the mark please.</t>
  </si>
  <si>
    <t>General is for things in the solution that are not task-specific.</t>
  </si>
  <si>
    <t>DO NOT EDIT THIS TEMPLATE. Make a copy of this sheet for your respective phase.</t>
  </si>
  <si>
    <t>Feel free to add/remove criteria, you may have to fix the formulas though.</t>
  </si>
  <si>
    <t>Dan</t>
  </si>
  <si>
    <t>James</t>
  </si>
  <si>
    <t>Taimoor</t>
  </si>
  <si>
    <t>Feel free to change "Tasks" to something else (e.g. Features) if it is more applicable.</t>
  </si>
  <si>
    <t>Example</t>
  </si>
  <si>
    <t>A</t>
  </si>
  <si>
    <t>B</t>
  </si>
  <si>
    <t>C</t>
  </si>
  <si>
    <t>Solutions Score</t>
  </si>
  <si>
    <t>Item Score</t>
  </si>
  <si>
    <t>Items</t>
  </si>
  <si>
    <t>Phase A</t>
  </si>
  <si>
    <t>Phase ?</t>
  </si>
  <si>
    <t>Phase B</t>
  </si>
  <si>
    <t>Task 1</t>
  </si>
  <si>
    <t>Read in a map from a text file and display it in the console</t>
  </si>
  <si>
    <t>Task 2</t>
  </si>
  <si>
    <t>Find all the shortest paths for the robot from its initial location to the target position</t>
  </si>
  <si>
    <t>Task 3</t>
  </si>
  <si>
    <t>Task 4</t>
  </si>
  <si>
    <t>Find the shortest path with the least turns and generate a motion sequence</t>
  </si>
  <si>
    <t>Write the found path to a text file</t>
  </si>
  <si>
    <t>Completeness</t>
  </si>
  <si>
    <t>Space Complexity</t>
  </si>
  <si>
    <t>O(V + E)</t>
  </si>
  <si>
    <t>O(n^2)</t>
  </si>
  <si>
    <t>O(V)</t>
  </si>
  <si>
    <t>O(1)</t>
  </si>
  <si>
    <t>O(mn)</t>
  </si>
  <si>
    <t>Passes all tests</t>
  </si>
  <si>
    <t>Fails a test</t>
  </si>
  <si>
    <t>Incorrect solution</t>
  </si>
  <si>
    <t>Minor errors</t>
  </si>
  <si>
    <t>Could be cleaner</t>
  </si>
  <si>
    <t>Functional and clear</t>
  </si>
  <si>
    <t>Should use functions</t>
  </si>
  <si>
    <t>Good use of cpp</t>
  </si>
  <si>
    <t>No error check</t>
  </si>
  <si>
    <t>Works</t>
  </si>
  <si>
    <t>Doesn't work</t>
  </si>
  <si>
    <t>Error checks</t>
  </si>
  <si>
    <t>Lack of functions</t>
  </si>
  <si>
    <t>Functions</t>
  </si>
  <si>
    <t>Tasks are modular</t>
  </si>
  <si>
    <t>Phase C</t>
  </si>
  <si>
    <t> </t>
  </si>
  <si>
    <t xml:space="preserve">Read in an image and display it in RGB mode </t>
  </si>
  <si>
    <t>Works for all test cases</t>
  </si>
  <si>
    <t>Robust. Not really any room for code to mess up</t>
  </si>
  <si>
    <t>Very simple and clear</t>
  </si>
  <si>
    <t xml:space="preserve">Can be easily changed to import more mazes in one go </t>
  </si>
  <si>
    <t>O(1). No loops</t>
  </si>
  <si>
    <t>Not in a function but can easily be converted into one</t>
  </si>
  <si>
    <t xml:space="preserve">Find the four ordered cornerstones of the maze </t>
  </si>
  <si>
    <t>Contours go fairly far into the cornerstones (not sure if this is a bad thing but don't think Leo would consider this ideal)</t>
  </si>
  <si>
    <t xml:space="preserve">Simple and clear. Variables labelled clearly </t>
  </si>
  <si>
    <t>Can be adapted to find even more cornerstones. Will need much more lines of code</t>
  </si>
  <si>
    <t>Not in a function. Can be put in a function to reduce lines of code e.g. noise removal can be done inside a function</t>
  </si>
  <si>
    <t xml:space="preserve">Perspective transform the maze from the original image to a rectangle image </t>
  </si>
  <si>
    <t>Dictionary used which is nice but might not really be necessary</t>
  </si>
  <si>
    <t>Easy to follow because of variable names and comments</t>
  </si>
  <si>
    <t xml:space="preserve">Can be adapted to change the locations of cornerstones in transformed image. Dictionary can be used to store more data </t>
  </si>
  <si>
    <t>O(n). 1 loop</t>
  </si>
  <si>
    <t>Uses helper functions for cornerstones so very modular</t>
  </si>
  <si>
    <t xml:space="preserve">Detect all the internal walls </t>
  </si>
  <si>
    <t>Indexes being changed for the loops might result in incorrect labelling for the walls</t>
  </si>
  <si>
    <t>Variable names make it easy to understand what's going on</t>
  </si>
  <si>
    <t>Would require quite a lot of adjustment if new functionality is added to ensure the current code doesn't break</t>
  </si>
  <si>
    <t>O(n2). 2 nested loops (2 pairs of nested loops). Could get away with not using them at all</t>
  </si>
  <si>
    <t>Maybe 1 helper function can be used for both horizontal and vertical walls</t>
  </si>
  <si>
    <t xml:space="preserve">Detect the location and heading of the robot </t>
  </si>
  <si>
    <t>Works for all test cases (indicators were still in the cell but not exactly on the robot, but that is still valid)</t>
  </si>
  <si>
    <t>putText reliant on offset to location values. Won't work otherwise</t>
  </si>
  <si>
    <t xml:space="preserve">Can be adapted to find different coloured bot </t>
  </si>
  <si>
    <t xml:space="preserve">Can be made more modular by using a function for arcuo bits </t>
  </si>
  <si>
    <t xml:space="preserve">Detect the position of the true target </t>
  </si>
  <si>
    <t>SURF used which is more robust and reliable than template matching</t>
  </si>
  <si>
    <t>Variable names and comments make it easy to understand what's going on</t>
  </si>
  <si>
    <t>SURF can be somewhat modified to adapt ORB (I think)</t>
  </si>
  <si>
    <t>SURF is a mostly standard algo so parts of it can be enclosed inside a function</t>
  </si>
  <si>
    <t xml:space="preserve">Generate a map and write it to a text file </t>
  </si>
  <si>
    <t>3 different loops used (which is fine) but first one needs to be correct in order for following ones to work properly (might print walls at the wrong place)</t>
  </si>
  <si>
    <t xml:space="preserve">Loops clearly labelled </t>
  </si>
  <si>
    <t>Possible but will have to make sure the additions don't interupt the control flow of the current loops</t>
  </si>
  <si>
    <t xml:space="preserve">O(n2). 2 nested loops (2 pairs of nested loops) </t>
  </si>
  <si>
    <t>Loops have been separated out so maybe 1 function per type of walls</t>
  </si>
  <si>
    <t>Robust purely because it is very simple and to the point code</t>
  </si>
  <si>
    <t xml:space="preserve">Contours sometimes go inside the cornerstones if not cleaned </t>
  </si>
  <si>
    <t>Can be adapted to find even more cornerstones. Will need more lines of code</t>
  </si>
  <si>
    <t>Not in a function. Half of it can be converted into a function for the morphological operations and the other half into finding the contours and drawing them</t>
  </si>
  <si>
    <t>Works for all test cases except one of James'</t>
  </si>
  <si>
    <t>Recognises the cyan cornerstone by manually inspecting the bottom right region a 2nd time.</t>
  </si>
  <si>
    <t>Clear code but repeats similar code from previous section</t>
  </si>
  <si>
    <t>Can be adapted to change the locations of cornerstones in transformed image</t>
  </si>
  <si>
    <t>O(n). 2 loops presnet in total but not nested</t>
  </si>
  <si>
    <t>Code for cleaning bottom right cornerstone could be in a loop and used in section above as well</t>
  </si>
  <si>
    <t>Can fail to recognise all the walls if thresholds of the wall colours are changed too much</t>
  </si>
  <si>
    <t>Very simple code that is only a few lines long</t>
  </si>
  <si>
    <t>Can be adapted to change the colour that it identifies if the wall colour were to be modified</t>
  </si>
  <si>
    <t>Can be converted into a generic function that is responsible for cleaning the edges. This function can be used for other parts as well such as for the cornerstones</t>
  </si>
  <si>
    <t>Fairly robust at finding location (still makes a few errors) but makes more errors for heading</t>
  </si>
  <si>
    <t>Not very robust. Can easily break even further if putText args are changed even by a little bit</t>
  </si>
  <si>
    <t>Fairly clear. Variable naming makes it easy to follow what is going on</t>
  </si>
  <si>
    <t>O(n) to find location of bot (loop)</t>
  </si>
  <si>
    <t xml:space="preserve">Can be made more modular by using function to clean noise </t>
  </si>
  <si>
    <t>Fails some cases where whole target is not visible</t>
  </si>
  <si>
    <t>Not many ways in which it can break since code extends over just a few lines, however template matching itself isn't as accurate as other methods</t>
  </si>
  <si>
    <t>Generic template matching used so code is simple</t>
  </si>
  <si>
    <t>Template matching by itself can't be modified to use other methods. Will need to rewrite block of code if a more robust method is to be used</t>
  </si>
  <si>
    <t>Can be made very modular by pasting it over inside a function</t>
  </si>
  <si>
    <t>Messes up sometimes where it recognises the edge of the target as a wall (ends up printing one extra wall)</t>
  </si>
  <si>
    <t xml:space="preserve">Can break easily if initialisers or loop values are changed even slightly </t>
  </si>
  <si>
    <t>Not very clear. Lots of stuff going on so hard to keep track of what's being done</t>
  </si>
  <si>
    <t>Can be modified to include more functionality like recognising other symbols but code might need to be refactored</t>
  </si>
  <si>
    <t>O(n2). Nested loops</t>
  </si>
  <si>
    <t>Loops for horizontal and vertical walls can be turned into functions instead</t>
  </si>
  <si>
    <t xml:space="preserve">Very simple and clear. Variables clearly labeled. </t>
  </si>
  <si>
    <t>Exists as a function</t>
  </si>
  <si>
    <t xml:space="preserve">Has issues labelling cornerstones of some of James' mazes properly </t>
  </si>
  <si>
    <t>Contours either not being labelled or going inside the stones</t>
  </si>
  <si>
    <t>Exists as a function. Morphological functions being separated is very useful</t>
  </si>
  <si>
    <t>Fails in a lot of cases. Not sure why</t>
  </si>
  <si>
    <t>Seems like the point pairings don't match up. Shows a black void in the middle for some test cases</t>
  </si>
  <si>
    <t>O(n) . 1 loop</t>
  </si>
  <si>
    <t>Has helpers already</t>
  </si>
  <si>
    <t xml:space="preserve">When the previous parts work, this works reasonably well. Don't think outlining both sides of the walls is the best way to do it though </t>
  </si>
  <si>
    <t>Works well when maze has been transformed</t>
  </si>
  <si>
    <t xml:space="preserve">Modularity means might be easy to add new functions as long as it doesn't impact control flow </t>
  </si>
  <si>
    <t>Location seems fine for the most part but heading seems to be inverted?</t>
  </si>
  <si>
    <t>Heading needs to be fixed. Mostly inaccurate</t>
  </si>
  <si>
    <t>Not common yet. Need to fix it before any claims about extensibility can be made.</t>
  </si>
  <si>
    <t>Seems to be working fine when previous parts are functional</t>
  </si>
  <si>
    <t>Use of erosion/dilation instead of template matching etc. seems to be more robust</t>
  </si>
  <si>
    <t>Could be used to mark other objects but erosion and dilation takes a lot of trial and error</t>
  </si>
  <si>
    <t>Incomplete code</t>
  </si>
  <si>
    <t>Task 5</t>
  </si>
  <si>
    <t>Architecture</t>
  </si>
  <si>
    <t>Control Loop</t>
  </si>
  <si>
    <t>Read in a sequence of motion plan from a text file and display it in the console</t>
  </si>
  <si>
    <t>Display the initial location and heading of the robot, and the existence of the surrounding walls, and write the information into a csv file</t>
  </si>
  <si>
    <t>Display the location and heading of the robot, and the existence of the surrounding walls after each motion step, and write the information into the csv file</t>
  </si>
  <si>
    <t>Repeat tasks 3.3 and 3.4 until all the motion commands are executed</t>
  </si>
  <si>
    <t>Drive the robot following the motion plan</t>
  </si>
  <si>
    <t>Testing</t>
  </si>
  <si>
    <t>Testing (Includes Leo, Rang, Hao, and James Stevens). Invalid cases by james stevens were ignored</t>
  </si>
  <si>
    <t>Extra spaces characters in CSV</t>
  </si>
  <si>
    <t>WallErrors in World 2, 3, 4, 5</t>
  </si>
  <si>
    <t>Hits wall in World 4</t>
  </si>
  <si>
    <t>WallErrors in World 2, 4, 5</t>
  </si>
  <si>
    <t>Hits wall in World 2, 4, 5</t>
  </si>
  <si>
    <t>Hits wall in World 2, 3, 4, 5</t>
  </si>
  <si>
    <t>Lacking comments</t>
  </si>
  <si>
    <t>Uses exceptions</t>
  </si>
  <si>
    <t>Writes map to stream in constructor</t>
  </si>
  <si>
    <t>O(n)</t>
  </si>
  <si>
    <t>Heading relies on order of path plan instead of information from environment</t>
  </si>
  <si>
    <t>O(1), switch-case</t>
  </si>
  <si>
    <t>O(n), std::copy</t>
  </si>
  <si>
    <t>Uses constexprs, no PID control</t>
  </si>
  <si>
    <t>Requires modification of tick() for other datatypes</t>
  </si>
  <si>
    <t>Simply gets drive plan</t>
  </si>
  <si>
    <t>Tick requires instruction</t>
  </si>
  <si>
    <t>Checks lidar has been intialised. Uses threshold for lidar.</t>
  </si>
  <si>
    <t>Requires modifications for tick()</t>
  </si>
  <si>
    <t>O(n), for and count()</t>
  </si>
  <si>
    <t>Simply perceives wall from lidar</t>
  </si>
  <si>
    <t>Clear control loop. Easily modifiable</t>
  </si>
  <si>
    <t>Clear structure</t>
  </si>
  <si>
    <t>Good</t>
  </si>
  <si>
    <t>O(n), for loops</t>
  </si>
  <si>
    <t>Simply gets motion plan</t>
  </si>
  <si>
    <t>Writes map to string in constructor</t>
  </si>
  <si>
    <t>Needs error checking</t>
  </si>
  <si>
    <t>Repetitive switch-case</t>
  </si>
  <si>
    <t>Requires modification of tick()</t>
  </si>
  <si>
    <t>Requires modification of updatePosition()</t>
  </si>
  <si>
    <t>updatePosition requires direction</t>
  </si>
  <si>
    <t>Lacking comments, no use of constexpr</t>
  </si>
  <si>
    <t>Move functions take no parameters</t>
  </si>
  <si>
    <t>No update function. Uses classes for each hardware component</t>
  </si>
  <si>
    <t>No PID, weird double comparison in isAtPosition()</t>
  </si>
  <si>
    <t>Can easily extend</t>
  </si>
  <si>
    <t>Simply perceives wall from distance sensor. Class for CSV write. Class for console write</t>
  </si>
  <si>
    <t>Lacking comments. Repetitive write classes</t>
  </si>
  <si>
    <t>Complicated and nested control loop</t>
  </si>
  <si>
    <t>Requires modification in main</t>
  </si>
  <si>
    <t>Using namespace</t>
  </si>
  <si>
    <t>No functions</t>
  </si>
  <si>
    <t>Complex nesting of if statements. Writing to CSV can break</t>
  </si>
  <si>
    <t>Not easy to extend</t>
  </si>
  <si>
    <t>No functions. Logic not cleanly separated</t>
  </si>
  <si>
    <t>Long lines, repetitive code</t>
  </si>
  <si>
    <t>No functions. Logic in a block of code</t>
  </si>
  <si>
    <t>No comments, repetitive code, unclear code</t>
  </si>
  <si>
    <t>Can add features to control loop somewhat</t>
  </si>
  <si>
    <t>Can easily add features to control loop</t>
  </si>
  <si>
    <t>Complicated control loop structure</t>
  </si>
  <si>
    <t>No clear structure</t>
  </si>
  <si>
    <t>Difficult to extend without considerable effort</t>
  </si>
  <si>
    <t>Clean separation of classes</t>
  </si>
  <si>
    <t>Clear structure except for TaskControl class</t>
  </si>
  <si>
    <t>Can easily add extra classes</t>
  </si>
  <si>
    <t>No separation of logic</t>
  </si>
  <si>
    <t>No PID control</t>
  </si>
  <si>
    <t>No error checking</t>
  </si>
  <si>
    <t>Must modify TaskControl</t>
  </si>
  <si>
    <t>UpdatePosition requires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</si>
</sst>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3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</font>
    <font>
      <sz val="32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EDEDED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192">
    <xf numFmtId="0" fontId="0" fillId="0" borderId="0" xfId="0"/>
    <xf numFmtId="0" fontId="5" fillId="0" borderId="0" xfId="0" applyFont="1"/>
    <xf numFmtId="0" fontId="1" fillId="7" borderId="4" xfId="6" applyBorder="1"/>
    <xf numFmtId="0" fontId="1" fillId="7" borderId="1" xfId="6" applyBorder="1"/>
    <xf numFmtId="0" fontId="1" fillId="7" borderId="1" xfId="6" applyBorder="1" applyAlignment="1">
      <alignment horizontal="right"/>
    </xf>
    <xf numFmtId="0" fontId="1" fillId="13" borderId="1" xfId="12" applyBorder="1"/>
    <xf numFmtId="0" fontId="1" fillId="13" borderId="1" xfId="12" applyBorder="1" applyAlignment="1">
      <alignment horizontal="right"/>
    </xf>
    <xf numFmtId="0" fontId="1" fillId="13" borderId="4" xfId="12" applyBorder="1"/>
    <xf numFmtId="0" fontId="1" fillId="10" borderId="1" xfId="9" applyBorder="1"/>
    <xf numFmtId="0" fontId="1" fillId="10" borderId="1" xfId="9" applyBorder="1" applyAlignment="1">
      <alignment horizontal="right"/>
    </xf>
    <xf numFmtId="0" fontId="1" fillId="6" borderId="2" xfId="5" applyBorder="1"/>
    <xf numFmtId="0" fontId="1" fillId="6" borderId="3" xfId="5" applyBorder="1"/>
    <xf numFmtId="0" fontId="1" fillId="6" borderId="4" xfId="5" applyBorder="1"/>
    <xf numFmtId="0" fontId="1" fillId="6" borderId="5" xfId="5" applyBorder="1"/>
    <xf numFmtId="0" fontId="1" fillId="6" borderId="6" xfId="5" applyBorder="1"/>
    <xf numFmtId="0" fontId="1" fillId="6" borderId="7" xfId="5" applyBorder="1"/>
    <xf numFmtId="0" fontId="1" fillId="12" borderId="2" xfId="11" applyBorder="1"/>
    <xf numFmtId="0" fontId="1" fillId="12" borderId="3" xfId="11" applyBorder="1"/>
    <xf numFmtId="0" fontId="1" fillId="12" borderId="4" xfId="11" applyBorder="1"/>
    <xf numFmtId="0" fontId="1" fillId="12" borderId="5" xfId="11" applyBorder="1"/>
    <xf numFmtId="0" fontId="1" fillId="12" borderId="6" xfId="11" applyBorder="1"/>
    <xf numFmtId="0" fontId="1" fillId="12" borderId="7" xfId="11" applyBorder="1"/>
    <xf numFmtId="0" fontId="1" fillId="9" borderId="2" xfId="8" applyBorder="1"/>
    <xf numFmtId="0" fontId="1" fillId="9" borderId="3" xfId="8" applyBorder="1"/>
    <xf numFmtId="0" fontId="1" fillId="9" borderId="4" xfId="8" applyBorder="1"/>
    <xf numFmtId="0" fontId="1" fillId="9" borderId="5" xfId="8" applyBorder="1"/>
    <xf numFmtId="0" fontId="1" fillId="9" borderId="6" xfId="8" applyBorder="1"/>
    <xf numFmtId="0" fontId="1" fillId="9" borderId="7" xfId="8" applyBorder="1"/>
    <xf numFmtId="0" fontId="1" fillId="6" borderId="13" xfId="5" applyBorder="1"/>
    <xf numFmtId="0" fontId="1" fillId="6" borderId="0" xfId="5" applyBorder="1"/>
    <xf numFmtId="0" fontId="1" fillId="6" borderId="12" xfId="5" applyBorder="1"/>
    <xf numFmtId="0" fontId="1" fillId="12" borderId="13" xfId="11" applyBorder="1"/>
    <xf numFmtId="0" fontId="1" fillId="12" borderId="0" xfId="11" applyBorder="1"/>
    <xf numFmtId="0" fontId="1" fillId="12" borderId="12" xfId="11" applyBorder="1"/>
    <xf numFmtId="0" fontId="1" fillId="9" borderId="13" xfId="8" applyBorder="1"/>
    <xf numFmtId="0" fontId="1" fillId="9" borderId="0" xfId="8" applyBorder="1"/>
    <xf numFmtId="0" fontId="1" fillId="9" borderId="12" xfId="8" applyBorder="1"/>
    <xf numFmtId="0" fontId="2" fillId="5" borderId="8" xfId="4" applyFont="1" applyBorder="1" applyAlignment="1">
      <alignment horizontal="right" wrapText="1"/>
    </xf>
    <xf numFmtId="0" fontId="2" fillId="11" borderId="8" xfId="10" applyFont="1" applyBorder="1" applyAlignment="1">
      <alignment horizontal="right" wrapText="1"/>
    </xf>
    <xf numFmtId="0" fontId="2" fillId="8" borderId="8" xfId="7" applyFont="1" applyBorder="1" applyAlignment="1">
      <alignment horizontal="right" wrapText="1"/>
    </xf>
    <xf numFmtId="0" fontId="3" fillId="3" borderId="1" xfId="2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3" fillId="3" borderId="8" xfId="2" applyFont="1" applyBorder="1" applyAlignment="1">
      <alignment horizontal="center" vertical="center"/>
    </xf>
    <xf numFmtId="0" fontId="0" fillId="7" borderId="1" xfId="6" applyFont="1" applyBorder="1"/>
    <xf numFmtId="0" fontId="0" fillId="6" borderId="3" xfId="5" applyFont="1" applyBorder="1"/>
    <xf numFmtId="0" fontId="0" fillId="6" borderId="5" xfId="5" applyFont="1" applyBorder="1"/>
    <xf numFmtId="0" fontId="0" fillId="7" borderId="4" xfId="6" applyFont="1" applyBorder="1"/>
    <xf numFmtId="0" fontId="0" fillId="13" borderId="1" xfId="12" applyFont="1" applyBorder="1"/>
    <xf numFmtId="0" fontId="0" fillId="12" borderId="2" xfId="11" applyFont="1" applyBorder="1"/>
    <xf numFmtId="0" fontId="0" fillId="12" borderId="3" xfId="11" applyFont="1" applyBorder="1"/>
    <xf numFmtId="0" fontId="0" fillId="12" borderId="5" xfId="11" applyFont="1" applyBorder="1"/>
    <xf numFmtId="0" fontId="0" fillId="13" borderId="4" xfId="12" applyFont="1" applyBorder="1"/>
    <xf numFmtId="0" fontId="0" fillId="10" borderId="1" xfId="9" applyFont="1" applyBorder="1"/>
    <xf numFmtId="0" fontId="0" fillId="9" borderId="3" xfId="8" applyFont="1" applyBorder="1"/>
    <xf numFmtId="0" fontId="0" fillId="9" borderId="5" xfId="8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6" borderId="16" xfId="5" applyFont="1" applyBorder="1"/>
    <xf numFmtId="0" fontId="0" fillId="6" borderId="17" xfId="5" applyFont="1" applyBorder="1"/>
    <xf numFmtId="0" fontId="0" fillId="7" borderId="17" xfId="6" applyFont="1" applyBorder="1"/>
    <xf numFmtId="0" fontId="0" fillId="12" borderId="16" xfId="11" applyFont="1" applyBorder="1"/>
    <xf numFmtId="0" fontId="0" fillId="12" borderId="17" xfId="11" applyFont="1" applyBorder="1"/>
    <xf numFmtId="0" fontId="0" fillId="13" borderId="17" xfId="12" applyFont="1" applyBorder="1"/>
    <xf numFmtId="0" fontId="0" fillId="9" borderId="16" xfId="8" applyFont="1" applyBorder="1"/>
    <xf numFmtId="0" fontId="0" fillId="9" borderId="17" xfId="8" applyFont="1" applyBorder="1"/>
    <xf numFmtId="0" fontId="0" fillId="10" borderId="18" xfId="9" applyFont="1" applyBorder="1"/>
    <xf numFmtId="0" fontId="0" fillId="12" borderId="19" xfId="11" applyFont="1" applyBorder="1"/>
    <xf numFmtId="0" fontId="0" fillId="9" borderId="20" xfId="8" applyFont="1" applyBorder="1"/>
    <xf numFmtId="0" fontId="0" fillId="9" borderId="19" xfId="8" applyFont="1" applyBorder="1"/>
    <xf numFmtId="0" fontId="0" fillId="9" borderId="21" xfId="8" applyFont="1" applyBorder="1"/>
    <xf numFmtId="0" fontId="13" fillId="15" borderId="11" xfId="0" applyFont="1" applyFill="1" applyBorder="1"/>
    <xf numFmtId="0" fontId="13" fillId="15" borderId="7" xfId="0" applyFont="1" applyFill="1" applyBorder="1"/>
    <xf numFmtId="0" fontId="13" fillId="16" borderId="7" xfId="0" applyFont="1" applyFill="1" applyBorder="1"/>
    <xf numFmtId="0" fontId="13" fillId="15" borderId="12" xfId="0" applyFont="1" applyFill="1" applyBorder="1"/>
    <xf numFmtId="0" fontId="14" fillId="18" borderId="7" xfId="0" applyFont="1" applyFill="1" applyBorder="1"/>
    <xf numFmtId="0" fontId="14" fillId="19" borderId="0" xfId="0" applyFont="1" applyFill="1"/>
    <xf numFmtId="0" fontId="14" fillId="19" borderId="5" xfId="0" applyFont="1" applyFill="1" applyBorder="1"/>
    <xf numFmtId="0" fontId="14" fillId="19" borderId="4" xfId="0" applyFont="1" applyFill="1" applyBorder="1"/>
    <xf numFmtId="0" fontId="14" fillId="19" borderId="12" xfId="0" applyFont="1" applyFill="1" applyBorder="1"/>
    <xf numFmtId="0" fontId="14" fillId="19" borderId="7" xfId="0" applyFont="1" applyFill="1" applyBorder="1"/>
    <xf numFmtId="0" fontId="14" fillId="19" borderId="6" xfId="0" applyFont="1" applyFill="1" applyBorder="1"/>
    <xf numFmtId="0" fontId="14" fillId="18" borderId="0" xfId="0" applyFont="1" applyFill="1"/>
    <xf numFmtId="0" fontId="14" fillId="18" borderId="4" xfId="0" applyFont="1" applyFill="1" applyBorder="1"/>
    <xf numFmtId="0" fontId="11" fillId="17" borderId="6" xfId="0" applyFont="1" applyFill="1" applyBorder="1" applyAlignment="1">
      <alignment wrapText="1"/>
    </xf>
    <xf numFmtId="0" fontId="14" fillId="18" borderId="11" xfId="0" applyFont="1" applyFill="1" applyBorder="1"/>
    <xf numFmtId="0" fontId="14" fillId="21" borderId="7" xfId="0" applyFont="1" applyFill="1" applyBorder="1"/>
    <xf numFmtId="0" fontId="14" fillId="22" borderId="13" xfId="0" applyFont="1" applyFill="1" applyBorder="1"/>
    <xf numFmtId="0" fontId="14" fillId="22" borderId="3" xfId="0" applyFont="1" applyFill="1" applyBorder="1"/>
    <xf numFmtId="0" fontId="14" fillId="22" borderId="2" xfId="0" applyFont="1" applyFill="1" applyBorder="1"/>
    <xf numFmtId="0" fontId="14" fillId="22" borderId="0" xfId="0" applyFont="1" applyFill="1"/>
    <xf numFmtId="0" fontId="14" fillId="22" borderId="5" xfId="0" applyFont="1" applyFill="1" applyBorder="1"/>
    <xf numFmtId="0" fontId="14" fillId="22" borderId="4" xfId="0" applyFont="1" applyFill="1" applyBorder="1"/>
    <xf numFmtId="0" fontId="14" fillId="22" borderId="12" xfId="0" applyFont="1" applyFill="1" applyBorder="1"/>
    <xf numFmtId="0" fontId="14" fillId="22" borderId="7" xfId="0" applyFont="1" applyFill="1" applyBorder="1"/>
    <xf numFmtId="0" fontId="14" fillId="22" borderId="6" xfId="0" applyFont="1" applyFill="1" applyBorder="1"/>
    <xf numFmtId="0" fontId="14" fillId="21" borderId="0" xfId="0" applyFont="1" applyFill="1"/>
    <xf numFmtId="0" fontId="14" fillId="21" borderId="4" xfId="0" applyFont="1" applyFill="1" applyBorder="1"/>
    <xf numFmtId="0" fontId="11" fillId="20" borderId="6" xfId="0" applyFont="1" applyFill="1" applyBorder="1" applyAlignment="1">
      <alignment wrapText="1"/>
    </xf>
    <xf numFmtId="0" fontId="14" fillId="21" borderId="11" xfId="0" applyFont="1" applyFill="1" applyBorder="1"/>
    <xf numFmtId="0" fontId="14" fillId="24" borderId="7" xfId="0" applyFont="1" applyFill="1" applyBorder="1"/>
    <xf numFmtId="0" fontId="14" fillId="25" borderId="13" xfId="0" applyFont="1" applyFill="1" applyBorder="1"/>
    <xf numFmtId="0" fontId="14" fillId="25" borderId="3" xfId="0" applyFont="1" applyFill="1" applyBorder="1"/>
    <xf numFmtId="0" fontId="14" fillId="25" borderId="2" xfId="0" applyFont="1" applyFill="1" applyBorder="1"/>
    <xf numFmtId="0" fontId="14" fillId="25" borderId="0" xfId="0" applyFont="1" applyFill="1"/>
    <xf numFmtId="0" fontId="14" fillId="25" borderId="5" xfId="0" applyFont="1" applyFill="1" applyBorder="1"/>
    <xf numFmtId="0" fontId="14" fillId="25" borderId="4" xfId="0" applyFont="1" applyFill="1" applyBorder="1"/>
    <xf numFmtId="0" fontId="14" fillId="25" borderId="12" xfId="0" applyFont="1" applyFill="1" applyBorder="1"/>
    <xf numFmtId="0" fontId="14" fillId="25" borderId="7" xfId="0" applyFont="1" applyFill="1" applyBorder="1"/>
    <xf numFmtId="0" fontId="14" fillId="25" borderId="6" xfId="0" applyFont="1" applyFill="1" applyBorder="1"/>
    <xf numFmtId="0" fontId="11" fillId="23" borderId="12" xfId="0" applyFont="1" applyFill="1" applyBorder="1" applyAlignment="1">
      <alignment wrapText="1"/>
    </xf>
    <xf numFmtId="0" fontId="14" fillId="24" borderId="11" xfId="0" applyFont="1" applyFill="1" applyBorder="1"/>
    <xf numFmtId="0" fontId="0" fillId="7" borderId="9" xfId="6" applyFont="1" applyBorder="1"/>
    <xf numFmtId="0" fontId="15" fillId="0" borderId="0" xfId="0" applyFont="1"/>
    <xf numFmtId="0" fontId="1" fillId="10" borderId="8" xfId="9" applyBorder="1" applyAlignment="1">
      <alignment horizontal="right"/>
    </xf>
    <xf numFmtId="0" fontId="1" fillId="9" borderId="5" xfId="8" applyBorder="1" applyAlignment="1">
      <alignment wrapText="1"/>
    </xf>
    <xf numFmtId="0" fontId="4" fillId="2" borderId="4" xfId="1" applyBorder="1" applyAlignment="1">
      <alignment horizontal="center" vertical="center"/>
    </xf>
    <xf numFmtId="0" fontId="4" fillId="2" borderId="0" xfId="1" applyAlignment="1">
      <alignment horizontal="center" vertical="center"/>
    </xf>
    <xf numFmtId="0" fontId="4" fillId="2" borderId="6" xfId="1" applyBorder="1" applyAlignment="1">
      <alignment horizontal="center" vertical="center"/>
    </xf>
    <xf numFmtId="0" fontId="4" fillId="2" borderId="12" xfId="1" applyBorder="1" applyAlignment="1">
      <alignment horizontal="center" vertical="center"/>
    </xf>
    <xf numFmtId="0" fontId="2" fillId="8" borderId="3" xfId="7" applyFont="1" applyBorder="1" applyAlignment="1">
      <alignment horizontal="center" vertical="center" textRotation="90"/>
    </xf>
    <xf numFmtId="0" fontId="2" fillId="8" borderId="5" xfId="7" applyFont="1" applyBorder="1" applyAlignment="1">
      <alignment horizontal="center" vertical="center" textRotation="90"/>
    </xf>
    <xf numFmtId="0" fontId="2" fillId="5" borderId="9" xfId="4" applyFont="1" applyBorder="1" applyAlignment="1">
      <alignment horizontal="center" vertical="center" textRotation="90"/>
    </xf>
    <xf numFmtId="0" fontId="2" fillId="5" borderId="10" xfId="4" applyFont="1" applyBorder="1" applyAlignment="1">
      <alignment horizontal="center" vertical="center" textRotation="90"/>
    </xf>
    <xf numFmtId="0" fontId="2" fillId="5" borderId="11" xfId="4" applyFont="1" applyBorder="1" applyAlignment="1">
      <alignment horizontal="center" vertical="center" textRotation="90"/>
    </xf>
    <xf numFmtId="0" fontId="2" fillId="5" borderId="6" xfId="4" applyFont="1" applyBorder="1" applyAlignment="1">
      <alignment horizontal="right"/>
    </xf>
    <xf numFmtId="0" fontId="2" fillId="5" borderId="7" xfId="4" applyFont="1" applyBorder="1" applyAlignment="1">
      <alignment horizontal="right"/>
    </xf>
    <xf numFmtId="0" fontId="6" fillId="2" borderId="0" xfId="1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2" fillId="11" borderId="1" xfId="10" applyFont="1" applyBorder="1" applyAlignment="1">
      <alignment horizontal="center" vertical="center" textRotation="90"/>
    </xf>
    <xf numFmtId="0" fontId="2" fillId="11" borderId="6" xfId="10" applyFont="1" applyBorder="1" applyAlignment="1">
      <alignment horizontal="right"/>
    </xf>
    <xf numFmtId="0" fontId="2" fillId="11" borderId="7" xfId="10" applyFont="1" applyBorder="1" applyAlignment="1">
      <alignment horizontal="right"/>
    </xf>
    <xf numFmtId="0" fontId="2" fillId="8" borderId="1" xfId="7" applyFont="1" applyBorder="1" applyAlignment="1">
      <alignment horizontal="center" vertical="center" textRotation="90"/>
    </xf>
    <xf numFmtId="0" fontId="2" fillId="8" borderId="4" xfId="7" applyFont="1" applyBorder="1" applyAlignment="1">
      <alignment horizontal="right"/>
    </xf>
    <xf numFmtId="0" fontId="2" fillId="8" borderId="5" xfId="7" applyFont="1" applyBorder="1" applyAlignment="1">
      <alignment horizontal="right"/>
    </xf>
    <xf numFmtId="0" fontId="3" fillId="3" borderId="1" xfId="2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3" fillId="3" borderId="8" xfId="2" applyFont="1" applyBorder="1" applyAlignment="1">
      <alignment horizontal="center" vertical="center"/>
    </xf>
    <xf numFmtId="0" fontId="3" fillId="3" borderId="14" xfId="2" applyFont="1" applyBorder="1" applyAlignment="1">
      <alignment horizontal="center" vertical="center"/>
    </xf>
    <xf numFmtId="0" fontId="3" fillId="4" borderId="8" xfId="3" applyFont="1" applyBorder="1" applyAlignment="1">
      <alignment horizontal="center" vertical="center"/>
    </xf>
    <xf numFmtId="0" fontId="3" fillId="4" borderId="14" xfId="3" applyFont="1" applyBorder="1" applyAlignment="1">
      <alignment horizontal="center" vertical="center"/>
    </xf>
    <xf numFmtId="0" fontId="2" fillId="5" borderId="9" xfId="4" applyFont="1" applyBorder="1" applyAlignment="1">
      <alignment horizontal="right" vertical="center" wrapText="1"/>
    </xf>
    <xf numFmtId="0" fontId="2" fillId="5" borderId="10" xfId="4" applyFont="1" applyBorder="1" applyAlignment="1">
      <alignment horizontal="right" vertical="center" wrapText="1"/>
    </xf>
    <xf numFmtId="0" fontId="2" fillId="5" borderId="11" xfId="4" applyFont="1" applyBorder="1" applyAlignment="1">
      <alignment horizontal="right" vertical="center" wrapText="1"/>
    </xf>
    <xf numFmtId="0" fontId="2" fillId="11" borderId="9" xfId="10" applyFont="1" applyBorder="1" applyAlignment="1">
      <alignment horizontal="right" vertical="center" wrapText="1"/>
    </xf>
    <xf numFmtId="0" fontId="2" fillId="11" borderId="10" xfId="10" applyFont="1" applyBorder="1" applyAlignment="1">
      <alignment horizontal="right" vertical="center" wrapText="1"/>
    </xf>
    <xf numFmtId="0" fontId="2" fillId="11" borderId="11" xfId="10" applyFont="1" applyBorder="1" applyAlignment="1">
      <alignment horizontal="right" vertical="center" wrapText="1"/>
    </xf>
    <xf numFmtId="0" fontId="2" fillId="8" borderId="9" xfId="7" applyFont="1" applyBorder="1" applyAlignment="1">
      <alignment horizontal="right" vertical="center" wrapText="1"/>
    </xf>
    <xf numFmtId="0" fontId="2" fillId="8" borderId="10" xfId="7" applyFont="1" applyBorder="1" applyAlignment="1">
      <alignment horizontal="right" vertical="center" wrapText="1"/>
    </xf>
    <xf numFmtId="0" fontId="2" fillId="8" borderId="11" xfId="7" applyFont="1" applyBorder="1" applyAlignment="1">
      <alignment horizontal="right" vertical="center" wrapText="1"/>
    </xf>
    <xf numFmtId="0" fontId="2" fillId="11" borderId="9" xfId="10" applyFont="1" applyBorder="1" applyAlignment="1">
      <alignment horizontal="center" vertical="center" textRotation="90"/>
    </xf>
    <xf numFmtId="0" fontId="2" fillId="11" borderId="10" xfId="10" applyFont="1" applyBorder="1" applyAlignment="1">
      <alignment horizontal="center" vertical="center" textRotation="90"/>
    </xf>
    <xf numFmtId="0" fontId="2" fillId="11" borderId="11" xfId="10" applyFont="1" applyBorder="1" applyAlignment="1">
      <alignment horizontal="center" vertical="center" textRotation="90"/>
    </xf>
    <xf numFmtId="0" fontId="3" fillId="4" borderId="1" xfId="3" applyFont="1" applyBorder="1" applyAlignment="1">
      <alignment horizontal="center" vertical="center"/>
    </xf>
    <xf numFmtId="0" fontId="2" fillId="5" borderId="1" xfId="4" applyFont="1" applyBorder="1" applyAlignment="1">
      <alignment horizontal="right"/>
    </xf>
    <xf numFmtId="0" fontId="11" fillId="20" borderId="10" xfId="0" applyFont="1" applyFill="1" applyBorder="1" applyAlignment="1">
      <alignment textRotation="90"/>
    </xf>
    <xf numFmtId="0" fontId="11" fillId="20" borderId="25" xfId="0" applyFont="1" applyFill="1" applyBorder="1" applyAlignment="1">
      <alignment textRotation="90"/>
    </xf>
    <xf numFmtId="0" fontId="11" fillId="20" borderId="11" xfId="0" applyFont="1" applyFill="1" applyBorder="1" applyAlignment="1">
      <alignment textRotation="90"/>
    </xf>
    <xf numFmtId="0" fontId="11" fillId="20" borderId="10" xfId="0" applyFont="1" applyFill="1" applyBorder="1" applyAlignment="1">
      <alignment wrapText="1"/>
    </xf>
    <xf numFmtId="0" fontId="11" fillId="20" borderId="25" xfId="0" applyFont="1" applyFill="1" applyBorder="1" applyAlignment="1">
      <alignment wrapText="1"/>
    </xf>
    <xf numFmtId="0" fontId="11" fillId="20" borderId="15" xfId="0" applyFont="1" applyFill="1" applyBorder="1"/>
    <xf numFmtId="0" fontId="11" fillId="20" borderId="24" xfId="0" applyFont="1" applyFill="1" applyBorder="1"/>
    <xf numFmtId="0" fontId="11" fillId="23" borderId="5" xfId="0" applyFont="1" applyFill="1" applyBorder="1" applyAlignment="1">
      <alignment textRotation="90"/>
    </xf>
    <xf numFmtId="0" fontId="11" fillId="23" borderId="10" xfId="0" applyFont="1" applyFill="1" applyBorder="1" applyAlignment="1">
      <alignment textRotation="90"/>
    </xf>
    <xf numFmtId="0" fontId="11" fillId="23" borderId="11" xfId="0" applyFont="1" applyFill="1" applyBorder="1" applyAlignment="1">
      <alignment textRotation="90"/>
    </xf>
    <xf numFmtId="0" fontId="11" fillId="23" borderId="10" xfId="0" applyFont="1" applyFill="1" applyBorder="1" applyAlignment="1">
      <alignment wrapText="1"/>
    </xf>
    <xf numFmtId="0" fontId="11" fillId="23" borderId="25" xfId="0" applyFont="1" applyFill="1" applyBorder="1" applyAlignment="1">
      <alignment wrapText="1"/>
    </xf>
    <xf numFmtId="0" fontId="11" fillId="23" borderId="13" xfId="0" applyFont="1" applyFill="1" applyBorder="1"/>
    <xf numFmtId="0" fontId="11" fillId="23" borderId="27" xfId="0" applyFont="1" applyFill="1" applyBorder="1"/>
    <xf numFmtId="0" fontId="13" fillId="16" borderId="15" xfId="0" applyFont="1" applyFill="1" applyBorder="1"/>
    <xf numFmtId="0" fontId="13" fillId="16" borderId="24" xfId="0" applyFont="1" applyFill="1" applyBorder="1"/>
    <xf numFmtId="0" fontId="13" fillId="15" borderId="15" xfId="0" applyFont="1" applyFill="1" applyBorder="1"/>
    <xf numFmtId="0" fontId="13" fillId="15" borderId="14" xfId="0" applyFont="1" applyFill="1" applyBorder="1"/>
    <xf numFmtId="0" fontId="11" fillId="17" borderId="10" xfId="0" applyFont="1" applyFill="1" applyBorder="1" applyAlignment="1">
      <alignment textRotation="90"/>
    </xf>
    <xf numFmtId="0" fontId="11" fillId="17" borderId="25" xfId="0" applyFont="1" applyFill="1" applyBorder="1" applyAlignment="1">
      <alignment textRotation="90"/>
    </xf>
    <xf numFmtId="0" fontId="11" fillId="17" borderId="10" xfId="0" applyFont="1" applyFill="1" applyBorder="1" applyAlignment="1">
      <alignment wrapText="1"/>
    </xf>
    <xf numFmtId="0" fontId="11" fillId="17" borderId="25" xfId="0" applyFont="1" applyFill="1" applyBorder="1" applyAlignment="1">
      <alignment wrapText="1"/>
    </xf>
    <xf numFmtId="0" fontId="11" fillId="17" borderId="12" xfId="0" applyFont="1" applyFill="1" applyBorder="1"/>
    <xf numFmtId="0" fontId="11" fillId="17" borderId="26" xfId="0" applyFont="1" applyFill="1" applyBorder="1"/>
    <xf numFmtId="0" fontId="10" fillId="14" borderId="0" xfId="0" applyFont="1" applyFill="1"/>
    <xf numFmtId="0" fontId="10" fillId="14" borderId="22" xfId="0" applyFont="1" applyFill="1" applyBorder="1"/>
    <xf numFmtId="0" fontId="11" fillId="14" borderId="8" xfId="0" applyFont="1" applyFill="1" applyBorder="1"/>
    <xf numFmtId="0" fontId="11" fillId="14" borderId="15" xfId="0" applyFont="1" applyFill="1" applyBorder="1"/>
    <xf numFmtId="0" fontId="11" fillId="14" borderId="14" xfId="0" applyFont="1" applyFill="1" applyBorder="1"/>
    <xf numFmtId="0" fontId="12" fillId="14" borderId="4" xfId="0" applyFont="1" applyFill="1" applyBorder="1"/>
    <xf numFmtId="0" fontId="12" fillId="14" borderId="0" xfId="0" applyFont="1" applyFill="1"/>
    <xf numFmtId="0" fontId="12" fillId="14" borderId="23" xfId="0" applyFont="1" applyFill="1" applyBorder="1"/>
    <xf numFmtId="0" fontId="12" fillId="14" borderId="22" xfId="0" applyFont="1" applyFill="1" applyBorder="1"/>
    <xf numFmtId="0" fontId="13" fillId="15" borderId="8" xfId="0" applyFont="1" applyFill="1" applyBorder="1"/>
    <xf numFmtId="0" fontId="13" fillId="16" borderId="14" xfId="0" applyFont="1" applyFill="1" applyBorder="1"/>
    <xf numFmtId="0" fontId="13" fillId="15" borderId="24" xfId="0" applyFont="1" applyFill="1" applyBorder="1"/>
  </cellXfs>
  <cellStyles count="13">
    <cellStyle name="20% - Accent2" xfId="5" builtinId="34"/>
    <cellStyle name="20% - Accent3" xfId="8" builtinId="38"/>
    <cellStyle name="20% - Accent6" xfId="11" builtinId="50"/>
    <cellStyle name="40% - Accent1" xfId="2" builtinId="31"/>
    <cellStyle name="60% - Accent1" xfId="3" builtinId="32"/>
    <cellStyle name="60% - Accent2" xfId="6" builtinId="36"/>
    <cellStyle name="60% - Accent3" xfId="9" builtinId="40"/>
    <cellStyle name="60% - Accent6" xfId="12" builtinId="52"/>
    <cellStyle name="Accent1" xfId="1" builtinId="29"/>
    <cellStyle name="Accent2" xfId="4" builtinId="33"/>
    <cellStyle name="Accent3" xfId="7" builtinId="37"/>
    <cellStyle name="Accent6" xfId="10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Study View" id="{7FF4AA36-76F7-4076-AA95-BD974151D77E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>
  <namedSheetView name="Study View" id="{01781E16-1852-401A-85FB-CBC32D1073D4}"/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>
  <namedSheetView name="Study View" id="{ABA887AD-3E2C-457C-853F-AB82FA31907C}"/>
</namedSheetViews>
</file>

<file path=xl/namedSheetViews/namedSheetView4.xml><?xml version="1.0" encoding="utf-8"?>
<namedSheetViews xmlns="http://schemas.microsoft.com/office/spreadsheetml/2019/namedsheetviews" xmlns:x="http://schemas.openxmlformats.org/spreadsheetml/2006/main">
  <namedSheetView name="Study View" id="{FE81984D-DA79-4C86-9B8B-C92FB50B4848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0EE3-A747-4F7C-BAF5-CDAE482CBDD3}">
  <dimension ref="A1:W49"/>
  <sheetViews>
    <sheetView showGridLines="0" showRuler="0" zoomScale="92" zoomScaleNormal="97" zoomScaleSheetLayoutView="79" zoomScalePageLayoutView="77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9" sqref="F9"/>
    </sheetView>
  </sheetViews>
  <sheetFormatPr defaultRowHeight="15" x14ac:dyDescent="0.25"/>
  <cols>
    <col min="1" max="1" width="15.28515625" customWidth="1"/>
    <col min="2" max="2" width="5.7109375" customWidth="1"/>
    <col min="3" max="3" width="17.28515625" customWidth="1"/>
    <col min="4" max="4" width="8.140625" customWidth="1"/>
    <col min="5" max="5" width="14.42578125" customWidth="1"/>
    <col min="6" max="6" width="7.5703125" customWidth="1"/>
    <col min="7" max="7" width="14.85546875" customWidth="1"/>
    <col min="8" max="8" width="8.140625" customWidth="1"/>
    <col min="9" max="9" width="13.5703125" customWidth="1"/>
    <col min="11" max="11" width="13.140625" customWidth="1"/>
    <col min="13" max="13" width="13" customWidth="1"/>
    <col min="15" max="19" width="12.85546875" customWidth="1"/>
    <col min="20" max="20" width="8.42578125" customWidth="1"/>
    <col min="21" max="21" width="16.7109375" customWidth="1"/>
    <col min="22" max="22" width="12.85546875" customWidth="1"/>
  </cols>
  <sheetData>
    <row r="1" spans="1:23" ht="39.950000000000003" customHeight="1" x14ac:dyDescent="0.25">
      <c r="A1" s="127" t="s">
        <v>34</v>
      </c>
      <c r="B1" s="128"/>
      <c r="C1" s="128"/>
      <c r="D1" s="137" t="s">
        <v>0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16"/>
      <c r="W1" s="117"/>
    </row>
    <row r="2" spans="1:23" ht="27.95" customHeight="1" x14ac:dyDescent="0.25">
      <c r="A2" s="128"/>
      <c r="B2" s="128"/>
      <c r="C2" s="128"/>
      <c r="D2" s="136" t="s">
        <v>1</v>
      </c>
      <c r="E2" s="136"/>
      <c r="F2" s="154" t="s">
        <v>2</v>
      </c>
      <c r="G2" s="154"/>
      <c r="H2" s="136" t="s">
        <v>8</v>
      </c>
      <c r="I2" s="136"/>
      <c r="J2" s="154" t="s">
        <v>3</v>
      </c>
      <c r="K2" s="154"/>
      <c r="L2" s="136" t="s">
        <v>4</v>
      </c>
      <c r="M2" s="136"/>
      <c r="N2" s="154" t="s">
        <v>5</v>
      </c>
      <c r="O2" s="154"/>
      <c r="P2" s="138" t="s">
        <v>27</v>
      </c>
      <c r="Q2" s="139"/>
      <c r="R2" s="140" t="s">
        <v>28</v>
      </c>
      <c r="S2" s="141"/>
      <c r="T2" s="136" t="s">
        <v>29</v>
      </c>
      <c r="U2" s="136"/>
      <c r="V2" s="116"/>
      <c r="W2" s="117"/>
    </row>
    <row r="3" spans="1:23" ht="17.45" customHeight="1" x14ac:dyDescent="0.25">
      <c r="A3" s="128"/>
      <c r="B3" s="128"/>
      <c r="C3" s="128"/>
      <c r="D3" s="40" t="s">
        <v>6</v>
      </c>
      <c r="E3" s="40">
        <v>4</v>
      </c>
      <c r="F3" s="41" t="str">
        <f>D3</f>
        <v>Weight</v>
      </c>
      <c r="G3" s="41">
        <v>4</v>
      </c>
      <c r="H3" s="40" t="str">
        <f t="shared" ref="H3:N3" si="0">F3</f>
        <v>Weight</v>
      </c>
      <c r="I3" s="40">
        <v>5</v>
      </c>
      <c r="J3" s="41" t="str">
        <f t="shared" si="0"/>
        <v>Weight</v>
      </c>
      <c r="K3" s="41">
        <v>5</v>
      </c>
      <c r="L3" s="40" t="str">
        <f t="shared" si="0"/>
        <v>Weight</v>
      </c>
      <c r="M3" s="40">
        <v>3</v>
      </c>
      <c r="N3" s="41" t="str">
        <f t="shared" si="0"/>
        <v>Weight</v>
      </c>
      <c r="O3" s="41">
        <v>3</v>
      </c>
      <c r="P3" s="40" t="str">
        <f t="shared" ref="P3" si="1">N3</f>
        <v>Weight</v>
      </c>
      <c r="Q3" s="40">
        <v>4</v>
      </c>
      <c r="R3" s="41" t="str">
        <f t="shared" ref="R3" si="2">P3</f>
        <v>Weight</v>
      </c>
      <c r="S3" s="41">
        <v>5</v>
      </c>
      <c r="T3" s="40" t="str">
        <f>R3</f>
        <v>Weight</v>
      </c>
      <c r="U3" s="42">
        <v>3</v>
      </c>
      <c r="V3" s="116"/>
      <c r="W3" s="117"/>
    </row>
    <row r="4" spans="1:23" x14ac:dyDescent="0.25">
      <c r="A4" s="129"/>
      <c r="B4" s="129"/>
      <c r="C4" s="129"/>
      <c r="D4" s="40" t="s">
        <v>10</v>
      </c>
      <c r="E4" s="40" t="s">
        <v>7</v>
      </c>
      <c r="F4" s="41" t="str">
        <f>D4</f>
        <v>Mark</v>
      </c>
      <c r="G4" s="41" t="str">
        <f>E4</f>
        <v>Comment</v>
      </c>
      <c r="H4" s="40" t="str">
        <f t="shared" ref="H4:K4" si="3">F4</f>
        <v>Mark</v>
      </c>
      <c r="I4" s="40" t="str">
        <f t="shared" si="3"/>
        <v>Comment</v>
      </c>
      <c r="J4" s="41" t="str">
        <f t="shared" si="3"/>
        <v>Mark</v>
      </c>
      <c r="K4" s="41" t="str">
        <f t="shared" si="3"/>
        <v>Comment</v>
      </c>
      <c r="L4" s="40" t="str">
        <f t="shared" ref="L4" si="4">J4</f>
        <v>Mark</v>
      </c>
      <c r="M4" s="40" t="str">
        <f t="shared" ref="M4" si="5">K4</f>
        <v>Comment</v>
      </c>
      <c r="N4" s="41" t="str">
        <f t="shared" ref="N4" si="6">L4</f>
        <v>Mark</v>
      </c>
      <c r="O4" s="41" t="str">
        <f t="shared" ref="O4" si="7">M4</f>
        <v>Comment</v>
      </c>
      <c r="P4" s="40" t="str">
        <f t="shared" ref="P4" si="8">N4</f>
        <v>Mark</v>
      </c>
      <c r="Q4" s="40" t="str">
        <f t="shared" ref="Q4" si="9">O4</f>
        <v>Comment</v>
      </c>
      <c r="R4" s="41" t="str">
        <f t="shared" ref="R4" si="10">P4</f>
        <v>Mark</v>
      </c>
      <c r="S4" s="41" t="str">
        <f t="shared" ref="S4" si="11">Q4</f>
        <v>Comment</v>
      </c>
      <c r="T4" s="40" t="str">
        <f>R4</f>
        <v>Mark</v>
      </c>
      <c r="U4" s="40" t="str">
        <f>S4</f>
        <v>Comment</v>
      </c>
      <c r="V4" s="118"/>
      <c r="W4" s="119"/>
    </row>
    <row r="5" spans="1:23" ht="14.45" customHeight="1" x14ac:dyDescent="0.25">
      <c r="A5" s="122" t="s">
        <v>23</v>
      </c>
      <c r="B5" s="122" t="s">
        <v>32</v>
      </c>
      <c r="C5" s="3">
        <v>1</v>
      </c>
      <c r="D5" s="10">
        <v>1</v>
      </c>
      <c r="E5" s="11"/>
      <c r="F5" s="10">
        <v>0</v>
      </c>
      <c r="G5" s="11"/>
      <c r="H5" s="10"/>
      <c r="I5" s="11"/>
      <c r="J5" s="10"/>
      <c r="K5" s="11"/>
      <c r="L5" s="10"/>
      <c r="M5" s="11"/>
      <c r="N5" s="10"/>
      <c r="O5" s="11"/>
      <c r="P5" s="10"/>
      <c r="Q5" s="11"/>
      <c r="R5" s="28"/>
      <c r="S5" s="28"/>
      <c r="T5" s="10"/>
      <c r="U5" s="11"/>
      <c r="V5" s="142" t="s">
        <v>31</v>
      </c>
      <c r="W5" s="3">
        <f>IFERROR(SUMPRODUCT(D5:U5, $E$3:$V$3), 0)</f>
        <v>4</v>
      </c>
    </row>
    <row r="6" spans="1:23" x14ac:dyDescent="0.25">
      <c r="A6" s="123"/>
      <c r="B6" s="123"/>
      <c r="C6" s="3">
        <v>2</v>
      </c>
      <c r="D6" s="12">
        <v>0.1</v>
      </c>
      <c r="E6" s="13" t="s">
        <v>26</v>
      </c>
      <c r="F6" s="12"/>
      <c r="G6" s="13"/>
      <c r="H6" s="12"/>
      <c r="I6" s="13"/>
      <c r="J6" s="12"/>
      <c r="K6" s="13"/>
      <c r="L6" s="12"/>
      <c r="M6" s="13"/>
      <c r="N6" s="12"/>
      <c r="O6" s="13"/>
      <c r="P6" s="12"/>
      <c r="Q6" s="13"/>
      <c r="R6" s="29"/>
      <c r="S6" s="29"/>
      <c r="T6" s="12"/>
      <c r="U6" s="13"/>
      <c r="V6" s="143"/>
      <c r="W6" s="3">
        <f t="shared" ref="W6:W14" si="12">IFERROR(SUMPRODUCT(D6:U6, $E$3:$V$3), 0)</f>
        <v>0.4</v>
      </c>
    </row>
    <row r="7" spans="1:23" x14ac:dyDescent="0.25">
      <c r="A7" s="123"/>
      <c r="B7" s="123"/>
      <c r="C7" s="3">
        <v>3</v>
      </c>
      <c r="D7" s="12">
        <v>0.3</v>
      </c>
      <c r="E7" s="13"/>
      <c r="F7" s="12"/>
      <c r="G7" s="13"/>
      <c r="H7" s="12"/>
      <c r="I7" s="13"/>
      <c r="J7" s="12"/>
      <c r="K7" s="13"/>
      <c r="L7" s="12"/>
      <c r="M7" s="13"/>
      <c r="N7" s="12"/>
      <c r="O7" s="13"/>
      <c r="P7" s="12"/>
      <c r="Q7" s="13"/>
      <c r="R7" s="29"/>
      <c r="S7" s="29"/>
      <c r="T7" s="12"/>
      <c r="U7" s="13"/>
      <c r="V7" s="143"/>
      <c r="W7" s="3">
        <f t="shared" si="12"/>
        <v>1.2</v>
      </c>
    </row>
    <row r="8" spans="1:23" x14ac:dyDescent="0.25">
      <c r="A8" s="123"/>
      <c r="B8" s="123"/>
      <c r="C8" s="3">
        <v>4</v>
      </c>
      <c r="D8" s="12">
        <v>0.7</v>
      </c>
      <c r="E8" s="13"/>
      <c r="F8" s="12"/>
      <c r="G8" s="13"/>
      <c r="H8" s="12"/>
      <c r="I8" s="13"/>
      <c r="J8" s="12"/>
      <c r="K8" s="13"/>
      <c r="L8" s="12"/>
      <c r="M8" s="13"/>
      <c r="N8" s="12"/>
      <c r="O8" s="13"/>
      <c r="P8" s="12"/>
      <c r="Q8" s="13"/>
      <c r="R8" s="29"/>
      <c r="S8" s="29"/>
      <c r="T8" s="12"/>
      <c r="U8" s="13"/>
      <c r="V8" s="143"/>
      <c r="W8" s="3">
        <f t="shared" si="12"/>
        <v>2.8</v>
      </c>
    </row>
    <row r="9" spans="1:23" x14ac:dyDescent="0.25">
      <c r="A9" s="123"/>
      <c r="B9" s="123"/>
      <c r="C9" s="3">
        <v>5</v>
      </c>
      <c r="D9" s="12"/>
      <c r="E9" s="13"/>
      <c r="F9" s="12"/>
      <c r="G9" s="13"/>
      <c r="H9" s="12"/>
      <c r="I9" s="13"/>
      <c r="J9" s="12"/>
      <c r="K9" s="13"/>
      <c r="L9" s="12"/>
      <c r="M9" s="13"/>
      <c r="N9" s="12"/>
      <c r="O9" s="13"/>
      <c r="P9" s="12"/>
      <c r="Q9" s="13"/>
      <c r="R9" s="29"/>
      <c r="S9" s="29"/>
      <c r="T9" s="12"/>
      <c r="U9" s="13"/>
      <c r="V9" s="143"/>
      <c r="W9" s="3">
        <f t="shared" si="12"/>
        <v>0</v>
      </c>
    </row>
    <row r="10" spans="1:23" x14ac:dyDescent="0.25">
      <c r="A10" s="123"/>
      <c r="B10" s="123"/>
      <c r="C10" s="3">
        <v>6</v>
      </c>
      <c r="D10" s="12"/>
      <c r="E10" s="13"/>
      <c r="F10" s="12"/>
      <c r="G10" s="13"/>
      <c r="H10" s="12"/>
      <c r="I10" s="13"/>
      <c r="J10" s="12"/>
      <c r="K10" s="13"/>
      <c r="L10" s="12"/>
      <c r="M10" s="13"/>
      <c r="N10" s="12"/>
      <c r="O10" s="13"/>
      <c r="P10" s="12"/>
      <c r="Q10" s="13"/>
      <c r="R10" s="29"/>
      <c r="S10" s="29"/>
      <c r="T10" s="12"/>
      <c r="U10" s="13"/>
      <c r="V10" s="143"/>
      <c r="W10" s="3">
        <f t="shared" si="12"/>
        <v>0</v>
      </c>
    </row>
    <row r="11" spans="1:23" x14ac:dyDescent="0.25">
      <c r="A11" s="123"/>
      <c r="B11" s="123"/>
      <c r="C11" s="3">
        <v>7</v>
      </c>
      <c r="D11" s="12"/>
      <c r="E11" s="13"/>
      <c r="F11" s="12"/>
      <c r="G11" s="13"/>
      <c r="H11" s="12"/>
      <c r="I11" s="13"/>
      <c r="J11" s="12"/>
      <c r="K11" s="13"/>
      <c r="L11" s="12"/>
      <c r="M11" s="13"/>
      <c r="N11" s="12"/>
      <c r="O11" s="13"/>
      <c r="P11" s="12"/>
      <c r="Q11" s="13"/>
      <c r="R11" s="29"/>
      <c r="S11" s="29"/>
      <c r="T11" s="12"/>
      <c r="U11" s="13"/>
      <c r="V11" s="143"/>
      <c r="W11" s="3">
        <f t="shared" si="12"/>
        <v>0</v>
      </c>
    </row>
    <row r="12" spans="1:23" x14ac:dyDescent="0.25">
      <c r="A12" s="123"/>
      <c r="B12" s="123"/>
      <c r="C12" s="3">
        <v>8</v>
      </c>
      <c r="D12" s="12"/>
      <c r="E12" s="13"/>
      <c r="F12" s="12"/>
      <c r="G12" s="13"/>
      <c r="H12" s="12"/>
      <c r="I12" s="13"/>
      <c r="J12" s="12"/>
      <c r="K12" s="13"/>
      <c r="L12" s="12"/>
      <c r="M12" s="13"/>
      <c r="N12" s="12"/>
      <c r="O12" s="13"/>
      <c r="P12" s="12"/>
      <c r="Q12" s="13"/>
      <c r="R12" s="29"/>
      <c r="S12" s="29"/>
      <c r="T12" s="12"/>
      <c r="U12" s="13"/>
      <c r="V12" s="143"/>
      <c r="W12" s="3">
        <f t="shared" si="12"/>
        <v>0</v>
      </c>
    </row>
    <row r="13" spans="1:23" x14ac:dyDescent="0.25">
      <c r="A13" s="123"/>
      <c r="B13" s="123"/>
      <c r="C13" s="3">
        <v>9</v>
      </c>
      <c r="D13" s="12"/>
      <c r="E13" s="13"/>
      <c r="F13" s="12"/>
      <c r="G13" s="13"/>
      <c r="H13" s="12"/>
      <c r="I13" s="13"/>
      <c r="J13" s="12"/>
      <c r="K13" s="13"/>
      <c r="L13" s="12"/>
      <c r="M13" s="13"/>
      <c r="N13" s="12"/>
      <c r="O13" s="13"/>
      <c r="P13" s="12"/>
      <c r="Q13" s="13"/>
      <c r="R13" s="29"/>
      <c r="S13" s="29"/>
      <c r="T13" s="12"/>
      <c r="U13" s="13"/>
      <c r="V13" s="143"/>
      <c r="W13" s="3">
        <f t="shared" si="12"/>
        <v>0</v>
      </c>
    </row>
    <row r="14" spans="1:23" x14ac:dyDescent="0.25">
      <c r="A14" s="123"/>
      <c r="B14" s="124"/>
      <c r="C14" s="4">
        <v>10</v>
      </c>
      <c r="D14" s="14"/>
      <c r="E14" s="15"/>
      <c r="F14" s="14"/>
      <c r="G14" s="15"/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30"/>
      <c r="S14" s="30"/>
      <c r="T14" s="14"/>
      <c r="U14" s="15"/>
      <c r="V14" s="144"/>
      <c r="W14" s="3">
        <f t="shared" si="12"/>
        <v>0</v>
      </c>
    </row>
    <row r="15" spans="1:23" ht="29.1" customHeight="1" x14ac:dyDescent="0.25">
      <c r="A15" s="124"/>
      <c r="B15" s="125" t="s">
        <v>11</v>
      </c>
      <c r="C15" s="126"/>
      <c r="D15" s="2">
        <f>IFERROR(SUM(D5:D14)*E$3,"")</f>
        <v>8.4</v>
      </c>
      <c r="E15" s="2" t="str">
        <f t="shared" ref="E15:N15" si="13">IFERROR(SUM(E5:E14)*F$3,"")</f>
        <v/>
      </c>
      <c r="F15" s="2">
        <f t="shared" si="13"/>
        <v>0</v>
      </c>
      <c r="G15" s="2" t="str">
        <f t="shared" si="13"/>
        <v/>
      </c>
      <c r="H15" s="2">
        <f t="shared" si="13"/>
        <v>0</v>
      </c>
      <c r="I15" s="2" t="str">
        <f t="shared" si="13"/>
        <v/>
      </c>
      <c r="J15" s="2">
        <f t="shared" si="13"/>
        <v>0</v>
      </c>
      <c r="K15" s="2" t="str">
        <f t="shared" si="13"/>
        <v/>
      </c>
      <c r="L15" s="2">
        <f t="shared" si="13"/>
        <v>0</v>
      </c>
      <c r="M15" s="2" t="str">
        <f t="shared" si="13"/>
        <v/>
      </c>
      <c r="N15" s="2">
        <f t="shared" si="13"/>
        <v>0</v>
      </c>
      <c r="O15" s="2">
        <f>IFERROR(SUM(O5:O14)*V$3,"")</f>
        <v>0</v>
      </c>
      <c r="P15" s="2">
        <f>IFERROR(SUM(P5:P14)*Q$3,"")</f>
        <v>0</v>
      </c>
      <c r="Q15" s="2" t="str">
        <f t="shared" ref="Q15" si="14">IFERROR(SUM(Q5:Q14)*R$3,"")</f>
        <v/>
      </c>
      <c r="R15" s="2">
        <f t="shared" ref="R15" si="15">IFERROR(SUM(R5:R14)*S$3,"")</f>
        <v>0</v>
      </c>
      <c r="S15" s="2" t="str">
        <f t="shared" ref="S15" si="16">IFERROR(SUM(S5:S14)*T$3,"")</f>
        <v/>
      </c>
      <c r="T15" s="2">
        <f t="shared" ref="T15" si="17">IFERROR(SUM(T5:T14)*U$3,"")</f>
        <v>0</v>
      </c>
      <c r="U15" s="2">
        <f t="shared" ref="U15" si="18">IFERROR(SUM(U5:U14)*V$3,"")</f>
        <v>0</v>
      </c>
      <c r="V15" s="37" t="s">
        <v>12</v>
      </c>
      <c r="W15" s="3">
        <f>SUM(W5:W14)</f>
        <v>8.4</v>
      </c>
    </row>
    <row r="16" spans="1:23" ht="14.45" customHeight="1" x14ac:dyDescent="0.25">
      <c r="A16" s="151" t="s">
        <v>24</v>
      </c>
      <c r="B16" s="130" t="s">
        <v>32</v>
      </c>
      <c r="C16" s="5">
        <v>1</v>
      </c>
      <c r="D16" s="16"/>
      <c r="E16" s="17"/>
      <c r="F16" s="16"/>
      <c r="G16" s="17"/>
      <c r="H16" s="16"/>
      <c r="I16" s="17"/>
      <c r="J16" s="16"/>
      <c r="K16" s="17"/>
      <c r="L16" s="16"/>
      <c r="M16" s="17"/>
      <c r="N16" s="16"/>
      <c r="O16" s="17"/>
      <c r="P16" s="16"/>
      <c r="Q16" s="17"/>
      <c r="R16" s="31"/>
      <c r="S16" s="31"/>
      <c r="T16" s="16"/>
      <c r="U16" s="17"/>
      <c r="V16" s="145" t="s">
        <v>31</v>
      </c>
      <c r="W16" s="5">
        <f>IFERROR(SUMPRODUCT(D16:U16, $E$3:$V$3), 0)</f>
        <v>0</v>
      </c>
    </row>
    <row r="17" spans="1:23" x14ac:dyDescent="0.25">
      <c r="A17" s="152"/>
      <c r="B17" s="130"/>
      <c r="C17" s="5">
        <v>2</v>
      </c>
      <c r="D17" s="18"/>
      <c r="E17" s="19"/>
      <c r="F17" s="18"/>
      <c r="G17" s="19"/>
      <c r="H17" s="18"/>
      <c r="I17" s="19"/>
      <c r="J17" s="18"/>
      <c r="K17" s="19"/>
      <c r="L17" s="18"/>
      <c r="M17" s="19"/>
      <c r="N17" s="18"/>
      <c r="O17" s="19"/>
      <c r="P17" s="18"/>
      <c r="Q17" s="19"/>
      <c r="R17" s="32"/>
      <c r="S17" s="32"/>
      <c r="T17" s="18"/>
      <c r="U17" s="19"/>
      <c r="V17" s="146"/>
      <c r="W17" s="5">
        <f t="shared" ref="W17:W25" si="19">IFERROR(SUMPRODUCT(D17:U17, $E$3:$V$3), 0)</f>
        <v>0</v>
      </c>
    </row>
    <row r="18" spans="1:23" x14ac:dyDescent="0.25">
      <c r="A18" s="152"/>
      <c r="B18" s="130"/>
      <c r="C18" s="5">
        <v>3</v>
      </c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19"/>
      <c r="P18" s="18"/>
      <c r="Q18" s="19"/>
      <c r="R18" s="32"/>
      <c r="S18" s="32"/>
      <c r="T18" s="18"/>
      <c r="U18" s="19"/>
      <c r="V18" s="146"/>
      <c r="W18" s="5">
        <f t="shared" si="19"/>
        <v>0</v>
      </c>
    </row>
    <row r="19" spans="1:23" x14ac:dyDescent="0.25">
      <c r="A19" s="152"/>
      <c r="B19" s="130"/>
      <c r="C19" s="5">
        <v>4</v>
      </c>
      <c r="D19" s="18"/>
      <c r="E19" s="19"/>
      <c r="F19" s="18"/>
      <c r="G19" s="19"/>
      <c r="H19" s="18"/>
      <c r="I19" s="19"/>
      <c r="J19" s="18"/>
      <c r="K19" s="19"/>
      <c r="L19" s="18"/>
      <c r="M19" s="19"/>
      <c r="N19" s="18"/>
      <c r="O19" s="19"/>
      <c r="P19" s="18"/>
      <c r="Q19" s="19"/>
      <c r="R19" s="32"/>
      <c r="S19" s="32"/>
      <c r="T19" s="18"/>
      <c r="U19" s="19"/>
      <c r="V19" s="146"/>
      <c r="W19" s="5">
        <f t="shared" si="19"/>
        <v>0</v>
      </c>
    </row>
    <row r="20" spans="1:23" x14ac:dyDescent="0.25">
      <c r="A20" s="152"/>
      <c r="B20" s="130"/>
      <c r="C20" s="5">
        <v>5</v>
      </c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19"/>
      <c r="P20" s="18"/>
      <c r="Q20" s="19"/>
      <c r="R20" s="32"/>
      <c r="S20" s="32"/>
      <c r="T20" s="18"/>
      <c r="U20" s="19"/>
      <c r="V20" s="146"/>
      <c r="W20" s="5">
        <f t="shared" si="19"/>
        <v>0</v>
      </c>
    </row>
    <row r="21" spans="1:23" x14ac:dyDescent="0.25">
      <c r="A21" s="152"/>
      <c r="B21" s="130"/>
      <c r="C21" s="5">
        <v>6</v>
      </c>
      <c r="D21" s="18"/>
      <c r="E21" s="19"/>
      <c r="F21" s="18"/>
      <c r="G21" s="19"/>
      <c r="H21" s="18"/>
      <c r="I21" s="19"/>
      <c r="J21" s="18"/>
      <c r="K21" s="19"/>
      <c r="L21" s="18"/>
      <c r="M21" s="19"/>
      <c r="N21" s="18"/>
      <c r="O21" s="19"/>
      <c r="P21" s="18"/>
      <c r="Q21" s="19"/>
      <c r="R21" s="32"/>
      <c r="S21" s="32"/>
      <c r="T21" s="18"/>
      <c r="U21" s="19"/>
      <c r="V21" s="146"/>
      <c r="W21" s="5">
        <f t="shared" si="19"/>
        <v>0</v>
      </c>
    </row>
    <row r="22" spans="1:23" x14ac:dyDescent="0.25">
      <c r="A22" s="152"/>
      <c r="B22" s="130"/>
      <c r="C22" s="5">
        <v>7</v>
      </c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19"/>
      <c r="P22" s="18"/>
      <c r="Q22" s="19"/>
      <c r="R22" s="32"/>
      <c r="S22" s="32"/>
      <c r="T22" s="18"/>
      <c r="U22" s="19"/>
      <c r="V22" s="146"/>
      <c r="W22" s="5">
        <f t="shared" si="19"/>
        <v>0</v>
      </c>
    </row>
    <row r="23" spans="1:23" x14ac:dyDescent="0.25">
      <c r="A23" s="152"/>
      <c r="B23" s="130"/>
      <c r="C23" s="5">
        <v>8</v>
      </c>
      <c r="D23" s="18"/>
      <c r="E23" s="19"/>
      <c r="F23" s="18"/>
      <c r="G23" s="19"/>
      <c r="H23" s="18"/>
      <c r="I23" s="19"/>
      <c r="J23" s="18"/>
      <c r="K23" s="19"/>
      <c r="L23" s="18"/>
      <c r="M23" s="19"/>
      <c r="N23" s="18"/>
      <c r="O23" s="19"/>
      <c r="P23" s="18"/>
      <c r="Q23" s="19"/>
      <c r="R23" s="32"/>
      <c r="S23" s="32"/>
      <c r="T23" s="18"/>
      <c r="U23" s="19"/>
      <c r="V23" s="146"/>
      <c r="W23" s="5">
        <f t="shared" si="19"/>
        <v>0</v>
      </c>
    </row>
    <row r="24" spans="1:23" x14ac:dyDescent="0.25">
      <c r="A24" s="152"/>
      <c r="B24" s="130"/>
      <c r="C24" s="5">
        <v>9</v>
      </c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19"/>
      <c r="P24" s="18"/>
      <c r="Q24" s="19"/>
      <c r="R24" s="32"/>
      <c r="S24" s="32"/>
      <c r="T24" s="18"/>
      <c r="U24" s="19"/>
      <c r="V24" s="146"/>
      <c r="W24" s="5">
        <f t="shared" si="19"/>
        <v>0</v>
      </c>
    </row>
    <row r="25" spans="1:23" x14ac:dyDescent="0.25">
      <c r="A25" s="152"/>
      <c r="B25" s="130"/>
      <c r="C25" s="6">
        <v>10</v>
      </c>
      <c r="D25" s="20"/>
      <c r="E25" s="21"/>
      <c r="F25" s="20"/>
      <c r="G25" s="21"/>
      <c r="H25" s="20"/>
      <c r="I25" s="21"/>
      <c r="J25" s="20"/>
      <c r="K25" s="21"/>
      <c r="L25" s="20"/>
      <c r="M25" s="21"/>
      <c r="N25" s="20"/>
      <c r="O25" s="21"/>
      <c r="P25" s="20"/>
      <c r="Q25" s="21"/>
      <c r="R25" s="33"/>
      <c r="S25" s="33"/>
      <c r="T25" s="20"/>
      <c r="U25" s="21"/>
      <c r="V25" s="147"/>
      <c r="W25" s="5">
        <f t="shared" si="19"/>
        <v>0</v>
      </c>
    </row>
    <row r="26" spans="1:23" ht="29.1" customHeight="1" x14ac:dyDescent="0.25">
      <c r="A26" s="153"/>
      <c r="B26" s="131" t="str">
        <f>B15</f>
        <v>Criteria Score</v>
      </c>
      <c r="C26" s="132"/>
      <c r="D26" s="7">
        <f>IFERROR(SUM(D16:D25)*E$3,"")</f>
        <v>0</v>
      </c>
      <c r="E26" s="7" t="str">
        <f t="shared" ref="E26:N26" si="20">IFERROR(SUM(E16:E25)*F$3,"")</f>
        <v/>
      </c>
      <c r="F26" s="7">
        <f t="shared" si="20"/>
        <v>0</v>
      </c>
      <c r="G26" s="7" t="str">
        <f t="shared" si="20"/>
        <v/>
      </c>
      <c r="H26" s="7">
        <f t="shared" si="20"/>
        <v>0</v>
      </c>
      <c r="I26" s="7" t="str">
        <f t="shared" si="20"/>
        <v/>
      </c>
      <c r="J26" s="7">
        <f t="shared" si="20"/>
        <v>0</v>
      </c>
      <c r="K26" s="7" t="str">
        <f t="shared" si="20"/>
        <v/>
      </c>
      <c r="L26" s="7">
        <f t="shared" si="20"/>
        <v>0</v>
      </c>
      <c r="M26" s="7" t="str">
        <f t="shared" si="20"/>
        <v/>
      </c>
      <c r="N26" s="7">
        <f t="shared" si="20"/>
        <v>0</v>
      </c>
      <c r="O26" s="7">
        <f>IFERROR(SUM(O16:O25)*V$3,"")</f>
        <v>0</v>
      </c>
      <c r="P26" s="7">
        <f>IFERROR(SUM(P16:P25)*Q$3,"")</f>
        <v>0</v>
      </c>
      <c r="Q26" s="7" t="str">
        <f t="shared" ref="Q26" si="21">IFERROR(SUM(Q16:Q25)*R$3,"")</f>
        <v/>
      </c>
      <c r="R26" s="7">
        <f t="shared" ref="R26" si="22">IFERROR(SUM(R16:R25)*S$3,"")</f>
        <v>0</v>
      </c>
      <c r="S26" s="7" t="str">
        <f t="shared" ref="S26" si="23">IFERROR(SUM(S16:S25)*T$3,"")</f>
        <v/>
      </c>
      <c r="T26" s="7">
        <f t="shared" ref="T26" si="24">IFERROR(SUM(T16:T25)*U$3,"")</f>
        <v>0</v>
      </c>
      <c r="U26" s="7">
        <f t="shared" ref="U26" si="25">IFERROR(SUM(U16:U25)*V$3,"")</f>
        <v>0</v>
      </c>
      <c r="V26" s="38" t="s">
        <v>12</v>
      </c>
      <c r="W26" s="5">
        <f>SUM(W16:W25)</f>
        <v>0</v>
      </c>
    </row>
    <row r="27" spans="1:23" ht="14.45" customHeight="1" x14ac:dyDescent="0.25">
      <c r="A27" s="120" t="s">
        <v>22</v>
      </c>
      <c r="B27" s="133" t="s">
        <v>32</v>
      </c>
      <c r="C27" s="8">
        <v>1</v>
      </c>
      <c r="D27" s="22"/>
      <c r="E27" s="23"/>
      <c r="F27" s="22"/>
      <c r="G27" s="23"/>
      <c r="H27" s="22"/>
      <c r="I27" s="23"/>
      <c r="J27" s="22"/>
      <c r="K27" s="23"/>
      <c r="L27" s="22"/>
      <c r="M27" s="23"/>
      <c r="N27" s="22"/>
      <c r="O27" s="23"/>
      <c r="P27" s="22"/>
      <c r="Q27" s="23"/>
      <c r="R27" s="34"/>
      <c r="S27" s="34"/>
      <c r="T27" s="22"/>
      <c r="U27" s="23"/>
      <c r="V27" s="148" t="s">
        <v>31</v>
      </c>
      <c r="W27" s="8">
        <f>IFERROR(SUMPRODUCT(D27:U27, $E$3:$V$3), 0)</f>
        <v>0</v>
      </c>
    </row>
    <row r="28" spans="1:23" x14ac:dyDescent="0.25">
      <c r="A28" s="121"/>
      <c r="B28" s="133"/>
      <c r="C28" s="8">
        <v>2</v>
      </c>
      <c r="D28" s="24"/>
      <c r="E28" s="25"/>
      <c r="F28" s="24"/>
      <c r="G28" s="25"/>
      <c r="H28" s="24"/>
      <c r="I28" s="25"/>
      <c r="J28" s="24"/>
      <c r="K28" s="25"/>
      <c r="L28" s="24"/>
      <c r="M28" s="25"/>
      <c r="N28" s="24"/>
      <c r="O28" s="25"/>
      <c r="P28" s="24"/>
      <c r="Q28" s="25"/>
      <c r="R28" s="35"/>
      <c r="S28" s="35"/>
      <c r="T28" s="24"/>
      <c r="U28" s="25"/>
      <c r="V28" s="149"/>
      <c r="W28" s="8">
        <f t="shared" ref="W28:W36" si="26">IFERROR(SUMPRODUCT(D28:U28, $E$3:$V$3), 0)</f>
        <v>0</v>
      </c>
    </row>
    <row r="29" spans="1:23" x14ac:dyDescent="0.25">
      <c r="A29" s="121"/>
      <c r="B29" s="133"/>
      <c r="C29" s="8">
        <v>3</v>
      </c>
      <c r="D29" s="24"/>
      <c r="E29" s="25"/>
      <c r="F29" s="24"/>
      <c r="G29" s="25"/>
      <c r="H29" s="24"/>
      <c r="I29" s="25"/>
      <c r="J29" s="24"/>
      <c r="K29" s="25"/>
      <c r="L29" s="24"/>
      <c r="M29" s="25"/>
      <c r="N29" s="24"/>
      <c r="O29" s="25"/>
      <c r="P29" s="24"/>
      <c r="Q29" s="25"/>
      <c r="R29" s="35"/>
      <c r="S29" s="35"/>
      <c r="T29" s="24"/>
      <c r="U29" s="25"/>
      <c r="V29" s="149"/>
      <c r="W29" s="8">
        <f t="shared" si="26"/>
        <v>0</v>
      </c>
    </row>
    <row r="30" spans="1:23" x14ac:dyDescent="0.25">
      <c r="A30" s="121"/>
      <c r="B30" s="133"/>
      <c r="C30" s="8">
        <v>4</v>
      </c>
      <c r="D30" s="24"/>
      <c r="E30" s="25"/>
      <c r="F30" s="24"/>
      <c r="G30" s="25"/>
      <c r="H30" s="24"/>
      <c r="I30" s="25"/>
      <c r="J30" s="24"/>
      <c r="K30" s="25"/>
      <c r="L30" s="24"/>
      <c r="M30" s="25"/>
      <c r="N30" s="24"/>
      <c r="O30" s="25"/>
      <c r="P30" s="24"/>
      <c r="Q30" s="25"/>
      <c r="R30" s="35"/>
      <c r="S30" s="35"/>
      <c r="T30" s="24"/>
      <c r="U30" s="25"/>
      <c r="V30" s="149"/>
      <c r="W30" s="8">
        <f t="shared" si="26"/>
        <v>0</v>
      </c>
    </row>
    <row r="31" spans="1:23" x14ac:dyDescent="0.25">
      <c r="A31" s="121"/>
      <c r="B31" s="133"/>
      <c r="C31" s="8">
        <v>5</v>
      </c>
      <c r="D31" s="24"/>
      <c r="E31" s="25"/>
      <c r="F31" s="24"/>
      <c r="G31" s="25"/>
      <c r="H31" s="24"/>
      <c r="I31" s="25"/>
      <c r="J31" s="24"/>
      <c r="K31" s="25"/>
      <c r="L31" s="24"/>
      <c r="M31" s="25"/>
      <c r="N31" s="24"/>
      <c r="O31" s="25"/>
      <c r="P31" s="24"/>
      <c r="Q31" s="25"/>
      <c r="R31" s="35"/>
      <c r="S31" s="35"/>
      <c r="T31" s="24"/>
      <c r="U31" s="25"/>
      <c r="V31" s="149"/>
      <c r="W31" s="8">
        <f t="shared" si="26"/>
        <v>0</v>
      </c>
    </row>
    <row r="32" spans="1:23" x14ac:dyDescent="0.25">
      <c r="A32" s="121"/>
      <c r="B32" s="133"/>
      <c r="C32" s="8">
        <v>6</v>
      </c>
      <c r="D32" s="24"/>
      <c r="E32" s="25"/>
      <c r="F32" s="24"/>
      <c r="G32" s="25"/>
      <c r="H32" s="24"/>
      <c r="I32" s="25"/>
      <c r="J32" s="24"/>
      <c r="K32" s="25"/>
      <c r="L32" s="24"/>
      <c r="M32" s="25"/>
      <c r="N32" s="24"/>
      <c r="O32" s="25"/>
      <c r="P32" s="24"/>
      <c r="Q32" s="25"/>
      <c r="R32" s="35"/>
      <c r="S32" s="35"/>
      <c r="T32" s="24"/>
      <c r="U32" s="25"/>
      <c r="V32" s="149"/>
      <c r="W32" s="8">
        <f t="shared" si="26"/>
        <v>0</v>
      </c>
    </row>
    <row r="33" spans="1:23" x14ac:dyDescent="0.25">
      <c r="A33" s="121"/>
      <c r="B33" s="133"/>
      <c r="C33" s="8">
        <v>7</v>
      </c>
      <c r="D33" s="24"/>
      <c r="E33" s="25"/>
      <c r="F33" s="24"/>
      <c r="G33" s="25"/>
      <c r="H33" s="24"/>
      <c r="I33" s="25"/>
      <c r="J33" s="24"/>
      <c r="K33" s="25"/>
      <c r="L33" s="24"/>
      <c r="M33" s="25"/>
      <c r="N33" s="24"/>
      <c r="O33" s="25"/>
      <c r="P33" s="24"/>
      <c r="Q33" s="25"/>
      <c r="R33" s="35"/>
      <c r="S33" s="35"/>
      <c r="T33" s="24"/>
      <c r="U33" s="25"/>
      <c r="V33" s="149"/>
      <c r="W33" s="8">
        <f t="shared" si="26"/>
        <v>0</v>
      </c>
    </row>
    <row r="34" spans="1:23" x14ac:dyDescent="0.25">
      <c r="A34" s="121"/>
      <c r="B34" s="133"/>
      <c r="C34" s="8">
        <v>8</v>
      </c>
      <c r="D34" s="24"/>
      <c r="E34" s="25"/>
      <c r="F34" s="24"/>
      <c r="G34" s="25"/>
      <c r="H34" s="24"/>
      <c r="I34" s="25"/>
      <c r="J34" s="24"/>
      <c r="K34" s="25"/>
      <c r="L34" s="24"/>
      <c r="M34" s="25"/>
      <c r="N34" s="24"/>
      <c r="O34" s="25"/>
      <c r="P34" s="24"/>
      <c r="Q34" s="25"/>
      <c r="R34" s="35"/>
      <c r="S34" s="35"/>
      <c r="T34" s="24"/>
      <c r="U34" s="25"/>
      <c r="V34" s="149"/>
      <c r="W34" s="8">
        <f t="shared" si="26"/>
        <v>0</v>
      </c>
    </row>
    <row r="35" spans="1:23" x14ac:dyDescent="0.25">
      <c r="A35" s="121"/>
      <c r="B35" s="133"/>
      <c r="C35" s="8">
        <v>9</v>
      </c>
      <c r="D35" s="24"/>
      <c r="E35" s="25"/>
      <c r="F35" s="24"/>
      <c r="G35" s="25"/>
      <c r="H35" s="24"/>
      <c r="I35" s="25"/>
      <c r="J35" s="24"/>
      <c r="K35" s="25"/>
      <c r="L35" s="24"/>
      <c r="M35" s="25"/>
      <c r="N35" s="24"/>
      <c r="O35" s="25"/>
      <c r="P35" s="24"/>
      <c r="Q35" s="25"/>
      <c r="R35" s="35"/>
      <c r="S35" s="35"/>
      <c r="T35" s="24"/>
      <c r="U35" s="25"/>
      <c r="V35" s="149"/>
      <c r="W35" s="8">
        <f t="shared" si="26"/>
        <v>0</v>
      </c>
    </row>
    <row r="36" spans="1:23" x14ac:dyDescent="0.25">
      <c r="A36" s="121"/>
      <c r="B36" s="133"/>
      <c r="C36" s="9">
        <v>10</v>
      </c>
      <c r="D36" s="26"/>
      <c r="E36" s="27"/>
      <c r="F36" s="26"/>
      <c r="G36" s="27"/>
      <c r="H36" s="26"/>
      <c r="I36" s="27"/>
      <c r="J36" s="26"/>
      <c r="K36" s="27"/>
      <c r="L36" s="26"/>
      <c r="M36" s="27"/>
      <c r="N36" s="26"/>
      <c r="O36" s="27"/>
      <c r="P36" s="26"/>
      <c r="Q36" s="27"/>
      <c r="R36" s="36"/>
      <c r="S36" s="36"/>
      <c r="T36" s="26"/>
      <c r="U36" s="27"/>
      <c r="V36" s="150"/>
      <c r="W36" s="8">
        <f t="shared" si="26"/>
        <v>0</v>
      </c>
    </row>
    <row r="37" spans="1:23" ht="30" x14ac:dyDescent="0.25">
      <c r="A37" s="121"/>
      <c r="B37" s="134" t="str">
        <f>B26</f>
        <v>Criteria Score</v>
      </c>
      <c r="C37" s="135"/>
      <c r="D37" s="8">
        <f>IFERROR(SUM(D27:D36)*E$3,"")</f>
        <v>0</v>
      </c>
      <c r="E37" s="8" t="str">
        <f t="shared" ref="E37:N37" si="27">IFERROR(SUM(E27:E36)*F$3,"")</f>
        <v/>
      </c>
      <c r="F37" s="8">
        <f t="shared" si="27"/>
        <v>0</v>
      </c>
      <c r="G37" s="8" t="str">
        <f t="shared" si="27"/>
        <v/>
      </c>
      <c r="H37" s="8">
        <f t="shared" si="27"/>
        <v>0</v>
      </c>
      <c r="I37" s="8" t="str">
        <f t="shared" si="27"/>
        <v/>
      </c>
      <c r="J37" s="8">
        <f t="shared" si="27"/>
        <v>0</v>
      </c>
      <c r="K37" s="8" t="str">
        <f t="shared" si="27"/>
        <v/>
      </c>
      <c r="L37" s="8">
        <f t="shared" si="27"/>
        <v>0</v>
      </c>
      <c r="M37" s="8" t="str">
        <f t="shared" si="27"/>
        <v/>
      </c>
      <c r="N37" s="8">
        <f t="shared" si="27"/>
        <v>0</v>
      </c>
      <c r="O37" s="8">
        <f>IFERROR(SUM(O27:O36)*V$3,"")</f>
        <v>0</v>
      </c>
      <c r="P37" s="8">
        <f>IFERROR(SUM(P27:P36)*Q$3,"")</f>
        <v>0</v>
      </c>
      <c r="Q37" s="8" t="str">
        <f t="shared" ref="Q37" si="28">IFERROR(SUM(Q27:Q36)*R$3,"")</f>
        <v/>
      </c>
      <c r="R37" s="8">
        <f t="shared" ref="R37" si="29">IFERROR(SUM(R27:R36)*S$3,"")</f>
        <v>0</v>
      </c>
      <c r="S37" s="8" t="str">
        <f t="shared" ref="S37" si="30">IFERROR(SUM(S27:S36)*T$3,"")</f>
        <v/>
      </c>
      <c r="T37" s="8">
        <f t="shared" ref="T37" si="31">IFERROR(SUM(T27:T36)*U$3,"")</f>
        <v>0</v>
      </c>
      <c r="U37" s="8">
        <f t="shared" ref="U37" si="32">IFERROR(SUM(U27:U36)*V$3,"")</f>
        <v>0</v>
      </c>
      <c r="V37" s="39" t="s">
        <v>30</v>
      </c>
      <c r="W37" s="8">
        <f>SUM(W27:W36)</f>
        <v>0</v>
      </c>
    </row>
    <row r="40" spans="1:23" ht="21" x14ac:dyDescent="0.35">
      <c r="A40" s="1" t="s">
        <v>20</v>
      </c>
      <c r="B40" s="1"/>
    </row>
    <row r="41" spans="1:23" ht="21" x14ac:dyDescent="0.35">
      <c r="A41" s="1" t="s">
        <v>17</v>
      </c>
      <c r="B41" s="1"/>
    </row>
    <row r="42" spans="1:23" ht="21" x14ac:dyDescent="0.35">
      <c r="A42" s="1" t="s">
        <v>19</v>
      </c>
      <c r="B42" s="1"/>
    </row>
    <row r="43" spans="1:23" ht="21" x14ac:dyDescent="0.35">
      <c r="A43" s="1" t="s">
        <v>18</v>
      </c>
      <c r="B43" s="1"/>
    </row>
    <row r="44" spans="1:23" ht="21" x14ac:dyDescent="0.35">
      <c r="A44" s="1" t="s">
        <v>21</v>
      </c>
      <c r="B44" s="1"/>
    </row>
    <row r="45" spans="1:23" ht="21" x14ac:dyDescent="0.35">
      <c r="A45" s="1" t="s">
        <v>25</v>
      </c>
      <c r="B45" s="1"/>
    </row>
    <row r="46" spans="1:23" ht="21" x14ac:dyDescent="0.35">
      <c r="A46" s="1" t="s">
        <v>16</v>
      </c>
      <c r="B46" s="1"/>
    </row>
    <row r="47" spans="1:23" ht="21" x14ac:dyDescent="0.35">
      <c r="A47" s="1" t="s">
        <v>13</v>
      </c>
      <c r="B47" s="1"/>
    </row>
    <row r="48" spans="1:23" ht="21" x14ac:dyDescent="0.35">
      <c r="A48" s="1" t="s">
        <v>14</v>
      </c>
      <c r="B48" s="1"/>
    </row>
    <row r="49" spans="1:2" ht="21" x14ac:dyDescent="0.35">
      <c r="A49" s="1" t="s">
        <v>15</v>
      </c>
      <c r="B49" s="1"/>
    </row>
  </sheetData>
  <mergeCells count="24">
    <mergeCell ref="A5:A15"/>
    <mergeCell ref="A16:A26"/>
    <mergeCell ref="N2:O2"/>
    <mergeCell ref="D2:E2"/>
    <mergeCell ref="F2:G2"/>
    <mergeCell ref="H2:I2"/>
    <mergeCell ref="J2:K2"/>
    <mergeCell ref="L2:M2"/>
    <mergeCell ref="V1:W4"/>
    <mergeCell ref="A27:A37"/>
    <mergeCell ref="B5:B14"/>
    <mergeCell ref="B15:C15"/>
    <mergeCell ref="A1:C4"/>
    <mergeCell ref="B16:B25"/>
    <mergeCell ref="B26:C26"/>
    <mergeCell ref="B27:B36"/>
    <mergeCell ref="B37:C37"/>
    <mergeCell ref="T2:U2"/>
    <mergeCell ref="D1:U1"/>
    <mergeCell ref="P2:Q2"/>
    <mergeCell ref="R2:S2"/>
    <mergeCell ref="V5:V14"/>
    <mergeCell ref="V16:V25"/>
    <mergeCell ref="V27:V36"/>
  </mergeCells>
  <pageMargins left="0.7" right="0.7" top="0.75" bottom="0.75" header="0.3" footer="0.3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E37A-52FB-47DC-844A-C45806739CAD}">
  <dimension ref="A1:W49"/>
  <sheetViews>
    <sheetView showGridLines="0" tabSelected="1" showRuler="0" zoomScale="70" zoomScaleNormal="70" zoomScaleSheetLayoutView="79" zoomScalePageLayoutView="7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40" sqref="P40"/>
    </sheetView>
  </sheetViews>
  <sheetFormatPr defaultRowHeight="15" x14ac:dyDescent="0.25"/>
  <cols>
    <col min="1" max="1" width="15.28515625" customWidth="1"/>
    <col min="2" max="2" width="5.7109375" customWidth="1"/>
    <col min="3" max="3" width="17.28515625" customWidth="1"/>
    <col min="4" max="4" width="8.140625" customWidth="1"/>
    <col min="5" max="5" width="17.140625" customWidth="1"/>
    <col min="6" max="6" width="7.5703125" customWidth="1"/>
    <col min="7" max="7" width="53" customWidth="1"/>
    <col min="8" max="8" width="8.140625" customWidth="1"/>
    <col min="9" max="9" width="13.5703125" customWidth="1"/>
    <col min="11" max="11" width="31.140625" customWidth="1"/>
    <col min="13" max="13" width="13" customWidth="1"/>
    <col min="15" max="19" width="12.85546875" customWidth="1"/>
    <col min="20" max="20" width="8.42578125" customWidth="1"/>
    <col min="21" max="21" width="16.7109375" customWidth="1"/>
    <col min="22" max="22" width="12.85546875" customWidth="1"/>
  </cols>
  <sheetData>
    <row r="1" spans="1:23" ht="39.950000000000003" customHeight="1" x14ac:dyDescent="0.25">
      <c r="A1" s="127" t="s">
        <v>33</v>
      </c>
      <c r="B1" s="128"/>
      <c r="C1" s="128"/>
      <c r="D1" s="137" t="s">
        <v>0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16"/>
      <c r="W1" s="117"/>
    </row>
    <row r="2" spans="1:23" ht="27.95" customHeight="1" x14ac:dyDescent="0.25">
      <c r="A2" s="128"/>
      <c r="B2" s="128"/>
      <c r="C2" s="128"/>
      <c r="D2" s="136" t="s">
        <v>165</v>
      </c>
      <c r="E2" s="136"/>
      <c r="F2" s="154" t="s">
        <v>2</v>
      </c>
      <c r="G2" s="154"/>
      <c r="H2" s="136" t="s">
        <v>8</v>
      </c>
      <c r="I2" s="136"/>
      <c r="J2" s="154" t="s">
        <v>3</v>
      </c>
      <c r="K2" s="154"/>
      <c r="L2" s="136" t="s">
        <v>4</v>
      </c>
      <c r="M2" s="136"/>
      <c r="N2" s="154" t="s">
        <v>5</v>
      </c>
      <c r="O2" s="154"/>
      <c r="P2" s="138" t="s">
        <v>27</v>
      </c>
      <c r="Q2" s="139"/>
      <c r="R2" s="140" t="s">
        <v>28</v>
      </c>
      <c r="S2" s="141"/>
      <c r="T2" s="136" t="s">
        <v>29</v>
      </c>
      <c r="U2" s="136"/>
      <c r="V2" s="116"/>
      <c r="W2" s="117"/>
    </row>
    <row r="3" spans="1:23" ht="17.45" customHeight="1" x14ac:dyDescent="0.25">
      <c r="A3" s="128"/>
      <c r="B3" s="128"/>
      <c r="C3" s="128"/>
      <c r="D3" s="40" t="s">
        <v>6</v>
      </c>
      <c r="E3" s="40">
        <v>5</v>
      </c>
      <c r="F3" s="41" t="str">
        <f>D3</f>
        <v>Weight</v>
      </c>
      <c r="G3" s="41">
        <v>1</v>
      </c>
      <c r="H3" s="40" t="str">
        <f t="shared" ref="H3:O4" si="0">F3</f>
        <v>Weight</v>
      </c>
      <c r="I3" s="40">
        <v>3</v>
      </c>
      <c r="J3" s="41" t="str">
        <f t="shared" si="0"/>
        <v>Weight</v>
      </c>
      <c r="K3" s="41">
        <v>1</v>
      </c>
      <c r="L3" s="40" t="str">
        <f t="shared" si="0"/>
        <v>Weight</v>
      </c>
      <c r="M3" s="40">
        <v>1</v>
      </c>
      <c r="N3" s="41" t="str">
        <f t="shared" si="0"/>
        <v>Weight</v>
      </c>
      <c r="O3" s="41">
        <v>1</v>
      </c>
      <c r="P3" s="40" t="str">
        <f t="shared" ref="P3:Q4" si="1">N3</f>
        <v>Weight</v>
      </c>
      <c r="Q3" s="40">
        <v>4</v>
      </c>
      <c r="R3" s="41" t="str">
        <f t="shared" ref="R3:S4" si="2">P3</f>
        <v>Weight</v>
      </c>
      <c r="S3" s="41">
        <v>5</v>
      </c>
      <c r="T3" s="40" t="str">
        <f>R3</f>
        <v>Weight</v>
      </c>
      <c r="U3" s="42">
        <v>3</v>
      </c>
      <c r="V3" s="116"/>
      <c r="W3" s="117"/>
    </row>
    <row r="4" spans="1:23" x14ac:dyDescent="0.25">
      <c r="A4" s="129"/>
      <c r="B4" s="129"/>
      <c r="C4" s="129"/>
      <c r="D4" s="40" t="s">
        <v>10</v>
      </c>
      <c r="E4" s="40" t="s">
        <v>7</v>
      </c>
      <c r="F4" s="41" t="str">
        <f>D4</f>
        <v>Mark</v>
      </c>
      <c r="G4" s="41" t="str">
        <f>E4</f>
        <v>Comment</v>
      </c>
      <c r="H4" s="40" t="str">
        <f t="shared" si="0"/>
        <v>Mark</v>
      </c>
      <c r="I4" s="40" t="str">
        <f t="shared" si="0"/>
        <v>Comment</v>
      </c>
      <c r="J4" s="41" t="str">
        <f t="shared" si="0"/>
        <v>Mark</v>
      </c>
      <c r="K4" s="41" t="str">
        <f t="shared" si="0"/>
        <v>Comment</v>
      </c>
      <c r="L4" s="40" t="str">
        <f t="shared" si="0"/>
        <v>Mark</v>
      </c>
      <c r="M4" s="40" t="str">
        <f t="shared" si="0"/>
        <v>Comment</v>
      </c>
      <c r="N4" s="41" t="str">
        <f t="shared" si="0"/>
        <v>Mark</v>
      </c>
      <c r="O4" s="41" t="str">
        <f t="shared" si="0"/>
        <v>Comment</v>
      </c>
      <c r="P4" s="40" t="str">
        <f t="shared" si="1"/>
        <v>Mark</v>
      </c>
      <c r="Q4" s="40" t="str">
        <f t="shared" si="1"/>
        <v>Comment</v>
      </c>
      <c r="R4" s="41" t="str">
        <f t="shared" si="2"/>
        <v>Mark</v>
      </c>
      <c r="S4" s="41" t="str">
        <f t="shared" si="2"/>
        <v>Comment</v>
      </c>
      <c r="T4" s="40" t="str">
        <f>R4</f>
        <v>Mark</v>
      </c>
      <c r="U4" s="40" t="str">
        <f>S4</f>
        <v>Comment</v>
      </c>
      <c r="V4" s="118"/>
      <c r="W4" s="119"/>
    </row>
    <row r="5" spans="1:23" ht="14.45" customHeight="1" x14ac:dyDescent="0.25">
      <c r="A5" s="122" t="s">
        <v>23</v>
      </c>
      <c r="B5" s="122" t="s">
        <v>32</v>
      </c>
      <c r="C5" s="4" t="s">
        <v>36</v>
      </c>
      <c r="D5" s="10">
        <v>1</v>
      </c>
      <c r="E5" s="11"/>
      <c r="F5" s="10">
        <v>0.9</v>
      </c>
      <c r="G5" s="11" t="s">
        <v>194</v>
      </c>
      <c r="H5" s="10">
        <v>0.9</v>
      </c>
      <c r="I5" s="11" t="s">
        <v>173</v>
      </c>
      <c r="J5" s="10">
        <v>0.9</v>
      </c>
      <c r="K5" s="11" t="s">
        <v>193</v>
      </c>
      <c r="L5" s="10">
        <v>1</v>
      </c>
      <c r="M5" s="11" t="s">
        <v>191</v>
      </c>
      <c r="N5" s="10">
        <v>1</v>
      </c>
      <c r="O5" s="11" t="s">
        <v>192</v>
      </c>
      <c r="P5" s="10"/>
      <c r="Q5" s="11"/>
      <c r="R5" s="28"/>
      <c r="S5" s="28"/>
      <c r="T5" s="10"/>
      <c r="U5" s="11"/>
      <c r="V5" s="142" t="s">
        <v>31</v>
      </c>
      <c r="W5" s="3">
        <f>IFERROR(SUMPRODUCT(D5:U5, $E$3:$V$3), 0)</f>
        <v>11.500000000000002</v>
      </c>
    </row>
    <row r="6" spans="1:23" x14ac:dyDescent="0.25">
      <c r="A6" s="123"/>
      <c r="B6" s="123"/>
      <c r="C6" s="4" t="s">
        <v>38</v>
      </c>
      <c r="D6" s="12">
        <v>1</v>
      </c>
      <c r="E6" s="13"/>
      <c r="F6" s="12">
        <v>0.8</v>
      </c>
      <c r="G6" s="13" t="s">
        <v>177</v>
      </c>
      <c r="H6" s="12">
        <v>0.8</v>
      </c>
      <c r="I6" s="13" t="s">
        <v>195</v>
      </c>
      <c r="J6" s="12">
        <v>0.9</v>
      </c>
      <c r="K6" s="13" t="s">
        <v>197</v>
      </c>
      <c r="L6" s="12">
        <v>1</v>
      </c>
      <c r="M6" s="13" t="s">
        <v>178</v>
      </c>
      <c r="N6" s="12">
        <v>0.9</v>
      </c>
      <c r="O6" s="13" t="s">
        <v>198</v>
      </c>
      <c r="P6" s="12"/>
      <c r="Q6" s="13"/>
      <c r="R6" s="29"/>
      <c r="S6" s="29"/>
      <c r="T6" s="12"/>
      <c r="U6" s="13"/>
      <c r="V6" s="143"/>
      <c r="W6" s="3">
        <f t="shared" ref="W6:W14" si="3">IFERROR(SUMPRODUCT(D6:U6, $E$3:$V$3), 0)</f>
        <v>11</v>
      </c>
    </row>
    <row r="7" spans="1:23" x14ac:dyDescent="0.25">
      <c r="A7" s="123"/>
      <c r="B7" s="123"/>
      <c r="C7" s="4" t="s">
        <v>40</v>
      </c>
      <c r="D7" s="12">
        <v>0.94</v>
      </c>
      <c r="E7" s="13" t="s">
        <v>171</v>
      </c>
      <c r="F7" s="12">
        <v>0.8</v>
      </c>
      <c r="G7" s="13" t="s">
        <v>202</v>
      </c>
      <c r="H7" s="12">
        <v>0.7</v>
      </c>
      <c r="I7" s="13" t="s">
        <v>199</v>
      </c>
      <c r="J7" s="12">
        <v>0.9</v>
      </c>
      <c r="K7" s="13" t="s">
        <v>200</v>
      </c>
      <c r="L7" s="12">
        <v>1</v>
      </c>
      <c r="M7" s="13"/>
      <c r="N7" s="12">
        <v>1</v>
      </c>
      <c r="O7" s="13" t="s">
        <v>201</v>
      </c>
      <c r="P7" s="12"/>
      <c r="Q7" s="13"/>
      <c r="R7" s="29"/>
      <c r="S7" s="29"/>
      <c r="T7" s="12"/>
      <c r="U7" s="13"/>
      <c r="V7" s="143"/>
      <c r="W7" s="3">
        <f t="shared" si="3"/>
        <v>10.499999999999998</v>
      </c>
    </row>
    <row r="8" spans="1:23" x14ac:dyDescent="0.25">
      <c r="A8" s="123"/>
      <c r="B8" s="123"/>
      <c r="C8" s="4" t="s">
        <v>41</v>
      </c>
      <c r="D8" s="12">
        <v>0.94</v>
      </c>
      <c r="E8" s="13" t="s">
        <v>170</v>
      </c>
      <c r="F8" s="12">
        <v>0.9</v>
      </c>
      <c r="G8" s="13" t="s">
        <v>194</v>
      </c>
      <c r="H8" s="12">
        <v>0.8</v>
      </c>
      <c r="I8" s="13" t="s">
        <v>205</v>
      </c>
      <c r="J8" s="12">
        <v>1</v>
      </c>
      <c r="K8" s="13" t="s">
        <v>203</v>
      </c>
      <c r="L8" s="12">
        <v>1</v>
      </c>
      <c r="M8" s="13"/>
      <c r="N8" s="12">
        <v>1</v>
      </c>
      <c r="O8" s="13" t="s">
        <v>204</v>
      </c>
      <c r="P8" s="12"/>
      <c r="Q8" s="13"/>
      <c r="R8" s="29"/>
      <c r="S8" s="29"/>
      <c r="T8" s="12"/>
      <c r="U8" s="13"/>
      <c r="V8" s="143"/>
      <c r="W8" s="3">
        <f t="shared" si="3"/>
        <v>11</v>
      </c>
    </row>
    <row r="9" spans="1:23" x14ac:dyDescent="0.25">
      <c r="A9" s="123"/>
      <c r="B9" s="123"/>
      <c r="C9" s="4" t="s">
        <v>158</v>
      </c>
      <c r="D9" s="12"/>
      <c r="E9" s="13"/>
      <c r="F9" s="12"/>
      <c r="G9" s="13"/>
      <c r="H9" s="12">
        <v>1</v>
      </c>
      <c r="I9" s="13" t="s">
        <v>189</v>
      </c>
      <c r="J9" s="12">
        <v>1</v>
      </c>
      <c r="K9" s="13" t="s">
        <v>223</v>
      </c>
      <c r="L9" s="12"/>
      <c r="M9" s="13"/>
      <c r="N9" s="12">
        <v>1</v>
      </c>
      <c r="O9" s="13" t="s">
        <v>221</v>
      </c>
      <c r="P9" s="12"/>
      <c r="Q9" s="13"/>
      <c r="R9" s="29"/>
      <c r="S9" s="29"/>
      <c r="T9" s="12"/>
      <c r="U9" s="13"/>
      <c r="V9" s="143"/>
      <c r="W9" s="3">
        <f t="shared" si="3"/>
        <v>5</v>
      </c>
    </row>
    <row r="10" spans="1:23" x14ac:dyDescent="0.25">
      <c r="A10" s="123"/>
      <c r="B10" s="123"/>
      <c r="C10" s="4" t="s">
        <v>159</v>
      </c>
      <c r="D10" s="12"/>
      <c r="E10" s="13"/>
      <c r="F10" s="12"/>
      <c r="G10" s="13"/>
      <c r="H10" s="12">
        <v>0.7</v>
      </c>
      <c r="I10" s="13" t="s">
        <v>206</v>
      </c>
      <c r="J10" s="12">
        <v>0.7</v>
      </c>
      <c r="K10" s="13" t="s">
        <v>216</v>
      </c>
      <c r="L10" s="12"/>
      <c r="M10" s="13"/>
      <c r="N10" s="12"/>
      <c r="O10" s="13"/>
      <c r="P10" s="12"/>
      <c r="Q10" s="13"/>
      <c r="R10" s="29"/>
      <c r="S10" s="29"/>
      <c r="T10" s="12"/>
      <c r="U10" s="13"/>
      <c r="V10" s="143"/>
      <c r="W10" s="3">
        <f t="shared" si="3"/>
        <v>2.8</v>
      </c>
    </row>
    <row r="11" spans="1:23" x14ac:dyDescent="0.25">
      <c r="A11" s="123"/>
      <c r="B11" s="123"/>
      <c r="C11" s="4"/>
      <c r="D11" s="12"/>
      <c r="E11" s="13"/>
      <c r="F11" s="12"/>
      <c r="G11" s="13"/>
      <c r="H11" s="12"/>
      <c r="I11" s="13"/>
      <c r="J11" s="12"/>
      <c r="K11" s="13"/>
      <c r="L11" s="12"/>
      <c r="M11" s="13"/>
      <c r="N11" s="12"/>
      <c r="O11" s="13"/>
      <c r="P11" s="12"/>
      <c r="Q11" s="13"/>
      <c r="R11" s="29"/>
      <c r="S11" s="29"/>
      <c r="T11" s="12"/>
      <c r="U11" s="13"/>
      <c r="V11" s="143"/>
      <c r="W11" s="3">
        <f t="shared" si="3"/>
        <v>0</v>
      </c>
    </row>
    <row r="12" spans="1:23" x14ac:dyDescent="0.25">
      <c r="A12" s="123"/>
      <c r="B12" s="123"/>
      <c r="C12" s="3"/>
      <c r="D12" s="12"/>
      <c r="E12" s="13"/>
      <c r="F12" s="12"/>
      <c r="G12" s="13"/>
      <c r="H12" s="12"/>
      <c r="I12" s="13"/>
      <c r="J12" s="12"/>
      <c r="K12" s="13"/>
      <c r="L12" s="12"/>
      <c r="M12" s="13"/>
      <c r="N12" s="12"/>
      <c r="O12" s="13"/>
      <c r="P12" s="12"/>
      <c r="Q12" s="13"/>
      <c r="R12" s="29"/>
      <c r="S12" s="29"/>
      <c r="T12" s="12"/>
      <c r="U12" s="13"/>
      <c r="V12" s="143"/>
      <c r="W12" s="3">
        <f t="shared" si="3"/>
        <v>0</v>
      </c>
    </row>
    <row r="13" spans="1:23" x14ac:dyDescent="0.25">
      <c r="A13" s="123"/>
      <c r="B13" s="123"/>
      <c r="C13" s="3"/>
      <c r="D13" s="12"/>
      <c r="E13" s="13"/>
      <c r="F13" s="12"/>
      <c r="G13" s="13"/>
      <c r="H13" s="12"/>
      <c r="I13" s="13"/>
      <c r="J13" s="12"/>
      <c r="K13" s="13"/>
      <c r="L13" s="12"/>
      <c r="M13" s="13"/>
      <c r="N13" s="12"/>
      <c r="O13" s="13"/>
      <c r="P13" s="12"/>
      <c r="Q13" s="13"/>
      <c r="R13" s="29"/>
      <c r="S13" s="29"/>
      <c r="T13" s="12"/>
      <c r="U13" s="13"/>
      <c r="V13" s="143"/>
      <c r="W13" s="3">
        <f t="shared" si="3"/>
        <v>0</v>
      </c>
    </row>
    <row r="14" spans="1:23" x14ac:dyDescent="0.25">
      <c r="A14" s="123"/>
      <c r="B14" s="124"/>
      <c r="C14" s="4"/>
      <c r="D14" s="14"/>
      <c r="E14" s="15"/>
      <c r="F14" s="14"/>
      <c r="G14" s="15"/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30"/>
      <c r="S14" s="30"/>
      <c r="T14" s="14"/>
      <c r="U14" s="15"/>
      <c r="V14" s="144"/>
      <c r="W14" s="3">
        <f t="shared" si="3"/>
        <v>0</v>
      </c>
    </row>
    <row r="15" spans="1:23" ht="29.1" customHeight="1" x14ac:dyDescent="0.25">
      <c r="A15" s="124"/>
      <c r="B15" s="125" t="s">
        <v>11</v>
      </c>
      <c r="C15" s="126"/>
      <c r="D15" s="2">
        <f>IFERROR(SUM(D5:D14)*E$3,"")</f>
        <v>19.399999999999999</v>
      </c>
      <c r="E15" s="2" t="str">
        <f t="shared" ref="E15:N15" si="4">IFERROR(SUM(E5:E14)*F$3,"")</f>
        <v/>
      </c>
      <c r="F15" s="2">
        <f t="shared" si="4"/>
        <v>3.4</v>
      </c>
      <c r="G15" s="2" t="str">
        <f t="shared" si="4"/>
        <v/>
      </c>
      <c r="H15" s="2">
        <f t="shared" si="4"/>
        <v>14.700000000000001</v>
      </c>
      <c r="I15" s="2" t="str">
        <f t="shared" si="4"/>
        <v/>
      </c>
      <c r="J15" s="2">
        <f t="shared" si="4"/>
        <v>5.4</v>
      </c>
      <c r="K15" s="2" t="str">
        <f t="shared" si="4"/>
        <v/>
      </c>
      <c r="L15" s="2">
        <f t="shared" si="4"/>
        <v>4</v>
      </c>
      <c r="M15" s="2" t="str">
        <f t="shared" si="4"/>
        <v/>
      </c>
      <c r="N15" s="2">
        <f t="shared" si="4"/>
        <v>4.9000000000000004</v>
      </c>
      <c r="O15" s="2">
        <f>IFERROR(SUM(O5:O14)*V$3,"")</f>
        <v>0</v>
      </c>
      <c r="P15" s="2">
        <f>IFERROR(SUM(P5:P14)*Q$3,"")</f>
        <v>0</v>
      </c>
      <c r="Q15" s="2" t="str">
        <f t="shared" ref="Q15:U15" si="5">IFERROR(SUM(Q5:Q14)*R$3,"")</f>
        <v/>
      </c>
      <c r="R15" s="2">
        <f t="shared" si="5"/>
        <v>0</v>
      </c>
      <c r="S15" s="2" t="str">
        <f t="shared" si="5"/>
        <v/>
      </c>
      <c r="T15" s="2">
        <f t="shared" si="5"/>
        <v>0</v>
      </c>
      <c r="U15" s="2">
        <f t="shared" si="5"/>
        <v>0</v>
      </c>
      <c r="V15" s="37" t="s">
        <v>12</v>
      </c>
      <c r="W15" s="3">
        <f>SUM(W5:W14)</f>
        <v>51.8</v>
      </c>
    </row>
    <row r="16" spans="1:23" ht="14.45" customHeight="1" x14ac:dyDescent="0.25">
      <c r="A16" s="151" t="s">
        <v>24</v>
      </c>
      <c r="B16" s="130" t="s">
        <v>32</v>
      </c>
      <c r="C16" s="6" t="s">
        <v>36</v>
      </c>
      <c r="D16" s="16">
        <v>1</v>
      </c>
      <c r="E16" s="17"/>
      <c r="F16" s="16">
        <v>0.9</v>
      </c>
      <c r="G16" s="17" t="s">
        <v>194</v>
      </c>
      <c r="H16" s="16">
        <v>0.5</v>
      </c>
      <c r="I16" s="17" t="s">
        <v>208</v>
      </c>
      <c r="J16" s="16">
        <v>0.9</v>
      </c>
      <c r="K16" s="17" t="s">
        <v>207</v>
      </c>
      <c r="L16" s="16">
        <v>1</v>
      </c>
      <c r="M16" s="17" t="s">
        <v>176</v>
      </c>
      <c r="N16" s="16">
        <v>0</v>
      </c>
      <c r="O16" s="17" t="s">
        <v>209</v>
      </c>
      <c r="P16" s="16"/>
      <c r="Q16" s="17"/>
      <c r="R16" s="31"/>
      <c r="S16" s="31"/>
      <c r="T16" s="16"/>
      <c r="U16" s="17"/>
      <c r="V16" s="145" t="s">
        <v>31</v>
      </c>
      <c r="W16" s="5">
        <f>IFERROR(SUMPRODUCT(D16:U16, $E$3:$V$3), 0)</f>
        <v>9.3000000000000007</v>
      </c>
    </row>
    <row r="17" spans="1:23" x14ac:dyDescent="0.25">
      <c r="A17" s="152"/>
      <c r="B17" s="130"/>
      <c r="C17" s="6" t="s">
        <v>38</v>
      </c>
      <c r="D17" s="18">
        <v>1</v>
      </c>
      <c r="E17" s="19"/>
      <c r="F17" s="18">
        <v>0.8</v>
      </c>
      <c r="G17" s="19" t="s">
        <v>177</v>
      </c>
      <c r="H17" s="18">
        <v>0.2</v>
      </c>
      <c r="I17" s="19" t="s">
        <v>210</v>
      </c>
      <c r="J17" s="18">
        <v>0.5</v>
      </c>
      <c r="K17" s="19" t="s">
        <v>211</v>
      </c>
      <c r="L17" s="18">
        <v>1</v>
      </c>
      <c r="M17" s="19" t="s">
        <v>49</v>
      </c>
      <c r="N17" s="18">
        <v>0</v>
      </c>
      <c r="O17" s="19" t="s">
        <v>212</v>
      </c>
      <c r="P17" s="18"/>
      <c r="Q17" s="19"/>
      <c r="R17" s="32"/>
      <c r="S17" s="32"/>
      <c r="T17" s="18"/>
      <c r="U17" s="19"/>
      <c r="V17" s="146"/>
      <c r="W17" s="5">
        <f t="shared" ref="W17:W25" si="6">IFERROR(SUMPRODUCT(D17:U17, $E$3:$V$3), 0)</f>
        <v>7.9</v>
      </c>
    </row>
    <row r="18" spans="1:23" x14ac:dyDescent="0.25">
      <c r="A18" s="152"/>
      <c r="B18" s="130"/>
      <c r="C18" s="6" t="s">
        <v>40</v>
      </c>
      <c r="D18" s="18">
        <v>0.92</v>
      </c>
      <c r="E18" s="19" t="s">
        <v>172</v>
      </c>
      <c r="F18" s="18">
        <v>0.8</v>
      </c>
      <c r="G18" s="19" t="s">
        <v>225</v>
      </c>
      <c r="H18" s="18">
        <v>0.2</v>
      </c>
      <c r="I18" s="19" t="s">
        <v>213</v>
      </c>
      <c r="J18" s="18">
        <v>0.5</v>
      </c>
      <c r="K18" s="19" t="s">
        <v>211</v>
      </c>
      <c r="L18" s="18">
        <v>1</v>
      </c>
      <c r="M18" s="19" t="s">
        <v>49</v>
      </c>
      <c r="N18" s="18">
        <v>0.3</v>
      </c>
      <c r="O18" s="19" t="s">
        <v>214</v>
      </c>
      <c r="P18" s="18"/>
      <c r="Q18" s="19"/>
      <c r="R18" s="32"/>
      <c r="S18" s="32"/>
      <c r="T18" s="18"/>
      <c r="U18" s="19"/>
      <c r="V18" s="146"/>
      <c r="W18" s="5">
        <f t="shared" si="6"/>
        <v>7.8</v>
      </c>
    </row>
    <row r="19" spans="1:23" x14ac:dyDescent="0.25">
      <c r="A19" s="152"/>
      <c r="B19" s="130"/>
      <c r="C19" s="6" t="s">
        <v>41</v>
      </c>
      <c r="D19" s="18">
        <v>0.92</v>
      </c>
      <c r="E19" s="19" t="s">
        <v>168</v>
      </c>
      <c r="F19" s="18">
        <v>0.5</v>
      </c>
      <c r="G19" s="19" t="s">
        <v>226</v>
      </c>
      <c r="H19" s="18">
        <v>0.3</v>
      </c>
      <c r="I19" s="19" t="s">
        <v>215</v>
      </c>
      <c r="J19" s="18">
        <v>0.5</v>
      </c>
      <c r="K19" s="19" t="s">
        <v>211</v>
      </c>
      <c r="L19" s="18">
        <v>1</v>
      </c>
      <c r="M19" s="19" t="s">
        <v>49</v>
      </c>
      <c r="N19" s="18">
        <v>0</v>
      </c>
      <c r="O19" s="19" t="s">
        <v>212</v>
      </c>
      <c r="P19" s="18"/>
      <c r="Q19" s="19"/>
      <c r="R19" s="32"/>
      <c r="S19" s="32"/>
      <c r="T19" s="18"/>
      <c r="U19" s="19"/>
      <c r="V19" s="146"/>
      <c r="W19" s="5">
        <f t="shared" si="6"/>
        <v>7.5</v>
      </c>
    </row>
    <row r="20" spans="1:23" x14ac:dyDescent="0.25">
      <c r="A20" s="152"/>
      <c r="B20" s="130"/>
      <c r="C20" s="6" t="s">
        <v>158</v>
      </c>
      <c r="D20" s="18"/>
      <c r="E20" s="19"/>
      <c r="F20" s="18"/>
      <c r="G20" s="19"/>
      <c r="H20" s="18">
        <v>0</v>
      </c>
      <c r="I20" s="19" t="s">
        <v>219</v>
      </c>
      <c r="J20" s="18">
        <v>0</v>
      </c>
      <c r="K20" s="19" t="s">
        <v>220</v>
      </c>
      <c r="L20" s="18"/>
      <c r="M20" s="19"/>
      <c r="N20" s="18">
        <v>0</v>
      </c>
      <c r="O20" s="19" t="s">
        <v>224</v>
      </c>
      <c r="P20" s="18"/>
      <c r="Q20" s="19"/>
      <c r="R20" s="32"/>
      <c r="S20" s="32"/>
      <c r="T20" s="18"/>
      <c r="U20" s="19"/>
      <c r="V20" s="146"/>
      <c r="W20" s="5">
        <f t="shared" si="6"/>
        <v>0</v>
      </c>
    </row>
    <row r="21" spans="1:23" x14ac:dyDescent="0.25">
      <c r="A21" s="152"/>
      <c r="B21" s="130"/>
      <c r="C21" s="6" t="s">
        <v>159</v>
      </c>
      <c r="D21" s="18"/>
      <c r="E21" s="19"/>
      <c r="F21" s="18"/>
      <c r="G21" s="19"/>
      <c r="H21" s="18">
        <v>0.5</v>
      </c>
      <c r="I21" s="19" t="s">
        <v>218</v>
      </c>
      <c r="J21" s="18">
        <v>0.7</v>
      </c>
      <c r="K21" s="19" t="s">
        <v>216</v>
      </c>
      <c r="L21" s="18"/>
      <c r="M21" s="19"/>
      <c r="N21" s="18"/>
      <c r="O21" s="19"/>
      <c r="P21" s="18"/>
      <c r="Q21" s="19"/>
      <c r="R21" s="32"/>
      <c r="S21" s="32"/>
      <c r="T21" s="18"/>
      <c r="U21" s="19"/>
      <c r="V21" s="146"/>
      <c r="W21" s="5">
        <f t="shared" si="6"/>
        <v>2.2000000000000002</v>
      </c>
    </row>
    <row r="22" spans="1:23" x14ac:dyDescent="0.25">
      <c r="A22" s="152"/>
      <c r="B22" s="130"/>
      <c r="C22" s="6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19"/>
      <c r="P22" s="18"/>
      <c r="Q22" s="19"/>
      <c r="R22" s="32"/>
      <c r="S22" s="32"/>
      <c r="T22" s="18"/>
      <c r="U22" s="19"/>
      <c r="V22" s="146"/>
      <c r="W22" s="5">
        <f t="shared" si="6"/>
        <v>0</v>
      </c>
    </row>
    <row r="23" spans="1:23" x14ac:dyDescent="0.25">
      <c r="A23" s="152"/>
      <c r="B23" s="130"/>
      <c r="C23" s="5"/>
      <c r="D23" s="18"/>
      <c r="E23" s="19"/>
      <c r="F23" s="18"/>
      <c r="G23" s="19"/>
      <c r="H23" s="18"/>
      <c r="I23" s="19"/>
      <c r="J23" s="18"/>
      <c r="K23" s="19"/>
      <c r="L23" s="18"/>
      <c r="M23" s="19"/>
      <c r="N23" s="18"/>
      <c r="O23" s="19"/>
      <c r="P23" s="18"/>
      <c r="Q23" s="19"/>
      <c r="R23" s="32"/>
      <c r="S23" s="32"/>
      <c r="T23" s="18"/>
      <c r="U23" s="19"/>
      <c r="V23" s="146"/>
      <c r="W23" s="5">
        <f t="shared" si="6"/>
        <v>0</v>
      </c>
    </row>
    <row r="24" spans="1:23" x14ac:dyDescent="0.25">
      <c r="A24" s="152"/>
      <c r="B24" s="130"/>
      <c r="C24" s="5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19"/>
      <c r="P24" s="18"/>
      <c r="Q24" s="19"/>
      <c r="R24" s="32"/>
      <c r="S24" s="32"/>
      <c r="T24" s="18"/>
      <c r="U24" s="19"/>
      <c r="V24" s="146"/>
      <c r="W24" s="5">
        <f t="shared" si="6"/>
        <v>0</v>
      </c>
    </row>
    <row r="25" spans="1:23" x14ac:dyDescent="0.25">
      <c r="A25" s="152"/>
      <c r="B25" s="130"/>
      <c r="C25" s="6"/>
      <c r="D25" s="20"/>
      <c r="E25" s="21"/>
      <c r="F25" s="20"/>
      <c r="G25" s="21"/>
      <c r="H25" s="20"/>
      <c r="I25" s="21"/>
      <c r="J25" s="20"/>
      <c r="K25" s="21"/>
      <c r="L25" s="20"/>
      <c r="M25" s="21"/>
      <c r="N25" s="20"/>
      <c r="O25" s="21"/>
      <c r="P25" s="20"/>
      <c r="Q25" s="21"/>
      <c r="R25" s="33"/>
      <c r="S25" s="33"/>
      <c r="T25" s="20"/>
      <c r="U25" s="21"/>
      <c r="V25" s="147"/>
      <c r="W25" s="5">
        <f t="shared" si="6"/>
        <v>0</v>
      </c>
    </row>
    <row r="26" spans="1:23" ht="29.1" customHeight="1" x14ac:dyDescent="0.25">
      <c r="A26" s="153"/>
      <c r="B26" s="131" t="str">
        <f>B15</f>
        <v>Criteria Score</v>
      </c>
      <c r="C26" s="132"/>
      <c r="D26" s="7">
        <f>IFERROR(SUM(D16:D25)*E$3,"")</f>
        <v>19.2</v>
      </c>
      <c r="E26" s="7" t="str">
        <f t="shared" ref="E26:N26" si="7">IFERROR(SUM(E16:E25)*F$3,"")</f>
        <v/>
      </c>
      <c r="F26" s="7">
        <f t="shared" si="7"/>
        <v>3</v>
      </c>
      <c r="G26" s="7" t="str">
        <f t="shared" si="7"/>
        <v/>
      </c>
      <c r="H26" s="7">
        <f t="shared" si="7"/>
        <v>5.0999999999999996</v>
      </c>
      <c r="I26" s="7" t="str">
        <f t="shared" si="7"/>
        <v/>
      </c>
      <c r="J26" s="7">
        <f t="shared" si="7"/>
        <v>3.0999999999999996</v>
      </c>
      <c r="K26" s="7" t="str">
        <f t="shared" si="7"/>
        <v/>
      </c>
      <c r="L26" s="7">
        <f t="shared" si="7"/>
        <v>4</v>
      </c>
      <c r="M26" s="7" t="str">
        <f>IFERROR(SUM(M16:M25)*N$3,"")</f>
        <v/>
      </c>
      <c r="N26" s="7">
        <f t="shared" si="7"/>
        <v>0.3</v>
      </c>
      <c r="O26" s="7">
        <f>IFERROR(SUM(O16:O25)*V$3,"")</f>
        <v>0</v>
      </c>
      <c r="P26" s="7">
        <f>IFERROR(SUM(P16:P25)*Q$3,"")</f>
        <v>0</v>
      </c>
      <c r="Q26" s="7" t="str">
        <f t="shared" ref="Q26:U26" si="8">IFERROR(SUM(Q16:Q25)*R$3,"")</f>
        <v/>
      </c>
      <c r="R26" s="7">
        <f t="shared" si="8"/>
        <v>0</v>
      </c>
      <c r="S26" s="7" t="str">
        <f t="shared" si="8"/>
        <v/>
      </c>
      <c r="T26" s="7">
        <f t="shared" si="8"/>
        <v>0</v>
      </c>
      <c r="U26" s="7">
        <f t="shared" si="8"/>
        <v>0</v>
      </c>
      <c r="V26" s="38" t="s">
        <v>12</v>
      </c>
      <c r="W26" s="5">
        <f>SUM(W16:W25)</f>
        <v>34.700000000000003</v>
      </c>
    </row>
    <row r="27" spans="1:23" ht="14.45" customHeight="1" x14ac:dyDescent="0.25">
      <c r="A27" s="120" t="s">
        <v>22</v>
      </c>
      <c r="B27" s="133" t="s">
        <v>32</v>
      </c>
      <c r="C27" s="114" t="s">
        <v>36</v>
      </c>
      <c r="D27" s="22">
        <v>1</v>
      </c>
      <c r="E27" s="23" t="s">
        <v>190</v>
      </c>
      <c r="F27" s="22">
        <v>1</v>
      </c>
      <c r="G27" s="23" t="s">
        <v>174</v>
      </c>
      <c r="H27" s="22">
        <v>0.9</v>
      </c>
      <c r="I27" s="23" t="s">
        <v>173</v>
      </c>
      <c r="J27" s="22">
        <v>0.9</v>
      </c>
      <c r="K27" s="23" t="s">
        <v>175</v>
      </c>
      <c r="L27" s="22">
        <v>1</v>
      </c>
      <c r="M27" s="23" t="s">
        <v>179</v>
      </c>
      <c r="N27" s="22">
        <v>1</v>
      </c>
      <c r="O27" s="23" t="s">
        <v>182</v>
      </c>
      <c r="P27" s="22"/>
      <c r="Q27" s="23"/>
      <c r="R27" s="34"/>
      <c r="S27" s="34"/>
      <c r="T27" s="22"/>
      <c r="U27" s="23"/>
      <c r="V27" s="148" t="s">
        <v>31</v>
      </c>
      <c r="W27" s="8">
        <f>IFERROR(SUMPRODUCT(D27:U27, $E$3:$V$3), 0)</f>
        <v>11.6</v>
      </c>
    </row>
    <row r="28" spans="1:23" x14ac:dyDescent="0.25">
      <c r="A28" s="121"/>
      <c r="B28" s="133"/>
      <c r="C28" s="114" t="s">
        <v>38</v>
      </c>
      <c r="D28" s="24">
        <v>1</v>
      </c>
      <c r="E28" s="25" t="s">
        <v>167</v>
      </c>
      <c r="F28" s="24">
        <v>0.8</v>
      </c>
      <c r="G28" s="25" t="s">
        <v>177</v>
      </c>
      <c r="H28" s="24">
        <v>0.9</v>
      </c>
      <c r="I28" s="25" t="s">
        <v>173</v>
      </c>
      <c r="J28" s="24">
        <v>0.9</v>
      </c>
      <c r="K28" s="25" t="s">
        <v>196</v>
      </c>
      <c r="L28" s="24">
        <v>1</v>
      </c>
      <c r="M28" s="25" t="s">
        <v>178</v>
      </c>
      <c r="N28" s="24">
        <v>0.9</v>
      </c>
      <c r="O28" s="25" t="s">
        <v>183</v>
      </c>
      <c r="P28" s="24"/>
      <c r="Q28" s="25"/>
      <c r="R28" s="35"/>
      <c r="S28" s="35"/>
      <c r="T28" s="24"/>
      <c r="U28" s="25"/>
      <c r="V28" s="149"/>
      <c r="W28" s="8">
        <f>IFERROR(SUMPRODUCT(D28:U28, $E$3:$V$3), 0)</f>
        <v>11.3</v>
      </c>
    </row>
    <row r="29" spans="1:23" ht="15" customHeight="1" x14ac:dyDescent="0.25">
      <c r="A29" s="121"/>
      <c r="B29" s="133"/>
      <c r="C29" s="114" t="s">
        <v>40</v>
      </c>
      <c r="D29" s="24">
        <v>0.98</v>
      </c>
      <c r="E29" s="115" t="s">
        <v>169</v>
      </c>
      <c r="F29" s="24">
        <v>0.8</v>
      </c>
      <c r="G29" s="25" t="s">
        <v>180</v>
      </c>
      <c r="H29" s="24">
        <v>0.9</v>
      </c>
      <c r="I29" s="25" t="s">
        <v>173</v>
      </c>
      <c r="J29" s="24">
        <v>0.9</v>
      </c>
      <c r="K29" s="25" t="s">
        <v>181</v>
      </c>
      <c r="L29" s="24">
        <v>1</v>
      </c>
      <c r="M29" s="25" t="s">
        <v>178</v>
      </c>
      <c r="N29" s="24">
        <v>0.9</v>
      </c>
      <c r="O29" s="25" t="s">
        <v>183</v>
      </c>
      <c r="P29" s="24"/>
      <c r="Q29" s="25"/>
      <c r="R29" s="35"/>
      <c r="S29" s="35"/>
      <c r="T29" s="24"/>
      <c r="U29" s="25"/>
      <c r="V29" s="149"/>
      <c r="W29" s="8">
        <f>IFERROR(SUMPRODUCT(D29:U29, $E$3:$V$3), 0)</f>
        <v>11.200000000000001</v>
      </c>
    </row>
    <row r="30" spans="1:23" ht="15.75" customHeight="1" x14ac:dyDescent="0.25">
      <c r="A30" s="121"/>
      <c r="B30" s="133"/>
      <c r="C30" s="114" t="s">
        <v>41</v>
      </c>
      <c r="D30" s="24">
        <v>0.92</v>
      </c>
      <c r="E30" s="115" t="s">
        <v>168</v>
      </c>
      <c r="F30" s="24">
        <v>0.9</v>
      </c>
      <c r="G30" s="25" t="s">
        <v>184</v>
      </c>
      <c r="H30" s="24">
        <v>0.95</v>
      </c>
      <c r="I30" s="25" t="s">
        <v>173</v>
      </c>
      <c r="J30" s="24">
        <v>0.9</v>
      </c>
      <c r="K30" s="25" t="s">
        <v>185</v>
      </c>
      <c r="L30" s="24">
        <v>1</v>
      </c>
      <c r="M30" s="25" t="s">
        <v>186</v>
      </c>
      <c r="N30" s="24">
        <v>1</v>
      </c>
      <c r="O30" s="25" t="s">
        <v>187</v>
      </c>
      <c r="P30" s="24"/>
      <c r="Q30" s="25"/>
      <c r="R30" s="35"/>
      <c r="S30" s="35"/>
      <c r="T30" s="24"/>
      <c r="U30" s="25"/>
      <c r="V30" s="149"/>
      <c r="W30" s="8">
        <f>IFERROR(SUMPRODUCT(D30:U30, $E$3:$V$3), 0)</f>
        <v>11.250000000000002</v>
      </c>
    </row>
    <row r="31" spans="1:23" x14ac:dyDescent="0.25">
      <c r="A31" s="121"/>
      <c r="B31" s="133"/>
      <c r="C31" s="114" t="s">
        <v>158</v>
      </c>
      <c r="D31" s="24"/>
      <c r="E31" s="25"/>
      <c r="F31" s="24"/>
      <c r="G31" s="25"/>
      <c r="H31" s="24">
        <v>0.9</v>
      </c>
      <c r="I31" s="25" t="s">
        <v>222</v>
      </c>
      <c r="J31" s="24">
        <v>0.9</v>
      </c>
      <c r="K31" s="25" t="s">
        <v>227</v>
      </c>
      <c r="L31" s="24"/>
      <c r="M31" s="25"/>
      <c r="N31" s="24">
        <v>1</v>
      </c>
      <c r="O31" s="25" t="s">
        <v>221</v>
      </c>
      <c r="P31" s="24"/>
      <c r="Q31" s="25"/>
      <c r="R31" s="35"/>
      <c r="S31" s="35"/>
      <c r="T31" s="24"/>
      <c r="U31" s="25"/>
      <c r="V31" s="149"/>
      <c r="W31" s="8">
        <f t="shared" ref="W31:W36" si="9">IFERROR(SUMPRODUCT(D31:U31, $E$3:$V$3), 0)</f>
        <v>4.5999999999999996</v>
      </c>
    </row>
    <row r="32" spans="1:23" x14ac:dyDescent="0.25">
      <c r="A32" s="121"/>
      <c r="B32" s="133"/>
      <c r="C32" s="9" t="s">
        <v>159</v>
      </c>
      <c r="D32" s="24"/>
      <c r="E32" s="25"/>
      <c r="F32" s="24"/>
      <c r="G32" s="25"/>
      <c r="H32" s="24">
        <v>1</v>
      </c>
      <c r="I32" s="25" t="s">
        <v>188</v>
      </c>
      <c r="J32" s="24">
        <v>1</v>
      </c>
      <c r="K32" s="25" t="s">
        <v>217</v>
      </c>
      <c r="L32" s="24"/>
      <c r="M32" s="25"/>
      <c r="N32" s="24"/>
      <c r="O32" s="25" t="s">
        <v>228</v>
      </c>
      <c r="P32" s="24"/>
      <c r="Q32" s="25"/>
      <c r="R32" s="35"/>
      <c r="S32" s="35"/>
      <c r="T32" s="24"/>
      <c r="U32" s="25"/>
      <c r="V32" s="149"/>
      <c r="W32" s="8">
        <f t="shared" si="9"/>
        <v>4</v>
      </c>
    </row>
    <row r="33" spans="1:23" x14ac:dyDescent="0.25">
      <c r="A33" s="121"/>
      <c r="B33" s="133"/>
      <c r="C33" s="9"/>
      <c r="D33" s="24"/>
      <c r="E33" s="25"/>
      <c r="F33" s="24"/>
      <c r="G33" s="25"/>
      <c r="H33" s="24"/>
      <c r="I33" s="25"/>
      <c r="J33" s="24"/>
      <c r="K33" s="25"/>
      <c r="L33" s="24"/>
      <c r="M33" s="25"/>
      <c r="N33" s="24"/>
      <c r="O33" s="25"/>
      <c r="P33" s="24"/>
      <c r="Q33" s="25"/>
      <c r="R33" s="35"/>
      <c r="S33" s="35"/>
      <c r="T33" s="24"/>
      <c r="U33" s="25"/>
      <c r="V33" s="149"/>
      <c r="W33" s="8">
        <f t="shared" si="9"/>
        <v>0</v>
      </c>
    </row>
    <row r="34" spans="1:23" x14ac:dyDescent="0.25">
      <c r="A34" s="121"/>
      <c r="B34" s="133"/>
      <c r="C34" s="8"/>
      <c r="D34" s="24"/>
      <c r="E34" s="25"/>
      <c r="F34" s="24"/>
      <c r="G34" s="25"/>
      <c r="H34" s="24"/>
      <c r="I34" s="25"/>
      <c r="J34" s="24"/>
      <c r="K34" s="25"/>
      <c r="L34" s="24"/>
      <c r="M34" s="25"/>
      <c r="N34" s="24"/>
      <c r="O34" s="25"/>
      <c r="P34" s="24"/>
      <c r="Q34" s="25"/>
      <c r="R34" s="35"/>
      <c r="S34" s="35"/>
      <c r="T34" s="24"/>
      <c r="U34" s="25"/>
      <c r="V34" s="149"/>
      <c r="W34" s="8">
        <f t="shared" si="9"/>
        <v>0</v>
      </c>
    </row>
    <row r="35" spans="1:23" x14ac:dyDescent="0.25">
      <c r="A35" s="121"/>
      <c r="B35" s="133"/>
      <c r="C35" s="8"/>
      <c r="D35" s="24"/>
      <c r="E35" s="25"/>
      <c r="F35" s="24"/>
      <c r="G35" s="25"/>
      <c r="H35" s="24"/>
      <c r="I35" s="25"/>
      <c r="J35" s="24"/>
      <c r="K35" s="25"/>
      <c r="L35" s="24"/>
      <c r="M35" s="25"/>
      <c r="N35" s="24"/>
      <c r="O35" s="25"/>
      <c r="P35" s="24"/>
      <c r="Q35" s="25"/>
      <c r="R35" s="35"/>
      <c r="S35" s="35"/>
      <c r="T35" s="24"/>
      <c r="U35" s="25"/>
      <c r="V35" s="149"/>
      <c r="W35" s="8">
        <f t="shared" si="9"/>
        <v>0</v>
      </c>
    </row>
    <row r="36" spans="1:23" x14ac:dyDescent="0.25">
      <c r="A36" s="121"/>
      <c r="B36" s="133"/>
      <c r="C36" s="9"/>
      <c r="D36" s="26"/>
      <c r="E36" s="27"/>
      <c r="F36" s="26"/>
      <c r="G36" s="27"/>
      <c r="H36" s="26"/>
      <c r="I36" s="27"/>
      <c r="J36" s="26"/>
      <c r="K36" s="27"/>
      <c r="L36" s="26"/>
      <c r="M36" s="27"/>
      <c r="N36" s="26"/>
      <c r="O36" s="27"/>
      <c r="P36" s="26"/>
      <c r="Q36" s="27"/>
      <c r="R36" s="36"/>
      <c r="S36" s="36"/>
      <c r="T36" s="26"/>
      <c r="U36" s="27"/>
      <c r="V36" s="150"/>
      <c r="W36" s="8">
        <f t="shared" si="9"/>
        <v>0</v>
      </c>
    </row>
    <row r="37" spans="1:23" ht="30" x14ac:dyDescent="0.25">
      <c r="A37" s="121"/>
      <c r="B37" s="134" t="str">
        <f>B26</f>
        <v>Criteria Score</v>
      </c>
      <c r="C37" s="135"/>
      <c r="D37" s="8">
        <f>IFERROR(SUM(D27:D36)*E$3,"")</f>
        <v>19.5</v>
      </c>
      <c r="E37" s="8" t="str">
        <f t="shared" ref="E37:N37" si="10">IFERROR(SUM(E27:E36)*F$3,"")</f>
        <v/>
      </c>
      <c r="F37" s="8">
        <f t="shared" si="10"/>
        <v>3.5</v>
      </c>
      <c r="G37" s="8" t="str">
        <f t="shared" si="10"/>
        <v/>
      </c>
      <c r="H37" s="8">
        <f t="shared" si="10"/>
        <v>16.650000000000002</v>
      </c>
      <c r="I37" s="8" t="str">
        <f t="shared" si="10"/>
        <v/>
      </c>
      <c r="J37" s="8">
        <f t="shared" si="10"/>
        <v>5.5</v>
      </c>
      <c r="K37" s="8" t="str">
        <f t="shared" si="10"/>
        <v/>
      </c>
      <c r="L37" s="8">
        <f t="shared" si="10"/>
        <v>4</v>
      </c>
      <c r="M37" s="8" t="str">
        <f t="shared" si="10"/>
        <v/>
      </c>
      <c r="N37" s="8">
        <f t="shared" si="10"/>
        <v>4.8</v>
      </c>
      <c r="O37" s="8">
        <f>IFERROR(SUM(O27:O36)*V$3,"")</f>
        <v>0</v>
      </c>
      <c r="P37" s="8">
        <f>IFERROR(SUM(P27:P36)*Q$3,"")</f>
        <v>0</v>
      </c>
      <c r="Q37" s="8" t="str">
        <f t="shared" ref="Q37:U37" si="11">IFERROR(SUM(Q27:Q36)*R$3,"")</f>
        <v/>
      </c>
      <c r="R37" s="8">
        <f t="shared" si="11"/>
        <v>0</v>
      </c>
      <c r="S37" s="8" t="str">
        <f t="shared" si="11"/>
        <v/>
      </c>
      <c r="T37" s="8">
        <f t="shared" si="11"/>
        <v>0</v>
      </c>
      <c r="U37" s="8">
        <f t="shared" si="11"/>
        <v>0</v>
      </c>
      <c r="V37" s="39" t="s">
        <v>30</v>
      </c>
      <c r="W37" s="8">
        <f>SUM(W27:W36)</f>
        <v>53.95</v>
      </c>
    </row>
    <row r="40" spans="1:23" ht="23.25" x14ac:dyDescent="0.35">
      <c r="A40" s="56" t="s">
        <v>36</v>
      </c>
      <c r="B40" s="113" t="s">
        <v>160</v>
      </c>
    </row>
    <row r="41" spans="1:23" ht="23.25" x14ac:dyDescent="0.35">
      <c r="A41" s="56" t="s">
        <v>38</v>
      </c>
      <c r="B41" s="113" t="s">
        <v>161</v>
      </c>
    </row>
    <row r="42" spans="1:23" ht="23.25" x14ac:dyDescent="0.35">
      <c r="A42" s="56" t="s">
        <v>40</v>
      </c>
      <c r="B42" s="113" t="s">
        <v>164</v>
      </c>
    </row>
    <row r="43" spans="1:23" ht="23.25" x14ac:dyDescent="0.35">
      <c r="A43" s="56" t="s">
        <v>41</v>
      </c>
      <c r="B43" s="113" t="s">
        <v>162</v>
      </c>
    </row>
    <row r="44" spans="1:23" ht="23.25" x14ac:dyDescent="0.35">
      <c r="A44" s="56" t="s">
        <v>157</v>
      </c>
      <c r="B44" s="113" t="s">
        <v>163</v>
      </c>
    </row>
    <row r="45" spans="1:23" ht="21" x14ac:dyDescent="0.35">
      <c r="A45" s="1"/>
      <c r="B45" s="1"/>
    </row>
    <row r="46" spans="1:23" ht="21" x14ac:dyDescent="0.35">
      <c r="A46" s="1"/>
      <c r="B46" s="1"/>
    </row>
    <row r="47" spans="1:23" ht="21" x14ac:dyDescent="0.35">
      <c r="A47" s="1"/>
      <c r="B47" s="1"/>
    </row>
    <row r="48" spans="1:23" ht="21" x14ac:dyDescent="0.35">
      <c r="A48" s="1"/>
      <c r="B48" s="1"/>
    </row>
    <row r="49" spans="1:2" ht="21" x14ac:dyDescent="0.35">
      <c r="A49" s="1"/>
      <c r="B49" s="1"/>
    </row>
  </sheetData>
  <mergeCells count="24">
    <mergeCell ref="R2:S2"/>
    <mergeCell ref="T2:U2"/>
    <mergeCell ref="A5:A15"/>
    <mergeCell ref="B5:B14"/>
    <mergeCell ref="V5:V14"/>
    <mergeCell ref="B15:C15"/>
    <mergeCell ref="A1:C4"/>
    <mergeCell ref="D1:U1"/>
    <mergeCell ref="V1:W4"/>
    <mergeCell ref="D2:E2"/>
    <mergeCell ref="F2:G2"/>
    <mergeCell ref="H2:I2"/>
    <mergeCell ref="J2:K2"/>
    <mergeCell ref="L2:M2"/>
    <mergeCell ref="N2:O2"/>
    <mergeCell ref="P2:Q2"/>
    <mergeCell ref="A16:A26"/>
    <mergeCell ref="B16:B25"/>
    <mergeCell ref="V16:V25"/>
    <mergeCell ref="B26:C26"/>
    <mergeCell ref="A27:A37"/>
    <mergeCell ref="B27:B36"/>
    <mergeCell ref="V27:V36"/>
    <mergeCell ref="B37:C37"/>
  </mergeCells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D002-90C3-424F-B5CC-63883428D6DB}">
  <dimension ref="A1:S44"/>
  <sheetViews>
    <sheetView showGridLines="0" showRuler="0" topLeftCell="B1" zoomScale="70" zoomScaleNormal="70" zoomScaleSheetLayoutView="79" zoomScalePageLayoutView="77" workbookViewId="0">
      <pane xSplit="2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I6" sqref="I6"/>
    </sheetView>
  </sheetViews>
  <sheetFormatPr defaultRowHeight="15" x14ac:dyDescent="0.25"/>
  <cols>
    <col min="1" max="1" width="15.28515625" customWidth="1"/>
    <col min="2" max="2" width="67.140625" customWidth="1"/>
    <col min="3" max="4" width="8.140625" customWidth="1"/>
    <col min="5" max="5" width="14.42578125" customWidth="1"/>
    <col min="6" max="6" width="7.5703125" customWidth="1"/>
    <col min="7" max="7" width="14.85546875" customWidth="1"/>
    <col min="8" max="8" width="8.140625" customWidth="1"/>
    <col min="9" max="9" width="15.5703125" bestFit="1" customWidth="1"/>
    <col min="10" max="10" width="9.140625" bestFit="1" customWidth="1"/>
    <col min="11" max="11" width="17.85546875" bestFit="1" customWidth="1"/>
    <col min="12" max="12" width="9.140625" bestFit="1" customWidth="1"/>
    <col min="13" max="13" width="14.85546875" bestFit="1" customWidth="1"/>
    <col min="14" max="14" width="9.140625" bestFit="1" customWidth="1"/>
    <col min="15" max="15" width="16.140625" bestFit="1" customWidth="1"/>
    <col min="16" max="16" width="12.85546875" customWidth="1"/>
    <col min="17" max="17" width="13.7109375" customWidth="1"/>
    <col min="18" max="18" width="12.85546875" customWidth="1"/>
  </cols>
  <sheetData>
    <row r="1" spans="1:19" ht="39.950000000000003" customHeight="1" x14ac:dyDescent="0.25">
      <c r="A1" s="127" t="s">
        <v>35</v>
      </c>
      <c r="B1" s="127"/>
      <c r="C1" s="127"/>
      <c r="D1" s="137" t="s">
        <v>0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16"/>
      <c r="S1" s="116"/>
    </row>
    <row r="2" spans="1:19" ht="27.95" customHeight="1" x14ac:dyDescent="0.25">
      <c r="A2" s="127"/>
      <c r="B2" s="127"/>
      <c r="C2" s="127"/>
      <c r="D2" s="136" t="s">
        <v>4</v>
      </c>
      <c r="E2" s="136"/>
      <c r="F2" s="154" t="s">
        <v>45</v>
      </c>
      <c r="G2" s="154"/>
      <c r="H2" s="136" t="s">
        <v>44</v>
      </c>
      <c r="I2" s="136"/>
      <c r="J2" s="154" t="s">
        <v>8</v>
      </c>
      <c r="K2" s="154"/>
      <c r="L2" s="136" t="s">
        <v>3</v>
      </c>
      <c r="M2" s="136"/>
      <c r="N2" s="154" t="s">
        <v>5</v>
      </c>
      <c r="O2" s="154"/>
      <c r="P2" s="138" t="s">
        <v>2</v>
      </c>
      <c r="Q2" s="139"/>
      <c r="R2" s="116"/>
      <c r="S2" s="116"/>
    </row>
    <row r="3" spans="1:19" ht="17.45" customHeight="1" x14ac:dyDescent="0.25">
      <c r="A3" s="127"/>
      <c r="B3" s="127"/>
      <c r="C3" s="127"/>
      <c r="D3" s="40" t="s">
        <v>6</v>
      </c>
      <c r="E3" s="40">
        <v>3</v>
      </c>
      <c r="F3" s="41" t="str">
        <f>D3</f>
        <v>Weight</v>
      </c>
      <c r="G3" s="41">
        <v>3</v>
      </c>
      <c r="H3" s="40" t="str">
        <f>F3</f>
        <v>Weight</v>
      </c>
      <c r="I3" s="40">
        <v>5</v>
      </c>
      <c r="J3" s="41" t="str">
        <f>H3</f>
        <v>Weight</v>
      </c>
      <c r="K3" s="41">
        <v>4</v>
      </c>
      <c r="L3" s="40" t="str">
        <f>J3</f>
        <v>Weight</v>
      </c>
      <c r="M3" s="40">
        <v>4</v>
      </c>
      <c r="N3" s="41" t="str">
        <f>L3</f>
        <v>Weight</v>
      </c>
      <c r="O3" s="41">
        <v>4</v>
      </c>
      <c r="P3" s="40" t="str">
        <f>N3</f>
        <v>Weight</v>
      </c>
      <c r="Q3" s="40">
        <v>4</v>
      </c>
      <c r="R3" s="116"/>
      <c r="S3" s="116"/>
    </row>
    <row r="4" spans="1:19" x14ac:dyDescent="0.25">
      <c r="A4" s="127"/>
      <c r="B4" s="127"/>
      <c r="C4" s="127"/>
      <c r="D4" s="40" t="s">
        <v>10</v>
      </c>
      <c r="E4" s="40" t="s">
        <v>7</v>
      </c>
      <c r="F4" s="41" t="str">
        <f>D4</f>
        <v>Mark</v>
      </c>
      <c r="G4" s="41" t="str">
        <f>E4</f>
        <v>Comment</v>
      </c>
      <c r="H4" s="40" t="str">
        <f>F4</f>
        <v>Mark</v>
      </c>
      <c r="I4" s="40" t="str">
        <f>G4</f>
        <v>Comment</v>
      </c>
      <c r="J4" s="41" t="str">
        <f>H4</f>
        <v>Mark</v>
      </c>
      <c r="K4" s="41" t="str">
        <f>I4</f>
        <v>Comment</v>
      </c>
      <c r="L4" s="40" t="str">
        <f>J4</f>
        <v>Mark</v>
      </c>
      <c r="M4" s="40" t="str">
        <f>K4</f>
        <v>Comment</v>
      </c>
      <c r="N4" s="41" t="str">
        <f>L4</f>
        <v>Mark</v>
      </c>
      <c r="O4" s="41" t="str">
        <f>M4</f>
        <v>Comment</v>
      </c>
      <c r="P4" s="40" t="str">
        <f>N4</f>
        <v>Mark</v>
      </c>
      <c r="Q4" s="40" t="str">
        <f>O4</f>
        <v>Comment</v>
      </c>
      <c r="R4" s="116"/>
      <c r="S4" s="116"/>
    </row>
    <row r="5" spans="1:19" ht="14.45" customHeight="1" x14ac:dyDescent="0.25">
      <c r="A5" s="122" t="s">
        <v>23</v>
      </c>
      <c r="B5" s="122" t="s">
        <v>9</v>
      </c>
      <c r="C5" s="43">
        <v>1</v>
      </c>
      <c r="D5" s="58">
        <v>1</v>
      </c>
      <c r="E5" s="44" t="s">
        <v>47</v>
      </c>
      <c r="F5" s="58">
        <v>1</v>
      </c>
      <c r="G5" s="44" t="s">
        <v>49</v>
      </c>
      <c r="H5" s="58">
        <v>1</v>
      </c>
      <c r="I5" s="44" t="s">
        <v>51</v>
      </c>
      <c r="J5" s="58">
        <v>1</v>
      </c>
      <c r="K5" s="44" t="s">
        <v>56</v>
      </c>
      <c r="L5" s="58">
        <v>1</v>
      </c>
      <c r="M5" s="44" t="s">
        <v>64</v>
      </c>
      <c r="N5" s="58">
        <v>1</v>
      </c>
      <c r="O5" s="44" t="s">
        <v>65</v>
      </c>
      <c r="P5" s="58">
        <v>0.9</v>
      </c>
      <c r="Q5" s="44" t="s">
        <v>59</v>
      </c>
      <c r="R5" s="142" t="s">
        <v>31</v>
      </c>
      <c r="S5" s="43">
        <f>IFERROR(SUMPRODUCT(D5:Q5, $E$3:$R$3), 0)</f>
        <v>26.6</v>
      </c>
    </row>
    <row r="6" spans="1:19" x14ac:dyDescent="0.25">
      <c r="A6" s="122"/>
      <c r="B6" s="122"/>
      <c r="C6" s="43">
        <v>2</v>
      </c>
      <c r="D6" s="59">
        <v>0.8</v>
      </c>
      <c r="E6" s="45" t="s">
        <v>47</v>
      </c>
      <c r="F6" s="59">
        <v>0.8</v>
      </c>
      <c r="G6" s="45" t="s">
        <v>50</v>
      </c>
      <c r="H6" s="59">
        <v>1</v>
      </c>
      <c r="I6" s="45" t="s">
        <v>51</v>
      </c>
      <c r="J6" s="59">
        <v>1</v>
      </c>
      <c r="K6" s="45" t="s">
        <v>56</v>
      </c>
      <c r="L6" s="59">
        <v>1</v>
      </c>
      <c r="M6" s="45" t="s">
        <v>64</v>
      </c>
      <c r="N6" s="59">
        <v>1</v>
      </c>
      <c r="O6" s="45" t="s">
        <v>65</v>
      </c>
      <c r="P6" s="59">
        <v>1</v>
      </c>
      <c r="Q6" s="45" t="s">
        <v>60</v>
      </c>
      <c r="R6" s="142"/>
      <c r="S6" s="43">
        <f>IFERROR(SUMPRODUCT(D6:Q6, $E$3:$R$3), 0)</f>
        <v>25.8</v>
      </c>
    </row>
    <row r="7" spans="1:19" x14ac:dyDescent="0.25">
      <c r="A7" s="122"/>
      <c r="B7" s="122"/>
      <c r="C7" s="43">
        <v>3</v>
      </c>
      <c r="D7" s="59">
        <v>0.6</v>
      </c>
      <c r="E7" s="45" t="s">
        <v>47</v>
      </c>
      <c r="F7" s="59">
        <v>1</v>
      </c>
      <c r="G7" s="45" t="s">
        <v>49</v>
      </c>
      <c r="H7" s="59">
        <v>1</v>
      </c>
      <c r="I7" s="45" t="s">
        <v>51</v>
      </c>
      <c r="J7" s="59">
        <v>1</v>
      </c>
      <c r="K7" s="45" t="s">
        <v>56</v>
      </c>
      <c r="L7" s="59">
        <v>1</v>
      </c>
      <c r="M7" s="45" t="s">
        <v>64</v>
      </c>
      <c r="N7" s="59">
        <v>1</v>
      </c>
      <c r="O7" s="45" t="s">
        <v>65</v>
      </c>
      <c r="P7" s="59">
        <v>1</v>
      </c>
      <c r="Q7" s="45" t="s">
        <v>60</v>
      </c>
      <c r="R7" s="142"/>
      <c r="S7" s="43">
        <f>IFERROR(SUMPRODUCT(D7:Q7, $E$3:$R$3), 0)</f>
        <v>25.8</v>
      </c>
    </row>
    <row r="8" spans="1:19" x14ac:dyDescent="0.25">
      <c r="A8" s="122"/>
      <c r="B8" s="122"/>
      <c r="C8" s="112">
        <v>4</v>
      </c>
      <c r="D8" s="59">
        <v>1</v>
      </c>
      <c r="E8" s="45" t="s">
        <v>49</v>
      </c>
      <c r="F8" s="59">
        <v>1</v>
      </c>
      <c r="G8" s="45" t="s">
        <v>49</v>
      </c>
      <c r="H8" s="59">
        <v>1</v>
      </c>
      <c r="I8" s="45" t="s">
        <v>51</v>
      </c>
      <c r="J8" s="59">
        <v>0.8</v>
      </c>
      <c r="K8" s="45" t="s">
        <v>55</v>
      </c>
      <c r="L8" s="59">
        <v>1</v>
      </c>
      <c r="M8" s="45" t="s">
        <v>64</v>
      </c>
      <c r="N8" s="59">
        <v>1</v>
      </c>
      <c r="O8" s="45" t="s">
        <v>65</v>
      </c>
      <c r="P8" s="59">
        <v>0.9</v>
      </c>
      <c r="Q8" s="45" t="s">
        <v>59</v>
      </c>
      <c r="R8" s="142"/>
      <c r="S8" s="43">
        <f>IFERROR(SUMPRODUCT(D8:Q8, $E$3:$R$3), 0)</f>
        <v>25.8</v>
      </c>
    </row>
    <row r="9" spans="1:19" ht="29.1" customHeight="1" x14ac:dyDescent="0.25">
      <c r="A9" s="122"/>
      <c r="B9" s="155" t="s">
        <v>11</v>
      </c>
      <c r="C9" s="155"/>
      <c r="D9" s="60">
        <f t="shared" ref="D9:N9" si="0">IFERROR(SUM(D5:D8)*E$3,"")</f>
        <v>10.199999999999999</v>
      </c>
      <c r="E9" s="46" t="str">
        <f t="shared" si="0"/>
        <v/>
      </c>
      <c r="F9" s="60">
        <f t="shared" si="0"/>
        <v>11.399999999999999</v>
      </c>
      <c r="G9" s="46" t="str">
        <f t="shared" si="0"/>
        <v/>
      </c>
      <c r="H9" s="60">
        <f t="shared" si="0"/>
        <v>20</v>
      </c>
      <c r="I9" s="46" t="str">
        <f t="shared" si="0"/>
        <v/>
      </c>
      <c r="J9" s="60">
        <f t="shared" si="0"/>
        <v>15.2</v>
      </c>
      <c r="K9" s="46" t="str">
        <f t="shared" si="0"/>
        <v/>
      </c>
      <c r="L9" s="60">
        <f t="shared" si="0"/>
        <v>16</v>
      </c>
      <c r="M9" s="46" t="str">
        <f t="shared" si="0"/>
        <v/>
      </c>
      <c r="N9" s="60">
        <f t="shared" si="0"/>
        <v>16</v>
      </c>
      <c r="O9" s="46">
        <f>IFERROR(SUM(O5:O8)*R$3,"")</f>
        <v>0</v>
      </c>
      <c r="P9" s="60">
        <f>IFERROR(SUM(P5:P8)*Q$3,"")</f>
        <v>15.2</v>
      </c>
      <c r="Q9" s="46" t="str">
        <f>IFERROR(SUM(Q5:Q8)*#REF!,"")</f>
        <v/>
      </c>
      <c r="R9" s="37" t="s">
        <v>12</v>
      </c>
      <c r="S9" s="43">
        <f>SUM(S5:S8)</f>
        <v>104</v>
      </c>
    </row>
    <row r="10" spans="1:19" ht="14.45" customHeight="1" x14ac:dyDescent="0.25">
      <c r="A10" s="151" t="s">
        <v>24</v>
      </c>
      <c r="B10" s="130" t="s">
        <v>9</v>
      </c>
      <c r="C10" s="47">
        <v>1</v>
      </c>
      <c r="D10" s="61">
        <v>1</v>
      </c>
      <c r="E10" s="48" t="s">
        <v>47</v>
      </c>
      <c r="F10" s="61">
        <v>1</v>
      </c>
      <c r="G10" s="49" t="s">
        <v>49</v>
      </c>
      <c r="H10" s="61">
        <v>1</v>
      </c>
      <c r="I10" s="49" t="s">
        <v>51</v>
      </c>
      <c r="J10" s="61">
        <v>0.6</v>
      </c>
      <c r="K10" s="49" t="s">
        <v>57</v>
      </c>
      <c r="L10" s="61">
        <v>0.6</v>
      </c>
      <c r="M10" s="49" t="s">
        <v>63</v>
      </c>
      <c r="N10" s="61">
        <v>0.6</v>
      </c>
      <c r="O10" s="49" t="s">
        <v>63</v>
      </c>
      <c r="P10" s="61">
        <v>0.9</v>
      </c>
      <c r="Q10" s="49" t="s">
        <v>59</v>
      </c>
      <c r="R10" s="145" t="s">
        <v>31</v>
      </c>
      <c r="S10" s="47">
        <f>IFERROR(SUMPRODUCT(D10:Q10, $E$3:$R$3), 0)</f>
        <v>21.8</v>
      </c>
    </row>
    <row r="11" spans="1:19" x14ac:dyDescent="0.25">
      <c r="A11" s="151"/>
      <c r="B11" s="130"/>
      <c r="C11" s="47">
        <v>2</v>
      </c>
      <c r="D11" s="62">
        <v>0.8</v>
      </c>
      <c r="E11" s="50" t="s">
        <v>47</v>
      </c>
      <c r="F11" s="62">
        <v>0.8</v>
      </c>
      <c r="G11" s="50" t="s">
        <v>50</v>
      </c>
      <c r="H11" s="62">
        <v>0.6</v>
      </c>
      <c r="I11" s="50" t="s">
        <v>53</v>
      </c>
      <c r="J11" s="62">
        <v>0.4</v>
      </c>
      <c r="K11" s="50" t="s">
        <v>57</v>
      </c>
      <c r="L11" s="62">
        <v>0.6</v>
      </c>
      <c r="M11" s="50" t="s">
        <v>63</v>
      </c>
      <c r="N11" s="62">
        <v>0.6</v>
      </c>
      <c r="O11" s="50" t="s">
        <v>63</v>
      </c>
      <c r="P11" s="62">
        <v>0.8</v>
      </c>
      <c r="Q11" s="50" t="s">
        <v>61</v>
      </c>
      <c r="R11" s="145"/>
      <c r="S11" s="47">
        <f>IFERROR(SUMPRODUCT(D11:Q11, $E$3:$R$3), 0)</f>
        <v>17.400000000000002</v>
      </c>
    </row>
    <row r="12" spans="1:19" x14ac:dyDescent="0.25">
      <c r="A12" s="151"/>
      <c r="B12" s="130"/>
      <c r="C12" s="47">
        <v>3</v>
      </c>
      <c r="D12" s="62">
        <v>0.6</v>
      </c>
      <c r="E12" s="50" t="s">
        <v>47</v>
      </c>
      <c r="F12" s="62">
        <v>1</v>
      </c>
      <c r="G12" s="67" t="s">
        <v>49</v>
      </c>
      <c r="H12" s="62">
        <v>0.4</v>
      </c>
      <c r="I12" s="50" t="s">
        <v>53</v>
      </c>
      <c r="J12" s="62">
        <v>0.4</v>
      </c>
      <c r="K12" s="50" t="s">
        <v>57</v>
      </c>
      <c r="L12" s="62">
        <v>0.6</v>
      </c>
      <c r="M12" s="50" t="s">
        <v>63</v>
      </c>
      <c r="N12" s="62">
        <v>0.6</v>
      </c>
      <c r="O12" s="50" t="s">
        <v>63</v>
      </c>
      <c r="P12" s="62">
        <v>0.8</v>
      </c>
      <c r="Q12" s="50" t="s">
        <v>61</v>
      </c>
      <c r="R12" s="145"/>
      <c r="S12" s="47">
        <f>IFERROR(SUMPRODUCT(D12:Q12, $E$3:$R$3), 0)</f>
        <v>16.400000000000002</v>
      </c>
    </row>
    <row r="13" spans="1:19" x14ac:dyDescent="0.25">
      <c r="A13" s="151"/>
      <c r="B13" s="130"/>
      <c r="C13" s="47">
        <v>4</v>
      </c>
      <c r="D13" s="62">
        <v>1</v>
      </c>
      <c r="E13" s="50" t="s">
        <v>49</v>
      </c>
      <c r="F13" s="62">
        <v>1</v>
      </c>
      <c r="G13" s="49" t="s">
        <v>49</v>
      </c>
      <c r="H13" s="62">
        <v>0.8</v>
      </c>
      <c r="I13" s="50" t="s">
        <v>54</v>
      </c>
      <c r="J13" s="62">
        <v>0.4</v>
      </c>
      <c r="K13" s="50" t="s">
        <v>57</v>
      </c>
      <c r="L13" s="62">
        <v>0.6</v>
      </c>
      <c r="M13" s="50" t="s">
        <v>63</v>
      </c>
      <c r="N13" s="62">
        <v>0.6</v>
      </c>
      <c r="O13" s="50" t="s">
        <v>63</v>
      </c>
      <c r="P13" s="62">
        <v>0.9</v>
      </c>
      <c r="Q13" s="50" t="s">
        <v>59</v>
      </c>
      <c r="R13" s="145"/>
      <c r="S13" s="47">
        <f>IFERROR(SUMPRODUCT(D13:Q13, $E$3:$R$3), 0)</f>
        <v>20</v>
      </c>
    </row>
    <row r="14" spans="1:19" ht="29.1" customHeight="1" x14ac:dyDescent="0.25">
      <c r="A14" s="151"/>
      <c r="B14" s="131" t="str">
        <f>B9</f>
        <v>Criteria Score</v>
      </c>
      <c r="C14" s="131"/>
      <c r="D14" s="63">
        <f t="shared" ref="D14:N14" si="1">IFERROR(SUM(D10:D13)*E$3,"")</f>
        <v>10.199999999999999</v>
      </c>
      <c r="E14" s="51" t="str">
        <f t="shared" si="1"/>
        <v/>
      </c>
      <c r="F14" s="63">
        <f t="shared" si="1"/>
        <v>11.399999999999999</v>
      </c>
      <c r="G14" s="51" t="str">
        <f t="shared" si="1"/>
        <v/>
      </c>
      <c r="H14" s="63">
        <f t="shared" si="1"/>
        <v>14</v>
      </c>
      <c r="I14" s="51" t="str">
        <f t="shared" si="1"/>
        <v/>
      </c>
      <c r="J14" s="63">
        <f t="shared" si="1"/>
        <v>7.1999999999999993</v>
      </c>
      <c r="K14" s="51" t="str">
        <f t="shared" si="1"/>
        <v/>
      </c>
      <c r="L14" s="63">
        <f t="shared" si="1"/>
        <v>9.6</v>
      </c>
      <c r="M14" s="51" t="str">
        <f t="shared" si="1"/>
        <v/>
      </c>
      <c r="N14" s="63">
        <f t="shared" si="1"/>
        <v>9.6</v>
      </c>
      <c r="O14" s="51">
        <f>IFERROR(SUM(O10:O13)*R$3,"")</f>
        <v>0</v>
      </c>
      <c r="P14" s="63">
        <f>IFERROR(SUM(P10:P13)*Q$3,"")</f>
        <v>13.6</v>
      </c>
      <c r="Q14" s="51" t="str">
        <f>IFERROR(SUM(Q10:Q13)*#REF!,"")</f>
        <v/>
      </c>
      <c r="R14" s="38" t="s">
        <v>12</v>
      </c>
      <c r="S14" s="47">
        <f>SUM(S10:S13)</f>
        <v>75.600000000000009</v>
      </c>
    </row>
    <row r="15" spans="1:19" ht="14.45" customHeight="1" x14ac:dyDescent="0.25">
      <c r="A15" s="120" t="s">
        <v>22</v>
      </c>
      <c r="B15" s="133" t="s">
        <v>9</v>
      </c>
      <c r="C15" s="52">
        <v>1</v>
      </c>
      <c r="D15" s="64">
        <v>1</v>
      </c>
      <c r="E15" s="53" t="s">
        <v>47</v>
      </c>
      <c r="F15" s="64">
        <v>1</v>
      </c>
      <c r="G15" s="53" t="s">
        <v>49</v>
      </c>
      <c r="H15" s="64">
        <v>1</v>
      </c>
      <c r="I15" s="53" t="s">
        <v>51</v>
      </c>
      <c r="J15" s="68">
        <v>1</v>
      </c>
      <c r="K15" s="53" t="s">
        <v>58</v>
      </c>
      <c r="L15" s="64">
        <v>1</v>
      </c>
      <c r="M15" s="53" t="s">
        <v>64</v>
      </c>
      <c r="N15" s="64">
        <v>1</v>
      </c>
      <c r="O15" s="53" t="s">
        <v>65</v>
      </c>
      <c r="P15" s="64">
        <v>1</v>
      </c>
      <c r="Q15" s="53" t="s">
        <v>62</v>
      </c>
      <c r="R15" s="148" t="s">
        <v>31</v>
      </c>
      <c r="S15" s="52">
        <f>IFERROR(SUMPRODUCT(D15:Q15, $E$3:$R$3), 0)</f>
        <v>27</v>
      </c>
    </row>
    <row r="16" spans="1:19" ht="14.45" customHeight="1" x14ac:dyDescent="0.25">
      <c r="A16" s="121"/>
      <c r="B16" s="133"/>
      <c r="C16" s="52">
        <v>2</v>
      </c>
      <c r="D16" s="65">
        <v>1</v>
      </c>
      <c r="E16" s="54" t="s">
        <v>46</v>
      </c>
      <c r="F16" s="65">
        <v>1</v>
      </c>
      <c r="G16" s="54" t="s">
        <v>48</v>
      </c>
      <c r="H16" s="65">
        <v>1</v>
      </c>
      <c r="I16" s="54" t="s">
        <v>51</v>
      </c>
      <c r="J16" s="69">
        <v>1</v>
      </c>
      <c r="K16" s="54" t="s">
        <v>58</v>
      </c>
      <c r="L16" s="65">
        <v>1</v>
      </c>
      <c r="M16" s="54" t="s">
        <v>64</v>
      </c>
      <c r="N16" s="65">
        <v>1</v>
      </c>
      <c r="O16" s="54" t="s">
        <v>65</v>
      </c>
      <c r="P16" s="65">
        <v>1</v>
      </c>
      <c r="Q16" s="54" t="s">
        <v>60</v>
      </c>
      <c r="R16" s="149"/>
      <c r="S16" s="52">
        <f>IFERROR(SUMPRODUCT(D16:Q16, $E$3:$R$3), 0)</f>
        <v>27</v>
      </c>
    </row>
    <row r="17" spans="1:19" ht="14.45" customHeight="1" x14ac:dyDescent="0.25">
      <c r="A17" s="121"/>
      <c r="B17" s="133"/>
      <c r="C17" s="52">
        <v>3</v>
      </c>
      <c r="D17" s="65">
        <v>1</v>
      </c>
      <c r="E17" s="54" t="s">
        <v>49</v>
      </c>
      <c r="F17" s="65">
        <v>1</v>
      </c>
      <c r="G17" s="54" t="s">
        <v>49</v>
      </c>
      <c r="H17" s="65">
        <v>0.8</v>
      </c>
      <c r="I17" s="54" t="s">
        <v>52</v>
      </c>
      <c r="J17" s="69">
        <v>1</v>
      </c>
      <c r="K17" s="54" t="s">
        <v>58</v>
      </c>
      <c r="L17" s="65">
        <v>1</v>
      </c>
      <c r="M17" s="54" t="s">
        <v>64</v>
      </c>
      <c r="N17" s="65">
        <v>1</v>
      </c>
      <c r="O17" s="54" t="s">
        <v>65</v>
      </c>
      <c r="P17" s="65">
        <v>1</v>
      </c>
      <c r="Q17" s="54" t="s">
        <v>60</v>
      </c>
      <c r="R17" s="149"/>
      <c r="S17" s="52">
        <f>IFERROR(SUMPRODUCT(D17:Q17, $E$3:$R$3), 0)</f>
        <v>26</v>
      </c>
    </row>
    <row r="18" spans="1:19" ht="14.45" customHeight="1" x14ac:dyDescent="0.25">
      <c r="A18" s="121"/>
      <c r="B18" s="133"/>
      <c r="C18" s="52">
        <v>4</v>
      </c>
      <c r="D18" s="65">
        <v>1</v>
      </c>
      <c r="E18" s="54" t="s">
        <v>49</v>
      </c>
      <c r="F18" s="65">
        <v>1</v>
      </c>
      <c r="G18" s="54" t="s">
        <v>49</v>
      </c>
      <c r="H18" s="65">
        <v>1</v>
      </c>
      <c r="I18" s="54" t="s">
        <v>51</v>
      </c>
      <c r="J18" s="70">
        <v>1</v>
      </c>
      <c r="K18" s="54" t="s">
        <v>58</v>
      </c>
      <c r="L18" s="65">
        <v>1</v>
      </c>
      <c r="M18" s="54" t="s">
        <v>64</v>
      </c>
      <c r="N18" s="65">
        <v>1</v>
      </c>
      <c r="O18" s="54" t="s">
        <v>65</v>
      </c>
      <c r="P18" s="65">
        <v>1</v>
      </c>
      <c r="Q18" s="54" t="s">
        <v>62</v>
      </c>
      <c r="R18" s="149"/>
      <c r="S18" s="52">
        <f>IFERROR(SUMPRODUCT(D18:Q18, $E$3:$R$3), 0)</f>
        <v>27</v>
      </c>
    </row>
    <row r="19" spans="1:19" ht="29.1" customHeight="1" x14ac:dyDescent="0.25">
      <c r="A19" s="121"/>
      <c r="B19" s="134" t="str">
        <f>B14</f>
        <v>Criteria Score</v>
      </c>
      <c r="C19" s="135"/>
      <c r="D19" s="66">
        <f t="shared" ref="D19:N19" si="2">IFERROR(SUM(D15:D18)*E$3,"")</f>
        <v>12</v>
      </c>
      <c r="E19" s="52" t="str">
        <f t="shared" si="2"/>
        <v/>
      </c>
      <c r="F19" s="66">
        <f t="shared" si="2"/>
        <v>12</v>
      </c>
      <c r="G19" s="52" t="str">
        <f t="shared" si="2"/>
        <v/>
      </c>
      <c r="H19" s="66">
        <f t="shared" si="2"/>
        <v>19</v>
      </c>
      <c r="I19" s="52" t="str">
        <f t="shared" si="2"/>
        <v/>
      </c>
      <c r="J19" s="66">
        <f t="shared" si="2"/>
        <v>16</v>
      </c>
      <c r="K19" s="52" t="str">
        <f t="shared" si="2"/>
        <v/>
      </c>
      <c r="L19" s="66">
        <f t="shared" si="2"/>
        <v>16</v>
      </c>
      <c r="M19" s="52" t="str">
        <f t="shared" si="2"/>
        <v/>
      </c>
      <c r="N19" s="66">
        <f t="shared" si="2"/>
        <v>16</v>
      </c>
      <c r="O19" s="52">
        <f>IFERROR(SUM(O15:O18)*R$3,"")</f>
        <v>0</v>
      </c>
      <c r="P19" s="66">
        <f>IFERROR(SUM(P15:P18)*Q$3,"")</f>
        <v>16</v>
      </c>
      <c r="Q19" s="52" t="str">
        <f>IFERROR(SUM(Q15:Q18)*#REF!,"")</f>
        <v/>
      </c>
      <c r="R19" s="39" t="s">
        <v>30</v>
      </c>
      <c r="S19" s="52">
        <f>SUM(S15:S18)</f>
        <v>107</v>
      </c>
    </row>
    <row r="22" spans="1:19" ht="23.25" x14ac:dyDescent="0.35">
      <c r="A22" s="56" t="s">
        <v>36</v>
      </c>
      <c r="B22" s="57" t="s">
        <v>37</v>
      </c>
      <c r="C22" s="55"/>
    </row>
    <row r="23" spans="1:19" ht="23.25" x14ac:dyDescent="0.35">
      <c r="A23" s="56" t="s">
        <v>38</v>
      </c>
      <c r="B23" s="57" t="s">
        <v>39</v>
      </c>
      <c r="C23" s="55"/>
    </row>
    <row r="24" spans="1:19" ht="23.25" x14ac:dyDescent="0.35">
      <c r="A24" s="56" t="s">
        <v>40</v>
      </c>
      <c r="B24" s="57" t="s">
        <v>42</v>
      </c>
      <c r="C24" s="55"/>
    </row>
    <row r="25" spans="1:19" ht="23.25" x14ac:dyDescent="0.35">
      <c r="A25" s="56" t="s">
        <v>41</v>
      </c>
      <c r="B25" s="57" t="s">
        <v>43</v>
      </c>
      <c r="C25" s="55"/>
    </row>
    <row r="36" spans="2:3" ht="21" x14ac:dyDescent="0.35">
      <c r="B36" s="1" t="s">
        <v>17</v>
      </c>
      <c r="C36" s="1"/>
    </row>
    <row r="37" spans="2:3" ht="21" x14ac:dyDescent="0.35">
      <c r="B37" s="1" t="s">
        <v>19</v>
      </c>
      <c r="C37" s="1"/>
    </row>
    <row r="38" spans="2:3" ht="21" x14ac:dyDescent="0.35">
      <c r="B38" s="1" t="s">
        <v>18</v>
      </c>
      <c r="C38" s="1"/>
    </row>
    <row r="39" spans="2:3" ht="21" x14ac:dyDescent="0.35">
      <c r="B39" s="1" t="s">
        <v>21</v>
      </c>
      <c r="C39" s="1"/>
    </row>
    <row r="40" spans="2:3" ht="21" x14ac:dyDescent="0.35">
      <c r="B40" s="1" t="s">
        <v>25</v>
      </c>
      <c r="C40" s="1"/>
    </row>
    <row r="41" spans="2:3" ht="21" x14ac:dyDescent="0.35">
      <c r="B41" s="1" t="s">
        <v>16</v>
      </c>
      <c r="C41" s="1"/>
    </row>
    <row r="42" spans="2:3" ht="21" x14ac:dyDescent="0.35">
      <c r="B42" s="1" t="s">
        <v>13</v>
      </c>
      <c r="C42" s="1"/>
    </row>
    <row r="43" spans="2:3" ht="21" x14ac:dyDescent="0.35">
      <c r="B43" s="1" t="s">
        <v>14</v>
      </c>
      <c r="C43" s="1"/>
    </row>
    <row r="44" spans="2:3" ht="21" x14ac:dyDescent="0.35">
      <c r="B44" s="1" t="s">
        <v>15</v>
      </c>
      <c r="C44" s="1"/>
    </row>
  </sheetData>
  <mergeCells count="22">
    <mergeCell ref="A5:A9"/>
    <mergeCell ref="B5:B8"/>
    <mergeCell ref="R5:R8"/>
    <mergeCell ref="B9:C9"/>
    <mergeCell ref="A1:C4"/>
    <mergeCell ref="D1:Q1"/>
    <mergeCell ref="R1:S4"/>
    <mergeCell ref="D2:E2"/>
    <mergeCell ref="F2:G2"/>
    <mergeCell ref="H2:I2"/>
    <mergeCell ref="J2:K2"/>
    <mergeCell ref="L2:M2"/>
    <mergeCell ref="N2:O2"/>
    <mergeCell ref="P2:Q2"/>
    <mergeCell ref="B19:C19"/>
    <mergeCell ref="R15:R18"/>
    <mergeCell ref="B15:B18"/>
    <mergeCell ref="A15:A19"/>
    <mergeCell ref="A10:A14"/>
    <mergeCell ref="B10:B13"/>
    <mergeCell ref="R10:R13"/>
    <mergeCell ref="B14:C14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C0ED-F948-4008-B459-47D0A11ED40C}">
  <dimension ref="A1:W49"/>
  <sheetViews>
    <sheetView showGridLines="0" showRuler="0" topLeftCell="B1" zoomScale="85" zoomScaleNormal="85" zoomScaleSheetLayoutView="79" zoomScalePageLayoutView="77" workbookViewId="0">
      <pane xSplit="2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H9" sqref="H9"/>
    </sheetView>
  </sheetViews>
  <sheetFormatPr defaultRowHeight="15" x14ac:dyDescent="0.25"/>
  <cols>
    <col min="1" max="1" width="15.28515625" customWidth="1"/>
    <col min="2" max="2" width="5.7109375" customWidth="1"/>
    <col min="3" max="3" width="39.7109375" customWidth="1"/>
    <col min="4" max="4" width="8.140625" customWidth="1"/>
    <col min="5" max="5" width="14.42578125" customWidth="1"/>
    <col min="6" max="6" width="7.5703125" customWidth="1"/>
    <col min="7" max="7" width="88.140625" customWidth="1"/>
    <col min="8" max="8" width="8.140625" customWidth="1"/>
    <col min="9" max="9" width="13.5703125" customWidth="1"/>
    <col min="10" max="10" width="9.140625" bestFit="1" customWidth="1"/>
    <col min="11" max="11" width="13.140625" customWidth="1"/>
    <col min="12" max="12" width="9.140625" bestFit="1" customWidth="1"/>
    <col min="13" max="13" width="13" customWidth="1"/>
    <col min="14" max="14" width="9.140625" bestFit="1" customWidth="1"/>
    <col min="15" max="19" width="12.85546875" customWidth="1"/>
    <col min="20" max="20" width="8.42578125" customWidth="1"/>
    <col min="21" max="21" width="16.7109375" customWidth="1"/>
    <col min="22" max="22" width="12.85546875" customWidth="1"/>
  </cols>
  <sheetData>
    <row r="1" spans="1:23" ht="39.950000000000003" customHeight="1" x14ac:dyDescent="0.25">
      <c r="A1" s="180" t="s">
        <v>66</v>
      </c>
      <c r="B1" s="180"/>
      <c r="C1" s="180"/>
      <c r="D1" s="182" t="s">
        <v>67</v>
      </c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4"/>
      <c r="V1" s="185" t="s">
        <v>67</v>
      </c>
      <c r="W1" s="186"/>
    </row>
    <row r="2" spans="1:23" ht="27.95" customHeight="1" x14ac:dyDescent="0.25">
      <c r="A2" s="180"/>
      <c r="B2" s="180"/>
      <c r="C2" s="180"/>
      <c r="D2" s="189" t="s">
        <v>166</v>
      </c>
      <c r="E2" s="173"/>
      <c r="F2" s="170" t="s">
        <v>2</v>
      </c>
      <c r="G2" s="190"/>
      <c r="H2" s="172" t="s">
        <v>8</v>
      </c>
      <c r="I2" s="173"/>
      <c r="J2" s="170" t="s">
        <v>3</v>
      </c>
      <c r="K2" s="190"/>
      <c r="L2" s="172" t="s">
        <v>4</v>
      </c>
      <c r="M2" s="173"/>
      <c r="N2" s="170" t="s">
        <v>5</v>
      </c>
      <c r="O2" s="190"/>
      <c r="P2" s="172"/>
      <c r="Q2" s="191"/>
      <c r="R2" s="170"/>
      <c r="S2" s="171"/>
      <c r="T2" s="172"/>
      <c r="U2" s="173"/>
      <c r="V2" s="185"/>
      <c r="W2" s="186"/>
    </row>
    <row r="3" spans="1:23" ht="17.45" customHeight="1" x14ac:dyDescent="0.25">
      <c r="A3" s="180"/>
      <c r="B3" s="180"/>
      <c r="C3" s="180"/>
      <c r="D3" s="71" t="s">
        <v>6</v>
      </c>
      <c r="E3" s="72">
        <v>6</v>
      </c>
      <c r="F3" s="73" t="s">
        <v>6</v>
      </c>
      <c r="G3" s="73">
        <v>4</v>
      </c>
      <c r="H3" s="72" t="s">
        <v>6</v>
      </c>
      <c r="I3" s="72">
        <v>4</v>
      </c>
      <c r="J3" s="73" t="s">
        <v>6</v>
      </c>
      <c r="K3" s="73">
        <v>4</v>
      </c>
      <c r="L3" s="72" t="s">
        <v>6</v>
      </c>
      <c r="M3" s="72">
        <v>2</v>
      </c>
      <c r="N3" s="73" t="s">
        <v>6</v>
      </c>
      <c r="O3" s="73">
        <v>3</v>
      </c>
      <c r="P3" s="72"/>
      <c r="Q3" s="72"/>
      <c r="R3" s="73"/>
      <c r="S3" s="73"/>
      <c r="T3" s="72"/>
      <c r="U3" s="74"/>
      <c r="V3" s="185"/>
      <c r="W3" s="186"/>
    </row>
    <row r="4" spans="1:23" x14ac:dyDescent="0.25">
      <c r="A4" s="181"/>
      <c r="B4" s="181"/>
      <c r="C4" s="181"/>
      <c r="D4" s="71" t="s">
        <v>10</v>
      </c>
      <c r="E4" s="72" t="s">
        <v>7</v>
      </c>
      <c r="F4" s="73" t="s">
        <v>10</v>
      </c>
      <c r="G4" s="73" t="s">
        <v>7</v>
      </c>
      <c r="H4" s="72" t="s">
        <v>10</v>
      </c>
      <c r="I4" s="72" t="s">
        <v>7</v>
      </c>
      <c r="J4" s="73" t="s">
        <v>10</v>
      </c>
      <c r="K4" s="73" t="s">
        <v>7</v>
      </c>
      <c r="L4" s="72" t="s">
        <v>10</v>
      </c>
      <c r="M4" s="72" t="s">
        <v>7</v>
      </c>
      <c r="N4" s="73" t="s">
        <v>10</v>
      </c>
      <c r="O4" s="73" t="s">
        <v>7</v>
      </c>
      <c r="P4" s="72"/>
      <c r="Q4" s="72"/>
      <c r="R4" s="73"/>
      <c r="S4" s="73"/>
      <c r="T4" s="72"/>
      <c r="U4" s="72"/>
      <c r="V4" s="187"/>
      <c r="W4" s="188"/>
    </row>
    <row r="5" spans="1:23" ht="14.45" customHeight="1" x14ac:dyDescent="0.25">
      <c r="A5" s="174" t="s">
        <v>23</v>
      </c>
      <c r="B5" s="174" t="s">
        <v>32</v>
      </c>
      <c r="C5" s="75" t="s">
        <v>68</v>
      </c>
      <c r="D5" s="76">
        <v>1</v>
      </c>
      <c r="E5" s="77" t="s">
        <v>69</v>
      </c>
      <c r="F5" s="76">
        <v>1</v>
      </c>
      <c r="G5" s="77" t="s">
        <v>70</v>
      </c>
      <c r="H5" s="76">
        <v>1</v>
      </c>
      <c r="I5" s="77" t="s">
        <v>71</v>
      </c>
      <c r="J5" s="76">
        <v>1</v>
      </c>
      <c r="K5" s="77" t="s">
        <v>72</v>
      </c>
      <c r="L5" s="76">
        <v>1</v>
      </c>
      <c r="M5" s="77" t="s">
        <v>73</v>
      </c>
      <c r="N5" s="76">
        <v>0.7</v>
      </c>
      <c r="O5" s="77" t="s">
        <v>74</v>
      </c>
      <c r="P5" s="76"/>
      <c r="Q5" s="77"/>
      <c r="R5" s="76"/>
      <c r="S5" s="76"/>
      <c r="T5" s="78"/>
      <c r="U5" s="77"/>
      <c r="V5" s="176" t="s">
        <v>31</v>
      </c>
      <c r="W5" s="75">
        <v>23.1</v>
      </c>
    </row>
    <row r="6" spans="1:23" x14ac:dyDescent="0.25">
      <c r="A6" s="174"/>
      <c r="B6" s="174"/>
      <c r="C6" s="75" t="s">
        <v>75</v>
      </c>
      <c r="D6" s="76">
        <v>1</v>
      </c>
      <c r="E6" s="77" t="s">
        <v>69</v>
      </c>
      <c r="F6" s="76">
        <v>0.8</v>
      </c>
      <c r="G6" s="77" t="s">
        <v>76</v>
      </c>
      <c r="H6" s="76">
        <v>1</v>
      </c>
      <c r="I6" s="77" t="s">
        <v>77</v>
      </c>
      <c r="J6" s="76">
        <v>1</v>
      </c>
      <c r="K6" s="77" t="s">
        <v>78</v>
      </c>
      <c r="L6" s="76">
        <v>1</v>
      </c>
      <c r="M6" s="77" t="s">
        <v>73</v>
      </c>
      <c r="N6" s="76">
        <v>0.5</v>
      </c>
      <c r="O6" s="77" t="s">
        <v>79</v>
      </c>
      <c r="P6" s="76"/>
      <c r="Q6" s="77"/>
      <c r="R6" s="76"/>
      <c r="S6" s="76"/>
      <c r="T6" s="78"/>
      <c r="U6" s="77"/>
      <c r="V6" s="176"/>
      <c r="W6" s="75">
        <v>21.7</v>
      </c>
    </row>
    <row r="7" spans="1:23" x14ac:dyDescent="0.25">
      <c r="A7" s="174"/>
      <c r="B7" s="174"/>
      <c r="C7" s="75" t="s">
        <v>80</v>
      </c>
      <c r="D7" s="76">
        <v>1</v>
      </c>
      <c r="E7" s="77" t="s">
        <v>69</v>
      </c>
      <c r="F7" s="76">
        <v>0.8</v>
      </c>
      <c r="G7" s="77" t="s">
        <v>81</v>
      </c>
      <c r="H7" s="76">
        <v>1</v>
      </c>
      <c r="I7" s="77" t="s">
        <v>82</v>
      </c>
      <c r="J7" s="76">
        <v>1</v>
      </c>
      <c r="K7" s="77" t="s">
        <v>83</v>
      </c>
      <c r="L7" s="76">
        <v>0.9</v>
      </c>
      <c r="M7" s="77" t="s">
        <v>84</v>
      </c>
      <c r="N7" s="76">
        <v>1</v>
      </c>
      <c r="O7" s="77" t="s">
        <v>85</v>
      </c>
      <c r="P7" s="76"/>
      <c r="Q7" s="77"/>
      <c r="R7" s="76"/>
      <c r="S7" s="76"/>
      <c r="T7" s="78"/>
      <c r="U7" s="77"/>
      <c r="V7" s="176"/>
      <c r="W7" s="75">
        <v>22.9</v>
      </c>
    </row>
    <row r="8" spans="1:23" x14ac:dyDescent="0.25">
      <c r="A8" s="174"/>
      <c r="B8" s="174"/>
      <c r="C8" s="75" t="s">
        <v>86</v>
      </c>
      <c r="D8" s="76">
        <v>1</v>
      </c>
      <c r="E8" s="77" t="s">
        <v>69</v>
      </c>
      <c r="F8" s="76">
        <v>0.7</v>
      </c>
      <c r="G8" s="77" t="s">
        <v>87</v>
      </c>
      <c r="H8" s="76">
        <v>1</v>
      </c>
      <c r="I8" s="77" t="s">
        <v>88</v>
      </c>
      <c r="J8" s="76">
        <v>0.7</v>
      </c>
      <c r="K8" s="77" t="s">
        <v>89</v>
      </c>
      <c r="L8" s="76">
        <v>0.6</v>
      </c>
      <c r="M8" s="77" t="s">
        <v>90</v>
      </c>
      <c r="N8" s="76">
        <v>0.7</v>
      </c>
      <c r="O8" s="77" t="s">
        <v>91</v>
      </c>
      <c r="P8" s="76"/>
      <c r="Q8" s="77"/>
      <c r="R8" s="76"/>
      <c r="S8" s="76"/>
      <c r="T8" s="78"/>
      <c r="U8" s="77"/>
      <c r="V8" s="176"/>
      <c r="W8" s="75">
        <v>19.2</v>
      </c>
    </row>
    <row r="9" spans="1:23" x14ac:dyDescent="0.25">
      <c r="A9" s="174"/>
      <c r="B9" s="174"/>
      <c r="C9" s="75" t="s">
        <v>92</v>
      </c>
      <c r="D9" s="76">
        <v>1</v>
      </c>
      <c r="E9" s="77" t="s">
        <v>93</v>
      </c>
      <c r="F9" s="76">
        <v>0.7</v>
      </c>
      <c r="G9" s="77" t="s">
        <v>94</v>
      </c>
      <c r="H9" s="76">
        <v>1</v>
      </c>
      <c r="I9" s="77" t="s">
        <v>88</v>
      </c>
      <c r="J9" s="76">
        <v>0.8</v>
      </c>
      <c r="K9" s="77" t="s">
        <v>95</v>
      </c>
      <c r="L9" s="76">
        <v>0.9</v>
      </c>
      <c r="M9" s="77" t="s">
        <v>84</v>
      </c>
      <c r="N9" s="76">
        <v>0.8</v>
      </c>
      <c r="O9" s="77" t="s">
        <v>96</v>
      </c>
      <c r="P9" s="76"/>
      <c r="Q9" s="77"/>
      <c r="R9" s="76"/>
      <c r="S9" s="76"/>
      <c r="T9" s="78"/>
      <c r="U9" s="77"/>
      <c r="V9" s="176"/>
      <c r="W9" s="75">
        <v>20.9</v>
      </c>
    </row>
    <row r="10" spans="1:23" x14ac:dyDescent="0.25">
      <c r="A10" s="174"/>
      <c r="B10" s="174"/>
      <c r="C10" s="75" t="s">
        <v>97</v>
      </c>
      <c r="D10" s="76">
        <v>1</v>
      </c>
      <c r="E10" s="77" t="s">
        <v>69</v>
      </c>
      <c r="F10" s="76">
        <v>1</v>
      </c>
      <c r="G10" s="77" t="s">
        <v>98</v>
      </c>
      <c r="H10" s="76">
        <v>1</v>
      </c>
      <c r="I10" s="77" t="s">
        <v>99</v>
      </c>
      <c r="J10" s="76">
        <v>0.8</v>
      </c>
      <c r="K10" s="77" t="s">
        <v>100</v>
      </c>
      <c r="L10" s="76">
        <v>0.9</v>
      </c>
      <c r="M10" s="77" t="s">
        <v>84</v>
      </c>
      <c r="N10" s="76">
        <v>0.6</v>
      </c>
      <c r="O10" s="77" t="s">
        <v>101</v>
      </c>
      <c r="P10" s="76"/>
      <c r="Q10" s="77"/>
      <c r="R10" s="76"/>
      <c r="S10" s="76"/>
      <c r="T10" s="78"/>
      <c r="U10" s="77"/>
      <c r="V10" s="176"/>
      <c r="W10" s="75">
        <v>21.5</v>
      </c>
    </row>
    <row r="11" spans="1:23" x14ac:dyDescent="0.25">
      <c r="A11" s="174"/>
      <c r="B11" s="174"/>
      <c r="C11" s="75" t="s">
        <v>102</v>
      </c>
      <c r="D11" s="76">
        <v>1</v>
      </c>
      <c r="E11" s="77" t="s">
        <v>69</v>
      </c>
      <c r="F11" s="76">
        <v>0.8</v>
      </c>
      <c r="G11" s="77" t="s">
        <v>103</v>
      </c>
      <c r="H11" s="76">
        <v>1</v>
      </c>
      <c r="I11" s="77" t="s">
        <v>104</v>
      </c>
      <c r="J11" s="76">
        <v>0.7</v>
      </c>
      <c r="K11" s="77" t="s">
        <v>105</v>
      </c>
      <c r="L11" s="76">
        <v>0.7</v>
      </c>
      <c r="M11" s="77" t="s">
        <v>106</v>
      </c>
      <c r="N11" s="76">
        <v>0.8</v>
      </c>
      <c r="O11" s="77" t="s">
        <v>107</v>
      </c>
      <c r="P11" s="76"/>
      <c r="Q11" s="77"/>
      <c r="R11" s="76"/>
      <c r="S11" s="76"/>
      <c r="T11" s="78"/>
      <c r="U11" s="77"/>
      <c r="V11" s="176"/>
      <c r="W11" s="75">
        <v>20.2</v>
      </c>
    </row>
    <row r="12" spans="1:23" x14ac:dyDescent="0.25">
      <c r="A12" s="174"/>
      <c r="B12" s="174"/>
      <c r="C12" s="75" t="s">
        <v>67</v>
      </c>
      <c r="D12" s="76" t="s">
        <v>67</v>
      </c>
      <c r="E12" s="77" t="s">
        <v>67</v>
      </c>
      <c r="F12" s="76" t="s">
        <v>67</v>
      </c>
      <c r="G12" s="77" t="s">
        <v>67</v>
      </c>
      <c r="H12" s="76" t="s">
        <v>67</v>
      </c>
      <c r="I12" s="77" t="s">
        <v>67</v>
      </c>
      <c r="J12" s="76" t="s">
        <v>67</v>
      </c>
      <c r="K12" s="77" t="s">
        <v>67</v>
      </c>
      <c r="L12" s="76" t="s">
        <v>67</v>
      </c>
      <c r="M12" s="77" t="s">
        <v>67</v>
      </c>
      <c r="N12" s="76" t="s">
        <v>67</v>
      </c>
      <c r="O12" s="77" t="s">
        <v>67</v>
      </c>
      <c r="P12" s="76"/>
      <c r="Q12" s="77"/>
      <c r="R12" s="76"/>
      <c r="S12" s="76"/>
      <c r="T12" s="78"/>
      <c r="U12" s="77"/>
      <c r="V12" s="176"/>
      <c r="W12" s="75">
        <v>0</v>
      </c>
    </row>
    <row r="13" spans="1:23" x14ac:dyDescent="0.25">
      <c r="A13" s="174"/>
      <c r="B13" s="174"/>
      <c r="C13" s="75" t="s">
        <v>67</v>
      </c>
      <c r="D13" s="76" t="s">
        <v>67</v>
      </c>
      <c r="E13" s="77" t="s">
        <v>67</v>
      </c>
      <c r="F13" s="76" t="s">
        <v>67</v>
      </c>
      <c r="G13" s="77" t="s">
        <v>67</v>
      </c>
      <c r="H13" s="76" t="s">
        <v>67</v>
      </c>
      <c r="I13" s="77" t="s">
        <v>67</v>
      </c>
      <c r="J13" s="76" t="s">
        <v>67</v>
      </c>
      <c r="K13" s="77" t="s">
        <v>67</v>
      </c>
      <c r="L13" s="76" t="s">
        <v>67</v>
      </c>
      <c r="M13" s="77" t="s">
        <v>67</v>
      </c>
      <c r="N13" s="76" t="s">
        <v>67</v>
      </c>
      <c r="O13" s="77" t="s">
        <v>67</v>
      </c>
      <c r="P13" s="76"/>
      <c r="Q13" s="77"/>
      <c r="R13" s="76"/>
      <c r="S13" s="76"/>
      <c r="T13" s="78"/>
      <c r="U13" s="77"/>
      <c r="V13" s="176"/>
      <c r="W13" s="75">
        <v>0</v>
      </c>
    </row>
    <row r="14" spans="1:23" x14ac:dyDescent="0.25">
      <c r="A14" s="174"/>
      <c r="B14" s="175"/>
      <c r="C14" s="75" t="s">
        <v>67</v>
      </c>
      <c r="D14" s="79" t="s">
        <v>67</v>
      </c>
      <c r="E14" s="80" t="s">
        <v>67</v>
      </c>
      <c r="F14" s="79" t="s">
        <v>67</v>
      </c>
      <c r="G14" s="80" t="s">
        <v>67</v>
      </c>
      <c r="H14" s="79" t="s">
        <v>67</v>
      </c>
      <c r="I14" s="80" t="s">
        <v>67</v>
      </c>
      <c r="J14" s="79" t="s">
        <v>67</v>
      </c>
      <c r="K14" s="80" t="s">
        <v>67</v>
      </c>
      <c r="L14" s="79" t="s">
        <v>67</v>
      </c>
      <c r="M14" s="80" t="s">
        <v>67</v>
      </c>
      <c r="N14" s="79" t="s">
        <v>67</v>
      </c>
      <c r="O14" s="80" t="s">
        <v>67</v>
      </c>
      <c r="P14" s="79"/>
      <c r="Q14" s="80"/>
      <c r="R14" s="79"/>
      <c r="S14" s="79"/>
      <c r="T14" s="81"/>
      <c r="U14" s="80"/>
      <c r="V14" s="177"/>
      <c r="W14" s="75">
        <v>0</v>
      </c>
    </row>
    <row r="15" spans="1:23" ht="29.1" customHeight="1" x14ac:dyDescent="0.25">
      <c r="A15" s="175"/>
      <c r="B15" s="178" t="s">
        <v>11</v>
      </c>
      <c r="C15" s="179"/>
      <c r="D15" s="82">
        <v>28</v>
      </c>
      <c r="E15" s="83" t="s">
        <v>67</v>
      </c>
      <c r="F15" s="83">
        <v>23.2</v>
      </c>
      <c r="G15" s="83" t="s">
        <v>67</v>
      </c>
      <c r="H15" s="83">
        <v>35</v>
      </c>
      <c r="I15" s="83" t="s">
        <v>67</v>
      </c>
      <c r="J15" s="83">
        <v>30</v>
      </c>
      <c r="K15" s="83" t="s">
        <v>67</v>
      </c>
      <c r="L15" s="83">
        <v>18</v>
      </c>
      <c r="M15" s="83" t="s">
        <v>67</v>
      </c>
      <c r="N15" s="83">
        <v>15.3</v>
      </c>
      <c r="O15" s="83">
        <v>0</v>
      </c>
      <c r="P15" s="83"/>
      <c r="Q15" s="83"/>
      <c r="R15" s="83"/>
      <c r="S15" s="83"/>
      <c r="T15" s="83"/>
      <c r="U15" s="83"/>
      <c r="V15" s="84" t="s">
        <v>12</v>
      </c>
      <c r="W15" s="85">
        <v>149.5</v>
      </c>
    </row>
    <row r="16" spans="1:23" ht="14.45" customHeight="1" x14ac:dyDescent="0.25">
      <c r="A16" s="156" t="s">
        <v>24</v>
      </c>
      <c r="B16" s="156" t="s">
        <v>32</v>
      </c>
      <c r="C16" s="86" t="s">
        <v>68</v>
      </c>
      <c r="D16" s="87">
        <v>1</v>
      </c>
      <c r="E16" s="88" t="s">
        <v>69</v>
      </c>
      <c r="F16" s="87">
        <v>1</v>
      </c>
      <c r="G16" s="88" t="s">
        <v>108</v>
      </c>
      <c r="H16" s="87">
        <v>1</v>
      </c>
      <c r="I16" s="88" t="s">
        <v>71</v>
      </c>
      <c r="J16" s="87">
        <v>1</v>
      </c>
      <c r="K16" s="88" t="s">
        <v>72</v>
      </c>
      <c r="L16" s="87">
        <v>1</v>
      </c>
      <c r="M16" s="88" t="s">
        <v>73</v>
      </c>
      <c r="N16" s="87">
        <v>0.7</v>
      </c>
      <c r="O16" s="88" t="s">
        <v>74</v>
      </c>
      <c r="P16" s="87"/>
      <c r="Q16" s="88"/>
      <c r="R16" s="87"/>
      <c r="S16" s="87"/>
      <c r="T16" s="89"/>
      <c r="U16" s="88"/>
      <c r="V16" s="159" t="s">
        <v>31</v>
      </c>
      <c r="W16" s="86">
        <v>23.1</v>
      </c>
    </row>
    <row r="17" spans="1:23" x14ac:dyDescent="0.25">
      <c r="A17" s="156"/>
      <c r="B17" s="156"/>
      <c r="C17" s="86" t="s">
        <v>75</v>
      </c>
      <c r="D17" s="90">
        <v>1</v>
      </c>
      <c r="E17" s="91" t="s">
        <v>69</v>
      </c>
      <c r="F17" s="90">
        <v>0.7</v>
      </c>
      <c r="G17" s="91" t="s">
        <v>109</v>
      </c>
      <c r="H17" s="90">
        <v>1</v>
      </c>
      <c r="I17" s="91" t="s">
        <v>77</v>
      </c>
      <c r="J17" s="90">
        <v>1</v>
      </c>
      <c r="K17" s="91" t="s">
        <v>110</v>
      </c>
      <c r="L17" s="90">
        <v>1</v>
      </c>
      <c r="M17" s="91" t="s">
        <v>73</v>
      </c>
      <c r="N17" s="90">
        <v>0.6</v>
      </c>
      <c r="O17" s="91" t="s">
        <v>111</v>
      </c>
      <c r="P17" s="90"/>
      <c r="Q17" s="91"/>
      <c r="R17" s="90"/>
      <c r="S17" s="90"/>
      <c r="T17" s="92"/>
      <c r="U17" s="91"/>
      <c r="V17" s="159"/>
      <c r="W17" s="86">
        <v>21.6</v>
      </c>
    </row>
    <row r="18" spans="1:23" x14ac:dyDescent="0.25">
      <c r="A18" s="156"/>
      <c r="B18" s="156"/>
      <c r="C18" s="86" t="s">
        <v>80</v>
      </c>
      <c r="D18" s="90">
        <v>0.9</v>
      </c>
      <c r="E18" s="91" t="s">
        <v>112</v>
      </c>
      <c r="F18" s="90">
        <v>0.5</v>
      </c>
      <c r="G18" s="91" t="s">
        <v>113</v>
      </c>
      <c r="H18" s="90">
        <v>0.8</v>
      </c>
      <c r="I18" s="91" t="s">
        <v>114</v>
      </c>
      <c r="J18" s="90">
        <v>0.8</v>
      </c>
      <c r="K18" s="91" t="s">
        <v>115</v>
      </c>
      <c r="L18" s="90">
        <v>0.8</v>
      </c>
      <c r="M18" s="91" t="s">
        <v>116</v>
      </c>
      <c r="N18" s="90">
        <v>0.7</v>
      </c>
      <c r="O18" s="91" t="s">
        <v>117</v>
      </c>
      <c r="P18" s="90"/>
      <c r="Q18" s="91"/>
      <c r="R18" s="90"/>
      <c r="S18" s="90"/>
      <c r="T18" s="92"/>
      <c r="U18" s="91"/>
      <c r="V18" s="159"/>
      <c r="W18" s="86">
        <v>18.100000000000001</v>
      </c>
    </row>
    <row r="19" spans="1:23" x14ac:dyDescent="0.25">
      <c r="A19" s="156"/>
      <c r="B19" s="156"/>
      <c r="C19" s="86" t="s">
        <v>86</v>
      </c>
      <c r="D19" s="90">
        <v>1</v>
      </c>
      <c r="E19" s="91" t="s">
        <v>69</v>
      </c>
      <c r="F19" s="90">
        <v>0.8</v>
      </c>
      <c r="G19" s="91" t="s">
        <v>118</v>
      </c>
      <c r="H19" s="90">
        <v>1</v>
      </c>
      <c r="I19" s="91" t="s">
        <v>119</v>
      </c>
      <c r="J19" s="90">
        <v>0.9</v>
      </c>
      <c r="K19" s="91" t="s">
        <v>120</v>
      </c>
      <c r="L19" s="90">
        <v>1</v>
      </c>
      <c r="M19" s="91" t="s">
        <v>73</v>
      </c>
      <c r="N19" s="90">
        <v>0.7</v>
      </c>
      <c r="O19" s="91" t="s">
        <v>121</v>
      </c>
      <c r="P19" s="90"/>
      <c r="Q19" s="91"/>
      <c r="R19" s="90"/>
      <c r="S19" s="90"/>
      <c r="T19" s="92"/>
      <c r="U19" s="91"/>
      <c r="V19" s="159"/>
      <c r="W19" s="86">
        <v>21.8</v>
      </c>
    </row>
    <row r="20" spans="1:23" x14ac:dyDescent="0.25">
      <c r="A20" s="156"/>
      <c r="B20" s="156"/>
      <c r="C20" s="86" t="s">
        <v>92</v>
      </c>
      <c r="D20" s="90">
        <v>0.5</v>
      </c>
      <c r="E20" s="91" t="s">
        <v>122</v>
      </c>
      <c r="F20" s="90">
        <v>0.5</v>
      </c>
      <c r="G20" s="91" t="s">
        <v>123</v>
      </c>
      <c r="H20" s="90">
        <v>0.8</v>
      </c>
      <c r="I20" s="91" t="s">
        <v>124</v>
      </c>
      <c r="J20" s="90">
        <v>0.8</v>
      </c>
      <c r="K20" s="91" t="s">
        <v>95</v>
      </c>
      <c r="L20" s="90">
        <v>0.9</v>
      </c>
      <c r="M20" s="91" t="s">
        <v>125</v>
      </c>
      <c r="N20" s="90">
        <v>0.6</v>
      </c>
      <c r="O20" s="91" t="s">
        <v>126</v>
      </c>
      <c r="P20" s="90"/>
      <c r="Q20" s="91"/>
      <c r="R20" s="90"/>
      <c r="S20" s="90"/>
      <c r="T20" s="92"/>
      <c r="U20" s="91"/>
      <c r="V20" s="159"/>
      <c r="W20" s="86">
        <v>16.5</v>
      </c>
    </row>
    <row r="21" spans="1:23" x14ac:dyDescent="0.25">
      <c r="A21" s="156"/>
      <c r="B21" s="156"/>
      <c r="C21" s="86" t="s">
        <v>97</v>
      </c>
      <c r="D21" s="90">
        <v>0.7</v>
      </c>
      <c r="E21" s="91" t="s">
        <v>127</v>
      </c>
      <c r="F21" s="90">
        <v>0.8</v>
      </c>
      <c r="G21" s="91" t="s">
        <v>128</v>
      </c>
      <c r="H21" s="90">
        <v>1</v>
      </c>
      <c r="I21" s="91" t="s">
        <v>129</v>
      </c>
      <c r="J21" s="90">
        <v>0.5</v>
      </c>
      <c r="K21" s="91" t="s">
        <v>130</v>
      </c>
      <c r="L21" s="90">
        <v>1</v>
      </c>
      <c r="M21" s="91" t="s">
        <v>73</v>
      </c>
      <c r="N21" s="90">
        <v>0.8</v>
      </c>
      <c r="O21" s="91" t="s">
        <v>131</v>
      </c>
      <c r="P21" s="90"/>
      <c r="Q21" s="91"/>
      <c r="R21" s="90"/>
      <c r="S21" s="90"/>
      <c r="T21" s="92"/>
      <c r="U21" s="91"/>
      <c r="V21" s="159"/>
      <c r="W21" s="86">
        <v>18.899999999999999</v>
      </c>
    </row>
    <row r="22" spans="1:23" x14ac:dyDescent="0.25">
      <c r="A22" s="156"/>
      <c r="B22" s="156"/>
      <c r="C22" s="86" t="s">
        <v>102</v>
      </c>
      <c r="D22" s="90">
        <v>0.8</v>
      </c>
      <c r="E22" s="91" t="s">
        <v>132</v>
      </c>
      <c r="F22" s="90">
        <v>0.7</v>
      </c>
      <c r="G22" s="91" t="s">
        <v>133</v>
      </c>
      <c r="H22" s="90">
        <v>0.6</v>
      </c>
      <c r="I22" s="91" t="s">
        <v>134</v>
      </c>
      <c r="J22" s="90">
        <v>0.6</v>
      </c>
      <c r="K22" s="91" t="s">
        <v>135</v>
      </c>
      <c r="L22" s="90">
        <v>0.6</v>
      </c>
      <c r="M22" s="91" t="s">
        <v>136</v>
      </c>
      <c r="N22" s="90">
        <v>0.6</v>
      </c>
      <c r="O22" s="91" t="s">
        <v>137</v>
      </c>
      <c r="P22" s="90"/>
      <c r="Q22" s="91"/>
      <c r="R22" s="90"/>
      <c r="S22" s="90"/>
      <c r="T22" s="92"/>
      <c r="U22" s="91"/>
      <c r="V22" s="159"/>
      <c r="W22" s="86">
        <v>15.6</v>
      </c>
    </row>
    <row r="23" spans="1:23" x14ac:dyDescent="0.25">
      <c r="A23" s="156"/>
      <c r="B23" s="156"/>
      <c r="C23" s="86" t="s">
        <v>67</v>
      </c>
      <c r="D23" s="90" t="s">
        <v>67</v>
      </c>
      <c r="E23" s="91" t="s">
        <v>67</v>
      </c>
      <c r="F23" s="90" t="s">
        <v>67</v>
      </c>
      <c r="G23" s="91" t="s">
        <v>67</v>
      </c>
      <c r="H23" s="90" t="s">
        <v>67</v>
      </c>
      <c r="I23" s="91" t="s">
        <v>67</v>
      </c>
      <c r="J23" s="90" t="s">
        <v>67</v>
      </c>
      <c r="K23" s="91" t="s">
        <v>67</v>
      </c>
      <c r="L23" s="90" t="s">
        <v>67</v>
      </c>
      <c r="M23" s="91" t="s">
        <v>67</v>
      </c>
      <c r="N23" s="90" t="s">
        <v>67</v>
      </c>
      <c r="O23" s="91" t="s">
        <v>67</v>
      </c>
      <c r="P23" s="90"/>
      <c r="Q23" s="91"/>
      <c r="R23" s="90"/>
      <c r="S23" s="90"/>
      <c r="T23" s="92"/>
      <c r="U23" s="91"/>
      <c r="V23" s="159"/>
      <c r="W23" s="86">
        <v>0</v>
      </c>
    </row>
    <row r="24" spans="1:23" x14ac:dyDescent="0.25">
      <c r="A24" s="156"/>
      <c r="B24" s="156"/>
      <c r="C24" s="86" t="s">
        <v>67</v>
      </c>
      <c r="D24" s="90" t="s">
        <v>67</v>
      </c>
      <c r="E24" s="91" t="s">
        <v>67</v>
      </c>
      <c r="F24" s="90" t="s">
        <v>67</v>
      </c>
      <c r="G24" s="91" t="s">
        <v>67</v>
      </c>
      <c r="H24" s="90" t="s">
        <v>67</v>
      </c>
      <c r="I24" s="91" t="s">
        <v>67</v>
      </c>
      <c r="J24" s="90" t="s">
        <v>67</v>
      </c>
      <c r="K24" s="91" t="s">
        <v>67</v>
      </c>
      <c r="L24" s="90" t="s">
        <v>67</v>
      </c>
      <c r="M24" s="91" t="s">
        <v>67</v>
      </c>
      <c r="N24" s="90" t="s">
        <v>67</v>
      </c>
      <c r="O24" s="91" t="s">
        <v>67</v>
      </c>
      <c r="P24" s="90"/>
      <c r="Q24" s="91"/>
      <c r="R24" s="90"/>
      <c r="S24" s="90"/>
      <c r="T24" s="92"/>
      <c r="U24" s="91"/>
      <c r="V24" s="159"/>
      <c r="W24" s="86">
        <v>0</v>
      </c>
    </row>
    <row r="25" spans="1:23" x14ac:dyDescent="0.25">
      <c r="A25" s="156"/>
      <c r="B25" s="158"/>
      <c r="C25" s="86" t="s">
        <v>67</v>
      </c>
      <c r="D25" s="93" t="s">
        <v>67</v>
      </c>
      <c r="E25" s="94" t="s">
        <v>67</v>
      </c>
      <c r="F25" s="93" t="s">
        <v>67</v>
      </c>
      <c r="G25" s="94" t="s">
        <v>67</v>
      </c>
      <c r="H25" s="93" t="s">
        <v>67</v>
      </c>
      <c r="I25" s="94" t="s">
        <v>67</v>
      </c>
      <c r="J25" s="93" t="s">
        <v>67</v>
      </c>
      <c r="K25" s="94" t="s">
        <v>67</v>
      </c>
      <c r="L25" s="93" t="s">
        <v>67</v>
      </c>
      <c r="M25" s="94" t="s">
        <v>67</v>
      </c>
      <c r="N25" s="93" t="s">
        <v>67</v>
      </c>
      <c r="O25" s="94" t="s">
        <v>67</v>
      </c>
      <c r="P25" s="93"/>
      <c r="Q25" s="94"/>
      <c r="R25" s="93"/>
      <c r="S25" s="93"/>
      <c r="T25" s="95"/>
      <c r="U25" s="94"/>
      <c r="V25" s="160"/>
      <c r="W25" s="86">
        <v>0</v>
      </c>
    </row>
    <row r="26" spans="1:23" ht="29.1" customHeight="1" x14ac:dyDescent="0.25">
      <c r="A26" s="157"/>
      <c r="B26" s="161" t="s">
        <v>11</v>
      </c>
      <c r="C26" s="162"/>
      <c r="D26" s="96">
        <v>23.6</v>
      </c>
      <c r="E26" s="97" t="s">
        <v>67</v>
      </c>
      <c r="F26" s="97">
        <v>20</v>
      </c>
      <c r="G26" s="97" t="s">
        <v>67</v>
      </c>
      <c r="H26" s="97">
        <v>31</v>
      </c>
      <c r="I26" s="97" t="s">
        <v>67</v>
      </c>
      <c r="J26" s="97">
        <v>28</v>
      </c>
      <c r="K26" s="97" t="s">
        <v>67</v>
      </c>
      <c r="L26" s="97">
        <v>18.899999999999999</v>
      </c>
      <c r="M26" s="97" t="s">
        <v>67</v>
      </c>
      <c r="N26" s="97">
        <v>14.1</v>
      </c>
      <c r="O26" s="97">
        <v>0</v>
      </c>
      <c r="P26" s="97"/>
      <c r="Q26" s="97"/>
      <c r="R26" s="97"/>
      <c r="S26" s="97"/>
      <c r="T26" s="97"/>
      <c r="U26" s="97"/>
      <c r="V26" s="98" t="s">
        <v>12</v>
      </c>
      <c r="W26" s="99">
        <v>135.6</v>
      </c>
    </row>
    <row r="27" spans="1:23" ht="14.45" customHeight="1" x14ac:dyDescent="0.25">
      <c r="A27" s="163" t="s">
        <v>22</v>
      </c>
      <c r="B27" s="164" t="s">
        <v>32</v>
      </c>
      <c r="C27" s="100" t="s">
        <v>68</v>
      </c>
      <c r="D27" s="101">
        <v>1</v>
      </c>
      <c r="E27" s="102" t="s">
        <v>69</v>
      </c>
      <c r="F27" s="101">
        <v>1</v>
      </c>
      <c r="G27" s="102" t="s">
        <v>70</v>
      </c>
      <c r="H27" s="101">
        <v>1</v>
      </c>
      <c r="I27" s="102" t="s">
        <v>138</v>
      </c>
      <c r="J27" s="101">
        <v>1</v>
      </c>
      <c r="K27" s="102" t="s">
        <v>72</v>
      </c>
      <c r="L27" s="101">
        <v>1</v>
      </c>
      <c r="M27" s="102" t="s">
        <v>73</v>
      </c>
      <c r="N27" s="101">
        <v>1</v>
      </c>
      <c r="O27" s="102" t="s">
        <v>139</v>
      </c>
      <c r="P27" s="101"/>
      <c r="Q27" s="102"/>
      <c r="R27" s="101"/>
      <c r="S27" s="101"/>
      <c r="T27" s="103"/>
      <c r="U27" s="102"/>
      <c r="V27" s="166" t="s">
        <v>31</v>
      </c>
      <c r="W27" s="100">
        <v>24</v>
      </c>
    </row>
    <row r="28" spans="1:23" x14ac:dyDescent="0.25">
      <c r="A28" s="163"/>
      <c r="B28" s="164"/>
      <c r="C28" s="100" t="s">
        <v>75</v>
      </c>
      <c r="D28" s="104">
        <v>0.6</v>
      </c>
      <c r="E28" s="105" t="s">
        <v>140</v>
      </c>
      <c r="F28" s="104">
        <v>0.6</v>
      </c>
      <c r="G28" s="105" t="s">
        <v>141</v>
      </c>
      <c r="H28" s="104">
        <v>1</v>
      </c>
      <c r="I28" s="102" t="s">
        <v>138</v>
      </c>
      <c r="J28" s="104">
        <v>1</v>
      </c>
      <c r="K28" s="105" t="s">
        <v>78</v>
      </c>
      <c r="L28" s="101">
        <v>1</v>
      </c>
      <c r="M28" s="102" t="s">
        <v>73</v>
      </c>
      <c r="N28" s="101">
        <v>1</v>
      </c>
      <c r="O28" s="102" t="s">
        <v>142</v>
      </c>
      <c r="P28" s="104"/>
      <c r="Q28" s="105"/>
      <c r="R28" s="104"/>
      <c r="S28" s="104"/>
      <c r="T28" s="106"/>
      <c r="U28" s="105"/>
      <c r="V28" s="166"/>
      <c r="W28" s="100">
        <v>20.8</v>
      </c>
    </row>
    <row r="29" spans="1:23" x14ac:dyDescent="0.25">
      <c r="A29" s="163"/>
      <c r="B29" s="164"/>
      <c r="C29" s="100" t="s">
        <v>80</v>
      </c>
      <c r="D29" s="104">
        <v>0.4</v>
      </c>
      <c r="E29" s="105" t="s">
        <v>143</v>
      </c>
      <c r="F29" s="104">
        <v>0.5</v>
      </c>
      <c r="G29" s="105" t="s">
        <v>144</v>
      </c>
      <c r="H29" s="104">
        <v>1</v>
      </c>
      <c r="I29" s="102" t="s">
        <v>138</v>
      </c>
      <c r="J29" s="104">
        <v>0.8</v>
      </c>
      <c r="K29" s="105" t="s">
        <v>115</v>
      </c>
      <c r="L29" s="104">
        <v>0.9</v>
      </c>
      <c r="M29" s="105" t="s">
        <v>145</v>
      </c>
      <c r="N29" s="104">
        <v>1</v>
      </c>
      <c r="O29" s="102" t="s">
        <v>146</v>
      </c>
      <c r="P29" s="104"/>
      <c r="Q29" s="105"/>
      <c r="R29" s="104"/>
      <c r="S29" s="104"/>
      <c r="T29" s="106"/>
      <c r="U29" s="105"/>
      <c r="V29" s="166"/>
      <c r="W29" s="100">
        <v>18.3</v>
      </c>
    </row>
    <row r="30" spans="1:23" x14ac:dyDescent="0.25">
      <c r="A30" s="163"/>
      <c r="B30" s="164"/>
      <c r="C30" s="100" t="s">
        <v>86</v>
      </c>
      <c r="D30" s="104">
        <v>0.7</v>
      </c>
      <c r="E30" s="105" t="s">
        <v>147</v>
      </c>
      <c r="F30" s="104">
        <v>0.7</v>
      </c>
      <c r="G30" s="105" t="s">
        <v>148</v>
      </c>
      <c r="H30" s="104">
        <v>1</v>
      </c>
      <c r="I30" s="102" t="s">
        <v>138</v>
      </c>
      <c r="J30" s="104">
        <v>0.7</v>
      </c>
      <c r="K30" s="105" t="s">
        <v>149</v>
      </c>
      <c r="L30" s="104">
        <v>1</v>
      </c>
      <c r="M30" s="105" t="s">
        <v>73</v>
      </c>
      <c r="N30" s="104">
        <v>1</v>
      </c>
      <c r="O30" s="105" t="s">
        <v>146</v>
      </c>
      <c r="P30" s="104"/>
      <c r="Q30" s="105"/>
      <c r="R30" s="104"/>
      <c r="S30" s="104"/>
      <c r="T30" s="106"/>
      <c r="U30" s="105"/>
      <c r="V30" s="166"/>
      <c r="W30" s="100">
        <v>20.100000000000001</v>
      </c>
    </row>
    <row r="31" spans="1:23" x14ac:dyDescent="0.25">
      <c r="A31" s="163"/>
      <c r="B31" s="164"/>
      <c r="C31" s="100" t="s">
        <v>92</v>
      </c>
      <c r="D31" s="104">
        <v>0.5</v>
      </c>
      <c r="E31" s="105" t="s">
        <v>150</v>
      </c>
      <c r="F31" s="104">
        <v>0.6</v>
      </c>
      <c r="G31" s="105" t="s">
        <v>151</v>
      </c>
      <c r="H31" s="104">
        <v>1</v>
      </c>
      <c r="I31" s="102" t="s">
        <v>138</v>
      </c>
      <c r="J31" s="104">
        <v>0</v>
      </c>
      <c r="K31" s="105" t="s">
        <v>152</v>
      </c>
      <c r="L31" s="104">
        <v>1</v>
      </c>
      <c r="M31" s="105" t="s">
        <v>73</v>
      </c>
      <c r="N31" s="104">
        <v>1</v>
      </c>
      <c r="O31" s="105" t="s">
        <v>146</v>
      </c>
      <c r="P31" s="104"/>
      <c r="Q31" s="105"/>
      <c r="R31" s="104"/>
      <c r="S31" s="104"/>
      <c r="T31" s="106"/>
      <c r="U31" s="105"/>
      <c r="V31" s="166"/>
      <c r="W31" s="100">
        <v>15.4</v>
      </c>
    </row>
    <row r="32" spans="1:23" x14ac:dyDescent="0.25">
      <c r="A32" s="163"/>
      <c r="B32" s="164"/>
      <c r="C32" s="100" t="s">
        <v>97</v>
      </c>
      <c r="D32" s="104">
        <v>1</v>
      </c>
      <c r="E32" s="105" t="s">
        <v>153</v>
      </c>
      <c r="F32" s="104">
        <v>1</v>
      </c>
      <c r="G32" s="105" t="s">
        <v>154</v>
      </c>
      <c r="H32" s="104">
        <v>1</v>
      </c>
      <c r="I32" s="102" t="s">
        <v>138</v>
      </c>
      <c r="J32" s="104">
        <v>0.6</v>
      </c>
      <c r="K32" s="105" t="s">
        <v>155</v>
      </c>
      <c r="L32" s="104">
        <v>1</v>
      </c>
      <c r="M32" s="105" t="s">
        <v>73</v>
      </c>
      <c r="N32" s="104">
        <v>1</v>
      </c>
      <c r="O32" s="105" t="s">
        <v>146</v>
      </c>
      <c r="P32" s="104"/>
      <c r="Q32" s="105"/>
      <c r="R32" s="104"/>
      <c r="S32" s="104"/>
      <c r="T32" s="106"/>
      <c r="U32" s="105"/>
      <c r="V32" s="166"/>
      <c r="W32" s="100">
        <v>22</v>
      </c>
    </row>
    <row r="33" spans="1:23" x14ac:dyDescent="0.25">
      <c r="A33" s="163"/>
      <c r="B33" s="164"/>
      <c r="C33" s="100" t="s">
        <v>102</v>
      </c>
      <c r="D33" s="104">
        <v>0</v>
      </c>
      <c r="E33" s="105" t="s">
        <v>156</v>
      </c>
      <c r="F33" s="104">
        <v>0</v>
      </c>
      <c r="G33" s="105" t="s">
        <v>156</v>
      </c>
      <c r="H33" s="104">
        <v>0</v>
      </c>
      <c r="I33" s="105" t="s">
        <v>156</v>
      </c>
      <c r="J33" s="104">
        <v>0</v>
      </c>
      <c r="K33" s="105" t="s">
        <v>156</v>
      </c>
      <c r="L33" s="104">
        <v>0</v>
      </c>
      <c r="M33" s="105" t="s">
        <v>156</v>
      </c>
      <c r="N33" s="104">
        <v>0</v>
      </c>
      <c r="O33" s="105" t="s">
        <v>156</v>
      </c>
      <c r="P33" s="104"/>
      <c r="Q33" s="105"/>
      <c r="R33" s="104"/>
      <c r="S33" s="104"/>
      <c r="T33" s="106"/>
      <c r="U33" s="105"/>
      <c r="V33" s="166"/>
      <c r="W33" s="100">
        <v>0</v>
      </c>
    </row>
    <row r="34" spans="1:23" x14ac:dyDescent="0.25">
      <c r="A34" s="163"/>
      <c r="B34" s="164"/>
      <c r="C34" s="100" t="s">
        <v>67</v>
      </c>
      <c r="D34" s="104" t="s">
        <v>67</v>
      </c>
      <c r="E34" s="105" t="s">
        <v>67</v>
      </c>
      <c r="F34" s="104" t="s">
        <v>67</v>
      </c>
      <c r="G34" s="105" t="s">
        <v>67</v>
      </c>
      <c r="H34" s="104" t="s">
        <v>67</v>
      </c>
      <c r="I34" s="105" t="s">
        <v>67</v>
      </c>
      <c r="J34" s="104" t="s">
        <v>67</v>
      </c>
      <c r="K34" s="105" t="s">
        <v>67</v>
      </c>
      <c r="L34" s="104" t="s">
        <v>67</v>
      </c>
      <c r="M34" s="105" t="s">
        <v>67</v>
      </c>
      <c r="N34" s="104" t="s">
        <v>67</v>
      </c>
      <c r="O34" s="105" t="s">
        <v>67</v>
      </c>
      <c r="P34" s="104"/>
      <c r="Q34" s="105"/>
      <c r="R34" s="104"/>
      <c r="S34" s="104"/>
      <c r="T34" s="106"/>
      <c r="U34" s="105"/>
      <c r="V34" s="166"/>
      <c r="W34" s="100">
        <v>0</v>
      </c>
    </row>
    <row r="35" spans="1:23" x14ac:dyDescent="0.25">
      <c r="A35" s="163"/>
      <c r="B35" s="164"/>
      <c r="C35" s="100" t="s">
        <v>67</v>
      </c>
      <c r="D35" s="104" t="s">
        <v>67</v>
      </c>
      <c r="E35" s="105" t="s">
        <v>67</v>
      </c>
      <c r="F35" s="104" t="s">
        <v>67</v>
      </c>
      <c r="G35" s="105" t="s">
        <v>67</v>
      </c>
      <c r="H35" s="104" t="s">
        <v>67</v>
      </c>
      <c r="I35" s="105" t="s">
        <v>67</v>
      </c>
      <c r="J35" s="104" t="s">
        <v>67</v>
      </c>
      <c r="K35" s="105" t="s">
        <v>67</v>
      </c>
      <c r="L35" s="104" t="s">
        <v>67</v>
      </c>
      <c r="M35" s="105" t="s">
        <v>67</v>
      </c>
      <c r="N35" s="104" t="s">
        <v>67</v>
      </c>
      <c r="O35" s="105" t="s">
        <v>67</v>
      </c>
      <c r="P35" s="104"/>
      <c r="Q35" s="105"/>
      <c r="R35" s="104"/>
      <c r="S35" s="104"/>
      <c r="T35" s="106"/>
      <c r="U35" s="105"/>
      <c r="V35" s="166"/>
      <c r="W35" s="100">
        <v>0</v>
      </c>
    </row>
    <row r="36" spans="1:23" x14ac:dyDescent="0.25">
      <c r="A36" s="163"/>
      <c r="B36" s="165"/>
      <c r="C36" s="100" t="s">
        <v>67</v>
      </c>
      <c r="D36" s="107" t="s">
        <v>67</v>
      </c>
      <c r="E36" s="108" t="s">
        <v>67</v>
      </c>
      <c r="F36" s="107" t="s">
        <v>67</v>
      </c>
      <c r="G36" s="108" t="s">
        <v>67</v>
      </c>
      <c r="H36" s="107" t="s">
        <v>67</v>
      </c>
      <c r="I36" s="108" t="s">
        <v>67</v>
      </c>
      <c r="J36" s="107" t="s">
        <v>67</v>
      </c>
      <c r="K36" s="108" t="s">
        <v>67</v>
      </c>
      <c r="L36" s="107" t="s">
        <v>67</v>
      </c>
      <c r="M36" s="108" t="s">
        <v>67</v>
      </c>
      <c r="N36" s="107" t="s">
        <v>67</v>
      </c>
      <c r="O36" s="108" t="s">
        <v>67</v>
      </c>
      <c r="P36" s="107"/>
      <c r="Q36" s="108"/>
      <c r="R36" s="107"/>
      <c r="S36" s="107"/>
      <c r="T36" s="109"/>
      <c r="U36" s="108"/>
      <c r="V36" s="167"/>
      <c r="W36" s="100">
        <v>0</v>
      </c>
    </row>
    <row r="37" spans="1:23" ht="29.1" customHeight="1" x14ac:dyDescent="0.25">
      <c r="A37" s="163"/>
      <c r="B37" s="168" t="s">
        <v>11</v>
      </c>
      <c r="C37" s="169"/>
      <c r="D37" s="100">
        <v>16.8</v>
      </c>
      <c r="E37" s="100" t="s">
        <v>67</v>
      </c>
      <c r="F37" s="100">
        <v>17.600000000000001</v>
      </c>
      <c r="G37" s="100" t="s">
        <v>67</v>
      </c>
      <c r="H37" s="100">
        <v>30</v>
      </c>
      <c r="I37" s="100" t="s">
        <v>67</v>
      </c>
      <c r="J37" s="100">
        <v>20.5</v>
      </c>
      <c r="K37" s="100" t="s">
        <v>67</v>
      </c>
      <c r="L37" s="100">
        <v>17.7</v>
      </c>
      <c r="M37" s="100" t="s">
        <v>67</v>
      </c>
      <c r="N37" s="100">
        <v>18</v>
      </c>
      <c r="O37" s="100">
        <v>0</v>
      </c>
      <c r="P37" s="100"/>
      <c r="Q37" s="100"/>
      <c r="R37" s="100"/>
      <c r="S37" s="100"/>
      <c r="T37" s="100"/>
      <c r="U37" s="100"/>
      <c r="V37" s="110" t="s">
        <v>30</v>
      </c>
      <c r="W37" s="111">
        <v>120.6</v>
      </c>
    </row>
    <row r="40" spans="1:23" ht="21" x14ac:dyDescent="0.35">
      <c r="A40" s="1" t="s">
        <v>20</v>
      </c>
      <c r="B40" s="1"/>
    </row>
    <row r="41" spans="1:23" ht="21" x14ac:dyDescent="0.35">
      <c r="A41" s="1" t="s">
        <v>17</v>
      </c>
      <c r="B41" s="1"/>
    </row>
    <row r="42" spans="1:23" ht="21" x14ac:dyDescent="0.35">
      <c r="A42" s="1" t="s">
        <v>19</v>
      </c>
      <c r="B42" s="1"/>
    </row>
    <row r="43" spans="1:23" ht="21" x14ac:dyDescent="0.35">
      <c r="A43" s="1" t="s">
        <v>18</v>
      </c>
      <c r="B43" s="1"/>
    </row>
    <row r="44" spans="1:23" ht="21" x14ac:dyDescent="0.35">
      <c r="A44" s="1" t="s">
        <v>21</v>
      </c>
      <c r="B44" s="1"/>
    </row>
    <row r="45" spans="1:23" ht="21" x14ac:dyDescent="0.35">
      <c r="A45" s="1" t="s">
        <v>25</v>
      </c>
      <c r="B45" s="1"/>
    </row>
    <row r="46" spans="1:23" ht="21" x14ac:dyDescent="0.35">
      <c r="A46" s="1" t="s">
        <v>16</v>
      </c>
      <c r="B46" s="1"/>
    </row>
    <row r="47" spans="1:23" ht="21" x14ac:dyDescent="0.35">
      <c r="A47" s="1" t="s">
        <v>13</v>
      </c>
      <c r="B47" s="1"/>
    </row>
    <row r="48" spans="1:23" ht="21" x14ac:dyDescent="0.35">
      <c r="A48" s="1" t="s">
        <v>14</v>
      </c>
      <c r="B48" s="1"/>
    </row>
    <row r="49" spans="1:2" ht="21" x14ac:dyDescent="0.35">
      <c r="A49" s="1" t="s">
        <v>15</v>
      </c>
      <c r="B49" s="1"/>
    </row>
  </sheetData>
  <mergeCells count="24">
    <mergeCell ref="R2:S2"/>
    <mergeCell ref="T2:U2"/>
    <mergeCell ref="A5:A15"/>
    <mergeCell ref="B5:B14"/>
    <mergeCell ref="V5:V14"/>
    <mergeCell ref="B15:C15"/>
    <mergeCell ref="A1:C4"/>
    <mergeCell ref="D1:U1"/>
    <mergeCell ref="V1:W4"/>
    <mergeCell ref="D2:E2"/>
    <mergeCell ref="F2:G2"/>
    <mergeCell ref="H2:I2"/>
    <mergeCell ref="J2:K2"/>
    <mergeCell ref="L2:M2"/>
    <mergeCell ref="N2:O2"/>
    <mergeCell ref="P2:Q2"/>
    <mergeCell ref="A16:A26"/>
    <mergeCell ref="B16:B25"/>
    <mergeCell ref="V16:V25"/>
    <mergeCell ref="B26:C26"/>
    <mergeCell ref="A27:A37"/>
    <mergeCell ref="B27:B36"/>
    <mergeCell ref="V27:V36"/>
    <mergeCell ref="B37:C37"/>
  </mergeCells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Phase A</vt:lpstr>
      <vt:lpstr>Phase B</vt:lpstr>
      <vt:lpstr>Phase 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</dc:creator>
  <cp:keywords/>
  <dc:description/>
  <cp:lastModifiedBy>Dan Nguyen</cp:lastModifiedBy>
  <cp:revision/>
  <dcterms:created xsi:type="dcterms:W3CDTF">2021-08-03T06:46:35Z</dcterms:created>
  <dcterms:modified xsi:type="dcterms:W3CDTF">2021-08-18T10:09:27Z</dcterms:modified>
  <cp:category/>
  <cp:contentStatus/>
</cp:coreProperties>
</file>