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c20af0dc399b460a/my documents/GitHub/MO/lab6/"/>
    </mc:Choice>
  </mc:AlternateContent>
  <xr:revisionPtr revIDLastSave="2" documentId="8_{C2999295-6371-42E6-8840-4AC9C2FF9CCE}" xr6:coauthVersionLast="47" xr6:coauthVersionMax="47" xr10:uidLastSave="{944BDEA2-9A27-438C-B518-4A9F3EBC325F}"/>
  <bookViews>
    <workbookView xWindow="-108" yWindow="-108" windowWidth="23256" windowHeight="12576" activeTab="2" xr2:uid="{00000000-000D-0000-FFFF-FFFF00000000}"/>
  </bookViews>
  <sheets>
    <sheet name="Решение СЛАУ" sheetId="5" r:id="rId1"/>
    <sheet name="Решение АУ" sheetId="6" r:id="rId2"/>
    <sheet name="МНК" sheetId="8" r:id="rId3"/>
    <sheet name="Задача оптимизации" sheetId="9" r:id="rId4"/>
    <sheet name="Прикладная задача1" sheetId="10" r:id="rId5"/>
    <sheet name="Прикладная задача2" sheetId="11" r:id="rId6"/>
    <sheet name="Прикладная задача3" sheetId="12" r:id="rId7"/>
  </sheets>
  <definedNames>
    <definedName name="anscount" hidden="1">1</definedName>
    <definedName name="solver_adj" localSheetId="3" hidden="1">'Задача оптимизации'!$G$20:$G$21</definedName>
    <definedName name="solver_adj" localSheetId="2" hidden="1">МНК!$C$21:$C$22</definedName>
    <definedName name="solver_adj" localSheetId="4" hidden="1">'Прикладная задача1'!$C$17:$D$17</definedName>
    <definedName name="solver_adj" localSheetId="5" hidden="1">'Прикладная задача2'!$B$15:$C$15</definedName>
    <definedName name="solver_adj" localSheetId="6" hidden="1">'Прикладная задача3'!$B$16:$C$16</definedName>
    <definedName name="solver_adj" localSheetId="1" hidden="1">'Решение АУ'!$C$16</definedName>
    <definedName name="solver_adj" localSheetId="0" hidden="1">'Решение СЛАУ'!$C$16:$C$19</definedName>
    <definedName name="solver_cvg" localSheetId="3" hidden="1">0.0001</definedName>
    <definedName name="solver_cvg" localSheetId="2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1" hidden="1">0.0001</definedName>
    <definedName name="solver_cvg" localSheetId="0" hidden="1">0.0001</definedName>
    <definedName name="solver_drv" localSheetId="3" hidden="1">1</definedName>
    <definedName name="solver_drv" localSheetId="2" hidden="1">1</definedName>
    <definedName name="solver_drv" localSheetId="4" hidden="1">1</definedName>
    <definedName name="solver_drv" localSheetId="5" hidden="1">1</definedName>
    <definedName name="solver_drv" localSheetId="6" hidden="1">2</definedName>
    <definedName name="solver_drv" localSheetId="1" hidden="1">1</definedName>
    <definedName name="solver_drv" localSheetId="0" hidden="1">1</definedName>
    <definedName name="solver_eng" localSheetId="3" hidden="1">2</definedName>
    <definedName name="solver_eng" localSheetId="2" hidden="1">1</definedName>
    <definedName name="solver_eng" localSheetId="4" hidden="1">2</definedName>
    <definedName name="solver_eng" localSheetId="5" hidden="1">1</definedName>
    <definedName name="solver_eng" localSheetId="6" hidden="1">2</definedName>
    <definedName name="solver_eng" localSheetId="1" hidden="1">1</definedName>
    <definedName name="solver_eng" localSheetId="0" hidden="1">2</definedName>
    <definedName name="solver_est" localSheetId="3" hidden="1">1</definedName>
    <definedName name="solver_est" localSheetId="2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1" hidden="1">1</definedName>
    <definedName name="solver_est" localSheetId="0" hidden="1">1</definedName>
    <definedName name="solver_itr" localSheetId="3" hidden="1">2147483647</definedName>
    <definedName name="solver_itr" localSheetId="2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1" hidden="1">2147483647</definedName>
    <definedName name="solver_itr" localSheetId="0" hidden="1">2147483647</definedName>
    <definedName name="solver_lhs0" localSheetId="4" hidden="1">'Прикладная задача1'!$H$7</definedName>
    <definedName name="solver_lhs1" localSheetId="3" hidden="1">'Задача оптимизации'!$G$20</definedName>
    <definedName name="solver_lhs1" localSheetId="4" hidden="1">'Прикладная задача1'!$C$17</definedName>
    <definedName name="solver_lhs1" localSheetId="5" hidden="1">'Прикладная задача2'!$B$15</definedName>
    <definedName name="solver_lhs1" localSheetId="6" hidden="1">'Прикладная задача3'!$B$16</definedName>
    <definedName name="solver_lhs1" localSheetId="1" hidden="1">'Решение АУ'!$C$16</definedName>
    <definedName name="solver_lhs1" localSheetId="0" hidden="1">'Решение СЛАУ'!$C$23</definedName>
    <definedName name="solver_lhs2" localSheetId="3" hidden="1">'Задача оптимизации'!$G$21</definedName>
    <definedName name="solver_lhs2" localSheetId="4" hidden="1">'Прикладная задача1'!$D$17</definedName>
    <definedName name="solver_lhs2" localSheetId="5" hidden="1">'Прикладная задача2'!$C$15</definedName>
    <definedName name="solver_lhs2" localSheetId="6" hidden="1">'Прикладная задача3'!$C$16</definedName>
    <definedName name="solver_lhs2" localSheetId="1" hidden="1">'Решение АУ'!$C$16</definedName>
    <definedName name="solver_lhs2" localSheetId="0" hidden="1">'Решение СЛАУ'!$C$24</definedName>
    <definedName name="solver_lhs3" localSheetId="3" hidden="1">'Задача оптимизации'!$G$22</definedName>
    <definedName name="solver_lhs3" localSheetId="4" hidden="1">'Прикладная задача1'!$H$7</definedName>
    <definedName name="solver_lhs3" localSheetId="5" hidden="1">'Прикладная задача2'!$G$7</definedName>
    <definedName name="solver_lhs3" localSheetId="6" hidden="1">'Прикладная задача3'!$G$7</definedName>
    <definedName name="solver_lhs3" localSheetId="1" hidden="1">'Решение АУ'!$C$16</definedName>
    <definedName name="solver_lhs3" localSheetId="0" hidden="1">'Решение СЛАУ'!$C$25</definedName>
    <definedName name="solver_lhs4" localSheetId="3" hidden="1">'Задача оптимизации'!$G$23</definedName>
    <definedName name="solver_lhs4" localSheetId="4" hidden="1">'Прикладная задача1'!$H$8</definedName>
    <definedName name="solver_lhs4" localSheetId="5" hidden="1">'Прикладная задача2'!$G$8</definedName>
    <definedName name="solver_lhs4" localSheetId="6" hidden="1">'Прикладная задача3'!$G$8</definedName>
    <definedName name="solver_lhs4" localSheetId="0" hidden="1">'Решение СЛАУ'!$C$26</definedName>
    <definedName name="solver_lhs5" localSheetId="4" hidden="1">'Прикладная задача1'!$H$9</definedName>
    <definedName name="solver_lhs6" localSheetId="4" hidden="1">'Прикладная задача1'!$H$9</definedName>
    <definedName name="solver_lhs7" localSheetId="4" hidden="1">'Прикладная задача1'!$H$9</definedName>
    <definedName name="solver_mip" localSheetId="3" hidden="1">2147483647</definedName>
    <definedName name="solver_mip" localSheetId="2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1" hidden="1">2147483647</definedName>
    <definedName name="solver_mip" localSheetId="0" hidden="1">2147483647</definedName>
    <definedName name="solver_mni" localSheetId="3" hidden="1">30</definedName>
    <definedName name="solver_mni" localSheetId="2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1" hidden="1">30</definedName>
    <definedName name="solver_mni" localSheetId="0" hidden="1">30</definedName>
    <definedName name="solver_mrt" localSheetId="3" hidden="1">0.075</definedName>
    <definedName name="solver_mrt" localSheetId="2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1" hidden="1">0.075</definedName>
    <definedName name="solver_mrt" localSheetId="0" hidden="1">0.075</definedName>
    <definedName name="solver_msl" localSheetId="3" hidden="1">2</definedName>
    <definedName name="solver_msl" localSheetId="2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1" hidden="1">2</definedName>
    <definedName name="solver_msl" localSheetId="0" hidden="1">2</definedName>
    <definedName name="solver_neg" localSheetId="3" hidden="1">2</definedName>
    <definedName name="solver_neg" localSheetId="2" hidden="1">2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1" hidden="1">2</definedName>
    <definedName name="solver_neg" localSheetId="0" hidden="1">2</definedName>
    <definedName name="solver_nod" localSheetId="3" hidden="1">2147483647</definedName>
    <definedName name="solver_nod" localSheetId="2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1" hidden="1">2147483647</definedName>
    <definedName name="solver_nod" localSheetId="0" hidden="1">2147483647</definedName>
    <definedName name="solver_num" localSheetId="3" hidden="1">4</definedName>
    <definedName name="solver_num" localSheetId="2" hidden="1">0</definedName>
    <definedName name="solver_num" localSheetId="4" hidden="1">5</definedName>
    <definedName name="solver_num" localSheetId="5" hidden="1">4</definedName>
    <definedName name="solver_num" localSheetId="6" hidden="1">4</definedName>
    <definedName name="solver_num" localSheetId="1" hidden="1">2</definedName>
    <definedName name="solver_num" localSheetId="0" hidden="1">4</definedName>
    <definedName name="solver_nwt" localSheetId="3" hidden="1">1</definedName>
    <definedName name="solver_nwt" localSheetId="2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1" hidden="1">1</definedName>
    <definedName name="solver_nwt" localSheetId="0" hidden="1">1</definedName>
    <definedName name="solver_opt" localSheetId="3" hidden="1">'Задача оптимизации'!$G$24</definedName>
    <definedName name="solver_opt" localSheetId="2" hidden="1">МНК!$E$18</definedName>
    <definedName name="solver_opt" localSheetId="4" hidden="1">'Прикладная задача1'!$H$6</definedName>
    <definedName name="solver_opt" localSheetId="5" hidden="1">'Прикладная задача2'!$G$6</definedName>
    <definedName name="solver_opt" localSheetId="6" hidden="1">'Прикладная задача3'!$G$6</definedName>
    <definedName name="solver_opt" localSheetId="1" hidden="1">'Решение АУ'!$C$17</definedName>
    <definedName name="solver_opt" localSheetId="0" hidden="1">'Решение СЛАУ'!$C$20</definedName>
    <definedName name="solver_pre" localSheetId="3" hidden="1">0.000001</definedName>
    <definedName name="solver_pre" localSheetId="2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1" hidden="1">0.000001</definedName>
    <definedName name="solver_pre" localSheetId="0" hidden="1">0.000001</definedName>
    <definedName name="solver_rbv" localSheetId="3" hidden="1">1</definedName>
    <definedName name="solver_rbv" localSheetId="2" hidden="1">1</definedName>
    <definedName name="solver_rbv" localSheetId="4" hidden="1">1</definedName>
    <definedName name="solver_rbv" localSheetId="5" hidden="1">1</definedName>
    <definedName name="solver_rbv" localSheetId="6" hidden="1">2</definedName>
    <definedName name="solver_rbv" localSheetId="1" hidden="1">1</definedName>
    <definedName name="solver_rbv" localSheetId="0" hidden="1">1</definedName>
    <definedName name="solver_rel0" localSheetId="4" hidden="1">3</definedName>
    <definedName name="solver_rel1" localSheetId="3" hidden="1">3</definedName>
    <definedName name="solver_rel1" localSheetId="4" hidden="1">4</definedName>
    <definedName name="solver_rel1" localSheetId="5" hidden="1">4</definedName>
    <definedName name="solver_rel1" localSheetId="6" hidden="1">4</definedName>
    <definedName name="solver_rel1" localSheetId="1" hidden="1">1</definedName>
    <definedName name="solver_rel1" localSheetId="0" hidden="1">2</definedName>
    <definedName name="solver_rel2" localSheetId="3" hidden="1">3</definedName>
    <definedName name="solver_rel2" localSheetId="4" hidden="1">4</definedName>
    <definedName name="solver_rel2" localSheetId="5" hidden="1">4</definedName>
    <definedName name="solver_rel2" localSheetId="6" hidden="1">4</definedName>
    <definedName name="solver_rel2" localSheetId="1" hidden="1">3</definedName>
    <definedName name="solver_rel2" localSheetId="0" hidden="1">2</definedName>
    <definedName name="solver_rel3" localSheetId="3" hidden="1">3</definedName>
    <definedName name="solver_rel3" localSheetId="4" hidden="1">3</definedName>
    <definedName name="solver_rel3" localSheetId="5" hidden="1">3</definedName>
    <definedName name="solver_rel3" localSheetId="6" hidden="1">3</definedName>
    <definedName name="solver_rel3" localSheetId="1" hidden="1">3</definedName>
    <definedName name="solver_rel3" localSheetId="0" hidden="1">2</definedName>
    <definedName name="solver_rel4" localSheetId="3" hidden="1">1</definedName>
    <definedName name="solver_rel4" localSheetId="4" hidden="1">1</definedName>
    <definedName name="solver_rel4" localSheetId="5" hidden="1">1</definedName>
    <definedName name="solver_rel4" localSheetId="6" hidden="1">1</definedName>
    <definedName name="solver_rel4" localSheetId="0" hidden="1">2</definedName>
    <definedName name="solver_rel5" localSheetId="4" hidden="1">1</definedName>
    <definedName name="solver_rel6" localSheetId="4" hidden="1">1</definedName>
    <definedName name="solver_rel7" localSheetId="4" hidden="1">1</definedName>
    <definedName name="solver_rhs0" localSheetId="4" hidden="1">'Прикладная задача1'!#REF!</definedName>
    <definedName name="solver_rhs1" localSheetId="3" hidden="1">0</definedName>
    <definedName name="solver_rhs1" localSheetId="4" hidden="1">"целое"</definedName>
    <definedName name="solver_rhs1" localSheetId="5" hidden="1">"целое"</definedName>
    <definedName name="solver_rhs1" localSheetId="6" hidden="1">"целое"</definedName>
    <definedName name="solver_rhs1" localSheetId="1" hidden="1">'Решение АУ'!$H$9</definedName>
    <definedName name="solver_rhs1" localSheetId="0" hidden="1">'Решение СЛАУ'!$K$6</definedName>
    <definedName name="solver_rhs2" localSheetId="3" hidden="1">0</definedName>
    <definedName name="solver_rhs2" localSheetId="4" hidden="1">"целое"</definedName>
    <definedName name="solver_rhs2" localSheetId="5" hidden="1">"целое"</definedName>
    <definedName name="solver_rhs2" localSheetId="6" hidden="1">"целое"</definedName>
    <definedName name="solver_rhs2" localSheetId="1" hidden="1">'Решение АУ'!$H$8</definedName>
    <definedName name="solver_rhs2" localSheetId="0" hidden="1">'Решение СЛАУ'!$K$7</definedName>
    <definedName name="solver_rhs3" localSheetId="3" hidden="1">'Задача оптимизации'!$H$12</definedName>
    <definedName name="solver_rhs3" localSheetId="4" hidden="1">'Прикладная задача1'!$C$12</definedName>
    <definedName name="solver_rhs3" localSheetId="5" hidden="1">'Прикладная задача2'!$B$11</definedName>
    <definedName name="solver_rhs3" localSheetId="6" hidden="1">'Прикладная задача3'!$B$11</definedName>
    <definedName name="solver_rhs3" localSheetId="1" hidden="1">-3.9</definedName>
    <definedName name="solver_rhs3" localSheetId="0" hidden="1">'Решение СЛАУ'!$K$8</definedName>
    <definedName name="solver_rhs4" localSheetId="3" hidden="1">'Задача оптимизации'!$H$13</definedName>
    <definedName name="solver_rhs4" localSheetId="4" hidden="1">'Прикладная задача1'!$C$13</definedName>
    <definedName name="solver_rhs4" localSheetId="5" hidden="1">'Прикладная задача2'!$B$12</definedName>
    <definedName name="solver_rhs4" localSheetId="6" hidden="1">'Прикладная задача3'!$B$12</definedName>
    <definedName name="solver_rhs4" localSheetId="0" hidden="1">'Решение СЛАУ'!$K$9</definedName>
    <definedName name="solver_rhs5" localSheetId="4" hidden="1">'Прикладная задача1'!$C$14</definedName>
    <definedName name="solver_rhs6" localSheetId="4" hidden="1">'Прикладная задача1'!$C$14</definedName>
    <definedName name="solver_rhs7" localSheetId="4" hidden="1">'Прикладная задача1'!$C$14</definedName>
    <definedName name="solver_rlx" localSheetId="3" hidden="1">2</definedName>
    <definedName name="solver_rlx" localSheetId="2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1" hidden="1">2</definedName>
    <definedName name="solver_rlx" localSheetId="0" hidden="1">2</definedName>
    <definedName name="solver_rsd" localSheetId="3" hidden="1">0</definedName>
    <definedName name="solver_rsd" localSheetId="2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1" hidden="1">0</definedName>
    <definedName name="solver_rsd" localSheetId="0" hidden="1">0</definedName>
    <definedName name="solver_scl" localSheetId="3" hidden="1">1</definedName>
    <definedName name="solver_scl" localSheetId="2" hidden="1">1</definedName>
    <definedName name="solver_scl" localSheetId="4" hidden="1">1</definedName>
    <definedName name="solver_scl" localSheetId="5" hidden="1">1</definedName>
    <definedName name="solver_scl" localSheetId="6" hidden="1">2</definedName>
    <definedName name="solver_scl" localSheetId="1" hidden="1">1</definedName>
    <definedName name="solver_scl" localSheetId="0" hidden="1">1</definedName>
    <definedName name="solver_sho" localSheetId="3" hidden="1">2</definedName>
    <definedName name="solver_sho" localSheetId="2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1" hidden="1">2</definedName>
    <definedName name="solver_sho" localSheetId="0" hidden="1">2</definedName>
    <definedName name="solver_ssz" localSheetId="3" hidden="1">100</definedName>
    <definedName name="solver_ssz" localSheetId="2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1" hidden="1">100</definedName>
    <definedName name="solver_ssz" localSheetId="0" hidden="1">100</definedName>
    <definedName name="solver_tim" localSheetId="3" hidden="1">2147483647</definedName>
    <definedName name="solver_tim" localSheetId="2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1" hidden="1">2147483647</definedName>
    <definedName name="solver_tim" localSheetId="0" hidden="1">2147483647</definedName>
    <definedName name="solver_tol" localSheetId="3" hidden="1">0.01</definedName>
    <definedName name="solver_tol" localSheetId="2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1" hidden="1">0.01</definedName>
    <definedName name="solver_tol" localSheetId="0" hidden="1">0.01</definedName>
    <definedName name="solver_typ" localSheetId="3" hidden="1">1</definedName>
    <definedName name="solver_typ" localSheetId="2" hidden="1">2</definedName>
    <definedName name="solver_typ" localSheetId="4" hidden="1">1</definedName>
    <definedName name="solver_typ" localSheetId="5" hidden="1">2</definedName>
    <definedName name="solver_typ" localSheetId="6" hidden="1">1</definedName>
    <definedName name="solver_typ" localSheetId="1" hidden="1">3</definedName>
    <definedName name="solver_typ" localSheetId="0" hidden="1">2</definedName>
    <definedName name="solver_val" localSheetId="3" hidden="1">0</definedName>
    <definedName name="solver_val" localSheetId="2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1" hidden="1">0</definedName>
    <definedName name="solver_val" localSheetId="0" hidden="1">0</definedName>
    <definedName name="solver_ver" localSheetId="3" hidden="1">3</definedName>
    <definedName name="solver_ver" localSheetId="2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1" hidden="1">3</definedName>
    <definedName name="solver_ver" localSheetId="0" hidden="1">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12" l="1"/>
  <c r="G6" i="12" s="1"/>
  <c r="G7" i="12"/>
  <c r="G8" i="11"/>
  <c r="G7" i="11"/>
  <c r="G6" i="11"/>
  <c r="H9" i="10"/>
  <c r="H8" i="10"/>
  <c r="H7" i="10"/>
  <c r="H6" i="10"/>
  <c r="G22" i="9"/>
  <c r="G23" i="9"/>
  <c r="G24" i="9"/>
  <c r="C24" i="9"/>
  <c r="C23" i="9"/>
  <c r="C22" i="9"/>
  <c r="D17" i="8" l="1"/>
  <c r="E17" i="8" s="1"/>
  <c r="D16" i="8"/>
  <c r="E16" i="8" s="1"/>
  <c r="D15" i="8"/>
  <c r="E15" i="8" s="1"/>
  <c r="D14" i="8"/>
  <c r="E14" i="8" s="1"/>
  <c r="C28" i="6"/>
  <c r="C27" i="6"/>
  <c r="C26" i="6"/>
  <c r="C25" i="6"/>
  <c r="C24" i="6"/>
  <c r="C23" i="6"/>
  <c r="C22" i="6"/>
  <c r="C21" i="6"/>
  <c r="C17" i="6"/>
  <c r="E18" i="8" l="1"/>
  <c r="C26" i="5"/>
  <c r="C24" i="5"/>
  <c r="C20" i="5"/>
  <c r="C23" i="5"/>
  <c r="C25" i="5"/>
</calcChain>
</file>

<file path=xl/sharedStrings.xml><?xml version="1.0" encoding="utf-8"?>
<sst xmlns="http://schemas.openxmlformats.org/spreadsheetml/2006/main" count="161" uniqueCount="100">
  <si>
    <t>Дано:</t>
  </si>
  <si>
    <t>x1=</t>
  </si>
  <si>
    <t>x2=</t>
  </si>
  <si>
    <t>x3=</t>
  </si>
  <si>
    <t>x4=</t>
  </si>
  <si>
    <t>Решение:</t>
  </si>
  <si>
    <t>Студент</t>
  </si>
  <si>
    <t>x1  +</t>
  </si>
  <si>
    <t>x2  +</t>
  </si>
  <si>
    <t>x3  +</t>
  </si>
  <si>
    <t>x4  =</t>
  </si>
  <si>
    <t>a=</t>
  </si>
  <si>
    <t>b=</t>
  </si>
  <si>
    <t>x*=</t>
  </si>
  <si>
    <t>x  +</t>
  </si>
  <si>
    <t xml:space="preserve">  =  0</t>
  </si>
  <si>
    <r>
      <t>x</t>
    </r>
    <r>
      <rPr>
        <vertAlign val="superscript"/>
        <sz val="10"/>
        <rFont val="Arial"/>
        <family val="2"/>
        <charset val="204"/>
      </rPr>
      <t>3</t>
    </r>
    <r>
      <rPr>
        <sz val="10"/>
        <rFont val="Arial"/>
        <family val="2"/>
        <charset val="204"/>
      </rPr>
      <t xml:space="preserve">  +</t>
    </r>
  </si>
  <si>
    <r>
      <t>x</t>
    </r>
    <r>
      <rPr>
        <vertAlign val="superscript"/>
        <sz val="10"/>
        <rFont val="Arial"/>
        <family val="2"/>
        <charset val="204"/>
      </rPr>
      <t>2</t>
    </r>
    <r>
      <rPr>
        <sz val="10"/>
        <rFont val="Arial"/>
        <family val="2"/>
        <charset val="204"/>
      </rPr>
      <t xml:space="preserve">  +</t>
    </r>
  </si>
  <si>
    <t>1-е уравнение</t>
  </si>
  <si>
    <t>2-е уравнение</t>
  </si>
  <si>
    <t>3-е уравнение</t>
  </si>
  <si>
    <t>Решение системы</t>
  </si>
  <si>
    <t>Проверка</t>
  </si>
  <si>
    <t>4-е уравнение</t>
  </si>
  <si>
    <t>Критерий</t>
  </si>
  <si>
    <t>Псевдокритерий</t>
  </si>
  <si>
    <t>f(x*)=</t>
  </si>
  <si>
    <t>Данные для графика</t>
  </si>
  <si>
    <t>x</t>
  </si>
  <si>
    <t>f(x)</t>
  </si>
  <si>
    <t>АППРОКСИМАЦИЯ СЕТОЧНЫХ ФУНКЦИЙ МЕТОДОМ НАИМЕНЬШИХ КВАДРАТОВ</t>
  </si>
  <si>
    <t>Метод наименьших квадратов</t>
  </si>
  <si>
    <t>y</t>
  </si>
  <si>
    <t>A=</t>
  </si>
  <si>
    <t>B=</t>
  </si>
  <si>
    <t>Δ=</t>
  </si>
  <si>
    <t>Найти корень уравнения на заданном отрезке. Построить график функции f(x)</t>
  </si>
  <si>
    <t>F(x)</t>
  </si>
  <si>
    <r>
      <t>[ F(x)-y ]</t>
    </r>
    <r>
      <rPr>
        <b/>
        <vertAlign val="superscript"/>
        <sz val="10"/>
        <rFont val="Arial"/>
        <family val="2"/>
        <charset val="204"/>
      </rPr>
      <t>2</t>
    </r>
  </si>
  <si>
    <t>Система линейный алгебраических уравнений (СЛАУ)</t>
  </si>
  <si>
    <t>Найти решение СЛАУ</t>
  </si>
  <si>
    <t>РЕШЕНИЕ ЗАДАЧ ОПТИМИЗАЦИИ</t>
  </si>
  <si>
    <t>РЕШЕНИЕ  СИСТЕМ  ЛИНЕЙНЫХ  АЛГЕБРАИЧЕСКИХ УРАВНЕНИЙ (СЛАУ)</t>
  </si>
  <si>
    <t>m=</t>
  </si>
  <si>
    <t>n=</t>
  </si>
  <si>
    <r>
      <t>x</t>
    </r>
    <r>
      <rPr>
        <sz val="10"/>
        <rFont val="Arial"/>
        <family val="2"/>
        <charset val="204"/>
      </rPr>
      <t xml:space="preserve">  +</t>
    </r>
  </si>
  <si>
    <t>Найти решение задачи</t>
  </si>
  <si>
    <t>y*=</t>
  </si>
  <si>
    <t>f(X*)=</t>
  </si>
  <si>
    <t>Начальные параметры</t>
  </si>
  <si>
    <t>y   &lt;=</t>
  </si>
  <si>
    <t>Решение задачи поиска минимума</t>
  </si>
  <si>
    <t>Решение задачи поиска максимума</t>
  </si>
  <si>
    <t>----&gt; extr</t>
  </si>
  <si>
    <t>g1(X*)=</t>
  </si>
  <si>
    <t>g2(X*)=</t>
  </si>
  <si>
    <t>Задача линейного программирования</t>
  </si>
  <si>
    <t>y  &gt;=</t>
  </si>
  <si>
    <t>x &gt;= 0</t>
  </si>
  <si>
    <t>y &gt;= 0</t>
  </si>
  <si>
    <t>Ограничения</t>
  </si>
  <si>
    <t xml:space="preserve">f(X) = </t>
  </si>
  <si>
    <t xml:space="preserve">g1(X )= </t>
  </si>
  <si>
    <t xml:space="preserve">g2(X )= </t>
  </si>
  <si>
    <t>Алгебраическое уравнение</t>
  </si>
  <si>
    <t>Решение уравнения</t>
  </si>
  <si>
    <t>Компания "7 футов под килем"</t>
  </si>
  <si>
    <t>Доход компании от продажи путевок</t>
  </si>
  <si>
    <t>Всего для формирование экипажей имеется</t>
  </si>
  <si>
    <t>Использовано членов экипажа</t>
  </si>
  <si>
    <t>Всего закуплено горючего</t>
  </si>
  <si>
    <t>Израсходовано горючего</t>
  </si>
  <si>
    <t>Всего требуется обслужить пассажиров не менее</t>
  </si>
  <si>
    <t>Обслужено пассажиров</t>
  </si>
  <si>
    <t>3-х палубные теплоходы класса А</t>
  </si>
  <si>
    <t>2-х палубные теплоходы класса Б</t>
  </si>
  <si>
    <t>Кол-во пассажиров</t>
  </si>
  <si>
    <t>Экипаж</t>
  </si>
  <si>
    <t>Потребление горючего</t>
  </si>
  <si>
    <t>Стоимость путевки</t>
  </si>
  <si>
    <t>Кол-во теплоходов</t>
  </si>
  <si>
    <t>Известно</t>
  </si>
  <si>
    <t>Неизвестно</t>
  </si>
  <si>
    <t>РЕШЕНИЕ ПРИКЛАДНОЙ ЗАДАЧИ ОПТИМИЗАЦИИ №1</t>
  </si>
  <si>
    <t>Отрезок отделения корня</t>
  </si>
  <si>
    <t>РЕШЕНИЕ АЛГЕБРАИЧЕСКИХ УРАВНЕНИЙ</t>
  </si>
  <si>
    <r>
      <t xml:space="preserve">Аппроксимировать сеточную  функцию с помощью функции вида </t>
    </r>
    <r>
      <rPr>
        <i/>
        <u val="double"/>
        <sz val="14"/>
        <rFont val="Cambria"/>
        <family val="1"/>
        <charset val="204"/>
      </rPr>
      <t>F(x)=A</t>
    </r>
    <r>
      <rPr>
        <u val="double"/>
        <sz val="14"/>
        <rFont val="Cambria"/>
        <family val="1"/>
        <charset val="204"/>
      </rPr>
      <t>·</t>
    </r>
    <r>
      <rPr>
        <i/>
        <u val="double"/>
        <sz val="14"/>
        <rFont val="Cambria"/>
        <family val="1"/>
        <charset val="204"/>
      </rPr>
      <t>e</t>
    </r>
    <r>
      <rPr>
        <i/>
        <u val="double"/>
        <vertAlign val="superscript"/>
        <sz val="14"/>
        <rFont val="Cambria"/>
        <family val="1"/>
        <charset val="204"/>
      </rPr>
      <t>Bx</t>
    </r>
    <r>
      <rPr>
        <i/>
        <sz val="10"/>
        <rFont val="Arial"/>
        <family val="2"/>
        <charset val="204"/>
      </rPr>
      <t xml:space="preserve">, </t>
    </r>
  </si>
  <si>
    <t>построить график функций f(x) и F(x)</t>
  </si>
  <si>
    <t>Стрыгин Д.Д.</t>
  </si>
  <si>
    <t>РЕШЕНИЕ ПРИКЛАДНОЙ ЗАДАЧИ ОПТИМИЗАЦИИ №2</t>
  </si>
  <si>
    <t>Компания "Полеты во сне и наяву"</t>
  </si>
  <si>
    <t>Самолёты типа «Кукурузник»</t>
  </si>
  <si>
    <t>Самолёты типа «Як-40»</t>
  </si>
  <si>
    <t>Затраты на самолёты</t>
  </si>
  <si>
    <t>Затраты на использование</t>
  </si>
  <si>
    <t>Всего требуется обслужить пассажиров</t>
  </si>
  <si>
    <t>Кол-во самолётов</t>
  </si>
  <si>
    <t>РЕШЕНИЕ ПРИКЛАДНОЙ ЗАДАЧИ ОПТИМИЗАЦИИ №3</t>
  </si>
  <si>
    <t>Зарплата члена экипажа</t>
  </si>
  <si>
    <t>Доход компании от продажи билетов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</si>
</sst>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\ * #,##0.00_);_(&quot;$&quot;\ * \(#,##0.00\);_(&quot;$&quot;\ * &quot;-&quot;??_);_(@_)"/>
    <numFmt numFmtId="165" formatCode="General&quot; чел.&quot;"/>
    <numFmt numFmtId="166" formatCode="General&quot; галл.&quot;"/>
    <numFmt numFmtId="167" formatCode="0.00000"/>
  </numFmts>
  <fonts count="24" x14ac:knownFonts="1">
    <font>
      <sz val="10"/>
      <name val="Arial"/>
      <charset val="204"/>
    </font>
    <font>
      <sz val="10"/>
      <name val="Arial"/>
      <family val="2"/>
      <charset val="204"/>
    </font>
    <font>
      <b/>
      <i/>
      <sz val="12"/>
      <color indexed="10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b/>
      <i/>
      <sz val="10"/>
      <color indexed="30"/>
      <name val="Arial"/>
      <family val="2"/>
      <charset val="204"/>
    </font>
    <font>
      <b/>
      <i/>
      <sz val="10"/>
      <color indexed="12"/>
      <name val="Arial"/>
      <family val="2"/>
      <charset val="204"/>
    </font>
    <font>
      <b/>
      <i/>
      <sz val="12"/>
      <name val="Arial"/>
      <family val="2"/>
      <charset val="204"/>
    </font>
    <font>
      <b/>
      <sz val="14"/>
      <name val="Times New Roman"/>
      <family val="1"/>
      <charset val="204"/>
    </font>
    <font>
      <b/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b/>
      <sz val="10"/>
      <color indexed="10"/>
      <name val="Arial"/>
      <family val="2"/>
      <charset val="204"/>
    </font>
    <font>
      <i/>
      <sz val="10"/>
      <name val="Arial"/>
      <family val="2"/>
      <charset val="204"/>
    </font>
    <font>
      <b/>
      <sz val="11"/>
      <name val="Arial"/>
      <family val="2"/>
      <charset val="204"/>
    </font>
    <font>
      <b/>
      <vertAlign val="superscript"/>
      <sz val="10"/>
      <name val="Arial"/>
      <family val="2"/>
      <charset val="204"/>
    </font>
    <font>
      <b/>
      <i/>
      <sz val="11"/>
      <color indexed="12"/>
      <name val="Arial"/>
      <family val="2"/>
      <charset val="204"/>
    </font>
    <font>
      <b/>
      <sz val="10"/>
      <color indexed="18"/>
      <name val="Arial"/>
      <family val="2"/>
      <charset val="204"/>
    </font>
    <font>
      <b/>
      <sz val="9"/>
      <name val="Arial"/>
      <family val="2"/>
      <charset val="204"/>
    </font>
    <font>
      <i/>
      <u val="double"/>
      <sz val="14"/>
      <name val="Cambria"/>
      <family val="1"/>
      <charset val="204"/>
    </font>
    <font>
      <u val="double"/>
      <sz val="14"/>
      <name val="Cambria"/>
      <family val="1"/>
      <charset val="204"/>
    </font>
    <font>
      <i/>
      <u val="double"/>
      <vertAlign val="superscript"/>
      <sz val="14"/>
      <name val="Cambria"/>
      <family val="1"/>
      <charset val="204"/>
    </font>
    <font>
      <b/>
      <sz val="10"/>
      <color rgb="FFFF0000"/>
      <name val="Arial"/>
      <family val="2"/>
      <charset val="204"/>
    </font>
    <font>
      <b/>
      <i/>
      <sz val="14"/>
      <color theme="4" tint="-0.249977111117893"/>
      <name val="Arial"/>
      <family val="2"/>
      <charset val="204"/>
    </font>
    <font>
      <b/>
      <sz val="10"/>
      <color theme="0" tint="-0.1499984740745262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10"/>
      </left>
      <right/>
      <top style="thick">
        <color indexed="10"/>
      </top>
      <bottom style="thick">
        <color indexed="10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ck">
        <color theme="4" tint="-0.24994659260841701"/>
      </left>
      <right style="thin">
        <color indexed="64"/>
      </right>
      <top style="thick">
        <color theme="4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4" tint="-0.24994659260841701"/>
      </top>
      <bottom style="thin">
        <color indexed="64"/>
      </bottom>
      <diagonal/>
    </border>
    <border>
      <left style="thin">
        <color indexed="64"/>
      </left>
      <right style="thick">
        <color theme="4" tint="-0.24994659260841701"/>
      </right>
      <top style="thick">
        <color theme="4" tint="-0.24994659260841701"/>
      </top>
      <bottom style="thin">
        <color indexed="64"/>
      </bottom>
      <diagonal/>
    </border>
    <border>
      <left style="thick">
        <color theme="4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4" tint="-0.24994659260841701"/>
      </left>
      <right style="thin">
        <color indexed="64"/>
      </right>
      <top style="thin">
        <color indexed="64"/>
      </top>
      <bottom style="thick">
        <color theme="4" tint="-0.24994659260841701"/>
      </bottom>
      <diagonal/>
    </border>
    <border>
      <left style="thick">
        <color theme="4" tint="-0.24994659260841701"/>
      </left>
      <right style="thin">
        <color indexed="64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-0.2499465926084170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theme="4" tint="-0.2499465926084170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4" tint="-0.24994659260841701"/>
      </bottom>
      <diagonal/>
    </border>
    <border>
      <left style="thin">
        <color indexed="64"/>
      </left>
      <right style="thick">
        <color theme="4" tint="-0.24994659260841701"/>
      </right>
      <top style="thin">
        <color indexed="64"/>
      </top>
      <bottom style="thick">
        <color theme="4" tint="-0.24994659260841701"/>
      </bottom>
      <diagonal/>
    </border>
    <border>
      <left style="thin">
        <color indexed="64"/>
      </left>
      <right style="thick">
        <color theme="4" tint="-0.2499465926084170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n">
        <color indexed="64"/>
      </left>
      <right style="thick">
        <color theme="4" tint="-0.24994659260841701"/>
      </right>
      <top style="thick">
        <color theme="4" tint="-0.24994659260841701"/>
      </top>
      <bottom style="thick">
        <color theme="4" tint="-0.24994659260841701"/>
      </bottom>
      <diagonal/>
    </border>
    <border>
      <left style="double">
        <color rgb="FFFF0000"/>
      </left>
      <right/>
      <top style="double">
        <color rgb="FFFF0000"/>
      </top>
      <bottom/>
      <diagonal/>
    </border>
    <border>
      <left/>
      <right/>
      <top style="double">
        <color rgb="FFFF0000"/>
      </top>
      <bottom style="double">
        <color indexed="64"/>
      </bottom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 style="double">
        <color rgb="FFFF0000"/>
      </left>
      <right/>
      <top/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/>
      <top/>
      <bottom style="double">
        <color rgb="FFFF0000"/>
      </bottom>
      <diagonal/>
    </border>
    <border>
      <left/>
      <right style="double">
        <color rgb="FFFF0000"/>
      </right>
      <top/>
      <bottom style="double">
        <color rgb="FFFF0000"/>
      </bottom>
      <diagonal/>
    </border>
    <border>
      <left/>
      <right/>
      <top style="double">
        <color rgb="FFFF0000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theme="1"/>
      </bottom>
      <diagonal/>
    </border>
    <border>
      <left style="thick">
        <color theme="4" tint="-0.24994659260841701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theme="3"/>
      </top>
      <bottom style="thick">
        <color theme="4" tint="-0.24994659260841701"/>
      </bottom>
      <diagonal/>
    </border>
    <border>
      <left/>
      <right/>
      <top style="thick">
        <color theme="3"/>
      </top>
      <bottom/>
      <diagonal/>
    </border>
    <border>
      <left style="thick">
        <color theme="4" tint="-0.24994659260841701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4">
    <xf numFmtId="0" fontId="0" fillId="0" borderId="0" xfId="0"/>
    <xf numFmtId="0" fontId="11" fillId="2" borderId="1" xfId="0" applyFont="1" applyFill="1" applyBorder="1"/>
    <xf numFmtId="0" fontId="9" fillId="2" borderId="1" xfId="0" applyFont="1" applyFill="1" applyBorder="1"/>
    <xf numFmtId="167" fontId="4" fillId="3" borderId="1" xfId="0" applyNumberFormat="1" applyFont="1" applyFill="1" applyBorder="1"/>
    <xf numFmtId="0" fontId="0" fillId="0" borderId="0" xfId="0" applyFill="1" applyBorder="1"/>
    <xf numFmtId="0" fontId="4" fillId="0" borderId="0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0" borderId="0" xfId="0" applyBorder="1"/>
    <xf numFmtId="0" fontId="9" fillId="4" borderId="2" xfId="0" applyFont="1" applyFill="1" applyBorder="1" applyAlignment="1">
      <alignment horizontal="center"/>
    </xf>
    <xf numFmtId="0" fontId="9" fillId="0" borderId="0" xfId="0" applyFont="1" applyFill="1" applyBorder="1"/>
    <xf numFmtId="0" fontId="11" fillId="0" borderId="0" xfId="0" applyFont="1" applyFill="1" applyBorder="1"/>
    <xf numFmtId="167" fontId="0" fillId="0" borderId="2" xfId="0" applyNumberFormat="1" applyBorder="1"/>
    <xf numFmtId="167" fontId="0" fillId="0" borderId="1" xfId="0" applyNumberFormat="1" applyBorder="1"/>
    <xf numFmtId="167" fontId="21" fillId="0" borderId="1" xfId="0" applyNumberFormat="1" applyFont="1" applyBorder="1"/>
    <xf numFmtId="0" fontId="15" fillId="0" borderId="3" xfId="0" applyFont="1" applyBorder="1"/>
    <xf numFmtId="0" fontId="0" fillId="0" borderId="3" xfId="0" applyBorder="1"/>
    <xf numFmtId="0" fontId="15" fillId="0" borderId="0" xfId="0" applyFont="1" applyBorder="1"/>
    <xf numFmtId="0" fontId="17" fillId="0" borderId="0" xfId="0" applyFont="1" applyBorder="1" applyAlignment="1">
      <alignment horizontal="left" vertical="top" wrapText="1"/>
    </xf>
    <xf numFmtId="165" fontId="16" fillId="0" borderId="0" xfId="0" applyNumberFormat="1" applyFont="1" applyFill="1" applyBorder="1"/>
    <xf numFmtId="164" fontId="16" fillId="0" borderId="0" xfId="1" applyFont="1" applyFill="1" applyBorder="1"/>
    <xf numFmtId="0" fontId="16" fillId="0" borderId="0" xfId="1" applyNumberFormat="1" applyFont="1" applyFill="1" applyBorder="1"/>
    <xf numFmtId="0" fontId="9" fillId="0" borderId="0" xfId="0" applyFont="1" applyBorder="1" applyAlignment="1">
      <alignment wrapText="1"/>
    </xf>
    <xf numFmtId="0" fontId="2" fillId="0" borderId="4" xfId="0" applyFont="1" applyBorder="1" applyAlignment="1"/>
    <xf numFmtId="0" fontId="7" fillId="0" borderId="5" xfId="0" applyFont="1" applyBorder="1" applyAlignment="1"/>
    <xf numFmtId="165" fontId="16" fillId="0" borderId="0" xfId="0" applyNumberFormat="1" applyFont="1" applyFill="1" applyBorder="1" applyAlignment="1">
      <alignment vertical="center"/>
    </xf>
    <xf numFmtId="0" fontId="23" fillId="5" borderId="12" xfId="0" applyFont="1" applyFill="1" applyBorder="1" applyAlignment="1">
      <alignment vertical="center" wrapText="1"/>
    </xf>
    <xf numFmtId="0" fontId="17" fillId="0" borderId="13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7" xfId="0" applyFont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165" fontId="9" fillId="6" borderId="1" xfId="0" applyNumberFormat="1" applyFont="1" applyFill="1" applyBorder="1" applyAlignment="1">
      <alignment vertical="center"/>
    </xf>
    <xf numFmtId="165" fontId="9" fillId="6" borderId="19" xfId="0" applyNumberFormat="1" applyFont="1" applyFill="1" applyBorder="1" applyAlignment="1">
      <alignment vertical="center"/>
    </xf>
    <xf numFmtId="166" fontId="9" fillId="6" borderId="1" xfId="0" applyNumberFormat="1" applyFont="1" applyFill="1" applyBorder="1" applyAlignment="1">
      <alignment vertical="center"/>
    </xf>
    <xf numFmtId="166" fontId="9" fillId="6" borderId="19" xfId="0" applyNumberFormat="1" applyFont="1" applyFill="1" applyBorder="1" applyAlignment="1">
      <alignment vertical="center"/>
    </xf>
    <xf numFmtId="164" fontId="9" fillId="6" borderId="20" xfId="1" applyFont="1" applyFill="1" applyBorder="1" applyAlignment="1">
      <alignment vertical="center"/>
    </xf>
    <xf numFmtId="164" fontId="9" fillId="6" borderId="21" xfId="1" applyFont="1" applyFill="1" applyBorder="1" applyAlignment="1">
      <alignment vertical="center"/>
    </xf>
    <xf numFmtId="165" fontId="9" fillId="6" borderId="14" xfId="0" applyNumberFormat="1" applyFont="1" applyFill="1" applyBorder="1" applyAlignment="1">
      <alignment vertical="center"/>
    </xf>
    <xf numFmtId="165" fontId="9" fillId="6" borderId="22" xfId="0" applyNumberFormat="1" applyFont="1" applyFill="1" applyBorder="1" applyAlignment="1">
      <alignment vertical="center"/>
    </xf>
    <xf numFmtId="166" fontId="9" fillId="6" borderId="21" xfId="0" applyNumberFormat="1" applyFont="1" applyFill="1" applyBorder="1" applyAlignment="1">
      <alignment vertical="center"/>
    </xf>
    <xf numFmtId="164" fontId="21" fillId="7" borderId="7" xfId="1" applyFont="1" applyFill="1" applyBorder="1" applyAlignment="1">
      <alignment vertical="center"/>
    </xf>
    <xf numFmtId="165" fontId="21" fillId="7" borderId="1" xfId="0" applyNumberFormat="1" applyFont="1" applyFill="1" applyBorder="1" applyAlignment="1">
      <alignment vertical="center"/>
    </xf>
    <xf numFmtId="166" fontId="21" fillId="7" borderId="1" xfId="0" applyNumberFormat="1" applyFont="1" applyFill="1" applyBorder="1" applyAlignment="1">
      <alignment vertical="center"/>
    </xf>
    <xf numFmtId="167" fontId="0" fillId="8" borderId="1" xfId="0" applyNumberFormat="1" applyFill="1" applyBorder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2" fillId="0" borderId="0" xfId="0" applyFont="1" applyBorder="1"/>
    <xf numFmtId="0" fontId="4" fillId="0" borderId="0" xfId="0" applyFont="1" applyBorder="1"/>
    <xf numFmtId="0" fontId="12" fillId="0" borderId="0" xfId="0" applyFont="1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0" xfId="0" applyBorder="1" applyAlignment="1">
      <alignment horizontal="right"/>
    </xf>
    <xf numFmtId="167" fontId="21" fillId="0" borderId="0" xfId="0" applyNumberFormat="1" applyFont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167" fontId="4" fillId="8" borderId="1" xfId="0" applyNumberFormat="1" applyFont="1" applyFill="1" applyBorder="1"/>
    <xf numFmtId="0" fontId="5" fillId="0" borderId="0" xfId="0" applyFont="1" applyBorder="1"/>
    <xf numFmtId="0" fontId="4" fillId="0" borderId="0" xfId="0" applyFont="1" applyBorder="1" applyAlignment="1">
      <alignment horizontal="right"/>
    </xf>
    <xf numFmtId="0" fontId="12" fillId="0" borderId="0" xfId="0" applyFont="1" applyBorder="1"/>
    <xf numFmtId="0" fontId="6" fillId="0" borderId="0" xfId="0" applyFont="1" applyBorder="1"/>
    <xf numFmtId="0" fontId="9" fillId="0" borderId="0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4" fillId="0" borderId="0" xfId="0" quotePrefix="1" applyFont="1" applyFill="1" applyBorder="1"/>
    <xf numFmtId="0" fontId="8" fillId="0" borderId="27" xfId="0" applyFont="1" applyBorder="1" applyAlignment="1"/>
    <xf numFmtId="0" fontId="13" fillId="4" borderId="1" xfId="0" applyFont="1" applyFill="1" applyBorder="1" applyAlignment="1">
      <alignment horizontal="center"/>
    </xf>
    <xf numFmtId="0" fontId="9" fillId="8" borderId="23" xfId="1" applyNumberFormat="1" applyFont="1" applyFill="1" applyBorder="1" applyAlignment="1">
      <alignment vertical="center"/>
    </xf>
    <xf numFmtId="0" fontId="9" fillId="8" borderId="24" xfId="1" applyNumberFormat="1" applyFont="1" applyFill="1" applyBorder="1" applyAlignment="1">
      <alignment vertical="center"/>
    </xf>
    <xf numFmtId="0" fontId="22" fillId="0" borderId="0" xfId="0" applyFont="1" applyBorder="1"/>
    <xf numFmtId="2" fontId="4" fillId="3" borderId="1" xfId="0" applyNumberFormat="1" applyFont="1" applyFill="1" applyBorder="1"/>
    <xf numFmtId="0" fontId="2" fillId="0" borderId="4" xfId="0" applyFont="1" applyBorder="1"/>
    <xf numFmtId="0" fontId="7" fillId="0" borderId="5" xfId="0" applyFont="1" applyBorder="1"/>
    <xf numFmtId="0" fontId="22" fillId="0" borderId="0" xfId="0" applyFont="1"/>
    <xf numFmtId="0" fontId="2" fillId="0" borderId="0" xfId="0" applyFont="1"/>
    <xf numFmtId="165" fontId="16" fillId="0" borderId="0" xfId="0" applyNumberFormat="1" applyFont="1"/>
    <xf numFmtId="0" fontId="0" fillId="0" borderId="27" xfId="0" applyBorder="1" applyAlignment="1"/>
    <xf numFmtId="0" fontId="0" fillId="0" borderId="0" xfId="0" applyAlignment="1"/>
    <xf numFmtId="0" fontId="0" fillId="0" borderId="29" xfId="0" applyBorder="1" applyAlignment="1"/>
    <xf numFmtId="0" fontId="22" fillId="0" borderId="0" xfId="0" applyFont="1" applyAlignment="1"/>
    <xf numFmtId="0" fontId="2" fillId="0" borderId="0" xfId="0" applyFont="1" applyAlignment="1"/>
    <xf numFmtId="0" fontId="23" fillId="5" borderId="12" xfId="0" applyFont="1" applyFill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9" fillId="0" borderId="36" xfId="0" applyFont="1" applyBorder="1" applyAlignment="1">
      <alignment vertical="center"/>
    </xf>
    <xf numFmtId="0" fontId="17" fillId="0" borderId="0" xfId="0" applyFont="1" applyAlignment="1">
      <alignment horizontal="left" vertical="top"/>
    </xf>
    <xf numFmtId="0" fontId="0" fillId="0" borderId="3" xfId="0" applyBorder="1" applyAlignment="1"/>
    <xf numFmtId="0" fontId="0" fillId="0" borderId="37" xfId="0" applyBorder="1" applyAlignment="1"/>
    <xf numFmtId="0" fontId="9" fillId="0" borderId="38" xfId="0" applyFont="1" applyBorder="1" applyAlignment="1"/>
    <xf numFmtId="165" fontId="16" fillId="0" borderId="0" xfId="0" applyNumberFormat="1" applyFont="1" applyAlignment="1"/>
    <xf numFmtId="0" fontId="9" fillId="0" borderId="12" xfId="0" applyFont="1" applyBorder="1" applyAlignment="1">
      <alignment vertical="center"/>
    </xf>
    <xf numFmtId="164" fontId="16" fillId="0" borderId="0" xfId="1" applyFont="1" applyFill="1" applyBorder="1" applyAlignment="1"/>
    <xf numFmtId="0" fontId="9" fillId="0" borderId="39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0" fillId="0" borderId="31" xfId="0" applyBorder="1" applyAlignment="1"/>
    <xf numFmtId="0" fontId="0" fillId="0" borderId="32" xfId="0" applyBorder="1" applyAlignment="1"/>
    <xf numFmtId="165" fontId="9" fillId="6" borderId="1" xfId="0" applyNumberFormat="1" applyFont="1" applyFill="1" applyBorder="1" applyAlignment="1">
      <alignment vertical="center" wrapText="1"/>
    </xf>
    <xf numFmtId="165" fontId="9" fillId="6" borderId="19" xfId="0" applyNumberFormat="1" applyFont="1" applyFill="1" applyBorder="1" applyAlignment="1">
      <alignment vertical="center" wrapText="1"/>
    </xf>
    <xf numFmtId="164" fontId="9" fillId="6" borderId="1" xfId="0" applyNumberFormat="1" applyFont="1" applyFill="1" applyBorder="1" applyAlignment="1">
      <alignment vertical="center" wrapText="1"/>
    </xf>
    <xf numFmtId="164" fontId="9" fillId="6" borderId="19" xfId="0" applyNumberFormat="1" applyFont="1" applyFill="1" applyBorder="1" applyAlignment="1">
      <alignment vertical="center" wrapText="1"/>
    </xf>
    <xf numFmtId="164" fontId="9" fillId="6" borderId="21" xfId="0" applyNumberFormat="1" applyFont="1" applyFill="1" applyBorder="1" applyAlignment="1">
      <alignment vertical="center"/>
    </xf>
    <xf numFmtId="0" fontId="9" fillId="0" borderId="0" xfId="0" applyFont="1" applyAlignment="1">
      <alignment wrapText="1"/>
    </xf>
    <xf numFmtId="165" fontId="16" fillId="0" borderId="0" xfId="0" applyNumberFormat="1" applyFont="1" applyAlignment="1">
      <alignment vertical="center"/>
    </xf>
    <xf numFmtId="0" fontId="2" fillId="0" borderId="34" xfId="0" applyFont="1" applyBorder="1" applyAlignment="1">
      <alignment horizontal="right"/>
    </xf>
    <xf numFmtId="0" fontId="7" fillId="0" borderId="34" xfId="0" applyFont="1" applyBorder="1" applyAlignment="1">
      <alignment horizontal="center"/>
    </xf>
    <xf numFmtId="0" fontId="8" fillId="0" borderId="33" xfId="0" applyFont="1" applyBorder="1" applyAlignment="1">
      <alignment horizontal="center" wrapText="1"/>
    </xf>
    <xf numFmtId="0" fontId="8" fillId="0" borderId="35" xfId="0" applyFont="1" applyBorder="1" applyAlignment="1">
      <alignment horizontal="center" wrapTex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4" fillId="0" borderId="3" xfId="0" applyFont="1" applyBorder="1" applyAlignment="1">
      <alignment horizontal="right"/>
    </xf>
    <xf numFmtId="0" fontId="8" fillId="0" borderId="8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7" fillId="0" borderId="5" xfId="0" applyFont="1" applyBorder="1" applyAlignment="1">
      <alignment horizont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'Решение АУ'!$C$20</c:f>
              <c:strCache>
                <c:ptCount val="1"/>
                <c:pt idx="0">
                  <c:v>f(x)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'Решение АУ'!$B$21:$B$28</c:f>
              <c:numCache>
                <c:formatCode>General</c:formatCode>
                <c:ptCount val="8"/>
                <c:pt idx="0">
                  <c:v>-3.9</c:v>
                </c:pt>
                <c:pt idx="1">
                  <c:v>-3.7</c:v>
                </c:pt>
                <c:pt idx="2">
                  <c:v>-3.5</c:v>
                </c:pt>
                <c:pt idx="3">
                  <c:v>-3.3</c:v>
                </c:pt>
                <c:pt idx="4">
                  <c:v>-3.1</c:v>
                </c:pt>
                <c:pt idx="5">
                  <c:v>-2.8</c:v>
                </c:pt>
                <c:pt idx="6">
                  <c:v>-2.5</c:v>
                </c:pt>
                <c:pt idx="7">
                  <c:v>-2.2000000000000002</c:v>
                </c:pt>
              </c:numCache>
            </c:numRef>
          </c:cat>
          <c:val>
            <c:numRef>
              <c:f>'Решение АУ'!$C$21:$C$28</c:f>
              <c:numCache>
                <c:formatCode>General</c:formatCode>
                <c:ptCount val="8"/>
                <c:pt idx="0">
                  <c:v>-15.398999999999997</c:v>
                </c:pt>
                <c:pt idx="1">
                  <c:v>-10.773000000000003</c:v>
                </c:pt>
                <c:pt idx="2">
                  <c:v>-6.875</c:v>
                </c:pt>
                <c:pt idx="3">
                  <c:v>-3.657</c:v>
                </c:pt>
                <c:pt idx="4">
                  <c:v>-1.0710000000000015</c:v>
                </c:pt>
                <c:pt idx="5">
                  <c:v>1.7280000000000033</c:v>
                </c:pt>
                <c:pt idx="6">
                  <c:v>3.375</c:v>
                </c:pt>
                <c:pt idx="7">
                  <c:v>4.0319999999999983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2A-4A53-AB6B-C92FF2F79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7271503"/>
        <c:axId val="101727857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'Решение АУ'!$B$20</c15:sqref>
                        </c15:formulaRef>
                      </c:ext>
                    </c:extLst>
                    <c:strCache>
                      <c:ptCount val="1"/>
                      <c:pt idx="0">
                        <c:v>x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15875">
                      <a:solidFill>
                        <a:schemeClr val="accent1"/>
                      </a:solidFill>
                      <a:round/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'Решение АУ'!$B$21:$B$28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-3.9</c:v>
                      </c:pt>
                      <c:pt idx="1">
                        <c:v>-3.7</c:v>
                      </c:pt>
                      <c:pt idx="2">
                        <c:v>-3.5</c:v>
                      </c:pt>
                      <c:pt idx="3">
                        <c:v>-3.3</c:v>
                      </c:pt>
                      <c:pt idx="4">
                        <c:v>-3.1</c:v>
                      </c:pt>
                      <c:pt idx="5">
                        <c:v>-2.8</c:v>
                      </c:pt>
                      <c:pt idx="6">
                        <c:v>-2.5</c:v>
                      </c:pt>
                      <c:pt idx="7">
                        <c:v>-2.2000000000000002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'Решение АУ'!$B$21:$B$28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-3.9</c:v>
                      </c:pt>
                      <c:pt idx="1">
                        <c:v>-3.7</c:v>
                      </c:pt>
                      <c:pt idx="2">
                        <c:v>-3.5</c:v>
                      </c:pt>
                      <c:pt idx="3">
                        <c:v>-3.3</c:v>
                      </c:pt>
                      <c:pt idx="4">
                        <c:v>-3.1</c:v>
                      </c:pt>
                      <c:pt idx="5">
                        <c:v>-2.8</c:v>
                      </c:pt>
                      <c:pt idx="6">
                        <c:v>-2.5</c:v>
                      </c:pt>
                      <c:pt idx="7">
                        <c:v>-2.2000000000000002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12A-4A53-AB6B-C92FF2F7948C}"/>
                  </c:ext>
                </c:extLst>
              </c15:ser>
            </c15:filteredLineSeries>
          </c:ext>
        </c:extLst>
      </c:lineChart>
      <c:catAx>
        <c:axId val="1017271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7278575"/>
        <c:crosses val="autoZero"/>
        <c:auto val="1"/>
        <c:lblAlgn val="ctr"/>
        <c:lblOffset val="100"/>
        <c:noMultiLvlLbl val="0"/>
      </c:catAx>
      <c:valAx>
        <c:axId val="101727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727150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2"/>
          <c:tx>
            <c:strRef>
              <c:f>МНК!$D$13</c:f>
              <c:strCache>
                <c:ptCount val="1"/>
                <c:pt idx="0">
                  <c:v>F(x)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МНК!$D$14:$D$17</c:f>
              <c:numCache>
                <c:formatCode>0.00000</c:formatCode>
                <c:ptCount val="4"/>
                <c:pt idx="0">
                  <c:v>4.9657490259688268</c:v>
                </c:pt>
                <c:pt idx="1">
                  <c:v>6.3944887863699424</c:v>
                </c:pt>
                <c:pt idx="2">
                  <c:v>8.234303953980703</c:v>
                </c:pt>
                <c:pt idx="3">
                  <c:v>10.60346868557626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39-4CD2-B4B2-CB48D7F62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1241087"/>
        <c:axId val="651241503"/>
      </c:lineChart>
      <c:scatterChart>
        <c:scatterStyle val="lineMarker"/>
        <c:varyColors val="0"/>
        <c:ser>
          <c:idx val="3"/>
          <c:order val="3"/>
          <c:tx>
            <c:strRef>
              <c:f>МНК!$C$13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0070C0"/>
              </a:solidFill>
              <a:ln w="1587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МНК!$B$14:$B$17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МНК!$C$14:$C$17</c:f>
              <c:numCache>
                <c:formatCode>General</c:formatCode>
                <c:ptCount val="4"/>
                <c:pt idx="0">
                  <c:v>2</c:v>
                </c:pt>
                <c:pt idx="1">
                  <c:v>10</c:v>
                </c:pt>
                <c:pt idx="2">
                  <c:v>8</c:v>
                </c:pt>
                <c:pt idx="3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3B-456F-B7AE-55DD25D50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241087"/>
        <c:axId val="65124150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222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15875">
                      <a:solidFill>
                        <a:schemeClr val="accent1"/>
                      </a:solidFill>
                      <a:round/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МНК!$B$14:$B$17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2939-4CD2-B4B2-CB48D7F626E4}"/>
                  </c:ext>
                </c:extLst>
              </c15:ser>
            </c15:filteredScatterSeries>
            <c15:filteredScatterSeries>
              <c15:ser>
                <c:idx val="2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МНК!$E$13</c15:sqref>
                        </c15:formulaRef>
                      </c:ext>
                    </c:extLst>
                    <c:strCache>
                      <c:ptCount val="1"/>
                      <c:pt idx="0">
                        <c:v>[ F(x)-y ]2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rgbClr val="0070C0"/>
                    </a:solidFill>
                    <a:ln w="15875">
                      <a:solidFill>
                        <a:schemeClr val="accent3"/>
                      </a:solidFill>
                      <a:round/>
                    </a:ln>
                    <a:effectLst/>
                  </c:spPr>
                </c:marker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МНК!$E$14:$E$17</c15:sqref>
                        </c15:formulaRef>
                      </c:ext>
                    </c:extLst>
                    <c:numCache>
                      <c:formatCode>0.00000</c:formatCode>
                      <c:ptCount val="4"/>
                      <c:pt idx="0">
                        <c:v>8.7956672850350444</c:v>
                      </c:pt>
                      <c:pt idx="1">
                        <c:v>12.99971111161209</c:v>
                      </c:pt>
                      <c:pt idx="2">
                        <c:v>5.4898342850991405E-2</c:v>
                      </c:pt>
                      <c:pt idx="3">
                        <c:v>0.36417445447113905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2939-4CD2-B4B2-CB48D7F626E4}"/>
                  </c:ext>
                </c:extLst>
              </c15:ser>
            </c15:filteredScatterSeries>
          </c:ext>
        </c:extLst>
      </c:scatterChart>
      <c:catAx>
        <c:axId val="651241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1241503"/>
        <c:crosses val="autoZero"/>
        <c:auto val="1"/>
        <c:lblAlgn val="ctr"/>
        <c:lblOffset val="100"/>
        <c:noMultiLvlLbl val="0"/>
      </c:catAx>
      <c:valAx>
        <c:axId val="65124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1241087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12</xdr:row>
      <xdr:rowOff>0</xdr:rowOff>
    </xdr:from>
    <xdr:to>
      <xdr:col>11</xdr:col>
      <xdr:colOff>0</xdr:colOff>
      <xdr:row>31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A0F2E41-BB8B-ED16-7857-6009A34CE6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18</xdr:row>
      <xdr:rowOff>160020</xdr:rowOff>
    </xdr:from>
    <xdr:to>
      <xdr:col>10</xdr:col>
      <xdr:colOff>0</xdr:colOff>
      <xdr:row>38</xdr:row>
      <xdr:rowOff>152400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D28E8BE-9BF5-227C-B753-BFCD94C89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0.3229</cdr:x>
      <cdr:y>0.01595</cdr:y>
    </cdr:from>
    <cdr:to>
      <cdr:x>0.49315</cdr:x>
      <cdr:y>0.05011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328F2AE-3164-4764-6F14-2BA64848C2C3}"/>
            </a:ext>
          </a:extLst>
        </cdr:cNvPr>
        <cdr:cNvSpPr txBox="1"/>
      </cdr:nvSpPr>
      <cdr:spPr>
        <a:xfrm xmlns:a="http://schemas.openxmlformats.org/drawingml/2006/main">
          <a:off x="1257300" y="53340"/>
          <a:ext cx="662940" cy="114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workbookViewId="0">
      <selection activeCell="C17" sqref="C17"/>
    </sheetView>
  </sheetViews>
  <sheetFormatPr defaultRowHeight="13.2" x14ac:dyDescent="0.25"/>
  <cols>
    <col min="1" max="1" width="1.109375" customWidth="1"/>
    <col min="2" max="2" width="15.109375" bestFit="1" customWidth="1"/>
    <col min="3" max="3" width="10.6640625" customWidth="1"/>
    <col min="4" max="4" width="6.6640625" customWidth="1"/>
    <col min="5" max="5" width="10.6640625" customWidth="1"/>
    <col min="6" max="6" width="6.6640625" customWidth="1"/>
    <col min="7" max="7" width="10.6640625" customWidth="1"/>
    <col min="8" max="8" width="6.6640625" customWidth="1"/>
    <col min="9" max="9" width="10.6640625" customWidth="1"/>
    <col min="10" max="10" width="6.6640625" customWidth="1"/>
    <col min="11" max="11" width="10.6640625" customWidth="1"/>
    <col min="12" max="12" width="1.33203125" customWidth="1"/>
  </cols>
  <sheetData>
    <row r="1" spans="1:14" ht="20.100000000000001" customHeight="1" thickTop="1" x14ac:dyDescent="0.25">
      <c r="A1" s="50"/>
      <c r="B1" s="111" t="s">
        <v>42</v>
      </c>
      <c r="C1" s="111"/>
      <c r="D1" s="111"/>
      <c r="E1" s="111"/>
      <c r="F1" s="111"/>
      <c r="G1" s="111"/>
      <c r="H1" s="111"/>
      <c r="I1" s="111"/>
      <c r="J1" s="111"/>
      <c r="K1" s="111"/>
      <c r="L1" s="51"/>
    </row>
    <row r="2" spans="1:14" ht="20.100000000000001" customHeight="1" thickBot="1" x14ac:dyDescent="0.3">
      <c r="A2" s="5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53"/>
    </row>
    <row r="3" spans="1:14" ht="16.8" thickTop="1" thickBot="1" x14ac:dyDescent="0.35">
      <c r="A3" s="52"/>
      <c r="B3" s="109" t="s">
        <v>6</v>
      </c>
      <c r="C3" s="109"/>
      <c r="D3" s="110" t="s">
        <v>88</v>
      </c>
      <c r="E3" s="110"/>
      <c r="F3" s="110"/>
      <c r="G3" s="9"/>
      <c r="H3" s="9"/>
      <c r="I3" s="9"/>
      <c r="J3" s="9"/>
      <c r="K3" s="9"/>
      <c r="L3" s="53"/>
    </row>
    <row r="4" spans="1:14" ht="16.2" thickTop="1" x14ac:dyDescent="0.3">
      <c r="A4" s="52"/>
      <c r="B4" s="54" t="s">
        <v>0</v>
      </c>
      <c r="C4" s="9"/>
      <c r="D4" s="9"/>
      <c r="E4" s="9"/>
      <c r="F4" s="9"/>
      <c r="G4" s="9"/>
      <c r="H4" s="9"/>
      <c r="I4" s="9"/>
      <c r="J4" s="9"/>
      <c r="K4" s="9"/>
      <c r="L4" s="53"/>
    </row>
    <row r="5" spans="1:14" ht="13.8" x14ac:dyDescent="0.25">
      <c r="A5" s="52"/>
      <c r="B5" s="18" t="s">
        <v>39</v>
      </c>
      <c r="C5" s="18"/>
      <c r="D5" s="18"/>
      <c r="E5" s="18"/>
      <c r="F5" s="18"/>
      <c r="G5" s="9"/>
      <c r="H5" s="9"/>
      <c r="I5" s="9"/>
      <c r="J5" s="9"/>
      <c r="K5" s="9"/>
      <c r="L5" s="53"/>
    </row>
    <row r="6" spans="1:14" x14ac:dyDescent="0.25">
      <c r="A6" s="52"/>
      <c r="B6" s="9"/>
      <c r="C6" s="2">
        <v>1</v>
      </c>
      <c r="D6" s="55" t="s">
        <v>7</v>
      </c>
      <c r="E6" s="2">
        <v>-1</v>
      </c>
      <c r="F6" s="55" t="s">
        <v>8</v>
      </c>
      <c r="G6" s="2">
        <v>1</v>
      </c>
      <c r="H6" s="55" t="s">
        <v>9</v>
      </c>
      <c r="I6" s="2">
        <v>-4</v>
      </c>
      <c r="J6" s="55" t="s">
        <v>10</v>
      </c>
      <c r="K6" s="1">
        <v>2</v>
      </c>
      <c r="L6" s="53">
        <v>1</v>
      </c>
      <c r="M6" s="4"/>
      <c r="N6" s="4"/>
    </row>
    <row r="7" spans="1:14" x14ac:dyDescent="0.25">
      <c r="A7" s="52"/>
      <c r="B7" s="9"/>
      <c r="C7" s="2">
        <v>2</v>
      </c>
      <c r="D7" s="55" t="s">
        <v>7</v>
      </c>
      <c r="E7" s="2">
        <v>1</v>
      </c>
      <c r="F7" s="55" t="s">
        <v>8</v>
      </c>
      <c r="G7" s="2">
        <v>-5</v>
      </c>
      <c r="H7" s="55" t="s">
        <v>9</v>
      </c>
      <c r="I7" s="2">
        <v>1</v>
      </c>
      <c r="J7" s="55" t="s">
        <v>10</v>
      </c>
      <c r="K7" s="1">
        <v>1</v>
      </c>
      <c r="L7" s="53"/>
    </row>
    <row r="8" spans="1:14" x14ac:dyDescent="0.25">
      <c r="A8" s="52"/>
      <c r="B8" s="9"/>
      <c r="C8" s="2">
        <v>8</v>
      </c>
      <c r="D8" s="55" t="s">
        <v>7</v>
      </c>
      <c r="E8" s="2">
        <v>-1</v>
      </c>
      <c r="F8" s="55" t="s">
        <v>8</v>
      </c>
      <c r="G8" s="2">
        <v>-1</v>
      </c>
      <c r="H8" s="55" t="s">
        <v>9</v>
      </c>
      <c r="I8" s="2">
        <v>2</v>
      </c>
      <c r="J8" s="55" t="s">
        <v>10</v>
      </c>
      <c r="K8" s="1">
        <v>9</v>
      </c>
      <c r="L8" s="53"/>
    </row>
    <row r="9" spans="1:14" x14ac:dyDescent="0.25">
      <c r="A9" s="52"/>
      <c r="B9" s="9"/>
      <c r="C9" s="2">
        <v>1</v>
      </c>
      <c r="D9" s="55" t="s">
        <v>7</v>
      </c>
      <c r="E9" s="2">
        <v>6</v>
      </c>
      <c r="F9" s="55" t="s">
        <v>8</v>
      </c>
      <c r="G9" s="2">
        <v>-2</v>
      </c>
      <c r="H9" s="55" t="s">
        <v>9</v>
      </c>
      <c r="I9" s="2">
        <v>-2</v>
      </c>
      <c r="J9" s="55" t="s">
        <v>10</v>
      </c>
      <c r="K9" s="1">
        <v>-5</v>
      </c>
      <c r="L9" s="53"/>
    </row>
    <row r="10" spans="1:14" x14ac:dyDescent="0.25">
      <c r="A10" s="52"/>
      <c r="B10" s="9"/>
      <c r="C10" s="11"/>
      <c r="D10" s="5"/>
      <c r="E10" s="11"/>
      <c r="F10" s="5"/>
      <c r="G10" s="11"/>
      <c r="H10" s="5"/>
      <c r="I10" s="11"/>
      <c r="J10" s="5"/>
      <c r="K10" s="12"/>
      <c r="L10" s="53"/>
    </row>
    <row r="11" spans="1:14" x14ac:dyDescent="0.25">
      <c r="A11" s="52"/>
      <c r="B11" s="56" t="s">
        <v>40</v>
      </c>
      <c r="C11" s="11"/>
      <c r="D11" s="5"/>
      <c r="E11" s="11"/>
      <c r="F11" s="5"/>
      <c r="G11" s="11"/>
      <c r="H11" s="5"/>
      <c r="I11" s="11"/>
      <c r="J11" s="5"/>
      <c r="K11" s="12"/>
      <c r="L11" s="53"/>
    </row>
    <row r="12" spans="1:14" x14ac:dyDescent="0.25">
      <c r="A12" s="52"/>
      <c r="B12" s="4"/>
      <c r="C12" s="11"/>
      <c r="D12" s="5"/>
      <c r="E12" s="11"/>
      <c r="F12" s="5"/>
      <c r="G12" s="11"/>
      <c r="H12" s="5"/>
      <c r="I12" s="11"/>
      <c r="J12" s="5"/>
      <c r="K12" s="12"/>
      <c r="L12" s="53"/>
    </row>
    <row r="13" spans="1:14" ht="15.6" x14ac:dyDescent="0.3">
      <c r="A13" s="52"/>
      <c r="B13" s="54" t="s">
        <v>5</v>
      </c>
      <c r="C13" s="9"/>
      <c r="D13" s="9"/>
      <c r="E13" s="9"/>
      <c r="F13" s="9"/>
      <c r="G13" s="9"/>
      <c r="H13" s="9"/>
      <c r="I13" s="9"/>
      <c r="J13" s="9"/>
      <c r="K13" s="9"/>
      <c r="L13" s="53"/>
    </row>
    <row r="14" spans="1:14" s="4" customFormat="1" x14ac:dyDescent="0.25">
      <c r="A14" s="57"/>
      <c r="L14" s="58"/>
    </row>
    <row r="15" spans="1:14" s="4" customFormat="1" ht="13.8" x14ac:dyDescent="0.25">
      <c r="A15" s="57"/>
      <c r="B15" s="18" t="s">
        <v>21</v>
      </c>
      <c r="C15" s="18"/>
      <c r="D15" s="18"/>
      <c r="F15" s="18"/>
      <c r="G15" s="5"/>
      <c r="I15" s="5"/>
      <c r="K15" s="5"/>
      <c r="L15" s="58"/>
    </row>
    <row r="16" spans="1:14" s="4" customFormat="1" x14ac:dyDescent="0.25">
      <c r="A16" s="57"/>
      <c r="B16" s="59" t="s">
        <v>1</v>
      </c>
      <c r="C16" s="49">
        <v>0.99999999999999989</v>
      </c>
      <c r="E16" s="5"/>
      <c r="G16" s="5"/>
      <c r="I16" s="5"/>
      <c r="K16" s="5"/>
      <c r="L16" s="58"/>
    </row>
    <row r="17" spans="1:12" s="4" customFormat="1" x14ac:dyDescent="0.25">
      <c r="A17" s="57"/>
      <c r="B17" s="59" t="s">
        <v>2</v>
      </c>
      <c r="C17" s="49">
        <v>-1</v>
      </c>
      <c r="E17" s="5"/>
      <c r="G17" s="5"/>
      <c r="I17" s="5"/>
      <c r="K17" s="5"/>
      <c r="L17" s="58"/>
    </row>
    <row r="18" spans="1:12" s="4" customFormat="1" x14ac:dyDescent="0.25">
      <c r="A18" s="57"/>
      <c r="B18" s="59" t="s">
        <v>3</v>
      </c>
      <c r="C18" s="49">
        <v>0</v>
      </c>
      <c r="E18" s="5"/>
      <c r="G18" s="5"/>
      <c r="I18" s="5"/>
      <c r="K18" s="5"/>
      <c r="L18" s="58"/>
    </row>
    <row r="19" spans="1:12" s="4" customFormat="1" x14ac:dyDescent="0.25">
      <c r="A19" s="57"/>
      <c r="B19" s="59" t="s">
        <v>4</v>
      </c>
      <c r="C19" s="49">
        <v>0</v>
      </c>
      <c r="E19" s="5"/>
      <c r="G19" s="5"/>
      <c r="I19" s="5"/>
      <c r="K19" s="5"/>
      <c r="L19" s="58"/>
    </row>
    <row r="20" spans="1:12" s="4" customFormat="1" x14ac:dyDescent="0.25">
      <c r="A20" s="57"/>
      <c r="B20" s="9" t="s">
        <v>25</v>
      </c>
      <c r="C20" s="60">
        <f>C16+C17+C18+C19</f>
        <v>-1.1102230246251565E-16</v>
      </c>
      <c r="E20" s="5"/>
      <c r="L20" s="58"/>
    </row>
    <row r="21" spans="1:12" s="4" customFormat="1" x14ac:dyDescent="0.25">
      <c r="A21" s="57"/>
      <c r="L21" s="58"/>
    </row>
    <row r="22" spans="1:12" s="4" customFormat="1" ht="13.8" x14ac:dyDescent="0.25">
      <c r="A22" s="57"/>
      <c r="B22" s="18" t="s">
        <v>22</v>
      </c>
      <c r="E22"/>
      <c r="L22" s="58"/>
    </row>
    <row r="23" spans="1:12" s="4" customFormat="1" x14ac:dyDescent="0.25">
      <c r="A23" s="57"/>
      <c r="B23" s="9" t="s">
        <v>18</v>
      </c>
      <c r="C23" s="3">
        <f>C6*C16+E6*C17+G6*C18+I6*C19</f>
        <v>2</v>
      </c>
      <c r="E23"/>
      <c r="L23" s="58"/>
    </row>
    <row r="24" spans="1:12" s="4" customFormat="1" x14ac:dyDescent="0.25">
      <c r="A24" s="57"/>
      <c r="B24" s="9" t="s">
        <v>19</v>
      </c>
      <c r="C24" s="3">
        <f>C7*C16+E7*C17+G7*C18+I7*C19</f>
        <v>0.99999999999999978</v>
      </c>
      <c r="E24"/>
      <c r="L24" s="58"/>
    </row>
    <row r="25" spans="1:12" x14ac:dyDescent="0.25">
      <c r="A25" s="52"/>
      <c r="B25" s="9" t="s">
        <v>20</v>
      </c>
      <c r="C25" s="3">
        <f>C8*C16+E8*C17+G8*C18+I8*C19</f>
        <v>9</v>
      </c>
      <c r="D25" s="9"/>
      <c r="E25" s="9"/>
      <c r="F25" s="9"/>
      <c r="G25" s="9"/>
      <c r="H25" s="9"/>
      <c r="I25" s="9"/>
      <c r="J25" s="9"/>
      <c r="K25" s="9"/>
      <c r="L25" s="53"/>
    </row>
    <row r="26" spans="1:12" x14ac:dyDescent="0.25">
      <c r="A26" s="52"/>
      <c r="B26" s="9" t="s">
        <v>23</v>
      </c>
      <c r="C26" s="3">
        <f>C9*C16+E9*C17+G9*C18+I9*C19</f>
        <v>-5</v>
      </c>
      <c r="D26" s="9"/>
      <c r="E26" s="9"/>
      <c r="F26" s="9"/>
      <c r="G26" s="9"/>
      <c r="H26" s="9"/>
      <c r="I26" s="9"/>
      <c r="J26" s="9"/>
      <c r="K26" s="9"/>
      <c r="L26" s="53"/>
    </row>
    <row r="27" spans="1:12" ht="13.8" thickBot="1" x14ac:dyDescent="0.3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3"/>
    </row>
    <row r="28" spans="1:12" ht="13.8" thickTop="1" x14ac:dyDescent="0.25"/>
  </sheetData>
  <mergeCells count="3">
    <mergeCell ref="B3:C3"/>
    <mergeCell ref="D3:F3"/>
    <mergeCell ref="B1:K2"/>
  </mergeCells>
  <phoneticPr fontId="3" type="noConversion"/>
  <printOptions horizontalCentered="1"/>
  <pageMargins left="0" right="0" top="0.78740157480314965" bottom="0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"/>
  <sheetViews>
    <sheetView topLeftCell="A10" zoomScaleNormal="100" workbookViewId="0">
      <selection activeCell="C31" sqref="C31"/>
    </sheetView>
  </sheetViews>
  <sheetFormatPr defaultRowHeight="13.2" x14ac:dyDescent="0.25"/>
  <cols>
    <col min="1" max="1" width="1.33203125" customWidth="1"/>
    <col min="11" max="11" width="5.44140625" customWidth="1"/>
    <col min="12" max="12" width="1" customWidth="1"/>
  </cols>
  <sheetData>
    <row r="1" spans="1:12" ht="20.100000000000001" customHeight="1" thickTop="1" thickBot="1" x14ac:dyDescent="0.35">
      <c r="A1" s="50"/>
      <c r="B1" s="115" t="s">
        <v>85</v>
      </c>
      <c r="C1" s="115"/>
      <c r="D1" s="115"/>
      <c r="E1" s="115"/>
      <c r="F1" s="115"/>
      <c r="G1" s="115"/>
      <c r="H1" s="115"/>
      <c r="I1" s="115"/>
      <c r="J1" s="115"/>
      <c r="K1" s="115"/>
      <c r="L1" s="72"/>
    </row>
    <row r="2" spans="1:12" ht="16.8" thickTop="1" thickBot="1" x14ac:dyDescent="0.35">
      <c r="A2" s="52"/>
      <c r="B2" s="113" t="s">
        <v>6</v>
      </c>
      <c r="C2" s="114"/>
      <c r="D2" s="110" t="s">
        <v>88</v>
      </c>
      <c r="E2" s="110"/>
      <c r="F2" s="110"/>
      <c r="G2" s="9"/>
      <c r="H2" s="9"/>
      <c r="I2" s="9"/>
      <c r="J2" s="9"/>
      <c r="K2" s="9"/>
      <c r="L2" s="53"/>
    </row>
    <row r="3" spans="1:12" ht="16.2" thickTop="1" x14ac:dyDescent="0.3">
      <c r="A3" s="52"/>
      <c r="B3" s="54" t="s">
        <v>0</v>
      </c>
      <c r="C3" s="9"/>
      <c r="D3" s="9"/>
      <c r="E3" s="9"/>
      <c r="F3" s="9"/>
      <c r="G3" s="9"/>
      <c r="H3" s="9"/>
      <c r="I3" s="9"/>
      <c r="J3" s="9"/>
      <c r="K3" s="9"/>
      <c r="L3" s="53"/>
    </row>
    <row r="4" spans="1:12" ht="13.8" x14ac:dyDescent="0.25">
      <c r="A4" s="52"/>
      <c r="B4" s="18" t="s">
        <v>64</v>
      </c>
      <c r="C4" s="9"/>
      <c r="D4" s="9"/>
      <c r="E4" s="9"/>
      <c r="F4" s="9"/>
      <c r="G4" s="9"/>
      <c r="H4" s="9"/>
      <c r="I4" s="9"/>
      <c r="J4" s="9"/>
      <c r="K4" s="9"/>
      <c r="L4" s="53"/>
    </row>
    <row r="5" spans="1:12" x14ac:dyDescent="0.25">
      <c r="A5" s="52"/>
      <c r="B5" s="65"/>
      <c r="C5" s="9"/>
      <c r="D5" s="9"/>
      <c r="E5" s="4"/>
      <c r="F5" s="55"/>
      <c r="G5" s="9"/>
      <c r="H5" s="9"/>
      <c r="I5" s="9"/>
      <c r="J5" s="9"/>
      <c r="K5" s="9"/>
      <c r="L5" s="53"/>
    </row>
    <row r="6" spans="1:12" ht="15.6" x14ac:dyDescent="0.25">
      <c r="A6" s="52"/>
      <c r="B6" s="2">
        <v>1</v>
      </c>
      <c r="C6" s="55" t="s">
        <v>16</v>
      </c>
      <c r="D6" s="2">
        <v>2</v>
      </c>
      <c r="E6" s="5" t="s">
        <v>17</v>
      </c>
      <c r="F6" s="2">
        <v>-5</v>
      </c>
      <c r="G6" s="55" t="s">
        <v>14</v>
      </c>
      <c r="H6" s="2">
        <v>-6</v>
      </c>
      <c r="I6" s="55" t="s">
        <v>15</v>
      </c>
      <c r="J6" s="9"/>
      <c r="K6" s="9"/>
      <c r="L6" s="53"/>
    </row>
    <row r="7" spans="1:12" x14ac:dyDescent="0.25">
      <c r="A7" s="52"/>
      <c r="B7" s="9"/>
      <c r="C7" s="9"/>
      <c r="D7" s="9"/>
      <c r="E7" s="9"/>
      <c r="F7" s="9"/>
      <c r="G7" s="9"/>
      <c r="H7" s="9"/>
      <c r="I7" s="9"/>
      <c r="J7" s="9"/>
      <c r="K7" s="9"/>
      <c r="L7" s="53"/>
    </row>
    <row r="8" spans="1:12" ht="13.8" x14ac:dyDescent="0.25">
      <c r="A8" s="52"/>
      <c r="B8" s="18" t="s">
        <v>84</v>
      </c>
      <c r="C8" s="9"/>
      <c r="D8" s="9"/>
      <c r="E8" s="9"/>
      <c r="F8" s="9"/>
      <c r="G8" s="66" t="s">
        <v>11</v>
      </c>
      <c r="H8" s="2">
        <v>-3.9</v>
      </c>
      <c r="I8" s="9"/>
      <c r="J8" s="9"/>
      <c r="K8" s="9"/>
      <c r="L8" s="53"/>
    </row>
    <row r="9" spans="1:12" x14ac:dyDescent="0.25">
      <c r="A9" s="52"/>
      <c r="B9" s="9"/>
      <c r="C9" s="9"/>
      <c r="D9" s="9"/>
      <c r="E9" s="9"/>
      <c r="F9" s="9"/>
      <c r="G9" s="66" t="s">
        <v>12</v>
      </c>
      <c r="H9" s="2">
        <v>-2.2000000000000002</v>
      </c>
      <c r="I9" s="9"/>
      <c r="J9" s="9"/>
      <c r="K9" s="9"/>
      <c r="L9" s="53"/>
    </row>
    <row r="10" spans="1:12" x14ac:dyDescent="0.25">
      <c r="A10" s="52"/>
      <c r="B10" s="9"/>
      <c r="C10" s="9"/>
      <c r="D10" s="9"/>
      <c r="E10" s="9"/>
      <c r="F10" s="9"/>
      <c r="G10" s="9"/>
      <c r="H10" s="9"/>
      <c r="I10" s="9"/>
      <c r="J10" s="9"/>
      <c r="K10" s="9"/>
      <c r="L10" s="53"/>
    </row>
    <row r="11" spans="1:12" x14ac:dyDescent="0.25">
      <c r="A11" s="52"/>
      <c r="B11" s="67" t="s">
        <v>36</v>
      </c>
      <c r="C11" s="9"/>
      <c r="D11" s="9"/>
      <c r="E11" s="9"/>
      <c r="F11" s="9"/>
      <c r="G11" s="9"/>
      <c r="H11" s="9"/>
      <c r="I11" s="9"/>
      <c r="J11" s="9"/>
      <c r="K11" s="9"/>
      <c r="L11" s="53"/>
    </row>
    <row r="12" spans="1:12" x14ac:dyDescent="0.25">
      <c r="A12" s="52"/>
      <c r="B12" s="67"/>
      <c r="C12" s="9"/>
      <c r="D12" s="9"/>
      <c r="E12" s="9"/>
      <c r="F12" s="9"/>
      <c r="G12" s="9"/>
      <c r="H12" s="9"/>
      <c r="I12" s="9"/>
      <c r="J12" s="9"/>
      <c r="K12" s="9"/>
      <c r="L12" s="53"/>
    </row>
    <row r="13" spans="1:12" ht="15.6" x14ac:dyDescent="0.3">
      <c r="A13" s="52"/>
      <c r="B13" s="54" t="s">
        <v>5</v>
      </c>
      <c r="C13" s="9"/>
      <c r="D13" s="9"/>
      <c r="E13" s="9"/>
      <c r="F13" s="9"/>
      <c r="G13" s="9"/>
      <c r="H13" s="9"/>
      <c r="I13" s="9"/>
      <c r="J13" s="9"/>
      <c r="K13" s="9"/>
      <c r="L13" s="53"/>
    </row>
    <row r="14" spans="1:12" x14ac:dyDescent="0.25">
      <c r="A14" s="52"/>
      <c r="B14" s="9"/>
      <c r="C14" s="9"/>
      <c r="D14" s="9"/>
      <c r="E14" s="9"/>
      <c r="F14" s="9"/>
      <c r="G14" s="9"/>
      <c r="H14" s="9"/>
      <c r="I14" s="9"/>
      <c r="J14" s="9"/>
      <c r="K14" s="9"/>
      <c r="L14" s="53"/>
    </row>
    <row r="15" spans="1:12" ht="13.8" x14ac:dyDescent="0.25">
      <c r="A15" s="52"/>
      <c r="B15" s="18" t="s">
        <v>65</v>
      </c>
      <c r="C15" s="9"/>
      <c r="D15" s="9"/>
      <c r="E15" s="68"/>
      <c r="F15" s="9"/>
      <c r="G15" s="9"/>
      <c r="H15" s="9"/>
      <c r="I15" s="9"/>
      <c r="J15" s="9"/>
      <c r="K15" s="9"/>
      <c r="L15" s="53"/>
    </row>
    <row r="16" spans="1:12" x14ac:dyDescent="0.25">
      <c r="A16" s="52"/>
      <c r="B16" s="66" t="s">
        <v>13</v>
      </c>
      <c r="C16" s="64">
        <v>-2.9999994081264023</v>
      </c>
      <c r="D16" s="9"/>
      <c r="E16" s="9"/>
      <c r="F16" s="9"/>
      <c r="G16" s="9"/>
      <c r="H16" s="9"/>
      <c r="I16" s="9"/>
      <c r="J16" s="9"/>
      <c r="K16" s="9"/>
      <c r="L16" s="53"/>
    </row>
    <row r="17" spans="1:12" x14ac:dyDescent="0.25">
      <c r="A17" s="52"/>
      <c r="B17" s="66" t="s">
        <v>26</v>
      </c>
      <c r="C17" s="3">
        <f>B6*C16^3+D6*C16^2+F6*C16+H6</f>
        <v>5.9187335228472193E-6</v>
      </c>
      <c r="D17" s="9"/>
      <c r="E17" s="9"/>
      <c r="F17" s="9"/>
      <c r="G17" s="9"/>
      <c r="H17" s="9"/>
      <c r="I17" s="9"/>
      <c r="J17" s="9"/>
      <c r="K17" s="9"/>
      <c r="L17" s="53"/>
    </row>
    <row r="18" spans="1:12" x14ac:dyDescent="0.25">
      <c r="A18" s="52"/>
      <c r="B18" s="9"/>
      <c r="C18" s="9"/>
      <c r="D18" s="9"/>
      <c r="E18" s="9"/>
      <c r="F18" s="9"/>
      <c r="G18" s="9"/>
      <c r="H18" s="9"/>
      <c r="I18" s="9"/>
      <c r="J18" s="9"/>
      <c r="K18" s="9"/>
      <c r="L18" s="53"/>
    </row>
    <row r="19" spans="1:12" ht="13.8" x14ac:dyDescent="0.25">
      <c r="A19" s="52"/>
      <c r="B19" s="18" t="s">
        <v>27</v>
      </c>
      <c r="C19" s="9"/>
      <c r="D19" s="9"/>
      <c r="E19" s="9"/>
      <c r="F19" s="9"/>
      <c r="G19" s="9"/>
      <c r="H19" s="9"/>
      <c r="I19" s="9"/>
      <c r="J19" s="9"/>
      <c r="K19" s="9"/>
      <c r="L19" s="53"/>
    </row>
    <row r="20" spans="1:12" x14ac:dyDescent="0.25">
      <c r="A20" s="52"/>
      <c r="B20" s="8" t="s">
        <v>28</v>
      </c>
      <c r="C20" s="8" t="s">
        <v>29</v>
      </c>
      <c r="D20" s="9"/>
      <c r="E20" s="9"/>
      <c r="F20" s="9"/>
      <c r="G20" s="9"/>
      <c r="H20" s="9"/>
      <c r="I20" s="9"/>
      <c r="J20" s="9"/>
      <c r="K20" s="9"/>
      <c r="L20" s="53"/>
    </row>
    <row r="21" spans="1:12" x14ac:dyDescent="0.25">
      <c r="A21" s="52"/>
      <c r="B21" s="7">
        <v>-3.9</v>
      </c>
      <c r="C21" s="7">
        <f>B6*B21^3+D6*B21^2+F6*B21+H6</f>
        <v>-15.398999999999997</v>
      </c>
      <c r="D21" s="9"/>
      <c r="E21" s="9"/>
      <c r="F21" s="9"/>
      <c r="G21" s="9"/>
      <c r="H21" s="9"/>
      <c r="I21" s="9"/>
      <c r="J21" s="9"/>
      <c r="K21" s="9"/>
      <c r="L21" s="53"/>
    </row>
    <row r="22" spans="1:12" x14ac:dyDescent="0.25">
      <c r="A22" s="52"/>
      <c r="B22" s="7">
        <v>-3.7</v>
      </c>
      <c r="C22" s="7">
        <f>B6*B22^3+D6*B22^2+F6*B22+H6</f>
        <v>-10.773000000000003</v>
      </c>
      <c r="D22" s="9"/>
      <c r="E22" s="9"/>
      <c r="F22" s="9"/>
      <c r="G22" s="9"/>
      <c r="H22" s="9"/>
      <c r="I22" s="9"/>
      <c r="J22" s="9"/>
      <c r="K22" s="9"/>
      <c r="L22" s="53"/>
    </row>
    <row r="23" spans="1:12" x14ac:dyDescent="0.25">
      <c r="A23" s="52"/>
      <c r="B23" s="7">
        <v>-3.5</v>
      </c>
      <c r="C23" s="7">
        <f>B6*B23^3+D6*B23^2+F6*B23+H6</f>
        <v>-6.875</v>
      </c>
      <c r="D23" s="9"/>
      <c r="E23" s="9"/>
      <c r="F23" s="9"/>
      <c r="G23" s="9"/>
      <c r="H23" s="9"/>
      <c r="I23" s="9"/>
      <c r="J23" s="9"/>
      <c r="K23" s="9"/>
      <c r="L23" s="53"/>
    </row>
    <row r="24" spans="1:12" x14ac:dyDescent="0.25">
      <c r="A24" s="52"/>
      <c r="B24" s="7">
        <v>-3.3</v>
      </c>
      <c r="C24" s="7">
        <f>B6*B24^3+D6*B24^2+F6*B24+H6</f>
        <v>-3.657</v>
      </c>
      <c r="D24" s="9"/>
      <c r="E24" s="9"/>
      <c r="F24" s="9"/>
      <c r="G24" s="9"/>
      <c r="H24" s="9"/>
      <c r="I24" s="9"/>
      <c r="J24" s="9"/>
      <c r="K24" s="9"/>
      <c r="L24" s="53"/>
    </row>
    <row r="25" spans="1:12" x14ac:dyDescent="0.25">
      <c r="A25" s="52"/>
      <c r="B25" s="7">
        <v>-3.1</v>
      </c>
      <c r="C25" s="7">
        <f>B6*B25^3+D6*B25^2+F6*B25+H6</f>
        <v>-1.0710000000000015</v>
      </c>
      <c r="D25" s="9"/>
      <c r="E25" s="9"/>
      <c r="F25" s="9"/>
      <c r="G25" s="9"/>
      <c r="H25" s="9"/>
      <c r="I25" s="9"/>
      <c r="J25" s="9"/>
      <c r="K25" s="9"/>
      <c r="L25" s="53"/>
    </row>
    <row r="26" spans="1:12" x14ac:dyDescent="0.25">
      <c r="A26" s="52"/>
      <c r="B26" s="7">
        <v>-2.8</v>
      </c>
      <c r="C26" s="7">
        <f>B6*B26^3+D6*B26^2+F6*B26+H6</f>
        <v>1.7280000000000033</v>
      </c>
      <c r="D26" s="9"/>
      <c r="E26" s="9"/>
      <c r="F26" s="9"/>
      <c r="G26" s="9"/>
      <c r="H26" s="9"/>
      <c r="I26" s="9"/>
      <c r="J26" s="9"/>
      <c r="K26" s="9"/>
      <c r="L26" s="53"/>
    </row>
    <row r="27" spans="1:12" x14ac:dyDescent="0.25">
      <c r="A27" s="52"/>
      <c r="B27" s="7">
        <v>-2.5</v>
      </c>
      <c r="C27" s="7">
        <f>B6*B27^3+D6*B27^2+F6*B27+H6</f>
        <v>3.375</v>
      </c>
      <c r="D27" s="9"/>
      <c r="E27" s="9"/>
      <c r="F27" s="9"/>
      <c r="G27" s="9"/>
      <c r="H27" s="9"/>
      <c r="I27" s="9"/>
      <c r="J27" s="9"/>
      <c r="K27" s="9"/>
      <c r="L27" s="53"/>
    </row>
    <row r="28" spans="1:12" x14ac:dyDescent="0.25">
      <c r="A28" s="52"/>
      <c r="B28" s="7">
        <v>-2.2000000000000002</v>
      </c>
      <c r="C28" s="7">
        <f>B6*B28^3+D6*B28^2+F6*B28+H6</f>
        <v>4.0319999999999983</v>
      </c>
      <c r="D28" s="9"/>
      <c r="E28" s="9"/>
      <c r="F28" s="9"/>
      <c r="G28" s="9"/>
      <c r="H28" s="9"/>
      <c r="I28" s="9"/>
      <c r="J28" s="9"/>
      <c r="K28" s="9"/>
      <c r="L28" s="53"/>
    </row>
    <row r="29" spans="1:12" x14ac:dyDescent="0.25">
      <c r="A29" s="52"/>
      <c r="B29" s="9"/>
      <c r="C29" s="9"/>
      <c r="D29" s="9"/>
      <c r="E29" s="9"/>
      <c r="F29" s="9"/>
      <c r="G29" s="9"/>
      <c r="H29" s="9"/>
      <c r="I29" s="9"/>
      <c r="J29" s="9"/>
      <c r="K29" s="9"/>
      <c r="L29" s="53"/>
    </row>
    <row r="30" spans="1:12" x14ac:dyDescent="0.25">
      <c r="A30" s="52"/>
      <c r="B30" s="9"/>
      <c r="C30" s="9"/>
      <c r="D30" s="9"/>
      <c r="E30" s="9"/>
      <c r="F30" s="9"/>
      <c r="G30" s="9"/>
      <c r="H30" s="9"/>
      <c r="I30" s="9"/>
      <c r="J30" s="9"/>
      <c r="K30" s="9"/>
      <c r="L30" s="53"/>
    </row>
    <row r="31" spans="1:12" x14ac:dyDescent="0.25">
      <c r="A31" s="52"/>
      <c r="B31" s="9"/>
      <c r="C31" s="9"/>
      <c r="D31" s="9"/>
      <c r="E31" s="9"/>
      <c r="F31" s="9"/>
      <c r="G31" s="9"/>
      <c r="H31" s="9"/>
      <c r="I31" s="9"/>
      <c r="J31" s="9"/>
      <c r="K31" s="9"/>
      <c r="L31" s="53"/>
    </row>
    <row r="32" spans="1:12" x14ac:dyDescent="0.25">
      <c r="A32" s="52"/>
      <c r="B32" s="9"/>
      <c r="C32" s="9"/>
      <c r="D32" s="9"/>
      <c r="E32" s="9"/>
      <c r="F32" s="9"/>
      <c r="G32" s="9"/>
      <c r="H32" s="9"/>
      <c r="I32" s="9"/>
      <c r="J32" s="9"/>
      <c r="K32" s="9"/>
      <c r="L32" s="53"/>
    </row>
    <row r="33" spans="1:12" x14ac:dyDescent="0.25">
      <c r="A33" s="52"/>
      <c r="B33" s="9"/>
      <c r="C33" s="9"/>
      <c r="D33" s="9"/>
      <c r="E33" s="9"/>
      <c r="F33" s="9"/>
      <c r="G33" s="9"/>
      <c r="H33" s="9"/>
      <c r="I33" s="9"/>
      <c r="J33" s="9"/>
      <c r="K33" s="9"/>
      <c r="L33" s="53"/>
    </row>
    <row r="34" spans="1:12" x14ac:dyDescent="0.25">
      <c r="A34" s="52"/>
      <c r="B34" s="9"/>
      <c r="C34" s="9"/>
      <c r="D34" s="9"/>
      <c r="E34" s="9"/>
      <c r="F34" s="9"/>
      <c r="G34" s="9"/>
      <c r="H34" s="9"/>
      <c r="I34" s="9"/>
      <c r="J34" s="9"/>
      <c r="K34" s="9"/>
      <c r="L34" s="53"/>
    </row>
    <row r="35" spans="1:12" x14ac:dyDescent="0.25">
      <c r="A35" s="52"/>
      <c r="B35" s="9"/>
      <c r="C35" s="9"/>
      <c r="D35" s="9"/>
      <c r="E35" s="9"/>
      <c r="F35" s="9"/>
      <c r="G35" s="9"/>
      <c r="H35" s="9"/>
      <c r="I35" s="9"/>
      <c r="J35" s="9"/>
      <c r="K35" s="9"/>
      <c r="L35" s="53"/>
    </row>
    <row r="36" spans="1:12" x14ac:dyDescent="0.25">
      <c r="A36" s="52"/>
      <c r="B36" s="9"/>
      <c r="C36" s="9"/>
      <c r="D36" s="9"/>
      <c r="E36" s="9"/>
      <c r="F36" s="9"/>
      <c r="G36" s="9"/>
      <c r="H36" s="9"/>
      <c r="I36" s="9"/>
      <c r="J36" s="9"/>
      <c r="K36" s="9"/>
      <c r="L36" s="53"/>
    </row>
    <row r="37" spans="1:12" ht="13.8" thickBot="1" x14ac:dyDescent="0.3">
      <c r="A37" s="61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3"/>
    </row>
    <row r="38" spans="1:12" ht="13.8" thickTop="1" x14ac:dyDescent="0.25"/>
  </sheetData>
  <mergeCells count="3">
    <mergeCell ref="D2:F2"/>
    <mergeCell ref="B2:C2"/>
    <mergeCell ref="B1:K1"/>
  </mergeCells>
  <phoneticPr fontId="0" type="noConversion"/>
  <printOptions horizontalCentered="1"/>
  <pageMargins left="0.59055118110236227" right="0" top="0.39370078740157483" bottom="0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1"/>
  <sheetViews>
    <sheetView tabSelected="1" topLeftCell="A10" workbookViewId="0">
      <selection activeCell="I14" sqref="I14"/>
    </sheetView>
  </sheetViews>
  <sheetFormatPr defaultRowHeight="13.2" x14ac:dyDescent="0.25"/>
  <cols>
    <col min="1" max="1" width="1.6640625" customWidth="1"/>
    <col min="4" max="4" width="10.5546875" customWidth="1"/>
    <col min="5" max="5" width="12.44140625" bestFit="1" customWidth="1"/>
    <col min="11" max="11" width="1.6640625" customWidth="1"/>
  </cols>
  <sheetData>
    <row r="1" spans="1:11" ht="20.100000000000001" customHeight="1" thickTop="1" x14ac:dyDescent="0.25">
      <c r="A1" s="50"/>
      <c r="B1" s="111" t="s">
        <v>30</v>
      </c>
      <c r="C1" s="111"/>
      <c r="D1" s="111"/>
      <c r="E1" s="111"/>
      <c r="F1" s="111"/>
      <c r="G1" s="111"/>
      <c r="H1" s="111"/>
      <c r="I1" s="111"/>
      <c r="J1" s="111"/>
      <c r="K1" s="51"/>
    </row>
    <row r="2" spans="1:11" ht="20.100000000000001" customHeight="1" thickBot="1" x14ac:dyDescent="0.3">
      <c r="A2" s="52"/>
      <c r="B2" s="120"/>
      <c r="C2" s="120"/>
      <c r="D2" s="120"/>
      <c r="E2" s="120"/>
      <c r="F2" s="120"/>
      <c r="G2" s="120"/>
      <c r="H2" s="120"/>
      <c r="I2" s="120"/>
      <c r="J2" s="120"/>
      <c r="K2" s="53"/>
    </row>
    <row r="3" spans="1:11" ht="16.8" thickTop="1" thickBot="1" x14ac:dyDescent="0.35">
      <c r="A3" s="52"/>
      <c r="B3" s="113" t="s">
        <v>6</v>
      </c>
      <c r="C3" s="114"/>
      <c r="D3" s="116" t="s">
        <v>88</v>
      </c>
      <c r="E3" s="117"/>
      <c r="F3" s="118"/>
      <c r="G3" s="9"/>
      <c r="H3" s="9"/>
      <c r="I3" s="9"/>
      <c r="J3" s="9"/>
      <c r="K3" s="53"/>
    </row>
    <row r="4" spans="1:11" ht="16.2" thickTop="1" x14ac:dyDescent="0.3">
      <c r="A4" s="52"/>
      <c r="B4" s="54" t="s">
        <v>0</v>
      </c>
      <c r="C4" s="9"/>
      <c r="D4" s="9"/>
      <c r="E4" s="9"/>
      <c r="F4" s="9"/>
      <c r="G4" s="9"/>
      <c r="H4" s="9"/>
      <c r="I4" s="9"/>
      <c r="J4" s="9"/>
      <c r="K4" s="53"/>
    </row>
    <row r="5" spans="1:11" x14ac:dyDescent="0.25">
      <c r="A5" s="52"/>
      <c r="B5" s="69" t="s">
        <v>28</v>
      </c>
      <c r="C5" s="2">
        <v>1</v>
      </c>
      <c r="D5" s="2">
        <v>2</v>
      </c>
      <c r="E5" s="2">
        <v>3</v>
      </c>
      <c r="F5" s="2">
        <v>4</v>
      </c>
      <c r="G5" s="9"/>
      <c r="H5" s="9"/>
      <c r="I5" s="9"/>
      <c r="J5" s="9"/>
      <c r="K5" s="53"/>
    </row>
    <row r="6" spans="1:11" x14ac:dyDescent="0.25">
      <c r="A6" s="52"/>
      <c r="B6" s="69" t="s">
        <v>29</v>
      </c>
      <c r="C6" s="2">
        <v>4</v>
      </c>
      <c r="D6" s="2">
        <v>10</v>
      </c>
      <c r="E6" s="2">
        <v>8</v>
      </c>
      <c r="F6" s="2">
        <v>10</v>
      </c>
      <c r="G6" s="9"/>
      <c r="H6" s="9"/>
      <c r="I6" s="9"/>
      <c r="J6" s="9"/>
      <c r="K6" s="53"/>
    </row>
    <row r="7" spans="1:11" x14ac:dyDescent="0.25">
      <c r="A7" s="52"/>
      <c r="B7" s="66"/>
      <c r="C7" s="9"/>
      <c r="D7" s="9"/>
      <c r="E7" s="9"/>
      <c r="F7" s="9"/>
      <c r="G7" s="9"/>
      <c r="H7" s="9"/>
      <c r="I7" s="9"/>
      <c r="J7" s="9"/>
      <c r="K7" s="53"/>
    </row>
    <row r="8" spans="1:11" ht="19.2" x14ac:dyDescent="0.3">
      <c r="A8" s="52"/>
      <c r="B8" s="70" t="s">
        <v>86</v>
      </c>
      <c r="C8" s="9"/>
      <c r="D8" s="9"/>
      <c r="E8" s="9"/>
      <c r="F8" s="9"/>
      <c r="G8" s="9"/>
      <c r="H8" s="9"/>
      <c r="I8" s="9"/>
      <c r="J8" s="9"/>
      <c r="K8" s="53"/>
    </row>
    <row r="9" spans="1:11" x14ac:dyDescent="0.25">
      <c r="A9" s="52"/>
      <c r="B9" s="67" t="s">
        <v>87</v>
      </c>
      <c r="C9" s="9"/>
      <c r="D9" s="9"/>
      <c r="E9" s="9"/>
      <c r="F9" s="9"/>
      <c r="G9" s="9"/>
      <c r="H9" s="9"/>
      <c r="I9" s="9"/>
      <c r="J9" s="9"/>
      <c r="K9" s="53"/>
    </row>
    <row r="10" spans="1:11" ht="15.6" x14ac:dyDescent="0.3">
      <c r="A10" s="52"/>
      <c r="B10" s="54" t="s">
        <v>5</v>
      </c>
      <c r="C10" s="9"/>
      <c r="D10" s="9"/>
      <c r="E10" s="9"/>
      <c r="F10" s="9"/>
      <c r="G10" s="9"/>
      <c r="H10" s="9"/>
      <c r="I10" s="9"/>
      <c r="J10" s="9"/>
      <c r="K10" s="53"/>
    </row>
    <row r="11" spans="1:11" x14ac:dyDescent="0.25">
      <c r="A11" s="52"/>
      <c r="B11" s="9"/>
      <c r="C11" s="9"/>
      <c r="D11" s="9"/>
      <c r="E11" s="9"/>
      <c r="F11" s="9"/>
      <c r="G11" s="9"/>
      <c r="H11" s="9"/>
      <c r="I11" s="9"/>
      <c r="J11" s="9"/>
      <c r="K11" s="53"/>
    </row>
    <row r="12" spans="1:11" ht="13.8" x14ac:dyDescent="0.25">
      <c r="A12" s="52"/>
      <c r="B12" s="18" t="s">
        <v>31</v>
      </c>
      <c r="C12" s="9"/>
      <c r="D12" s="9"/>
      <c r="E12" s="9"/>
      <c r="F12" s="9"/>
      <c r="G12" s="9"/>
      <c r="H12" s="9"/>
      <c r="I12" s="9"/>
      <c r="J12" s="9"/>
      <c r="K12" s="53"/>
    </row>
    <row r="13" spans="1:11" ht="15.6" x14ac:dyDescent="0.25">
      <c r="A13" s="52"/>
      <c r="B13" s="73" t="s">
        <v>28</v>
      </c>
      <c r="C13" s="8" t="s">
        <v>32</v>
      </c>
      <c r="D13" s="10" t="s">
        <v>37</v>
      </c>
      <c r="E13" s="8" t="s">
        <v>38</v>
      </c>
      <c r="F13" s="9"/>
      <c r="G13" s="9"/>
      <c r="H13" s="9"/>
      <c r="I13" s="9"/>
      <c r="J13" s="9"/>
      <c r="K13" s="53"/>
    </row>
    <row r="14" spans="1:11" x14ac:dyDescent="0.25">
      <c r="A14" s="52"/>
      <c r="B14" s="6">
        <v>1</v>
      </c>
      <c r="C14" s="6">
        <v>2</v>
      </c>
      <c r="D14" s="13">
        <f>C21*EXP(C22*B14)</f>
        <v>4.9657490259688268</v>
      </c>
      <c r="E14" s="14">
        <f>(D14-C14)^2</f>
        <v>8.7956672850350444</v>
      </c>
      <c r="F14" s="9"/>
      <c r="G14" s="9"/>
      <c r="H14" s="9"/>
      <c r="I14" s="9"/>
      <c r="J14" s="9"/>
      <c r="K14" s="53"/>
    </row>
    <row r="15" spans="1:11" x14ac:dyDescent="0.25">
      <c r="A15" s="52"/>
      <c r="B15" s="6">
        <v>2</v>
      </c>
      <c r="C15" s="6">
        <v>10</v>
      </c>
      <c r="D15" s="13">
        <f>C21*EXP(C22*B15)</f>
        <v>6.3944887863699424</v>
      </c>
      <c r="E15" s="14">
        <f>(D15-C15)^2</f>
        <v>12.99971111161209</v>
      </c>
      <c r="F15" s="9"/>
      <c r="G15" s="9"/>
      <c r="H15" s="9"/>
      <c r="I15" s="9"/>
      <c r="J15" s="9"/>
      <c r="K15" s="53"/>
    </row>
    <row r="16" spans="1:11" x14ac:dyDescent="0.25">
      <c r="A16" s="52"/>
      <c r="B16" s="6">
        <v>3</v>
      </c>
      <c r="C16" s="6">
        <v>8</v>
      </c>
      <c r="D16" s="13">
        <f>C21*EXP(C22*B16)</f>
        <v>8.234303953980703</v>
      </c>
      <c r="E16" s="14">
        <f>(D16-C16)^2</f>
        <v>5.4898342850991405E-2</v>
      </c>
      <c r="F16" s="9"/>
      <c r="G16" s="9"/>
      <c r="H16" s="9"/>
      <c r="I16" s="9"/>
      <c r="J16" s="9"/>
      <c r="K16" s="53"/>
    </row>
    <row r="17" spans="1:11" x14ac:dyDescent="0.25">
      <c r="A17" s="52"/>
      <c r="B17" s="6">
        <v>4</v>
      </c>
      <c r="C17" s="6">
        <v>10</v>
      </c>
      <c r="D17" s="13">
        <f>C21*EXP(C22*B17)</f>
        <v>10.60346868557626</v>
      </c>
      <c r="E17" s="14">
        <f>(D17-C17)^2</f>
        <v>0.36417445447113905</v>
      </c>
      <c r="F17" s="9"/>
      <c r="G17" s="9"/>
      <c r="H17" s="9"/>
      <c r="I17" s="9"/>
      <c r="J17" s="9"/>
      <c r="K17" s="53"/>
    </row>
    <row r="18" spans="1:11" x14ac:dyDescent="0.25">
      <c r="A18" s="52"/>
      <c r="B18" s="119" t="s">
        <v>24</v>
      </c>
      <c r="C18" s="119"/>
      <c r="D18" s="69" t="s">
        <v>35</v>
      </c>
      <c r="E18" s="15">
        <f>E14+E15+E16+E17</f>
        <v>22.214451193969264</v>
      </c>
      <c r="F18" s="9"/>
      <c r="G18" s="9"/>
      <c r="H18" s="9"/>
      <c r="I18" s="9"/>
      <c r="J18" s="9"/>
      <c r="K18" s="53"/>
    </row>
    <row r="19" spans="1:11" x14ac:dyDescent="0.25">
      <c r="A19" s="52"/>
      <c r="B19" s="9"/>
      <c r="C19" s="9"/>
      <c r="D19" s="9"/>
      <c r="E19" s="9"/>
      <c r="F19" s="9"/>
      <c r="G19" s="9"/>
      <c r="H19" s="9"/>
      <c r="I19" s="9"/>
      <c r="J19" s="9"/>
      <c r="K19" s="53"/>
    </row>
    <row r="20" spans="1:11" x14ac:dyDescent="0.25">
      <c r="A20" s="52"/>
      <c r="B20" s="9"/>
      <c r="C20" s="9"/>
      <c r="D20" s="9"/>
      <c r="E20" s="9"/>
      <c r="F20" s="9"/>
      <c r="G20" s="9"/>
      <c r="H20" s="9"/>
      <c r="I20" s="9"/>
      <c r="J20" s="9"/>
      <c r="K20" s="53"/>
    </row>
    <row r="21" spans="1:11" x14ac:dyDescent="0.25">
      <c r="A21" s="52"/>
      <c r="B21" s="59" t="s">
        <v>33</v>
      </c>
      <c r="C21" s="64">
        <v>3.8562368646999721</v>
      </c>
      <c r="D21" s="9"/>
      <c r="E21" s="9"/>
      <c r="F21" s="9"/>
      <c r="G21" s="9"/>
      <c r="H21" s="9"/>
      <c r="I21" s="9"/>
      <c r="J21" s="9"/>
      <c r="K21" s="53"/>
    </row>
    <row r="22" spans="1:11" x14ac:dyDescent="0.25">
      <c r="A22" s="52"/>
      <c r="B22" s="59" t="s">
        <v>34</v>
      </c>
      <c r="C22" s="64">
        <v>0.25287234491192417</v>
      </c>
      <c r="D22" s="9"/>
      <c r="E22" s="9"/>
      <c r="F22" s="9"/>
      <c r="G22" s="9"/>
      <c r="H22" s="9"/>
      <c r="I22" s="9"/>
      <c r="J22" s="9"/>
      <c r="K22" s="53"/>
    </row>
    <row r="23" spans="1:11" x14ac:dyDescent="0.25">
      <c r="A23" s="52"/>
      <c r="B23" s="9"/>
      <c r="C23" s="9"/>
      <c r="D23" s="9"/>
      <c r="E23" s="9"/>
      <c r="F23" s="9"/>
      <c r="G23" s="9"/>
      <c r="H23" s="9"/>
      <c r="I23" s="9"/>
      <c r="J23" s="9"/>
      <c r="K23" s="53"/>
    </row>
    <row r="24" spans="1:11" x14ac:dyDescent="0.25">
      <c r="A24" s="52"/>
      <c r="B24" s="9"/>
      <c r="C24" s="9"/>
      <c r="D24" s="9"/>
      <c r="E24" s="9"/>
      <c r="F24" s="9"/>
      <c r="G24" s="9"/>
      <c r="H24" s="9"/>
      <c r="I24" s="9"/>
      <c r="J24" s="9"/>
      <c r="K24" s="53"/>
    </row>
    <row r="25" spans="1:11" x14ac:dyDescent="0.25">
      <c r="A25" s="52"/>
      <c r="B25" s="9"/>
      <c r="C25" s="9"/>
      <c r="D25" s="9"/>
      <c r="E25" s="9"/>
      <c r="F25" s="9"/>
      <c r="G25" s="9"/>
      <c r="H25" s="9"/>
      <c r="I25" s="9"/>
      <c r="J25" s="9"/>
      <c r="K25" s="53"/>
    </row>
    <row r="26" spans="1:11" x14ac:dyDescent="0.25">
      <c r="A26" s="52"/>
      <c r="B26" s="9"/>
      <c r="C26" s="9"/>
      <c r="D26" s="9"/>
      <c r="E26" s="9"/>
      <c r="F26" s="9"/>
      <c r="G26" s="9"/>
      <c r="H26" s="9"/>
      <c r="I26" s="9"/>
      <c r="J26" s="9"/>
      <c r="K26" s="53"/>
    </row>
    <row r="27" spans="1:11" x14ac:dyDescent="0.25">
      <c r="A27" s="52"/>
      <c r="B27" s="9"/>
      <c r="C27" s="9"/>
      <c r="D27" s="9"/>
      <c r="E27" s="9"/>
      <c r="F27" s="9"/>
      <c r="G27" s="9"/>
      <c r="H27" s="9"/>
      <c r="I27" s="9"/>
      <c r="J27" s="9"/>
      <c r="K27" s="53"/>
    </row>
    <row r="28" spans="1:11" x14ac:dyDescent="0.25">
      <c r="A28" s="52"/>
      <c r="B28" s="9"/>
      <c r="C28" s="9"/>
      <c r="D28" s="9"/>
      <c r="E28" s="9"/>
      <c r="F28" s="9"/>
      <c r="G28" s="9"/>
      <c r="H28" s="9"/>
      <c r="I28" s="9"/>
      <c r="J28" s="9"/>
      <c r="K28" s="53"/>
    </row>
    <row r="29" spans="1:11" x14ac:dyDescent="0.25">
      <c r="A29" s="52"/>
      <c r="B29" s="9"/>
      <c r="C29" s="9"/>
      <c r="D29" s="9"/>
      <c r="E29" s="9"/>
      <c r="F29" s="9"/>
      <c r="G29" s="9"/>
      <c r="H29" s="9"/>
      <c r="I29" s="9"/>
      <c r="J29" s="9"/>
      <c r="K29" s="53"/>
    </row>
    <row r="30" spans="1:11" x14ac:dyDescent="0.25">
      <c r="A30" s="52"/>
      <c r="B30" s="9"/>
      <c r="C30" s="9"/>
      <c r="D30" s="9"/>
      <c r="E30" s="9"/>
      <c r="F30" s="9"/>
      <c r="G30" s="9"/>
      <c r="H30" s="9"/>
      <c r="I30" s="9"/>
      <c r="J30" s="9"/>
      <c r="K30" s="53"/>
    </row>
    <row r="31" spans="1:11" x14ac:dyDescent="0.25">
      <c r="A31" s="52"/>
      <c r="B31" s="9"/>
      <c r="C31" s="9"/>
      <c r="D31" s="9"/>
      <c r="E31" s="9"/>
      <c r="F31" s="9"/>
      <c r="G31" s="9"/>
      <c r="H31" s="9"/>
      <c r="I31" s="9"/>
      <c r="J31" s="9"/>
      <c r="K31" s="53"/>
    </row>
    <row r="32" spans="1:11" x14ac:dyDescent="0.25">
      <c r="A32" s="52"/>
      <c r="B32" s="9"/>
      <c r="C32" s="9"/>
      <c r="D32" s="9"/>
      <c r="E32" s="9"/>
      <c r="F32" s="9"/>
      <c r="G32" s="9"/>
      <c r="H32" s="9"/>
      <c r="I32" s="9"/>
      <c r="J32" s="9"/>
      <c r="K32" s="53"/>
    </row>
    <row r="33" spans="1:11" x14ac:dyDescent="0.25">
      <c r="A33" s="52"/>
      <c r="B33" s="9"/>
      <c r="C33" s="9"/>
      <c r="D33" s="9"/>
      <c r="E33" s="9"/>
      <c r="F33" s="9"/>
      <c r="G33" s="9"/>
      <c r="H33" s="9"/>
      <c r="I33" s="9"/>
      <c r="J33" s="9"/>
      <c r="K33" s="53"/>
    </row>
    <row r="34" spans="1:11" x14ac:dyDescent="0.25">
      <c r="A34" s="52"/>
      <c r="B34" s="9"/>
      <c r="C34" s="9"/>
      <c r="D34" s="9"/>
      <c r="E34" s="9"/>
      <c r="F34" s="9"/>
      <c r="G34" s="9"/>
      <c r="H34" s="9"/>
      <c r="I34" s="9"/>
      <c r="J34" s="9"/>
      <c r="K34" s="53"/>
    </row>
    <row r="35" spans="1:11" x14ac:dyDescent="0.25">
      <c r="A35" s="52"/>
      <c r="B35" s="9"/>
      <c r="C35" s="9"/>
      <c r="D35" s="9"/>
      <c r="E35" s="9"/>
      <c r="F35" s="9"/>
      <c r="G35" s="9"/>
      <c r="H35" s="9"/>
      <c r="I35" s="9"/>
      <c r="J35" s="9"/>
      <c r="K35" s="53"/>
    </row>
    <row r="36" spans="1:11" x14ac:dyDescent="0.25">
      <c r="A36" s="52"/>
      <c r="B36" s="9"/>
      <c r="C36" s="9"/>
      <c r="D36" s="9"/>
      <c r="E36" s="9"/>
      <c r="F36" s="9"/>
      <c r="G36" s="9"/>
      <c r="H36" s="9"/>
      <c r="I36" s="9"/>
      <c r="J36" s="9"/>
      <c r="K36" s="53"/>
    </row>
    <row r="37" spans="1:11" x14ac:dyDescent="0.25">
      <c r="A37" s="52"/>
      <c r="B37" s="9"/>
      <c r="C37" s="9"/>
      <c r="D37" s="9"/>
      <c r="E37" s="9"/>
      <c r="F37" s="9"/>
      <c r="G37" s="9"/>
      <c r="H37" s="9"/>
      <c r="I37" s="9"/>
      <c r="J37" s="9"/>
      <c r="K37" s="53"/>
    </row>
    <row r="38" spans="1:11" x14ac:dyDescent="0.25">
      <c r="A38" s="52"/>
      <c r="B38" s="9"/>
      <c r="C38" s="9"/>
      <c r="D38" s="9"/>
      <c r="E38" s="9"/>
      <c r="F38" s="9"/>
      <c r="G38" s="9"/>
      <c r="H38" s="9"/>
      <c r="I38" s="9"/>
      <c r="J38" s="9"/>
      <c r="K38" s="53"/>
    </row>
    <row r="39" spans="1:11" x14ac:dyDescent="0.25">
      <c r="A39" s="52"/>
      <c r="B39" s="9"/>
      <c r="C39" s="9"/>
      <c r="D39" s="9"/>
      <c r="E39" s="9"/>
      <c r="F39" s="9"/>
      <c r="G39" s="9"/>
      <c r="H39" s="9"/>
      <c r="I39" s="9"/>
      <c r="J39" s="9"/>
      <c r="K39" s="53"/>
    </row>
    <row r="40" spans="1:11" ht="13.8" thickBot="1" x14ac:dyDescent="0.3">
      <c r="A40" s="61"/>
      <c r="B40" s="62"/>
      <c r="C40" s="62"/>
      <c r="D40" s="62"/>
      <c r="E40" s="62"/>
      <c r="F40" s="62"/>
      <c r="G40" s="62"/>
      <c r="H40" s="62"/>
      <c r="I40" s="62"/>
      <c r="J40" s="62"/>
      <c r="K40" s="63"/>
    </row>
    <row r="41" spans="1:11" ht="13.8" thickTop="1" x14ac:dyDescent="0.25"/>
  </sheetData>
  <mergeCells count="4">
    <mergeCell ref="B3:C3"/>
    <mergeCell ref="D3:F3"/>
    <mergeCell ref="B18:C18"/>
    <mergeCell ref="B1:J2"/>
  </mergeCells>
  <printOptions horizontalCentered="1"/>
  <pageMargins left="0.59055118110236227" right="0" top="0.39370078740157483" bottom="0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6"/>
  <sheetViews>
    <sheetView workbookViewId="0">
      <selection activeCell="L25" sqref="L25"/>
    </sheetView>
  </sheetViews>
  <sheetFormatPr defaultRowHeight="13.2" x14ac:dyDescent="0.25"/>
  <cols>
    <col min="1" max="1" width="1.5546875" customWidth="1"/>
    <col min="3" max="3" width="9.88671875" customWidth="1"/>
    <col min="4" max="4" width="9.5546875" customWidth="1"/>
    <col min="7" max="7" width="9.5546875" customWidth="1"/>
    <col min="11" max="11" width="1.5546875" customWidth="1"/>
  </cols>
  <sheetData>
    <row r="1" spans="1:11" ht="20.100000000000001" customHeight="1" thickTop="1" thickBot="1" x14ac:dyDescent="0.35">
      <c r="A1" s="50"/>
      <c r="B1" s="115" t="s">
        <v>41</v>
      </c>
      <c r="C1" s="115"/>
      <c r="D1" s="115"/>
      <c r="E1" s="115"/>
      <c r="F1" s="115"/>
      <c r="G1" s="115"/>
      <c r="H1" s="115"/>
      <c r="I1" s="115"/>
      <c r="J1" s="115"/>
      <c r="K1" s="51"/>
    </row>
    <row r="2" spans="1:11" ht="16.8" thickTop="1" thickBot="1" x14ac:dyDescent="0.35">
      <c r="A2" s="52"/>
      <c r="B2" s="121" t="s">
        <v>6</v>
      </c>
      <c r="C2" s="122"/>
      <c r="D2" s="123" t="s">
        <v>88</v>
      </c>
      <c r="E2" s="123"/>
      <c r="F2" s="123"/>
      <c r="G2" s="9"/>
      <c r="H2" s="9"/>
      <c r="I2" s="9"/>
      <c r="J2" s="9"/>
      <c r="K2" s="53"/>
    </row>
    <row r="3" spans="1:11" ht="13.8" thickTop="1" x14ac:dyDescent="0.25">
      <c r="A3" s="52"/>
      <c r="B3" s="9"/>
      <c r="C3" s="9"/>
      <c r="D3" s="9"/>
      <c r="E3" s="9"/>
      <c r="F3" s="9"/>
      <c r="G3" s="9"/>
      <c r="H3" s="9"/>
      <c r="I3" s="9"/>
      <c r="J3" s="9"/>
      <c r="K3" s="53"/>
    </row>
    <row r="4" spans="1:11" ht="13.8" x14ac:dyDescent="0.25">
      <c r="A4" s="52"/>
      <c r="B4" s="18" t="s">
        <v>49</v>
      </c>
      <c r="C4" s="9"/>
      <c r="D4" s="9"/>
      <c r="E4" s="9"/>
      <c r="F4" s="9"/>
      <c r="G4" s="9"/>
      <c r="H4" s="9"/>
      <c r="I4" s="9"/>
      <c r="J4" s="9"/>
      <c r="K4" s="53"/>
    </row>
    <row r="5" spans="1:11" x14ac:dyDescent="0.25">
      <c r="A5" s="52"/>
      <c r="B5" s="66" t="s">
        <v>43</v>
      </c>
      <c r="C5" s="2">
        <v>25</v>
      </c>
      <c r="D5" s="66" t="s">
        <v>44</v>
      </c>
      <c r="E5" s="2">
        <v>6</v>
      </c>
      <c r="F5" s="55"/>
      <c r="G5" s="9"/>
      <c r="H5" s="9"/>
      <c r="I5" s="9"/>
      <c r="J5" s="9"/>
      <c r="K5" s="53"/>
    </row>
    <row r="6" spans="1:11" x14ac:dyDescent="0.25">
      <c r="A6" s="52"/>
      <c r="B6" s="9"/>
      <c r="C6" s="9"/>
      <c r="D6" s="9"/>
      <c r="E6" s="9"/>
      <c r="F6" s="9"/>
      <c r="G6" s="9"/>
      <c r="H6" s="9"/>
      <c r="I6" s="9"/>
      <c r="J6" s="9"/>
      <c r="K6" s="53"/>
    </row>
    <row r="7" spans="1:11" ht="13.8" x14ac:dyDescent="0.25">
      <c r="A7" s="52"/>
      <c r="B7" s="16" t="s">
        <v>56</v>
      </c>
      <c r="C7" s="17"/>
      <c r="D7" s="17"/>
      <c r="E7" s="17"/>
      <c r="F7" s="17"/>
      <c r="G7" s="17"/>
      <c r="H7" s="17"/>
      <c r="I7" s="17"/>
      <c r="J7" s="17"/>
      <c r="K7" s="53"/>
    </row>
    <row r="8" spans="1:11" ht="13.8" x14ac:dyDescent="0.25">
      <c r="A8" s="52"/>
      <c r="B8" s="18"/>
      <c r="C8" s="9"/>
      <c r="D8" s="9"/>
      <c r="E8" s="9"/>
      <c r="F8" s="9"/>
      <c r="G8" s="9"/>
      <c r="H8" s="9"/>
      <c r="I8" s="9"/>
      <c r="J8" s="9"/>
      <c r="K8" s="53"/>
    </row>
    <row r="9" spans="1:11" ht="15.6" x14ac:dyDescent="0.3">
      <c r="A9" s="52"/>
      <c r="B9" s="54" t="s">
        <v>0</v>
      </c>
      <c r="C9" s="9"/>
      <c r="D9" s="9"/>
      <c r="E9" s="9"/>
      <c r="F9" s="9"/>
      <c r="G9" s="9"/>
      <c r="H9" s="9"/>
      <c r="I9" s="9"/>
      <c r="J9" s="9"/>
      <c r="K9" s="53"/>
    </row>
    <row r="10" spans="1:11" x14ac:dyDescent="0.25">
      <c r="A10" s="52"/>
      <c r="B10" s="55"/>
      <c r="C10" s="66" t="s">
        <v>61</v>
      </c>
      <c r="D10" s="2">
        <v>-5</v>
      </c>
      <c r="E10" s="5" t="s">
        <v>45</v>
      </c>
      <c r="F10" s="2">
        <v>-24</v>
      </c>
      <c r="G10" s="55" t="s">
        <v>32</v>
      </c>
      <c r="H10" s="71" t="s">
        <v>53</v>
      </c>
      <c r="I10" s="9"/>
      <c r="J10" s="9"/>
      <c r="K10" s="53"/>
    </row>
    <row r="11" spans="1:11" x14ac:dyDescent="0.25">
      <c r="A11" s="52"/>
      <c r="B11" s="55" t="s">
        <v>60</v>
      </c>
      <c r="C11" s="9"/>
      <c r="D11" s="9"/>
      <c r="E11" s="9"/>
      <c r="F11" s="9"/>
      <c r="G11" s="9"/>
      <c r="H11" s="9"/>
      <c r="I11" s="9"/>
      <c r="J11" s="9"/>
      <c r="K11" s="53"/>
    </row>
    <row r="12" spans="1:11" x14ac:dyDescent="0.25">
      <c r="A12" s="52"/>
      <c r="B12" s="65"/>
      <c r="C12" s="66" t="s">
        <v>62</v>
      </c>
      <c r="D12" s="2">
        <v>-6</v>
      </c>
      <c r="E12" s="5" t="s">
        <v>45</v>
      </c>
      <c r="F12" s="2">
        <v>25</v>
      </c>
      <c r="G12" s="55" t="s">
        <v>57</v>
      </c>
      <c r="H12" s="2">
        <v>150</v>
      </c>
      <c r="I12" s="9"/>
      <c r="J12" s="9"/>
      <c r="K12" s="53"/>
    </row>
    <row r="13" spans="1:11" x14ac:dyDescent="0.25">
      <c r="A13" s="52"/>
      <c r="B13" s="65"/>
      <c r="C13" s="66" t="s">
        <v>63</v>
      </c>
      <c r="D13" s="2">
        <v>12</v>
      </c>
      <c r="E13" s="5" t="s">
        <v>45</v>
      </c>
      <c r="F13" s="2">
        <v>75</v>
      </c>
      <c r="G13" s="55" t="s">
        <v>50</v>
      </c>
      <c r="H13" s="2">
        <v>900</v>
      </c>
      <c r="I13" s="9"/>
      <c r="J13" s="9"/>
      <c r="K13" s="53"/>
    </row>
    <row r="14" spans="1:11" x14ac:dyDescent="0.25">
      <c r="A14" s="52"/>
      <c r="B14" s="9"/>
      <c r="C14" s="9"/>
      <c r="D14" s="55" t="s">
        <v>58</v>
      </c>
      <c r="E14" s="9"/>
      <c r="F14" s="9"/>
      <c r="G14" s="9"/>
      <c r="H14" s="9"/>
      <c r="I14" s="9"/>
      <c r="J14" s="9"/>
      <c r="K14" s="53"/>
    </row>
    <row r="15" spans="1:11" x14ac:dyDescent="0.25">
      <c r="A15" s="52"/>
      <c r="B15" s="9"/>
      <c r="C15" s="9"/>
      <c r="D15" s="55" t="s">
        <v>59</v>
      </c>
      <c r="E15" s="9"/>
      <c r="F15" s="9"/>
      <c r="G15" s="9"/>
      <c r="H15" s="9"/>
      <c r="I15" s="9"/>
      <c r="J15" s="9"/>
      <c r="K15" s="53"/>
    </row>
    <row r="16" spans="1:11" x14ac:dyDescent="0.25">
      <c r="A16" s="52"/>
      <c r="B16" s="9"/>
      <c r="C16" s="9"/>
      <c r="D16" s="9"/>
      <c r="E16" s="9"/>
      <c r="F16" s="9"/>
      <c r="G16" s="9"/>
      <c r="H16" s="9"/>
      <c r="I16" s="9"/>
      <c r="J16" s="9"/>
      <c r="K16" s="53"/>
    </row>
    <row r="17" spans="1:11" x14ac:dyDescent="0.25">
      <c r="A17" s="52"/>
      <c r="B17" s="67" t="s">
        <v>46</v>
      </c>
      <c r="C17" s="9"/>
      <c r="D17" s="9"/>
      <c r="E17" s="9"/>
      <c r="F17" s="9"/>
      <c r="G17" s="9"/>
      <c r="H17" s="9"/>
      <c r="I17" s="9"/>
      <c r="J17" s="9"/>
      <c r="K17" s="53"/>
    </row>
    <row r="18" spans="1:11" x14ac:dyDescent="0.25">
      <c r="A18" s="52"/>
      <c r="B18" s="9"/>
      <c r="C18" s="9"/>
      <c r="D18" s="9"/>
      <c r="E18" s="9"/>
      <c r="F18" s="9"/>
      <c r="G18" s="9"/>
      <c r="H18" s="9"/>
      <c r="I18" s="9"/>
      <c r="J18" s="9"/>
      <c r="K18" s="53"/>
    </row>
    <row r="19" spans="1:11" ht="13.8" x14ac:dyDescent="0.25">
      <c r="A19" s="52"/>
      <c r="B19" s="18" t="s">
        <v>51</v>
      </c>
      <c r="C19" s="9"/>
      <c r="D19" s="9"/>
      <c r="E19" s="9"/>
      <c r="F19" s="18" t="s">
        <v>52</v>
      </c>
      <c r="G19" s="9"/>
      <c r="H19" s="9"/>
      <c r="I19" s="9"/>
      <c r="J19" s="9"/>
      <c r="K19" s="53"/>
    </row>
    <row r="20" spans="1:11" x14ac:dyDescent="0.25">
      <c r="A20" s="52"/>
      <c r="B20" s="66" t="s">
        <v>13</v>
      </c>
      <c r="C20" s="64">
        <v>15</v>
      </c>
      <c r="D20" s="9"/>
      <c r="E20" s="9"/>
      <c r="F20" s="66" t="s">
        <v>13</v>
      </c>
      <c r="G20" s="64">
        <v>0</v>
      </c>
      <c r="H20" s="9"/>
      <c r="I20" s="9"/>
      <c r="J20" s="9"/>
      <c r="K20" s="53"/>
    </row>
    <row r="21" spans="1:11" x14ac:dyDescent="0.25">
      <c r="A21" s="52"/>
      <c r="B21" s="66" t="s">
        <v>47</v>
      </c>
      <c r="C21" s="64">
        <v>9.6</v>
      </c>
      <c r="D21" s="9"/>
      <c r="E21" s="9"/>
      <c r="F21" s="66" t="s">
        <v>47</v>
      </c>
      <c r="G21" s="64">
        <v>6</v>
      </c>
      <c r="H21" s="9"/>
      <c r="I21" s="9"/>
      <c r="J21" s="9"/>
      <c r="K21" s="53"/>
    </row>
    <row r="22" spans="1:11" x14ac:dyDescent="0.25">
      <c r="A22" s="52"/>
      <c r="B22" s="66" t="s">
        <v>54</v>
      </c>
      <c r="C22" s="3">
        <f>-6*C20+25*C21</f>
        <v>150</v>
      </c>
      <c r="D22" s="9"/>
      <c r="E22" s="9"/>
      <c r="F22" s="66" t="s">
        <v>54</v>
      </c>
      <c r="G22" s="3">
        <f>-6*G20+25*G21</f>
        <v>150</v>
      </c>
      <c r="H22" s="9"/>
      <c r="I22" s="9"/>
      <c r="J22" s="9"/>
      <c r="K22" s="53"/>
    </row>
    <row r="23" spans="1:11" x14ac:dyDescent="0.25">
      <c r="A23" s="52"/>
      <c r="B23" s="66" t="s">
        <v>55</v>
      </c>
      <c r="C23" s="3">
        <f>12*C20+75*C21</f>
        <v>900</v>
      </c>
      <c r="D23" s="9"/>
      <c r="E23" s="9"/>
      <c r="F23" s="66" t="s">
        <v>55</v>
      </c>
      <c r="G23" s="3">
        <f>12*G20+75*G21</f>
        <v>450</v>
      </c>
      <c r="H23" s="9"/>
      <c r="I23" s="9"/>
      <c r="J23" s="9"/>
      <c r="K23" s="53"/>
    </row>
    <row r="24" spans="1:11" x14ac:dyDescent="0.25">
      <c r="A24" s="52"/>
      <c r="B24" s="66" t="s">
        <v>48</v>
      </c>
      <c r="C24" s="77">
        <f>-5*C20-24*C21</f>
        <v>-305.39999999999998</v>
      </c>
      <c r="D24" s="9"/>
      <c r="E24" s="9"/>
      <c r="F24" s="66" t="s">
        <v>48</v>
      </c>
      <c r="G24" s="77">
        <f>-5*G20-24*G21</f>
        <v>-144</v>
      </c>
      <c r="H24" s="9"/>
      <c r="I24" s="9"/>
      <c r="J24" s="9"/>
      <c r="K24" s="53"/>
    </row>
    <row r="25" spans="1:11" ht="13.8" thickBot="1" x14ac:dyDescent="0.3">
      <c r="A25" s="61"/>
      <c r="B25" s="62"/>
      <c r="C25" s="62"/>
      <c r="D25" s="62"/>
      <c r="E25" s="62"/>
      <c r="F25" s="62"/>
      <c r="G25" s="62"/>
      <c r="H25" s="62"/>
      <c r="I25" s="62"/>
      <c r="J25" s="62"/>
      <c r="K25" s="63"/>
    </row>
    <row r="26" spans="1:11" ht="13.8" thickTop="1" x14ac:dyDescent="0.25"/>
  </sheetData>
  <mergeCells count="3">
    <mergeCell ref="B1:J1"/>
    <mergeCell ref="B2:C2"/>
    <mergeCell ref="D2:F2"/>
  </mergeCells>
  <printOptions horizontalCentered="1"/>
  <pageMargins left="0.59055118110236227" right="0" top="0.39370078740157483" bottom="0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0"/>
  <sheetViews>
    <sheetView workbookViewId="0">
      <selection activeCell="G24" sqref="G24"/>
    </sheetView>
  </sheetViews>
  <sheetFormatPr defaultRowHeight="13.2" x14ac:dyDescent="0.25"/>
  <cols>
    <col min="1" max="1" width="1.6640625" customWidth="1"/>
    <col min="2" max="2" width="29.33203125" customWidth="1"/>
    <col min="3" max="4" width="20.6640625" customWidth="1"/>
    <col min="5" max="5" width="2.44140625" customWidth="1"/>
    <col min="6" max="6" width="2.33203125" customWidth="1"/>
    <col min="7" max="7" width="24.5546875" customWidth="1"/>
    <col min="8" max="8" width="20.6640625" customWidth="1"/>
    <col min="9" max="9" width="1.33203125" customWidth="1"/>
  </cols>
  <sheetData>
    <row r="1" spans="1:9" ht="20.100000000000001" customHeight="1" thickTop="1" thickBot="1" x14ac:dyDescent="0.35">
      <c r="A1" s="50"/>
      <c r="B1" s="115" t="s">
        <v>83</v>
      </c>
      <c r="C1" s="115"/>
      <c r="D1" s="115"/>
      <c r="E1" s="115"/>
      <c r="F1" s="115"/>
      <c r="G1" s="115"/>
      <c r="H1" s="115"/>
      <c r="I1" s="51"/>
    </row>
    <row r="2" spans="1:9" ht="16.8" thickTop="1" thickBot="1" x14ac:dyDescent="0.35">
      <c r="A2" s="52"/>
      <c r="B2" s="24" t="s">
        <v>6</v>
      </c>
      <c r="C2" s="25" t="s">
        <v>88</v>
      </c>
      <c r="D2" s="9"/>
      <c r="E2" s="9"/>
      <c r="F2" s="9"/>
      <c r="G2" s="9"/>
      <c r="H2" s="9"/>
      <c r="I2" s="53"/>
    </row>
    <row r="3" spans="1:9" ht="13.8" thickTop="1" x14ac:dyDescent="0.25">
      <c r="A3" s="52"/>
      <c r="B3" s="9"/>
      <c r="C3" s="9"/>
      <c r="D3" s="9"/>
      <c r="E3" s="9"/>
      <c r="F3" s="9"/>
      <c r="G3" s="9"/>
      <c r="H3" s="9"/>
      <c r="I3" s="53"/>
    </row>
    <row r="4" spans="1:9" ht="29.4" customHeight="1" x14ac:dyDescent="0.3">
      <c r="A4" s="52"/>
      <c r="B4" s="76" t="s">
        <v>66</v>
      </c>
      <c r="C4" s="9"/>
      <c r="D4" s="9"/>
      <c r="E4" s="9"/>
      <c r="F4" s="9"/>
      <c r="G4" s="9"/>
      <c r="H4" s="9"/>
      <c r="I4" s="53"/>
    </row>
    <row r="5" spans="1:9" ht="16.2" thickBot="1" x14ac:dyDescent="0.35">
      <c r="A5" s="52"/>
      <c r="B5" s="54" t="s">
        <v>81</v>
      </c>
      <c r="C5" s="9"/>
      <c r="D5" s="9"/>
      <c r="E5" s="9"/>
      <c r="F5" s="9"/>
      <c r="G5" s="9"/>
      <c r="H5" s="9"/>
      <c r="I5" s="53"/>
    </row>
    <row r="6" spans="1:9" ht="32.25" customHeight="1" thickTop="1" thickBot="1" x14ac:dyDescent="0.3">
      <c r="A6" s="52"/>
      <c r="B6" s="27"/>
      <c r="C6" s="28" t="s">
        <v>74</v>
      </c>
      <c r="D6" s="29" t="s">
        <v>75</v>
      </c>
      <c r="E6" s="9"/>
      <c r="F6" s="9"/>
      <c r="G6" s="32" t="s">
        <v>67</v>
      </c>
      <c r="H6" s="46">
        <f xml:space="preserve"> C17 * C7 * C10 + D17 * D7 * D10</f>
        <v>1200000</v>
      </c>
      <c r="I6" s="53"/>
    </row>
    <row r="7" spans="1:9" ht="13.8" thickTop="1" x14ac:dyDescent="0.25">
      <c r="A7" s="52"/>
      <c r="B7" s="30" t="s">
        <v>76</v>
      </c>
      <c r="C7" s="37">
        <v>2000</v>
      </c>
      <c r="D7" s="38">
        <v>1000</v>
      </c>
      <c r="E7" s="9"/>
      <c r="F7" s="9"/>
      <c r="G7" s="33" t="s">
        <v>73</v>
      </c>
      <c r="H7" s="47">
        <f xml:space="preserve"> C17 * C7 + D17 * D7</f>
        <v>8000</v>
      </c>
      <c r="I7" s="53"/>
    </row>
    <row r="8" spans="1:9" ht="26.4" x14ac:dyDescent="0.25">
      <c r="A8" s="52"/>
      <c r="B8" s="30" t="s">
        <v>77</v>
      </c>
      <c r="C8" s="37">
        <v>250</v>
      </c>
      <c r="D8" s="38">
        <v>100</v>
      </c>
      <c r="E8" s="9"/>
      <c r="F8" s="9"/>
      <c r="G8" s="33" t="s">
        <v>69</v>
      </c>
      <c r="H8" s="47">
        <f xml:space="preserve"> C17 * C8 + D17 * D8</f>
        <v>900</v>
      </c>
      <c r="I8" s="53"/>
    </row>
    <row r="9" spans="1:9" ht="24" customHeight="1" x14ac:dyDescent="0.25">
      <c r="A9" s="52"/>
      <c r="B9" s="30" t="s">
        <v>78</v>
      </c>
      <c r="C9" s="39">
        <v>12000</v>
      </c>
      <c r="D9" s="40">
        <v>7000</v>
      </c>
      <c r="E9" s="19"/>
      <c r="F9" s="9"/>
      <c r="G9" s="33" t="s">
        <v>71</v>
      </c>
      <c r="H9" s="48">
        <f xml:space="preserve"> C17 * C9 + D17 * D9</f>
        <v>52000</v>
      </c>
      <c r="I9" s="53"/>
    </row>
    <row r="10" spans="1:9" ht="13.8" thickBot="1" x14ac:dyDescent="0.3">
      <c r="A10" s="52"/>
      <c r="B10" s="31" t="s">
        <v>79</v>
      </c>
      <c r="C10" s="41">
        <v>200</v>
      </c>
      <c r="D10" s="42">
        <v>100</v>
      </c>
      <c r="E10" s="20"/>
      <c r="F10" s="9"/>
      <c r="G10" s="9"/>
      <c r="H10" s="9"/>
      <c r="I10" s="53"/>
    </row>
    <row r="11" spans="1:9" ht="14.4" thickTop="1" thickBot="1" x14ac:dyDescent="0.3">
      <c r="A11" s="52"/>
      <c r="B11" s="9"/>
      <c r="C11" s="9"/>
      <c r="D11" s="9"/>
      <c r="E11" s="20"/>
      <c r="F11" s="9"/>
      <c r="G11" s="9"/>
      <c r="H11" s="9"/>
      <c r="I11" s="53"/>
    </row>
    <row r="12" spans="1:9" ht="27" thickTop="1" x14ac:dyDescent="0.25">
      <c r="A12" s="52"/>
      <c r="B12" s="34" t="s">
        <v>72</v>
      </c>
      <c r="C12" s="43">
        <v>7500</v>
      </c>
      <c r="D12" s="9"/>
      <c r="E12" s="21"/>
      <c r="F12" s="9"/>
      <c r="G12" s="9"/>
      <c r="H12" s="9"/>
      <c r="I12" s="53"/>
    </row>
    <row r="13" spans="1:9" ht="26.4" x14ac:dyDescent="0.25">
      <c r="A13" s="52"/>
      <c r="B13" s="36" t="s">
        <v>68</v>
      </c>
      <c r="C13" s="44">
        <v>900</v>
      </c>
      <c r="D13" s="9"/>
      <c r="E13" s="21"/>
      <c r="F13" s="9"/>
      <c r="G13" s="9"/>
      <c r="H13" s="9"/>
      <c r="I13" s="53"/>
    </row>
    <row r="14" spans="1:9" ht="13.8" thickBot="1" x14ac:dyDescent="0.3">
      <c r="A14" s="52"/>
      <c r="B14" s="31" t="s">
        <v>70</v>
      </c>
      <c r="C14" s="45">
        <v>55000</v>
      </c>
      <c r="D14" s="9"/>
      <c r="E14" s="22"/>
      <c r="F14" s="9"/>
      <c r="G14" s="9"/>
      <c r="H14" s="9"/>
      <c r="I14" s="53"/>
    </row>
    <row r="15" spans="1:9" ht="13.8" thickTop="1" x14ac:dyDescent="0.25">
      <c r="A15" s="52"/>
      <c r="B15" s="23"/>
      <c r="C15" s="26"/>
      <c r="D15" s="9"/>
      <c r="E15" s="9"/>
      <c r="F15" s="9"/>
      <c r="G15" s="9"/>
      <c r="H15" s="9"/>
      <c r="I15" s="53"/>
    </row>
    <row r="16" spans="1:9" ht="16.2" thickBot="1" x14ac:dyDescent="0.35">
      <c r="A16" s="52"/>
      <c r="B16" s="54" t="s">
        <v>82</v>
      </c>
      <c r="C16" s="9"/>
      <c r="D16" s="9"/>
      <c r="E16" s="9"/>
      <c r="F16" s="9"/>
      <c r="G16" s="9"/>
      <c r="H16" s="9"/>
      <c r="I16" s="53"/>
    </row>
    <row r="17" spans="1:9" ht="19.5" customHeight="1" thickTop="1" thickBot="1" x14ac:dyDescent="0.3">
      <c r="A17" s="52"/>
      <c r="B17" s="35" t="s">
        <v>80</v>
      </c>
      <c r="C17" s="74">
        <v>2</v>
      </c>
      <c r="D17" s="75">
        <v>4</v>
      </c>
      <c r="E17" s="9"/>
      <c r="F17" s="9"/>
      <c r="G17" s="9"/>
      <c r="H17" s="9"/>
      <c r="I17" s="53"/>
    </row>
    <row r="18" spans="1:9" ht="13.8" thickTop="1" x14ac:dyDescent="0.25">
      <c r="A18" s="52"/>
      <c r="B18" s="9"/>
      <c r="C18" s="9"/>
      <c r="D18" s="9"/>
      <c r="E18" s="9"/>
      <c r="F18" s="9"/>
      <c r="G18" s="9"/>
      <c r="H18" s="9"/>
      <c r="I18" s="53"/>
    </row>
    <row r="19" spans="1:9" ht="13.8" thickBot="1" x14ac:dyDescent="0.3">
      <c r="A19" s="61"/>
      <c r="B19" s="62"/>
      <c r="C19" s="62"/>
      <c r="D19" s="62"/>
      <c r="E19" s="62"/>
      <c r="F19" s="62"/>
      <c r="G19" s="62"/>
      <c r="H19" s="62"/>
      <c r="I19" s="63"/>
    </row>
    <row r="20" spans="1:9" ht="13.8" thickTop="1" x14ac:dyDescent="0.25"/>
  </sheetData>
  <mergeCells count="1">
    <mergeCell ref="B1:H1"/>
  </mergeCells>
  <pageMargins left="0.59055118110236227" right="0" top="0.78740157480314965" bottom="0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"/>
  <sheetViews>
    <sheetView workbookViewId="0">
      <selection activeCell="G6" sqref="G6"/>
    </sheetView>
  </sheetViews>
  <sheetFormatPr defaultRowHeight="13.2" x14ac:dyDescent="0.25"/>
  <cols>
    <col min="1" max="1" width="48.88671875" bestFit="1" customWidth="1"/>
    <col min="2" max="2" width="17.6640625" customWidth="1"/>
    <col min="3" max="3" width="15.21875" customWidth="1"/>
    <col min="4" max="4" width="2.6640625" customWidth="1"/>
    <col min="5" max="5" width="2.33203125" customWidth="1"/>
    <col min="6" max="6" width="23" customWidth="1"/>
    <col min="7" max="7" width="12" bestFit="1" customWidth="1"/>
  </cols>
  <sheetData>
    <row r="1" spans="1:8" ht="18.600000000000001" thickTop="1" thickBot="1" x14ac:dyDescent="0.35">
      <c r="A1" s="115" t="s">
        <v>89</v>
      </c>
      <c r="B1" s="115"/>
      <c r="C1" s="115"/>
      <c r="D1" s="115"/>
      <c r="E1" s="115"/>
      <c r="F1" s="115"/>
      <c r="G1" s="115"/>
      <c r="H1" s="83"/>
    </row>
    <row r="2" spans="1:8" ht="16.8" thickTop="1" thickBot="1" x14ac:dyDescent="0.35">
      <c r="A2" s="24" t="s">
        <v>6</v>
      </c>
      <c r="B2" s="25" t="s">
        <v>88</v>
      </c>
      <c r="C2" s="84"/>
      <c r="D2" s="84"/>
      <c r="E2" s="84"/>
      <c r="F2" s="84"/>
      <c r="G2" s="84"/>
      <c r="H2" s="85"/>
    </row>
    <row r="3" spans="1:8" ht="13.8" thickTop="1" x14ac:dyDescent="0.25">
      <c r="A3" s="84"/>
      <c r="B3" s="84"/>
      <c r="C3" s="84"/>
      <c r="D3" s="84"/>
      <c r="E3" s="84"/>
      <c r="F3" s="84"/>
      <c r="G3" s="84"/>
      <c r="H3" s="85"/>
    </row>
    <row r="4" spans="1:8" ht="17.399999999999999" x14ac:dyDescent="0.3">
      <c r="A4" s="86" t="s">
        <v>90</v>
      </c>
      <c r="B4" s="84"/>
      <c r="C4" s="84"/>
      <c r="D4" s="84"/>
      <c r="E4" s="84"/>
      <c r="F4" s="84"/>
      <c r="G4" s="84"/>
      <c r="H4" s="85"/>
    </row>
    <row r="5" spans="1:8" ht="16.2" thickBot="1" x14ac:dyDescent="0.35">
      <c r="A5" s="87" t="s">
        <v>81</v>
      </c>
      <c r="B5" s="84"/>
      <c r="C5" s="84"/>
      <c r="D5" s="84"/>
      <c r="E5" s="84"/>
      <c r="F5" s="84"/>
      <c r="G5" s="84"/>
      <c r="H5" s="85"/>
    </row>
    <row r="6" spans="1:8" ht="25.2" thickTop="1" thickBot="1" x14ac:dyDescent="0.3">
      <c r="A6" s="88"/>
      <c r="B6" s="28" t="s">
        <v>91</v>
      </c>
      <c r="C6" s="29" t="s">
        <v>92</v>
      </c>
      <c r="D6" s="84"/>
      <c r="E6" s="84"/>
      <c r="F6" s="32" t="s">
        <v>93</v>
      </c>
      <c r="G6" s="46">
        <f xml:space="preserve"> B15 * B9  + C15 * C9</f>
        <v>60000</v>
      </c>
      <c r="H6" s="85"/>
    </row>
    <row r="7" spans="1:8" ht="27" thickTop="1" x14ac:dyDescent="0.25">
      <c r="A7" s="89" t="s">
        <v>76</v>
      </c>
      <c r="B7" s="102">
        <v>30</v>
      </c>
      <c r="C7" s="103">
        <v>65</v>
      </c>
      <c r="D7" s="84"/>
      <c r="E7" s="84"/>
      <c r="F7" s="33" t="s">
        <v>73</v>
      </c>
      <c r="G7" s="47">
        <f xml:space="preserve"> B15 * B7 + C15 * C7</f>
        <v>700</v>
      </c>
      <c r="H7" s="85"/>
    </row>
    <row r="8" spans="1:8" ht="26.4" x14ac:dyDescent="0.25">
      <c r="A8" s="89" t="s">
        <v>77</v>
      </c>
      <c r="B8" s="102">
        <v>3</v>
      </c>
      <c r="C8" s="103">
        <v>5</v>
      </c>
      <c r="D8" s="84"/>
      <c r="E8" s="84"/>
      <c r="F8" s="33" t="s">
        <v>69</v>
      </c>
      <c r="G8" s="47">
        <f xml:space="preserve"> B15 * B8 + C15 * C8</f>
        <v>58</v>
      </c>
      <c r="H8" s="85"/>
    </row>
    <row r="9" spans="1:8" ht="13.8" thickBot="1" x14ac:dyDescent="0.3">
      <c r="A9" s="90" t="s">
        <v>94</v>
      </c>
      <c r="B9" s="104">
        <v>2000</v>
      </c>
      <c r="C9" s="105">
        <v>6000</v>
      </c>
      <c r="D9" s="91"/>
      <c r="E9" s="84"/>
      <c r="F9" s="92"/>
      <c r="G9" s="84"/>
      <c r="H9" s="85"/>
    </row>
    <row r="10" spans="1:8" ht="14.4" thickTop="1" thickBot="1" x14ac:dyDescent="0.3">
      <c r="A10" s="93"/>
      <c r="B10" s="93"/>
      <c r="C10" s="94"/>
      <c r="D10" s="95"/>
      <c r="E10" s="84"/>
      <c r="F10" s="84"/>
      <c r="G10" s="84"/>
      <c r="H10" s="85"/>
    </row>
    <row r="11" spans="1:8" ht="13.8" thickTop="1" x14ac:dyDescent="0.25">
      <c r="A11" s="96" t="s">
        <v>95</v>
      </c>
      <c r="B11" s="43">
        <v>700</v>
      </c>
      <c r="C11" s="84"/>
      <c r="D11" s="97"/>
      <c r="E11" s="84"/>
      <c r="F11" s="84"/>
      <c r="G11" s="84"/>
      <c r="H11" s="85"/>
    </row>
    <row r="12" spans="1:8" ht="13.8" thickBot="1" x14ac:dyDescent="0.3">
      <c r="A12" s="98" t="s">
        <v>68</v>
      </c>
      <c r="B12" s="44">
        <v>60</v>
      </c>
      <c r="C12" s="84"/>
      <c r="D12" s="97"/>
      <c r="E12" s="84"/>
      <c r="F12" s="84"/>
      <c r="G12" s="84"/>
      <c r="H12" s="85"/>
    </row>
    <row r="13" spans="1:8" ht="13.8" thickTop="1" x14ac:dyDescent="0.25">
      <c r="A13" s="94"/>
      <c r="B13" s="94"/>
      <c r="C13" s="84"/>
      <c r="D13" s="84"/>
      <c r="E13" s="84"/>
      <c r="F13" s="84"/>
      <c r="G13" s="84"/>
      <c r="H13" s="85"/>
    </row>
    <row r="14" spans="1:8" ht="16.2" thickBot="1" x14ac:dyDescent="0.35">
      <c r="A14" s="87" t="s">
        <v>82</v>
      </c>
      <c r="B14" s="84"/>
      <c r="C14" s="84"/>
      <c r="D14" s="84"/>
      <c r="E14" s="84"/>
      <c r="F14" s="84"/>
      <c r="G14" s="84"/>
      <c r="H14" s="85"/>
    </row>
    <row r="15" spans="1:8" ht="14.4" thickTop="1" thickBot="1" x14ac:dyDescent="0.3">
      <c r="A15" s="99" t="s">
        <v>96</v>
      </c>
      <c r="B15" s="74">
        <v>6</v>
      </c>
      <c r="C15" s="75">
        <v>8</v>
      </c>
      <c r="D15" s="84"/>
      <c r="E15" s="84"/>
      <c r="F15" s="84"/>
      <c r="G15" s="84"/>
      <c r="H15" s="85"/>
    </row>
    <row r="16" spans="1:8" ht="13.8" thickTop="1" x14ac:dyDescent="0.25">
      <c r="A16" s="84"/>
      <c r="B16" s="84"/>
      <c r="C16" s="84"/>
      <c r="D16" s="84"/>
      <c r="E16" s="84"/>
      <c r="F16" s="84"/>
      <c r="G16" s="84"/>
      <c r="H16" s="85"/>
    </row>
    <row r="17" spans="1:8" ht="13.8" thickBot="1" x14ac:dyDescent="0.3">
      <c r="A17" s="100"/>
      <c r="B17" s="100"/>
      <c r="C17" s="100"/>
      <c r="D17" s="100"/>
      <c r="E17" s="100"/>
      <c r="F17" s="100"/>
      <c r="G17" s="100"/>
      <c r="H17" s="101"/>
    </row>
    <row r="18" spans="1:8" ht="13.8" thickTop="1" x14ac:dyDescent="0.25"/>
  </sheetData>
  <mergeCells count="1">
    <mergeCell ref="A1:G1"/>
  </mergeCells>
  <printOptions horizontalCentered="1"/>
  <pageMargins left="0.59055118110236227" right="0" top="0.39370078740157483" bottom="0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9"/>
  <sheetViews>
    <sheetView workbookViewId="0">
      <selection activeCell="D7" sqref="D7"/>
    </sheetView>
  </sheetViews>
  <sheetFormatPr defaultRowHeight="13.2" x14ac:dyDescent="0.25"/>
  <cols>
    <col min="1" max="1" width="48.88671875" bestFit="1" customWidth="1"/>
    <col min="2" max="2" width="17.33203125" customWidth="1"/>
    <col min="3" max="3" width="14.77734375" customWidth="1"/>
    <col min="6" max="6" width="17.77734375" customWidth="1"/>
    <col min="7" max="7" width="13.109375" bestFit="1" customWidth="1"/>
  </cols>
  <sheetData>
    <row r="1" spans="1:8" ht="18.600000000000001" thickTop="1" thickBot="1" x14ac:dyDescent="0.35">
      <c r="A1" s="115" t="s">
        <v>97</v>
      </c>
      <c r="B1" s="115"/>
      <c r="C1" s="115"/>
      <c r="D1" s="115"/>
      <c r="E1" s="115"/>
      <c r="F1" s="115"/>
      <c r="G1" s="115"/>
      <c r="H1" s="51"/>
    </row>
    <row r="2" spans="1:8" ht="16.8" thickTop="1" thickBot="1" x14ac:dyDescent="0.35">
      <c r="A2" s="78" t="s">
        <v>6</v>
      </c>
      <c r="B2" s="79" t="s">
        <v>88</v>
      </c>
      <c r="H2" s="53"/>
    </row>
    <row r="3" spans="1:8" ht="13.8" thickTop="1" x14ac:dyDescent="0.25">
      <c r="H3" s="53"/>
    </row>
    <row r="4" spans="1:8" ht="17.399999999999999" x14ac:dyDescent="0.3">
      <c r="A4" s="80" t="s">
        <v>90</v>
      </c>
      <c r="H4" s="53"/>
    </row>
    <row r="5" spans="1:8" ht="16.2" thickBot="1" x14ac:dyDescent="0.35">
      <c r="A5" s="81" t="s">
        <v>81</v>
      </c>
      <c r="H5" s="53"/>
    </row>
    <row r="6" spans="1:8" ht="40.799999999999997" thickTop="1" thickBot="1" x14ac:dyDescent="0.3">
      <c r="A6" s="27"/>
      <c r="B6" s="28" t="s">
        <v>91</v>
      </c>
      <c r="C6" s="29" t="s">
        <v>92</v>
      </c>
      <c r="F6" s="32" t="s">
        <v>99</v>
      </c>
      <c r="G6" s="46">
        <f xml:space="preserve"> B16 * B7 * B9 + C16 * C7 * C9 - G8 * B13</f>
        <v>223600</v>
      </c>
      <c r="H6" s="53"/>
    </row>
    <row r="7" spans="1:8" ht="27" thickTop="1" x14ac:dyDescent="0.25">
      <c r="A7" s="30" t="s">
        <v>76</v>
      </c>
      <c r="B7" s="37">
        <v>30</v>
      </c>
      <c r="C7" s="38">
        <v>65</v>
      </c>
      <c r="F7" s="33" t="s">
        <v>73</v>
      </c>
      <c r="G7" s="47">
        <f xml:space="preserve"> B16 * B7 + C16 * C7</f>
        <v>845</v>
      </c>
      <c r="H7" s="53"/>
    </row>
    <row r="8" spans="1:8" ht="26.4" x14ac:dyDescent="0.25">
      <c r="A8" s="30" t="s">
        <v>77</v>
      </c>
      <c r="B8" s="37">
        <v>3</v>
      </c>
      <c r="C8" s="38">
        <v>5</v>
      </c>
      <c r="F8" s="33" t="s">
        <v>69</v>
      </c>
      <c r="G8" s="47">
        <f xml:space="preserve"> B16 * B8 + C16 * C8</f>
        <v>65</v>
      </c>
      <c r="H8" s="53"/>
    </row>
    <row r="9" spans="1:8" ht="13.8" thickBot="1" x14ac:dyDescent="0.3">
      <c r="A9" s="31" t="s">
        <v>79</v>
      </c>
      <c r="B9" s="41">
        <v>200</v>
      </c>
      <c r="C9" s="42">
        <v>280</v>
      </c>
      <c r="D9" s="82"/>
      <c r="H9" s="53"/>
    </row>
    <row r="10" spans="1:8" ht="14.4" thickTop="1" thickBot="1" x14ac:dyDescent="0.3">
      <c r="D10" s="82"/>
      <c r="H10" s="53"/>
    </row>
    <row r="11" spans="1:8" ht="13.8" thickTop="1" x14ac:dyDescent="0.25">
      <c r="A11" s="34" t="s">
        <v>72</v>
      </c>
      <c r="B11" s="43">
        <v>700</v>
      </c>
      <c r="D11" s="21"/>
      <c r="H11" s="53"/>
    </row>
    <row r="12" spans="1:8" x14ac:dyDescent="0.25">
      <c r="A12" s="36" t="s">
        <v>68</v>
      </c>
      <c r="B12" s="44">
        <v>65</v>
      </c>
      <c r="D12" s="21"/>
      <c r="H12" s="53"/>
    </row>
    <row r="13" spans="1:8" ht="13.8" thickBot="1" x14ac:dyDescent="0.3">
      <c r="A13" s="31" t="s">
        <v>98</v>
      </c>
      <c r="B13" s="106">
        <v>200</v>
      </c>
      <c r="D13" s="22"/>
      <c r="H13" s="53"/>
    </row>
    <row r="14" spans="1:8" ht="13.8" thickTop="1" x14ac:dyDescent="0.25">
      <c r="A14" s="107"/>
      <c r="B14" s="108"/>
      <c r="H14" s="53"/>
    </row>
    <row r="15" spans="1:8" ht="16.2" thickBot="1" x14ac:dyDescent="0.35">
      <c r="A15" s="81" t="s">
        <v>82</v>
      </c>
      <c r="H15" s="53"/>
    </row>
    <row r="16" spans="1:8" ht="14.4" thickTop="1" thickBot="1" x14ac:dyDescent="0.3">
      <c r="A16" s="35" t="s">
        <v>96</v>
      </c>
      <c r="B16" s="74">
        <v>0</v>
      </c>
      <c r="C16" s="75">
        <v>13</v>
      </c>
      <c r="H16" s="53"/>
    </row>
    <row r="17" spans="1:8" ht="13.8" thickTop="1" x14ac:dyDescent="0.25">
      <c r="H17" s="53"/>
    </row>
    <row r="18" spans="1:8" ht="13.8" thickBot="1" x14ac:dyDescent="0.3">
      <c r="A18" s="62"/>
      <c r="B18" s="62"/>
      <c r="C18" s="62"/>
      <c r="D18" s="62"/>
      <c r="E18" s="62"/>
      <c r="F18" s="62"/>
      <c r="G18" s="62"/>
      <c r="H18" s="63"/>
    </row>
    <row r="19" spans="1:8" ht="13.8" thickTop="1" x14ac:dyDescent="0.25"/>
  </sheetData>
  <mergeCells count="1">
    <mergeCell ref="A1:G1"/>
  </mergeCells>
  <printOptions horizontalCentered="1"/>
  <pageMargins left="0.59055118110236227" right="0" top="0.39370078740157483" bottom="0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9cdd5c2-cc19-45dd-98e8-1c3cd3dd999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A962CA9D9FCEF42BD2CD4F6CFA19D82" ma:contentTypeVersion="7" ma:contentTypeDescription="Создание документа." ma:contentTypeScope="" ma:versionID="1b889196b921ce1b8b3a2fd13955d50e">
  <xsd:schema xmlns:xsd="http://www.w3.org/2001/XMLSchema" xmlns:xs="http://www.w3.org/2001/XMLSchema" xmlns:p="http://schemas.microsoft.com/office/2006/metadata/properties" xmlns:ns2="89cdd5c2-cc19-45dd-98e8-1c3cd3dd9994" targetNamespace="http://schemas.microsoft.com/office/2006/metadata/properties" ma:root="true" ma:fieldsID="7ec23cb58ecd99b631203fe80561e576" ns2:_="">
    <xsd:import namespace="89cdd5c2-cc19-45dd-98e8-1c3cd3dd999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dd5c2-cc19-45dd-98e8-1c3cd3dd999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8BDCDE-5BB1-4A36-B715-11BDDF4FFA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F608AA-3567-4EA8-9966-3F7A822FA447}">
  <ds:schemaRefs>
    <ds:schemaRef ds:uri="http://schemas.microsoft.com/office/2006/metadata/properties"/>
    <ds:schemaRef ds:uri="http://schemas.microsoft.com/office/infopath/2007/PartnerControls"/>
    <ds:schemaRef ds:uri="89cdd5c2-cc19-45dd-98e8-1c3cd3dd9994"/>
  </ds:schemaRefs>
</ds:datastoreItem>
</file>

<file path=customXml/itemProps3.xml><?xml version="1.0" encoding="utf-8"?>
<ds:datastoreItem xmlns:ds="http://schemas.openxmlformats.org/officeDocument/2006/customXml" ds:itemID="{171D11A2-3013-4BA2-950B-F602988A49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cdd5c2-cc19-45dd-98e8-1c3cd3dd99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Решение СЛАУ</vt:lpstr>
      <vt:lpstr>Решение АУ</vt:lpstr>
      <vt:lpstr>МНК</vt:lpstr>
      <vt:lpstr>Задача оптимизации</vt:lpstr>
      <vt:lpstr>Прикладная задача1</vt:lpstr>
      <vt:lpstr>Прикладная задача2</vt:lpstr>
      <vt:lpstr>Прикладная задача3</vt:lpstr>
    </vt:vector>
  </TitlesOfParts>
  <Company>Home 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XYLOS</dc:creator>
  <cp:lastModifiedBy>Дмитрий Стрыгин</cp:lastModifiedBy>
  <cp:lastPrinted>2021-03-30T14:59:25Z</cp:lastPrinted>
  <dcterms:created xsi:type="dcterms:W3CDTF">2000-08-03T09:42:47Z</dcterms:created>
  <dcterms:modified xsi:type="dcterms:W3CDTF">2022-05-20T15:29:14Z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0x010100DA962CA9D9FCEF42BD2CD4F6CFA19D82</vt:lpwstr>
  </property>
</Properties>
</file>