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mIncomeStatementDeta" sheetId="1" r:id="rId4"/>
  </sheets>
  <definedNames/>
  <calcPr/>
</workbook>
</file>

<file path=xl/sharedStrings.xml><?xml version="1.0" encoding="utf-8"?>
<sst xmlns="http://schemas.openxmlformats.org/spreadsheetml/2006/main" count="170" uniqueCount="87">
  <si>
    <t>NIS America, Inc.</t>
  </si>
  <si>
    <t>Custom Income Statement Detail 2</t>
  </si>
  <si>
    <t>Sep 2024</t>
  </si>
  <si>
    <t/>
  </si>
  <si>
    <t>Options: Activity Only</t>
  </si>
  <si>
    <t>Financial Row</t>
  </si>
  <si>
    <t>Type</t>
  </si>
  <si>
    <t>Date</t>
  </si>
  <si>
    <t>Document Number</t>
  </si>
  <si>
    <t>Name</t>
  </si>
  <si>
    <t>Clr</t>
  </si>
  <si>
    <t>Split</t>
  </si>
  <si>
    <t>Amount</t>
  </si>
  <si>
    <t>Game Title: Name</t>
  </si>
  <si>
    <t>Ordinary Income/Expense</t>
  </si>
  <si>
    <t>Gross Profit</t>
  </si>
  <si>
    <t>Expense</t>
  </si>
  <si>
    <t>Selling Expenses</t>
  </si>
  <si>
    <t>Advertising and Promotions</t>
  </si>
  <si>
    <t>Advertising</t>
  </si>
  <si>
    <t>Bill</t>
  </si>
  <si>
    <t>KIZAWA Studio 135</t>
  </si>
  <si>
    <t>KIZAWA Studio</t>
  </si>
  <si>
    <t>F</t>
  </si>
  <si>
    <t>Accounts Payable : Accounts Payable:Vendors</t>
  </si>
  <si>
    <t>Phantom Brave 1 PS5</t>
  </si>
  <si>
    <t>Total - Advertising</t>
  </si>
  <si>
    <t>External Conventions</t>
  </si>
  <si>
    <t>Baylor Group NISPO-11422 (NISPWD3）</t>
  </si>
  <si>
    <t>Baylor Group</t>
  </si>
  <si>
    <t>2024-08_PAX West</t>
  </si>
  <si>
    <t>Baylor Group NISPO-11422 (NISPWD2)</t>
  </si>
  <si>
    <t>Yamato Transport S00131853</t>
  </si>
  <si>
    <t>Yamato Transport USA, Inc.</t>
  </si>
  <si>
    <t>SIEA 3440000862</t>
  </si>
  <si>
    <t>Sony Interactive Entertainment LLC (SIE LLC)</t>
  </si>
  <si>
    <t>Yamato Transport S00133541</t>
  </si>
  <si>
    <t>Total - External Conventions</t>
  </si>
  <si>
    <t>Promotions</t>
  </si>
  <si>
    <t>Chen Hsaio Chan NISPO-11506 Bill</t>
  </si>
  <si>
    <t>Chen Hsaio Chan</t>
  </si>
  <si>
    <t>Ys X: Nordics</t>
  </si>
  <si>
    <t>Sumin Kang NISPO-11507 Bill</t>
  </si>
  <si>
    <t>Sumin Kang</t>
  </si>
  <si>
    <t>Minha Son NISPO-11508 Bill</t>
  </si>
  <si>
    <t>Minha Son</t>
  </si>
  <si>
    <t>Expense Report</t>
  </si>
  <si>
    <t>5295</t>
  </si>
  <si>
    <t>MIN KIM</t>
  </si>
  <si>
    <t>Accounts Payable : Accounts Payable-Employees</t>
  </si>
  <si>
    <t>Phantom Brave 2</t>
  </si>
  <si>
    <t>Clever 4727</t>
  </si>
  <si>
    <t>Clever Communication</t>
  </si>
  <si>
    <t>- No Game Title -</t>
  </si>
  <si>
    <t>Total - Promotions</t>
  </si>
  <si>
    <t>External Conventions - Internal Related Cost</t>
  </si>
  <si>
    <t>Journal</t>
  </si>
  <si>
    <t>1485</t>
  </si>
  <si>
    <t>G &amp; A Expenses : Meals</t>
  </si>
  <si>
    <t>Marcus Estrada NISPO-11473</t>
  </si>
  <si>
    <t>Marcus Estrada</t>
  </si>
  <si>
    <t>5291</t>
  </si>
  <si>
    <t>HIDEKAZU TAKEDA</t>
  </si>
  <si>
    <t>Anime Expo Expense</t>
  </si>
  <si>
    <t>Optimum Employer Solutions</t>
  </si>
  <si>
    <t>2024-07_Anime Expo 2024</t>
  </si>
  <si>
    <t>5299</t>
  </si>
  <si>
    <t>ALAN COSTA</t>
  </si>
  <si>
    <t>5281</t>
  </si>
  <si>
    <t>MICHAEL STEBBINS</t>
  </si>
  <si>
    <t>5283</t>
  </si>
  <si>
    <t>TAE JONES</t>
  </si>
  <si>
    <t>5289</t>
  </si>
  <si>
    <t>TOMO NOMURA</t>
  </si>
  <si>
    <t>5294</t>
  </si>
  <si>
    <t>5296</t>
  </si>
  <si>
    <t>KANAKO HATANO</t>
  </si>
  <si>
    <t>5300</t>
  </si>
  <si>
    <t>RIE ARAI</t>
  </si>
  <si>
    <t>5303</t>
  </si>
  <si>
    <t>Total - External Conventions - Internal Related Cost</t>
  </si>
  <si>
    <t>Total - Advertising and Promotions</t>
  </si>
  <si>
    <t>Total - Selling Expenses</t>
  </si>
  <si>
    <t>Total - Expense</t>
  </si>
  <si>
    <t>Net Ordinary Income</t>
  </si>
  <si>
    <t>Net Income Before Taxes</t>
  </si>
  <si>
    <t>Net Income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</si>
</sst>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-M\-YY"/>
    <numFmt numFmtId="165" formatCode="\$#,##0.00\ ;\$#,##0.00"/>
  </numFmts>
  <fonts count="8">
    <font>
      <sz val="10.0"/>
      <color rgb="FF000000"/>
      <name val="Arial"/>
      <scheme val="minor"/>
    </font>
    <font>
      <b/>
      <sz val="12.0"/>
      <color theme="1"/>
      <name val="Arial"/>
    </font>
    <font>
      <b/>
      <sz val="14.0"/>
      <color theme="1"/>
      <name val="Arial"/>
    </font>
    <font>
      <b/>
      <sz val="7.0"/>
      <color theme="1"/>
      <name val="Arial"/>
    </font>
    <font>
      <b/>
      <sz val="8.0"/>
      <color rgb="FF060606"/>
      <name val="Arial"/>
    </font>
    <font>
      <b/>
      <sz val="8.0"/>
      <color rgb="FF000000"/>
      <name val="Arial"/>
    </font>
    <font>
      <sz val="8.0"/>
      <color rgb="FF000000"/>
      <name val="Arial"/>
    </font>
    <font>
      <sz val="8.0"/>
      <color rgb="FF060606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0D0D0"/>
        <bgColor rgb="FFD0D0D0"/>
      </patternFill>
    </fill>
  </fills>
  <borders count="4">
    <border/>
    <border>
      <left/>
      <right/>
      <top/>
      <bottom/>
    </border>
    <border>
      <top style="thin">
        <color rgb="FF969696"/>
      </top>
    </border>
    <border>
      <top style="thin">
        <color rgb="FFC0C0C0"/>
      </top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1" fillId="2" fontId="3" numFmtId="0" xfId="0" applyAlignment="1" applyBorder="1" applyFill="1" applyFont="1">
      <alignment horizontal="left" shrinkToFit="0" vertical="bottom" wrapText="0"/>
    </xf>
    <xf borderId="1" fillId="2" fontId="3" numFmtId="0" xfId="0" applyAlignment="1" applyBorder="1" applyFont="1">
      <alignment horizontal="right" shrinkToFit="0" vertical="bottom" wrapText="0"/>
    </xf>
    <xf borderId="0" fillId="0" fontId="4" numFmtId="0" xfId="0" applyAlignment="1" applyFont="1">
      <alignment horizontal="left" shrinkToFit="0" vertical="center" wrapText="0"/>
    </xf>
    <xf borderId="0" fillId="0" fontId="4" numFmtId="164" xfId="0" applyAlignment="1" applyFont="1" applyNumberFormat="1">
      <alignment horizontal="left" shrinkToFit="0" vertical="center" wrapText="0"/>
    </xf>
    <xf borderId="0" fillId="0" fontId="4" numFmtId="165" xfId="0" applyAlignment="1" applyFont="1" applyNumberFormat="1">
      <alignment horizontal="right" shrinkToFit="0" vertical="center" wrapText="0"/>
    </xf>
    <xf borderId="2" fillId="0" fontId="5" numFmtId="0" xfId="0" applyAlignment="1" applyBorder="1" applyFont="1">
      <alignment horizontal="left" shrinkToFit="0" vertical="bottom" wrapText="0"/>
    </xf>
    <xf borderId="2" fillId="0" fontId="5" numFmtId="0" xfId="0" applyAlignment="1" applyBorder="1" applyFont="1">
      <alignment horizontal="left" shrinkToFit="0" vertical="center" wrapText="0"/>
    </xf>
    <xf borderId="2" fillId="0" fontId="5" numFmtId="164" xfId="0" applyAlignment="1" applyBorder="1" applyFont="1" applyNumberFormat="1">
      <alignment horizontal="left" shrinkToFit="0" vertical="center" wrapText="0"/>
    </xf>
    <xf borderId="2" fillId="0" fontId="5" numFmtId="165" xfId="0" applyAlignment="1" applyBorder="1" applyFont="1" applyNumberFormat="1">
      <alignment horizontal="right" shrinkToFit="0" vertical="center" wrapText="0"/>
    </xf>
    <xf borderId="0" fillId="0" fontId="4" numFmtId="0" xfId="0" applyAlignment="1" applyFont="1">
      <alignment horizontal="left"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7" numFmtId="0" xfId="0" applyAlignment="1" applyFont="1">
      <alignment horizontal="left" shrinkToFit="0" vertical="center" wrapText="0"/>
    </xf>
    <xf borderId="0" fillId="0" fontId="7" numFmtId="164" xfId="0" applyAlignment="1" applyFont="1" applyNumberFormat="1">
      <alignment horizontal="left" shrinkToFit="0" vertical="center" wrapText="0"/>
    </xf>
    <xf borderId="0" fillId="0" fontId="7" numFmtId="165" xfId="0" applyAlignment="1" applyFont="1" applyNumberFormat="1">
      <alignment horizontal="right" shrinkToFit="0" vertical="center" wrapText="0"/>
    </xf>
    <xf borderId="3" fillId="0" fontId="4" numFmtId="0" xfId="0" applyAlignment="1" applyBorder="1" applyFont="1">
      <alignment horizontal="left" shrinkToFit="0" vertical="bottom" wrapText="0"/>
    </xf>
    <xf borderId="3" fillId="0" fontId="4" numFmtId="0" xfId="0" applyAlignment="1" applyBorder="1" applyFont="1">
      <alignment horizontal="left" shrinkToFit="0" vertical="center" wrapText="0"/>
    </xf>
    <xf borderId="3" fillId="0" fontId="4" numFmtId="164" xfId="0" applyAlignment="1" applyBorder="1" applyFont="1" applyNumberFormat="1">
      <alignment horizontal="left" shrinkToFit="0" vertical="center" wrapText="0"/>
    </xf>
    <xf borderId="3" fillId="0" fontId="4" numFmtId="165" xfId="0" applyAlignment="1" applyBorder="1" applyFont="1" applyNumberFormat="1">
      <alignment horizontal="right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" width="11.5"/>
    <col customWidth="1" min="10" max="26" width="8.63"/>
  </cols>
  <sheetData>
    <row r="1" ht="12.75" customHeight="1">
      <c r="A1" s="1" t="s">
        <v>0</v>
      </c>
    </row>
    <row r="2" ht="12.75" customHeight="1">
      <c r="A2" s="2" t="s">
        <v>1</v>
      </c>
    </row>
    <row r="3" ht="12.75" customHeight="1">
      <c r="A3" s="2" t="s">
        <v>2</v>
      </c>
    </row>
    <row r="4" ht="12.75" customHeight="1">
      <c r="A4" s="2" t="s">
        <v>3</v>
      </c>
    </row>
    <row r="5" ht="12.75" customHeight="1">
      <c r="A5" s="2" t="s">
        <v>4</v>
      </c>
    </row>
    <row r="6" ht="12.75" customHeight="1">
      <c r="A6" s="3" t="s">
        <v>5</v>
      </c>
      <c r="B6" s="3" t="s">
        <v>6</v>
      </c>
      <c r="C6" s="3" t="s">
        <v>7</v>
      </c>
      <c r="D6" s="3" t="s">
        <v>8</v>
      </c>
      <c r="E6" s="3" t="s">
        <v>9</v>
      </c>
      <c r="F6" s="3" t="s">
        <v>10</v>
      </c>
      <c r="G6" s="3" t="s">
        <v>11</v>
      </c>
      <c r="H6" s="4" t="s">
        <v>12</v>
      </c>
      <c r="I6" s="3" t="s">
        <v>13</v>
      </c>
    </row>
    <row r="7" ht="12.75" customHeight="1">
      <c r="A7" s="5" t="s">
        <v>14</v>
      </c>
      <c r="B7" s="5"/>
      <c r="C7" s="6"/>
      <c r="D7" s="5"/>
      <c r="E7" s="5"/>
      <c r="F7" s="5"/>
      <c r="G7" s="5"/>
      <c r="H7" s="7"/>
      <c r="I7" s="5"/>
    </row>
    <row r="8" ht="12.75" customHeight="1">
      <c r="A8" s="8" t="s">
        <v>15</v>
      </c>
      <c r="B8" s="9"/>
      <c r="C8" s="10"/>
      <c r="D8" s="9"/>
      <c r="E8" s="9"/>
      <c r="F8" s="9"/>
      <c r="G8" s="9"/>
      <c r="H8" s="11">
        <f>0-0</f>
        <v>0</v>
      </c>
      <c r="I8" s="9"/>
    </row>
    <row r="9" ht="12.75" customHeight="1">
      <c r="A9" s="12" t="s">
        <v>16</v>
      </c>
      <c r="B9" s="5"/>
      <c r="C9" s="6"/>
      <c r="D9" s="5"/>
      <c r="E9" s="5"/>
      <c r="F9" s="5"/>
      <c r="G9" s="5"/>
      <c r="H9" s="7"/>
      <c r="I9" s="5"/>
    </row>
    <row r="10" ht="12.75" customHeight="1">
      <c r="A10" s="12" t="s">
        <v>17</v>
      </c>
      <c r="B10" s="5"/>
      <c r="C10" s="6"/>
      <c r="D10" s="5"/>
      <c r="E10" s="5"/>
      <c r="F10" s="5"/>
      <c r="G10" s="5"/>
      <c r="H10" s="7"/>
      <c r="I10" s="5"/>
    </row>
    <row r="11" ht="12.75" customHeight="1">
      <c r="A11" s="12" t="s">
        <v>18</v>
      </c>
      <c r="B11" s="5"/>
      <c r="C11" s="6"/>
      <c r="D11" s="5"/>
      <c r="E11" s="5"/>
      <c r="F11" s="5"/>
      <c r="G11" s="5"/>
      <c r="H11" s="7"/>
      <c r="I11" s="5"/>
    </row>
    <row r="12" ht="12.75" customHeight="1">
      <c r="A12" s="12" t="s">
        <v>19</v>
      </c>
      <c r="B12" s="5"/>
      <c r="C12" s="6"/>
      <c r="D12" s="5"/>
      <c r="E12" s="5"/>
      <c r="F12" s="5"/>
      <c r="G12" s="5"/>
      <c r="H12" s="7"/>
      <c r="I12" s="5"/>
    </row>
    <row r="13" ht="12.75" customHeight="1">
      <c r="A13" s="13"/>
      <c r="B13" s="14" t="s">
        <v>20</v>
      </c>
      <c r="C13" s="15">
        <v>45553.0</v>
      </c>
      <c r="D13" s="14" t="s">
        <v>21</v>
      </c>
      <c r="E13" s="14" t="s">
        <v>22</v>
      </c>
      <c r="F13" s="14" t="s">
        <v>23</v>
      </c>
      <c r="G13" s="14" t="s">
        <v>24</v>
      </c>
      <c r="H13" s="16">
        <v>1058.97</v>
      </c>
      <c r="I13" s="14" t="s">
        <v>25</v>
      </c>
    </row>
    <row r="14" ht="12.75" customHeight="1">
      <c r="A14" s="17" t="s">
        <v>26</v>
      </c>
      <c r="B14" s="18"/>
      <c r="C14" s="19"/>
      <c r="D14" s="18"/>
      <c r="E14" s="18"/>
      <c r="F14" s="18"/>
      <c r="G14" s="18"/>
      <c r="H14" s="20">
        <f>SUM(H13)</f>
        <v>1058.97</v>
      </c>
      <c r="I14" s="18"/>
    </row>
    <row r="15" ht="12.75" customHeight="1">
      <c r="A15" s="12" t="s">
        <v>27</v>
      </c>
      <c r="B15" s="5"/>
      <c r="C15" s="6"/>
      <c r="D15" s="5"/>
      <c r="E15" s="5"/>
      <c r="F15" s="5"/>
      <c r="G15" s="5"/>
      <c r="H15" s="7"/>
      <c r="I15" s="5"/>
    </row>
    <row r="16" ht="12.75" customHeight="1">
      <c r="A16" s="13"/>
      <c r="B16" s="14" t="s">
        <v>20</v>
      </c>
      <c r="C16" s="15">
        <v>45538.0</v>
      </c>
      <c r="D16" s="14" t="s">
        <v>28</v>
      </c>
      <c r="E16" s="14" t="s">
        <v>29</v>
      </c>
      <c r="F16" s="14" t="s">
        <v>23</v>
      </c>
      <c r="G16" s="14" t="s">
        <v>24</v>
      </c>
      <c r="H16" s="16">
        <v>12146.89</v>
      </c>
      <c r="I16" s="14" t="s">
        <v>30</v>
      </c>
    </row>
    <row r="17" ht="12.75" customHeight="1">
      <c r="A17" s="13"/>
      <c r="B17" s="14" t="s">
        <v>20</v>
      </c>
      <c r="C17" s="15">
        <v>45538.0</v>
      </c>
      <c r="D17" s="14" t="s">
        <v>31</v>
      </c>
      <c r="E17" s="14" t="s">
        <v>29</v>
      </c>
      <c r="F17" s="14" t="s">
        <v>23</v>
      </c>
      <c r="G17" s="14" t="s">
        <v>24</v>
      </c>
      <c r="H17" s="16">
        <v>36440.69</v>
      </c>
      <c r="I17" s="14" t="s">
        <v>30</v>
      </c>
    </row>
    <row r="18" ht="12.75" customHeight="1">
      <c r="A18" s="13"/>
      <c r="B18" s="14" t="s">
        <v>20</v>
      </c>
      <c r="C18" s="15">
        <v>45541.0</v>
      </c>
      <c r="D18" s="14" t="s">
        <v>32</v>
      </c>
      <c r="E18" s="14" t="s">
        <v>33</v>
      </c>
      <c r="F18" s="14" t="s">
        <v>23</v>
      </c>
      <c r="G18" s="14" t="s">
        <v>24</v>
      </c>
      <c r="H18" s="16">
        <v>143.0</v>
      </c>
      <c r="I18" s="14" t="s">
        <v>30</v>
      </c>
    </row>
    <row r="19" ht="12.75" customHeight="1">
      <c r="A19" s="13"/>
      <c r="B19" s="14" t="s">
        <v>20</v>
      </c>
      <c r="C19" s="15">
        <v>45545.0</v>
      </c>
      <c r="D19" s="14" t="s">
        <v>34</v>
      </c>
      <c r="E19" s="14" t="s">
        <v>35</v>
      </c>
      <c r="F19" s="14" t="s">
        <v>23</v>
      </c>
      <c r="G19" s="14" t="s">
        <v>24</v>
      </c>
      <c r="H19" s="16">
        <v>1500.0</v>
      </c>
      <c r="I19" s="14" t="s">
        <v>30</v>
      </c>
    </row>
    <row r="20" ht="12.75" customHeight="1">
      <c r="A20" s="13"/>
      <c r="B20" s="14" t="s">
        <v>20</v>
      </c>
      <c r="C20" s="15">
        <v>45560.0</v>
      </c>
      <c r="D20" s="14" t="s">
        <v>36</v>
      </c>
      <c r="E20" s="14" t="s">
        <v>33</v>
      </c>
      <c r="F20" s="14" t="s">
        <v>23</v>
      </c>
      <c r="G20" s="14" t="s">
        <v>24</v>
      </c>
      <c r="H20" s="16">
        <v>185.0</v>
      </c>
      <c r="I20" s="14" t="s">
        <v>30</v>
      </c>
    </row>
    <row r="21" ht="12.75" customHeight="1">
      <c r="A21" s="17" t="s">
        <v>37</v>
      </c>
      <c r="B21" s="18"/>
      <c r="C21" s="19"/>
      <c r="D21" s="18"/>
      <c r="E21" s="18"/>
      <c r="F21" s="18"/>
      <c r="G21" s="18"/>
      <c r="H21" s="20">
        <f>SUM(H16:H20)</f>
        <v>50415.58</v>
      </c>
      <c r="I21" s="18"/>
    </row>
    <row r="22" ht="12.75" customHeight="1">
      <c r="A22" s="12" t="s">
        <v>38</v>
      </c>
      <c r="B22" s="5"/>
      <c r="C22" s="6"/>
      <c r="D22" s="5"/>
      <c r="E22" s="5"/>
      <c r="F22" s="5"/>
      <c r="G22" s="5"/>
      <c r="H22" s="7"/>
      <c r="I22" s="5"/>
    </row>
    <row r="23" ht="12.75" customHeight="1">
      <c r="A23" s="13"/>
      <c r="B23" s="14" t="s">
        <v>20</v>
      </c>
      <c r="C23" s="15">
        <v>45542.0</v>
      </c>
      <c r="D23" s="14" t="s">
        <v>39</v>
      </c>
      <c r="E23" s="14" t="s">
        <v>40</v>
      </c>
      <c r="F23" s="14" t="s">
        <v>23</v>
      </c>
      <c r="G23" s="14" t="s">
        <v>24</v>
      </c>
      <c r="H23" s="16">
        <v>280.0</v>
      </c>
      <c r="I23" s="14" t="s">
        <v>41</v>
      </c>
    </row>
    <row r="24" ht="12.75" customHeight="1">
      <c r="A24" s="13"/>
      <c r="B24" s="14" t="s">
        <v>20</v>
      </c>
      <c r="C24" s="15">
        <v>45542.0</v>
      </c>
      <c r="D24" s="14" t="s">
        <v>42</v>
      </c>
      <c r="E24" s="14" t="s">
        <v>43</v>
      </c>
      <c r="F24" s="14" t="s">
        <v>23</v>
      </c>
      <c r="G24" s="14" t="s">
        <v>24</v>
      </c>
      <c r="H24" s="16">
        <v>1090.0</v>
      </c>
      <c r="I24" s="14" t="s">
        <v>41</v>
      </c>
    </row>
    <row r="25" ht="12.75" customHeight="1">
      <c r="A25" s="13"/>
      <c r="B25" s="14" t="s">
        <v>20</v>
      </c>
      <c r="C25" s="15">
        <v>45542.0</v>
      </c>
      <c r="D25" s="14" t="s">
        <v>44</v>
      </c>
      <c r="E25" s="14" t="s">
        <v>45</v>
      </c>
      <c r="F25" s="14" t="s">
        <v>23</v>
      </c>
      <c r="G25" s="14" t="s">
        <v>24</v>
      </c>
      <c r="H25" s="16">
        <v>1590.0</v>
      </c>
      <c r="I25" s="14" t="s">
        <v>41</v>
      </c>
    </row>
    <row r="26" ht="12.75" customHeight="1">
      <c r="A26" s="13"/>
      <c r="B26" s="14" t="s">
        <v>46</v>
      </c>
      <c r="C26" s="15">
        <v>45546.0</v>
      </c>
      <c r="D26" s="14" t="s">
        <v>47</v>
      </c>
      <c r="E26" s="14" t="s">
        <v>48</v>
      </c>
      <c r="F26" s="14" t="s">
        <v>23</v>
      </c>
      <c r="G26" s="14" t="s">
        <v>49</v>
      </c>
      <c r="H26" s="16">
        <v>9.25</v>
      </c>
      <c r="I26" s="14" t="s">
        <v>50</v>
      </c>
    </row>
    <row r="27" ht="12.75" customHeight="1">
      <c r="A27" s="13"/>
      <c r="B27" s="14" t="s">
        <v>20</v>
      </c>
      <c r="C27" s="15">
        <v>45550.0</v>
      </c>
      <c r="D27" s="14" t="s">
        <v>51</v>
      </c>
      <c r="E27" s="14" t="s">
        <v>52</v>
      </c>
      <c r="F27" s="14" t="s">
        <v>23</v>
      </c>
      <c r="G27" s="14" t="s">
        <v>24</v>
      </c>
      <c r="H27" s="16">
        <v>4000.0</v>
      </c>
      <c r="I27" s="14" t="s">
        <v>53</v>
      </c>
    </row>
    <row r="28" ht="12.75" customHeight="1">
      <c r="A28" s="17" t="s">
        <v>54</v>
      </c>
      <c r="B28" s="18"/>
      <c r="C28" s="19"/>
      <c r="D28" s="18"/>
      <c r="E28" s="18"/>
      <c r="F28" s="18"/>
      <c r="G28" s="18"/>
      <c r="H28" s="20">
        <f>SUM(H23:H27)</f>
        <v>6969.25</v>
      </c>
      <c r="I28" s="18"/>
    </row>
    <row r="29" ht="12.75" customHeight="1">
      <c r="A29" s="12" t="s">
        <v>55</v>
      </c>
      <c r="B29" s="5"/>
      <c r="C29" s="6"/>
      <c r="D29" s="5"/>
      <c r="E29" s="5"/>
      <c r="F29" s="5"/>
      <c r="G29" s="5"/>
      <c r="H29" s="7"/>
      <c r="I29" s="5"/>
    </row>
    <row r="30" ht="12.75" customHeight="1">
      <c r="A30" s="13"/>
      <c r="B30" s="14" t="s">
        <v>56</v>
      </c>
      <c r="C30" s="15">
        <v>45536.0</v>
      </c>
      <c r="D30" s="14" t="s">
        <v>57</v>
      </c>
      <c r="E30" s="14"/>
      <c r="F30" s="14" t="s">
        <v>23</v>
      </c>
      <c r="G30" s="14" t="s">
        <v>58</v>
      </c>
      <c r="H30" s="16">
        <v>-160.04</v>
      </c>
      <c r="I30" s="14" t="s">
        <v>53</v>
      </c>
    </row>
    <row r="31" ht="12.75" customHeight="1">
      <c r="A31" s="13"/>
      <c r="B31" s="14" t="s">
        <v>20</v>
      </c>
      <c r="C31" s="15">
        <v>45537.0</v>
      </c>
      <c r="D31" s="14" t="s">
        <v>59</v>
      </c>
      <c r="E31" s="14" t="s">
        <v>60</v>
      </c>
      <c r="F31" s="14" t="s">
        <v>23</v>
      </c>
      <c r="G31" s="14" t="s">
        <v>24</v>
      </c>
      <c r="H31" s="16">
        <v>709.5</v>
      </c>
      <c r="I31" s="14" t="s">
        <v>30</v>
      </c>
    </row>
    <row r="32" ht="12.75" customHeight="1">
      <c r="A32" s="13"/>
      <c r="B32" s="14" t="s">
        <v>46</v>
      </c>
      <c r="C32" s="15">
        <v>45537.0</v>
      </c>
      <c r="D32" s="14" t="s">
        <v>61</v>
      </c>
      <c r="E32" s="14" t="s">
        <v>62</v>
      </c>
      <c r="F32" s="14" t="s">
        <v>23</v>
      </c>
      <c r="G32" s="14" t="s">
        <v>49</v>
      </c>
      <c r="H32" s="16">
        <v>437.89</v>
      </c>
      <c r="I32" s="14" t="s">
        <v>30</v>
      </c>
    </row>
    <row r="33" ht="12.75" customHeight="1">
      <c r="A33" s="13"/>
      <c r="B33" s="14" t="s">
        <v>20</v>
      </c>
      <c r="C33" s="15">
        <v>45538.0</v>
      </c>
      <c r="D33" s="14" t="s">
        <v>63</v>
      </c>
      <c r="E33" s="14" t="s">
        <v>64</v>
      </c>
      <c r="F33" s="14" t="s">
        <v>23</v>
      </c>
      <c r="G33" s="14" t="s">
        <v>24</v>
      </c>
      <c r="H33" s="16">
        <v>386.02</v>
      </c>
      <c r="I33" s="14" t="s">
        <v>65</v>
      </c>
    </row>
    <row r="34" ht="12.75" customHeight="1">
      <c r="A34" s="13"/>
      <c r="B34" s="14" t="s">
        <v>46</v>
      </c>
      <c r="C34" s="15">
        <v>45538.0</v>
      </c>
      <c r="D34" s="14" t="s">
        <v>66</v>
      </c>
      <c r="E34" s="14" t="s">
        <v>67</v>
      </c>
      <c r="F34" s="14" t="s">
        <v>23</v>
      </c>
      <c r="G34" s="14" t="s">
        <v>49</v>
      </c>
      <c r="H34" s="16">
        <v>280.0</v>
      </c>
      <c r="I34" s="14" t="s">
        <v>53</v>
      </c>
    </row>
    <row r="35" ht="12.75" customHeight="1">
      <c r="A35" s="13"/>
      <c r="B35" s="14" t="s">
        <v>46</v>
      </c>
      <c r="C35" s="15">
        <v>45538.0</v>
      </c>
      <c r="D35" s="14" t="s">
        <v>68</v>
      </c>
      <c r="E35" s="14" t="s">
        <v>69</v>
      </c>
      <c r="F35" s="14" t="s">
        <v>23</v>
      </c>
      <c r="G35" s="14" t="s">
        <v>49</v>
      </c>
      <c r="H35" s="16">
        <v>78.98</v>
      </c>
      <c r="I35" s="14" t="s">
        <v>30</v>
      </c>
    </row>
    <row r="36" ht="12.75" customHeight="1">
      <c r="A36" s="13"/>
      <c r="B36" s="14" t="s">
        <v>46</v>
      </c>
      <c r="C36" s="15">
        <v>45540.0</v>
      </c>
      <c r="D36" s="14" t="s">
        <v>70</v>
      </c>
      <c r="E36" s="14" t="s">
        <v>71</v>
      </c>
      <c r="F36" s="14" t="s">
        <v>23</v>
      </c>
      <c r="G36" s="14" t="s">
        <v>49</v>
      </c>
      <c r="H36" s="16">
        <v>771.42</v>
      </c>
      <c r="I36" s="14" t="s">
        <v>30</v>
      </c>
    </row>
    <row r="37" ht="12.75" customHeight="1">
      <c r="A37" s="13"/>
      <c r="B37" s="14" t="s">
        <v>46</v>
      </c>
      <c r="C37" s="15">
        <v>45541.0</v>
      </c>
      <c r="D37" s="14" t="s">
        <v>72</v>
      </c>
      <c r="E37" s="14" t="s">
        <v>73</v>
      </c>
      <c r="F37" s="14" t="s">
        <v>23</v>
      </c>
      <c r="G37" s="14" t="s">
        <v>49</v>
      </c>
      <c r="H37" s="16">
        <v>454.68</v>
      </c>
      <c r="I37" s="14" t="s">
        <v>30</v>
      </c>
    </row>
    <row r="38" ht="12.75" customHeight="1">
      <c r="A38" s="13"/>
      <c r="B38" s="14" t="s">
        <v>46</v>
      </c>
      <c r="C38" s="15">
        <v>45546.0</v>
      </c>
      <c r="D38" s="14" t="s">
        <v>74</v>
      </c>
      <c r="E38" s="14" t="s">
        <v>48</v>
      </c>
      <c r="F38" s="14" t="s">
        <v>23</v>
      </c>
      <c r="G38" s="14" t="s">
        <v>49</v>
      </c>
      <c r="H38" s="16">
        <v>992.09</v>
      </c>
      <c r="I38" s="14" t="s">
        <v>30</v>
      </c>
    </row>
    <row r="39" ht="12.75" customHeight="1">
      <c r="A39" s="13"/>
      <c r="B39" s="14" t="s">
        <v>46</v>
      </c>
      <c r="C39" s="15">
        <v>45548.0</v>
      </c>
      <c r="D39" s="14" t="s">
        <v>75</v>
      </c>
      <c r="E39" s="14" t="s">
        <v>76</v>
      </c>
      <c r="F39" s="14" t="s">
        <v>23</v>
      </c>
      <c r="G39" s="14" t="s">
        <v>49</v>
      </c>
      <c r="H39" s="16">
        <v>280.05</v>
      </c>
      <c r="I39" s="14" t="s">
        <v>53</v>
      </c>
    </row>
    <row r="40" ht="12.75" customHeight="1">
      <c r="A40" s="13"/>
      <c r="B40" s="14" t="s">
        <v>46</v>
      </c>
      <c r="C40" s="15">
        <v>45563.0</v>
      </c>
      <c r="D40" s="14" t="s">
        <v>77</v>
      </c>
      <c r="E40" s="14" t="s">
        <v>78</v>
      </c>
      <c r="F40" s="14" t="s">
        <v>23</v>
      </c>
      <c r="G40" s="14" t="s">
        <v>49</v>
      </c>
      <c r="H40" s="16">
        <v>55.76</v>
      </c>
      <c r="I40" s="14" t="s">
        <v>53</v>
      </c>
    </row>
    <row r="41" ht="12.75" customHeight="1">
      <c r="A41" s="13"/>
      <c r="B41" s="14" t="s">
        <v>46</v>
      </c>
      <c r="C41" s="15">
        <v>45564.0</v>
      </c>
      <c r="D41" s="14" t="s">
        <v>79</v>
      </c>
      <c r="E41" s="14" t="s">
        <v>78</v>
      </c>
      <c r="F41" s="14" t="s">
        <v>23</v>
      </c>
      <c r="G41" s="14" t="s">
        <v>49</v>
      </c>
      <c r="H41" s="16">
        <v>40.0</v>
      </c>
      <c r="I41" s="14" t="s">
        <v>53</v>
      </c>
    </row>
    <row r="42" ht="12.75" customHeight="1">
      <c r="A42" s="17" t="s">
        <v>80</v>
      </c>
      <c r="B42" s="18"/>
      <c r="C42" s="19"/>
      <c r="D42" s="18"/>
      <c r="E42" s="18"/>
      <c r="F42" s="18"/>
      <c r="G42" s="18"/>
      <c r="H42" s="20">
        <f>SUM(H30:H41)</f>
        <v>4326.35</v>
      </c>
      <c r="I42" s="18"/>
    </row>
    <row r="43" ht="12.75" customHeight="1">
      <c r="A43" s="17" t="s">
        <v>81</v>
      </c>
      <c r="B43" s="18"/>
      <c r="C43" s="19"/>
      <c r="D43" s="18"/>
      <c r="E43" s="18"/>
      <c r="F43" s="18"/>
      <c r="G43" s="18"/>
      <c r="H43" s="20">
        <f>SUM(H14,H21,H28,H42)</f>
        <v>62770.15</v>
      </c>
      <c r="I43" s="18"/>
    </row>
    <row r="44" ht="12.75" customHeight="1">
      <c r="A44" s="17" t="s">
        <v>82</v>
      </c>
      <c r="B44" s="18"/>
      <c r="C44" s="19"/>
      <c r="D44" s="18"/>
      <c r="E44" s="18"/>
      <c r="F44" s="18"/>
      <c r="G44" s="18"/>
      <c r="H44" s="20">
        <f t="shared" ref="H44:H45" si="1">SUM(H43)</f>
        <v>62770.15</v>
      </c>
      <c r="I44" s="18"/>
    </row>
    <row r="45" ht="12.75" customHeight="1">
      <c r="A45" s="17" t="s">
        <v>83</v>
      </c>
      <c r="B45" s="18"/>
      <c r="C45" s="19"/>
      <c r="D45" s="18"/>
      <c r="E45" s="18"/>
      <c r="F45" s="18"/>
      <c r="G45" s="18"/>
      <c r="H45" s="20">
        <f t="shared" si="1"/>
        <v>62770.15</v>
      </c>
      <c r="I45" s="18"/>
    </row>
    <row r="46" ht="12.75" customHeight="1">
      <c r="A46" s="9" t="s">
        <v>84</v>
      </c>
      <c r="B46" s="9"/>
      <c r="C46" s="10"/>
      <c r="D46" s="9"/>
      <c r="E46" s="9"/>
      <c r="F46" s="9"/>
      <c r="G46" s="9"/>
      <c r="H46" s="11">
        <f>H8-H45</f>
        <v>-62770.15</v>
      </c>
      <c r="I46" s="9"/>
    </row>
    <row r="47" ht="12.75" customHeight="1">
      <c r="A47" s="9" t="s">
        <v>85</v>
      </c>
      <c r="B47" s="9"/>
      <c r="C47" s="10"/>
      <c r="D47" s="9"/>
      <c r="E47" s="9"/>
      <c r="F47" s="9"/>
      <c r="G47" s="9"/>
      <c r="H47" s="11">
        <f>H46+0</f>
        <v>-62770.15</v>
      </c>
      <c r="I47" s="9"/>
    </row>
    <row r="48" ht="12.75" customHeight="1">
      <c r="A48" s="9" t="s">
        <v>86</v>
      </c>
      <c r="B48" s="9"/>
      <c r="C48" s="10"/>
      <c r="D48" s="9"/>
      <c r="E48" s="9"/>
      <c r="F48" s="9"/>
      <c r="G48" s="9"/>
      <c r="H48" s="11">
        <f>+H47-0</f>
        <v>-62770.15</v>
      </c>
      <c r="I48" s="9"/>
    </row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">
    <mergeCell ref="A1:I1"/>
    <mergeCell ref="A2:I2"/>
    <mergeCell ref="A3:I3"/>
    <mergeCell ref="A4:I4"/>
    <mergeCell ref="A5:I5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