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90" yWindow="390" windowWidth="13680" windowHeight="15435" tabRatio="707" firstSheet="0" activeTab="0" autoFilterDateGrouping="1"/>
  </bookViews>
  <sheets>
    <sheet name="Акт инд. к СМР 16 граф" sheetId="1" state="visible" r:id="rId1"/>
  </sheets>
  <definedNames>
    <definedName name="FOT" localSheetId="0">'Акт инд. к СМР 16 граф'!$B$23</definedName>
    <definedName name="Ind" localSheetId="0">'Акт инд. к СМР 16 граф'!$E$4</definedName>
    <definedName name="Obj" localSheetId="0">'Акт инд. к СМР 16 граф'!#REF!</definedName>
    <definedName name="Obosn" localSheetId="0">'Акт инд. к СМР 16 граф'!$C$17</definedName>
    <definedName name="_xlnm.Print_Titles" localSheetId="0">'Акт инд. к СМР 16 граф'!$29:$29</definedName>
    <definedName name="SmPr" localSheetId="0">'Акт инд. к СМР 16 граф'!$C$22</definedName>
    <definedName name="_xlnm.Print_Titles" localSheetId="0">'Акт инд. к СМР 16 граф'!$29:$29</definedName>
    <definedName name="_xlnm.Print_Area" localSheetId="0">'Акт инд. к СМР 16 граф'!$A$1:$P$98</definedName>
  </definedNames>
  <calcPr calcId="181029" fullCalcOnLoad="1" refMode="R1C1"/>
</workbook>
</file>

<file path=xl/styles.xml><?xml version="1.0" encoding="utf-8"?>
<styleSheet xmlns="http://schemas.openxmlformats.org/spreadsheetml/2006/main">
  <numFmts count="2">
    <numFmt numFmtId="164" formatCode="#,##0.000000000"/>
    <numFmt numFmtId="165" formatCode="#,##0.00000"/>
  </numFmts>
  <fonts count="16">
    <font>
      <name val="Arial Cyr"/>
      <charset val="204"/>
      <sz val="10"/>
    </font>
    <font>
      <name val="Arial"/>
      <charset val="204"/>
      <family val="2"/>
      <sz val="10"/>
    </font>
    <font>
      <name val="Arial"/>
      <charset val="204"/>
      <family val="2"/>
      <i val="1"/>
      <sz val="10"/>
    </font>
    <font>
      <name val="Arial"/>
      <charset val="204"/>
      <family val="2"/>
      <sz val="9"/>
    </font>
    <font>
      <name val="Arial"/>
      <charset val="204"/>
      <family val="2"/>
      <sz val="8"/>
    </font>
    <font>
      <name val="Arial"/>
      <charset val="204"/>
      <family val="2"/>
      <b val="1"/>
      <sz val="10"/>
    </font>
    <font>
      <name val="Arial"/>
      <charset val="204"/>
      <family val="2"/>
      <b val="1"/>
      <sz val="9"/>
    </font>
    <font>
      <name val="Arial"/>
      <charset val="204"/>
      <family val="2"/>
      <i val="1"/>
      <sz val="9"/>
    </font>
    <font>
      <name val="Arial"/>
      <charset val="204"/>
      <family val="2"/>
      <i val="1"/>
      <sz val="7"/>
    </font>
    <font>
      <name val="Arial"/>
      <charset val="204"/>
      <family val="2"/>
      <i val="1"/>
      <sz val="6"/>
    </font>
    <font>
      <name val="Arial"/>
      <charset val="204"/>
      <family val="2"/>
      <b val="1"/>
      <sz val="8"/>
    </font>
    <font>
      <name val="Times New Roman"/>
      <charset val="204"/>
      <family val="1"/>
      <b val="1"/>
      <sz val="11"/>
    </font>
    <font>
      <name val="Times New Roman"/>
      <charset val="204"/>
      <family val="1"/>
      <sz val="11"/>
    </font>
    <font>
      <name val="Times New Roman"/>
      <charset val="204"/>
      <family val="1"/>
      <sz val="8"/>
    </font>
    <font>
      <name val="Times New Roman"/>
      <charset val="204"/>
      <family val="1"/>
      <sz val="9"/>
    </font>
    <font>
      <name val="Times New Roman"/>
      <charset val="204"/>
      <family val="1"/>
      <sz val="10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2">
    <xf numFmtId="0" fontId="0" fillId="0" borderId="0" pivotButton="0" quotePrefix="0" xfId="0"/>
    <xf numFmtId="0" fontId="1" fillId="0" borderId="0" applyAlignment="1" pivotButton="0" quotePrefix="0" xfId="0">
      <alignment horizontal="center" vertical="top"/>
    </xf>
    <xf numFmtId="49" fontId="1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left" vertical="top"/>
    </xf>
    <xf numFmtId="0" fontId="1" fillId="0" borderId="0" pivotButton="0" quotePrefix="0" xfId="0"/>
    <xf numFmtId="0" fontId="1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right" vertical="top" wrapText="1"/>
    </xf>
    <xf numFmtId="49" fontId="2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vertical="top"/>
    </xf>
    <xf numFmtId="0" fontId="1" fillId="0" borderId="1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 wrapText="1"/>
    </xf>
    <xf numFmtId="49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9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top" wrapText="1"/>
    </xf>
    <xf numFmtId="0" fontId="4" fillId="0" borderId="0" applyAlignment="1" pivotButton="0" quotePrefix="0" xfId="0">
      <alignment horizontal="center" vertical="top"/>
    </xf>
    <xf numFmtId="0" fontId="4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 vertical="top" wrapText="1"/>
    </xf>
    <xf numFmtId="0" fontId="2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 wrapText="1"/>
    </xf>
    <xf numFmtId="0" fontId="15" fillId="0" borderId="0" pivotButton="0" quotePrefix="0" xfId="0"/>
    <xf numFmtId="0" fontId="11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4" fillId="0" borderId="0" applyAlignment="1" pivotButton="0" quotePrefix="0" xfId="0">
      <alignment horizontal="center" vertical="top" wrapText="1"/>
    </xf>
    <xf numFmtId="0" fontId="13" fillId="0" borderId="9" applyAlignment="1" pivotButton="0" quotePrefix="0" xfId="0">
      <alignment horizontal="left"/>
    </xf>
    <xf numFmtId="0" fontId="12" fillId="0" borderId="0" applyAlignment="1" pivotButton="0" quotePrefix="0" xfId="0">
      <alignment horizontal="left"/>
    </xf>
    <xf numFmtId="0" fontId="13" fillId="0" borderId="9" applyAlignment="1" pivotButton="0" quotePrefix="0" xfId="0">
      <alignment horizontal="center" vertical="top"/>
    </xf>
    <xf numFmtId="0" fontId="12" fillId="0" borderId="10" applyAlignment="1" pivotButton="0" quotePrefix="0" xfId="0">
      <alignment horizontal="left" wrapText="1"/>
    </xf>
    <xf numFmtId="0" fontId="12" fillId="0" borderId="0" applyAlignment="1" pivotButton="0" quotePrefix="0" xfId="0">
      <alignment horizontal="right"/>
    </xf>
    <xf numFmtId="0" fontId="13" fillId="0" borderId="9" applyAlignment="1" pivotButton="0" quotePrefix="0" xfId="0">
      <alignment horizontal="right"/>
    </xf>
    <xf numFmtId="0" fontId="1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/>
    </xf>
    <xf numFmtId="0" fontId="15" fillId="0" borderId="10" pivotButton="0" quotePrefix="0" xfId="0"/>
    <xf numFmtId="0" fontId="13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center"/>
    </xf>
    <xf numFmtId="4" fontId="1" fillId="0" borderId="0" pivotButton="0" quotePrefix="0" xfId="0"/>
    <xf numFmtId="4" fontId="12" fillId="0" borderId="0" applyAlignment="1" pivotButton="0" quotePrefix="0" xfId="0">
      <alignment horizontal="center"/>
    </xf>
    <xf numFmtId="0" fontId="1" fillId="2" borderId="0" applyAlignment="1" pivotButton="0" quotePrefix="0" xfId="0">
      <alignment horizontal="center" vertical="top"/>
    </xf>
    <xf numFmtId="49" fontId="1" fillId="2" borderId="0" applyAlignment="1" pivotButton="0" quotePrefix="0" xfId="0">
      <alignment vertical="top"/>
    </xf>
    <xf numFmtId="0" fontId="1" fillId="2" borderId="0" applyAlignment="1" pivotButton="0" quotePrefix="0" xfId="0">
      <alignment vertical="top"/>
    </xf>
    <xf numFmtId="0" fontId="1" fillId="2" borderId="0" applyAlignment="1" pivotButton="0" quotePrefix="0" xfId="0">
      <alignment horizontal="center" vertical="top" wrapText="1"/>
    </xf>
    <xf numFmtId="0" fontId="1" fillId="2" borderId="0" applyAlignment="1" pivotButton="0" quotePrefix="0" xfId="0">
      <alignment horizontal="right" vertical="top"/>
    </xf>
    <xf numFmtId="0" fontId="1" fillId="2" borderId="0" applyAlignment="1" pivotButton="0" quotePrefix="0" xfId="0">
      <alignment horizontal="left" vertical="top"/>
    </xf>
    <xf numFmtId="49" fontId="1" fillId="2" borderId="0" applyAlignment="1" pivotButton="0" quotePrefix="0" xfId="0">
      <alignment horizontal="left" vertical="top" wrapText="1"/>
    </xf>
    <xf numFmtId="0" fontId="1" fillId="2" borderId="1" applyAlignment="1" pivotButton="0" quotePrefix="0" xfId="0">
      <alignment horizontal="center" vertical="top"/>
    </xf>
    <xf numFmtId="0" fontId="4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right" vertical="top"/>
    </xf>
    <xf numFmtId="0" fontId="10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/>
    </xf>
    <xf numFmtId="4" fontId="10" fillId="0" borderId="1" applyAlignment="1" pivotButton="0" quotePrefix="0" xfId="0">
      <alignment horizontal="right" vertical="top" wrapText="1"/>
    </xf>
    <xf numFmtId="0" fontId="11" fillId="2" borderId="0" pivotButton="0" quotePrefix="0" xfId="0"/>
    <xf numFmtId="0" fontId="0" fillId="2" borderId="0" pivotButton="0" quotePrefix="0" xfId="0"/>
    <xf numFmtId="0" fontId="12" fillId="2" borderId="10" applyAlignment="1" pivotButton="0" quotePrefix="0" xfId="0">
      <alignment horizontal="left" wrapText="1"/>
    </xf>
    <xf numFmtId="0" fontId="12" fillId="2" borderId="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/>
    </xf>
    <xf numFmtId="0" fontId="12" fillId="2" borderId="0" applyAlignment="1" pivotButton="0" quotePrefix="0" xfId="0">
      <alignment horizontal="right"/>
    </xf>
    <xf numFmtId="0" fontId="1" fillId="2" borderId="0" applyAlignment="1" pivotButton="0" quotePrefix="0" xfId="0">
      <alignment horizontal="center"/>
    </xf>
    <xf numFmtId="0" fontId="4" fillId="2" borderId="0" applyAlignment="1" pivotButton="0" quotePrefix="0" xfId="0">
      <alignment horizontal="right" vertical="top"/>
    </xf>
    <xf numFmtId="0" fontId="1" fillId="2" borderId="0" pivotButton="0" quotePrefix="0" xfId="0"/>
    <xf numFmtId="0" fontId="15" fillId="2" borderId="0" pivotButton="0" quotePrefix="0" xfId="0"/>
    <xf numFmtId="0" fontId="14" fillId="2" borderId="0" applyAlignment="1" pivotButton="0" quotePrefix="0" xfId="0">
      <alignment horizontal="center" vertical="top"/>
    </xf>
    <xf numFmtId="0" fontId="13" fillId="2" borderId="9" applyAlignment="1" pivotButton="0" quotePrefix="0" xfId="0">
      <alignment horizontal="left"/>
    </xf>
    <xf numFmtId="0" fontId="13" fillId="2" borderId="9" applyAlignment="1" pivotButton="0" quotePrefix="0" xfId="0">
      <alignment horizontal="center" vertical="top"/>
    </xf>
    <xf numFmtId="0" fontId="13" fillId="2" borderId="0" applyAlignment="1" pivotButton="0" quotePrefix="0" xfId="0">
      <alignment horizontal="right" vertical="top"/>
    </xf>
    <xf numFmtId="0" fontId="3" fillId="2" borderId="0" applyAlignment="1" pivotButton="0" quotePrefix="0" xfId="0">
      <alignment horizontal="center" vertical="top"/>
    </xf>
    <xf numFmtId="0" fontId="12" fillId="2" borderId="10" applyAlignment="1" pivotButton="0" quotePrefix="0" xfId="0">
      <alignment horizontal="left"/>
    </xf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0" fontId="3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vertical="top" wrapText="1"/>
    </xf>
    <xf numFmtId="0" fontId="6" fillId="0" borderId="1" applyAlignment="1" pivotButton="0" quotePrefix="0" xfId="0">
      <alignment horizontal="left" vertical="top" wrapText="1"/>
    </xf>
    <xf numFmtId="0" fontId="5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horizontal="left" vertical="top" wrapText="1"/>
    </xf>
    <xf numFmtId="0" fontId="3" fillId="0" borderId="1" applyAlignment="1" pivotButton="0" quotePrefix="1" xfId="0">
      <alignment horizontal="center" vertical="top" wrapText="1"/>
    </xf>
    <xf numFmtId="0" fontId="0" fillId="0" borderId="1" applyAlignment="1" pivotButton="0" quotePrefix="0" xfId="0">
      <alignment horizontal="center" vertical="top" wrapText="1"/>
    </xf>
    <xf numFmtId="49" fontId="6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right" vertical="top" wrapText="1"/>
    </xf>
    <xf numFmtId="0" fontId="0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left" vertical="top" wrapText="1"/>
    </xf>
    <xf numFmtId="0" fontId="1" fillId="0" borderId="0" applyAlignment="1" pivotButton="0" quotePrefix="0" xfId="0">
      <alignment wrapText="1"/>
    </xf>
    <xf numFmtId="0" fontId="0" fillId="0" borderId="0" applyAlignment="1" pivotButton="0" quotePrefix="0" xfId="0">
      <alignment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9" fontId="1" fillId="0" borderId="2" applyAlignment="1" pivotButton="0" quotePrefix="0" xfId="0">
      <alignment horizontal="center" vertical="top"/>
    </xf>
    <xf numFmtId="49" fontId="1" fillId="0" borderId="4" applyAlignment="1" pivotButton="0" quotePrefix="0" xfId="0">
      <alignment horizontal="center" vertical="top"/>
    </xf>
    <xf numFmtId="49" fontId="1" fillId="0" borderId="3" applyAlignment="1" pivotButton="0" quotePrefix="0" xfId="0">
      <alignment horizontal="center" vertical="top"/>
    </xf>
    <xf numFmtId="49" fontId="1" fillId="0" borderId="1" applyAlignment="1" pivotButton="0" quotePrefix="0" xfId="0">
      <alignment horizontal="center" vertical="top"/>
    </xf>
    <xf numFmtId="49" fontId="1" fillId="0" borderId="2" applyAlignment="1" pivotButton="0" quotePrefix="0" xfId="0">
      <alignment horizontal="center"/>
    </xf>
    <xf numFmtId="49" fontId="1" fillId="0" borderId="3" applyAlignment="1" pivotButton="0" quotePrefix="0" xfId="0">
      <alignment horizontal="center"/>
    </xf>
    <xf numFmtId="49" fontId="1" fillId="2" borderId="1" applyAlignment="1" pivotButton="0" quotePrefix="0" xfId="0">
      <alignment horizontal="center" vertical="top"/>
    </xf>
    <xf numFmtId="49" fontId="1" fillId="2" borderId="2" applyAlignment="1" pivotButton="0" quotePrefix="0" xfId="0">
      <alignment horizontal="center" vertical="top"/>
    </xf>
    <xf numFmtId="49" fontId="1" fillId="2" borderId="4" applyAlignment="1" pivotButton="0" quotePrefix="0" xfId="0">
      <alignment horizontal="center" vertical="top"/>
    </xf>
    <xf numFmtId="49" fontId="1" fillId="2" borderId="3" applyAlignment="1" pivotButton="0" quotePrefix="0" xfId="0">
      <alignment horizontal="center" vertical="top"/>
    </xf>
    <xf numFmtId="49" fontId="1" fillId="0" borderId="5" applyAlignment="1" pivotButton="0" quotePrefix="0" xfId="0">
      <alignment horizontal="center" vertical="center" wrapText="1"/>
    </xf>
    <xf numFmtId="49" fontId="1" fillId="0" borderId="6" pivotButton="0" quotePrefix="0" xfId="0"/>
    <xf numFmtId="49" fontId="1" fillId="0" borderId="7" pivotButton="0" quotePrefix="0" xfId="0"/>
    <xf numFmtId="49" fontId="1" fillId="0" borderId="8" pivotButton="0" quotePrefix="0" xfId="0"/>
    <xf numFmtId="49" fontId="1" fillId="0" borderId="4" pivotButton="0" quotePrefix="0" xfId="0"/>
    <xf numFmtId="49" fontId="1" fillId="0" borderId="3" pivotButton="0" quotePrefix="0" xfId="0"/>
    <xf numFmtId="49" fontId="1" fillId="0" borderId="2" applyAlignment="1" pivotButton="0" quotePrefix="0" xfId="0">
      <alignment horizontal="center" wrapText="1"/>
    </xf>
    <xf numFmtId="49" fontId="1" fillId="0" borderId="0" applyAlignment="1" pivotButton="0" quotePrefix="0" xfId="0">
      <alignment vertical="top" wrapText="1"/>
    </xf>
    <xf numFmtId="0" fontId="0" fillId="0" borderId="0" applyAlignment="1" pivotButton="0" quotePrefix="0" xfId="0">
      <alignment vertical="top" wrapText="1"/>
    </xf>
    <xf numFmtId="49" fontId="1" fillId="2" borderId="0" applyAlignment="1" pivotButton="0" quotePrefix="0" xfId="0">
      <alignment horizontal="left" vertical="top" wrapText="1"/>
    </xf>
    <xf numFmtId="0" fontId="6" fillId="0" borderId="1" applyAlignment="1" pivotButton="0" quotePrefix="0" xfId="0">
      <alignment horizontal="center" vertical="top"/>
    </xf>
    <xf numFmtId="0" fontId="0" fillId="0" borderId="1" applyAlignment="1" pivotButton="0" quotePrefix="0" xfId="0">
      <alignment vertical="top"/>
    </xf>
    <xf numFmtId="0" fontId="12" fillId="2" borderId="10" applyAlignment="1" pivotButton="0" quotePrefix="0" xfId="0">
      <alignment horizontal="left" wrapText="1"/>
    </xf>
    <xf numFmtId="0" fontId="0" fillId="0" borderId="4" pivotButton="0" quotePrefix="0" xfId="0"/>
    <xf numFmtId="0" fontId="0" fillId="0" borderId="3" pivotButton="0" quotePrefix="0" xfId="0"/>
    <xf numFmtId="0" fontId="0" fillId="0" borderId="6" pivotButton="0" quotePrefix="0" xfId="0"/>
    <xf numFmtId="49" fontId="1" fillId="0" borderId="1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49" fontId="1" fillId="0" borderId="1" applyAlignment="1" pivotButton="0" quotePrefix="0" xfId="0">
      <alignment horizontal="center" wrapText="1"/>
    </xf>
    <xf numFmtId="0" fontId="0" fillId="0" borderId="13" pivotButton="0" quotePrefix="0" xfId="0"/>
    <xf numFmtId="0" fontId="0" fillId="0" borderId="14" pivotButton="0" quotePrefix="0" xfId="0"/>
    <xf numFmtId="0" fontId="0" fillId="0" borderId="9" pivotButton="0" quotePrefix="0" xfId="0"/>
    <xf numFmtId="0" fontId="0" fillId="0" borderId="10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autoPageBreaks="0"/>
  </sheetPr>
  <dimension ref="A1:R98"/>
  <sheetViews>
    <sheetView showGridLines="0" tabSelected="1" view="pageBreakPreview" zoomScaleNormal="115" zoomScaleSheetLayoutView="100" workbookViewId="0">
      <selection activeCell="B10" sqref="B10:I11"/>
    </sheetView>
  </sheetViews>
  <sheetFormatPr baseColWidth="8" defaultRowHeight="12.75"/>
  <cols>
    <col width="3" customWidth="1" style="27" min="1" max="1"/>
    <col width="26.7109375" customWidth="1" style="18" min="2" max="2"/>
    <col width="32.7109375" customWidth="1" style="19" min="3" max="3"/>
    <col width="6.28515625" customWidth="1" style="20" min="4" max="4"/>
    <col width="14.7109375" customWidth="1" style="21" min="5" max="5"/>
    <col width="7.7109375" customWidth="1" style="22" min="6" max="8"/>
    <col width="9.28515625" customWidth="1" style="22" min="9" max="9"/>
    <col width="7.7109375" customWidth="1" style="22" min="10" max="11"/>
    <col width="9.140625" customWidth="1" style="22" min="12" max="12"/>
    <col width="7.7109375" customWidth="1" style="22" min="13" max="14"/>
    <col width="17.85546875" customWidth="1" style="22" min="15" max="15"/>
    <col width="7.7109375" customWidth="1" style="22" min="16" max="16"/>
    <col width="9.140625" customWidth="1" style="4" min="17" max="16384"/>
  </cols>
  <sheetData>
    <row r="1">
      <c r="A1" s="1" t="n"/>
      <c r="B1" s="2" t="n"/>
      <c r="C1" s="3" t="n"/>
      <c r="D1" s="3" t="n"/>
      <c r="E1" s="3" t="n"/>
      <c r="F1" s="3" t="n"/>
      <c r="G1" s="5" t="n"/>
      <c r="H1" s="5" t="n"/>
      <c r="I1" s="3" t="n"/>
      <c r="J1" s="4" t="n"/>
      <c r="K1" s="4" t="inlineStr">
        <is>
          <t>Унифицированная форма № КС-2</t>
        </is>
      </c>
      <c r="L1" s="5" t="n"/>
      <c r="M1" s="6" t="n"/>
      <c r="N1" s="6" t="n"/>
      <c r="O1" s="3" t="n"/>
      <c r="P1" s="3" t="n"/>
    </row>
    <row r="2">
      <c r="A2" s="1" t="n"/>
      <c r="B2" s="2" t="n"/>
      <c r="C2" s="3" t="n"/>
      <c r="D2" s="3" t="n"/>
      <c r="E2" s="3" t="n"/>
      <c r="F2" s="24" t="n"/>
      <c r="G2" s="5" t="n"/>
      <c r="H2" s="5" t="n"/>
      <c r="I2" s="6" t="n"/>
      <c r="J2" s="4" t="n"/>
      <c r="K2" s="4" t="inlineStr">
        <is>
          <t>Утверждена постановлением Госкомстата России</t>
        </is>
      </c>
      <c r="L2" s="5" t="n"/>
      <c r="M2" s="6" t="n"/>
      <c r="N2" s="6" t="n"/>
      <c r="O2" s="3" t="n"/>
      <c r="P2" s="3" t="n"/>
    </row>
    <row r="3">
      <c r="A3" s="1" t="n"/>
      <c r="B3" s="2" t="n"/>
      <c r="C3" s="3" t="n"/>
      <c r="D3" s="3" t="n"/>
      <c r="E3" s="3" t="n"/>
      <c r="F3" s="3" t="n"/>
      <c r="G3" s="5" t="n"/>
      <c r="H3" s="5" t="n"/>
      <c r="I3" s="3" t="n"/>
      <c r="J3" s="4" t="n"/>
      <c r="K3" s="4" t="inlineStr">
        <is>
          <t>от 11 ноября 1999 года №100</t>
        </is>
      </c>
      <c r="L3" s="5" t="n"/>
      <c r="M3" s="6" t="n"/>
      <c r="N3" s="6" t="n"/>
      <c r="O3" s="3" t="n"/>
      <c r="P3" s="3" t="n"/>
    </row>
    <row r="4" customFormat="1" s="8">
      <c r="A4" s="26" t="n"/>
      <c r="B4" s="7" t="n"/>
      <c r="D4" s="25" t="n"/>
      <c r="E4" s="5" t="n"/>
      <c r="F4" s="5" t="n"/>
      <c r="G4" s="5" t="n"/>
      <c r="H4" s="5" t="n"/>
      <c r="I4" s="5" t="n"/>
      <c r="J4" s="5" t="n"/>
      <c r="K4" s="5" t="n"/>
      <c r="L4" s="5" t="n"/>
      <c r="M4" s="101" t="inlineStr">
        <is>
          <t>Код</t>
        </is>
      </c>
      <c r="N4" s="121" t="n"/>
      <c r="O4" s="121" t="n"/>
      <c r="P4" s="122" t="n"/>
    </row>
    <row r="5" customFormat="1" s="8">
      <c r="A5" s="26" t="n"/>
      <c r="B5" s="7" t="n"/>
      <c r="D5" s="25" t="n"/>
      <c r="E5" s="5" t="n"/>
      <c r="F5" s="5" t="n"/>
      <c r="G5" s="5" t="n"/>
      <c r="H5" s="5" t="n"/>
      <c r="I5" s="5" t="n"/>
      <c r="J5" s="5" t="n"/>
      <c r="K5" s="6" t="n"/>
      <c r="L5" s="5" t="inlineStr">
        <is>
          <t>Форма по ОКУД</t>
        </is>
      </c>
      <c r="M5" s="101" t="inlineStr">
        <is>
          <t>0322005</t>
        </is>
      </c>
      <c r="N5" s="121" t="n"/>
      <c r="O5" s="121" t="n"/>
      <c r="P5" s="122" t="n"/>
    </row>
    <row r="6" customFormat="1" s="8">
      <c r="A6" s="26" t="n"/>
      <c r="B6" s="115" t="n"/>
      <c r="L6" s="5" t="inlineStr">
        <is>
          <t>по ОКПО</t>
        </is>
      </c>
      <c r="M6" s="101" t="n"/>
      <c r="N6" s="121" t="n"/>
      <c r="O6" s="121" t="n"/>
      <c r="P6" s="122" t="n"/>
    </row>
    <row r="7" customFormat="1" s="8">
      <c r="A7" s="1" t="n"/>
      <c r="B7" s="115" t="inlineStr">
        <is>
          <t>Заказчик (Генподрядчик) - МУП "АЭС", г. Абакан, ул. Советская, 25, тел/факс (3902) 29-90-01</t>
        </is>
      </c>
      <c r="L7" s="5" t="inlineStr">
        <is>
          <t>по ОКПО</t>
        </is>
      </c>
      <c r="M7" s="101" t="n"/>
      <c r="N7" s="121" t="n"/>
      <c r="O7" s="121" t="n"/>
      <c r="P7" s="122" t="n"/>
    </row>
    <row r="8" customFormat="1" s="8">
      <c r="A8" s="1" t="n"/>
      <c r="B8" s="115" t="inlineStr">
        <is>
          <t>Подрядчик (Субподрядчик) - ООО «Уфаэнергоучет», г. Уфа, ул. Комсомольская д. 106, офис 11 тел. +7 (347) 241-33-99</t>
        </is>
      </c>
      <c r="L8" s="5" t="inlineStr">
        <is>
          <t>по ОКПО</t>
        </is>
      </c>
      <c r="M8" s="101" t="inlineStr">
        <is>
          <t>03525465</t>
        </is>
      </c>
      <c r="N8" s="121" t="n"/>
      <c r="O8" s="121" t="n"/>
      <c r="P8" s="122" t="n"/>
    </row>
    <row r="9" customFormat="1" s="8">
      <c r="A9" s="1" t="n"/>
      <c r="B9" s="49" t="inlineStr">
        <is>
          <t>Стройка - Мероприятия по обеспечению коммерческого учета электрической энергии (в рамках исполнения ФЗ-522, по истечении МПИ)</t>
        </is>
      </c>
      <c r="C9" s="50" t="n"/>
      <c r="D9" s="51" t="n"/>
      <c r="E9" s="52" t="n"/>
      <c r="F9" s="52" t="n"/>
      <c r="G9" s="52" t="n"/>
      <c r="H9" s="52" t="n"/>
      <c r="I9" s="52" t="n"/>
      <c r="J9" s="52" t="n"/>
      <c r="K9" s="1" t="n"/>
      <c r="L9" s="3" t="inlineStr">
        <is>
          <t> </t>
        </is>
      </c>
      <c r="M9" s="101" t="n"/>
      <c r="N9" s="121" t="n"/>
      <c r="O9" s="121" t="n"/>
      <c r="P9" s="122" t="n"/>
    </row>
    <row r="10" customFormat="1" s="50">
      <c r="A10" s="48" t="n"/>
      <c r="B10" s="117" t="inlineStr">
        <is>
          <t>Объект - Установка коммерческого учета электрической энергии для электроснабжения электроустановок жилого дома, расположенного по адресу: г. Абакан, проезд Энтузиастов, д. 2, кв. 2  (ВЛ-0,4кВ от ТП-21/1-ф1)</t>
        </is>
      </c>
      <c r="J10" s="52" t="n"/>
      <c r="K10" s="48" t="n"/>
      <c r="L10" s="53" t="inlineStr">
        <is>
          <t> </t>
        </is>
      </c>
      <c r="M10" s="104" t="n"/>
      <c r="N10" s="121" t="n"/>
      <c r="O10" s="121" t="n"/>
      <c r="P10" s="122" t="n"/>
    </row>
    <row r="11" customFormat="1" s="50">
      <c r="A11" s="48" t="n"/>
      <c r="J11" s="52" t="n"/>
      <c r="K11" s="48" t="n"/>
      <c r="L11" s="52" t="inlineStr">
        <is>
          <t>Вид деятельности по ОКДП</t>
        </is>
      </c>
      <c r="M11" s="104" t="n"/>
      <c r="N11" s="121" t="n"/>
      <c r="O11" s="121" t="n"/>
      <c r="P11" s="122" t="n"/>
    </row>
    <row r="12" customFormat="1" s="50">
      <c r="A12" s="48" t="n"/>
      <c r="B12" s="117" t="n"/>
      <c r="D12" s="51" t="n"/>
      <c r="E12" s="52" t="n"/>
      <c r="F12" s="52" t="n"/>
      <c r="G12" s="52" t="n"/>
      <c r="H12" s="52" t="n"/>
      <c r="I12" s="53" t="n"/>
      <c r="J12" s="52" t="n"/>
      <c r="K12" s="52" t="inlineStr">
        <is>
          <t>Договор подряда (контракт)</t>
        </is>
      </c>
      <c r="L12" s="55" t="inlineStr">
        <is>
          <t>номер</t>
        </is>
      </c>
      <c r="M12" s="104" t="inlineStr">
        <is>
          <t>194/Т23-223</t>
        </is>
      </c>
      <c r="N12" s="121" t="n"/>
      <c r="O12" s="121" t="n"/>
      <c r="P12" s="122" t="n"/>
    </row>
    <row r="13" customFormat="1" s="8">
      <c r="A13" s="1" t="n"/>
      <c r="B13" s="2" t="n"/>
      <c r="D13" s="25" t="n"/>
      <c r="E13" s="5" t="n"/>
      <c r="F13" s="5" t="n"/>
      <c r="G13" s="5" t="n"/>
      <c r="H13" s="5" t="n"/>
      <c r="I13" s="5" t="n"/>
      <c r="J13" s="5" t="n"/>
      <c r="K13" s="6" t="n"/>
      <c r="L13" s="9" t="inlineStr">
        <is>
          <t>дата</t>
        </is>
      </c>
      <c r="M13" s="101" t="inlineStr">
        <is>
          <t>06.10.2023</t>
        </is>
      </c>
      <c r="N13" s="121" t="n"/>
      <c r="O13" s="121" t="n"/>
      <c r="P13" s="122" t="n"/>
    </row>
    <row r="14" customFormat="1" s="8">
      <c r="A14" s="1" t="n"/>
      <c r="B14" s="2" t="n"/>
      <c r="D14" s="25" t="inlineStr">
        <is>
          <t> </t>
        </is>
      </c>
      <c r="E14" s="1" t="n"/>
      <c r="F14" s="5" t="n"/>
      <c r="G14" s="5" t="n"/>
      <c r="H14" s="5" t="n"/>
      <c r="I14" s="5" t="n"/>
      <c r="J14" s="5" t="n"/>
      <c r="K14" s="6" t="n"/>
      <c r="L14" s="5" t="inlineStr">
        <is>
          <t>Вид операции</t>
        </is>
      </c>
      <c r="M14" s="101" t="n"/>
      <c r="N14" s="121" t="n"/>
      <c r="O14" s="121" t="n"/>
      <c r="P14" s="122" t="n"/>
    </row>
    <row r="15">
      <c r="A15" s="1" t="n"/>
      <c r="B15" s="2" t="n"/>
      <c r="C15" s="8" t="n"/>
      <c r="D15" s="25" t="n"/>
      <c r="E15" s="1" t="n"/>
      <c r="F15" s="5" t="n"/>
      <c r="G15" s="5" t="n"/>
      <c r="H15" s="5" t="n"/>
      <c r="I15" s="5" t="n"/>
      <c r="J15" s="5" t="n"/>
      <c r="K15" s="5" t="n"/>
      <c r="L15" s="5" t="n"/>
      <c r="M15" s="5" t="n"/>
      <c r="N15" s="5" t="n"/>
      <c r="O15" s="5" t="n"/>
      <c r="P15" s="3" t="n"/>
    </row>
    <row r="16">
      <c r="A16" s="1" t="n"/>
      <c r="B16" s="2" t="n"/>
      <c r="C16" s="8" t="n"/>
      <c r="D16" s="25" t="n"/>
      <c r="E16" s="1" t="n"/>
      <c r="F16" s="23" t="n"/>
      <c r="G16" s="5" t="n"/>
      <c r="H16" s="5" t="n"/>
      <c r="I16" s="97" t="inlineStr">
        <is>
          <t>Номер документа</t>
        </is>
      </c>
      <c r="J16" s="123" t="n"/>
      <c r="K16" s="97" t="inlineStr">
        <is>
          <t>Дата составления</t>
        </is>
      </c>
      <c r="L16" s="123" t="n"/>
      <c r="M16" s="124" t="inlineStr">
        <is>
          <t>Отчетный период</t>
        </is>
      </c>
      <c r="N16" s="121" t="n"/>
      <c r="O16" s="121" t="n"/>
      <c r="P16" s="122" t="n"/>
    </row>
    <row r="17">
      <c r="A17" s="1" t="n"/>
      <c r="B17" s="2" t="n"/>
      <c r="C17" s="8" t="n"/>
      <c r="D17" s="25" t="n"/>
      <c r="E17" s="1" t="n"/>
      <c r="F17" s="23" t="n"/>
      <c r="G17" s="5" t="n"/>
      <c r="H17" s="5" t="n"/>
      <c r="I17" s="125" t="n"/>
      <c r="J17" s="126" t="n"/>
      <c r="K17" s="125" t="n"/>
      <c r="L17" s="126" t="n"/>
      <c r="M17" s="127" t="inlineStr">
        <is>
          <t>с</t>
        </is>
      </c>
      <c r="N17" s="122" t="n"/>
      <c r="O17" s="127" t="inlineStr">
        <is>
          <t>по</t>
        </is>
      </c>
      <c r="P17" s="122" t="n"/>
    </row>
    <row r="18">
      <c r="A18" s="1" t="n"/>
      <c r="B18" s="2" t="n"/>
      <c r="C18" s="8" t="n"/>
      <c r="D18" s="25" t="n"/>
      <c r="E18" s="1" t="n"/>
      <c r="F18" s="5" t="n"/>
      <c r="G18" s="5" t="n"/>
      <c r="H18" s="5" t="n"/>
      <c r="I18" s="124" t="n">
        <v>111</v>
      </c>
      <c r="J18" s="122" t="n"/>
      <c r="K18" s="124" t="inlineStr">
        <is>
          <t>29.03.2024</t>
        </is>
      </c>
      <c r="L18" s="122" t="n"/>
      <c r="M18" s="124" t="inlineStr">
        <is>
          <t>01.03.2024</t>
        </is>
      </c>
      <c r="N18" s="122" t="n"/>
      <c r="O18" s="124" t="inlineStr">
        <is>
          <t>29.03.2024</t>
        </is>
      </c>
      <c r="P18" s="122" t="n"/>
    </row>
    <row r="19">
      <c r="A19" s="10" t="n"/>
      <c r="B19" s="11" t="n"/>
      <c r="C19" s="4" t="n"/>
      <c r="D19" s="12" t="n"/>
      <c r="E19" s="10" t="n"/>
      <c r="F19" s="13" t="n"/>
      <c r="G19" s="13" t="n"/>
      <c r="H19" s="13" t="n"/>
      <c r="I19" s="13" t="n"/>
      <c r="J19" s="13" t="n"/>
      <c r="K19" s="13" t="n"/>
      <c r="L19" s="13" t="n"/>
      <c r="M19" s="12" t="n"/>
      <c r="N19" s="12" t="n"/>
      <c r="O19" s="12" t="n"/>
      <c r="P19" s="12" t="n"/>
    </row>
    <row r="20">
      <c r="A20" s="10" t="n"/>
      <c r="B20" s="11" t="n"/>
      <c r="C20" s="4" t="n"/>
      <c r="D20" s="12" t="n"/>
      <c r="E20" s="10" t="n"/>
      <c r="F20" s="10" t="inlineStr">
        <is>
          <t>АКТ</t>
        </is>
      </c>
      <c r="G20" s="13" t="n"/>
      <c r="H20" s="13" t="n"/>
      <c r="I20" s="13" t="n"/>
      <c r="J20" s="13" t="n"/>
      <c r="K20" s="13" t="n"/>
      <c r="L20" s="13" t="n"/>
      <c r="M20" s="12" t="n"/>
      <c r="N20" s="12" t="n"/>
      <c r="O20" s="12" t="n"/>
      <c r="P20" s="12" t="n"/>
    </row>
    <row r="21">
      <c r="A21" s="10" t="n"/>
      <c r="B21" s="11" t="n"/>
      <c r="C21" s="4" t="n"/>
      <c r="D21" s="12" t="n"/>
      <c r="E21" s="10" t="n"/>
      <c r="F21" s="10" t="inlineStr">
        <is>
          <t xml:space="preserve">О ПРИЕМКЕ ВЫПОЛНЕННЫХ РАБОТ </t>
        </is>
      </c>
      <c r="G21" s="13" t="n"/>
      <c r="H21" s="13" t="n"/>
      <c r="I21" s="13" t="n"/>
      <c r="J21" s="13" t="n"/>
      <c r="K21" s="13" t="n"/>
      <c r="L21" s="13" t="n"/>
      <c r="M21" s="12" t="n"/>
      <c r="N21" s="12" t="n"/>
      <c r="O21" s="12" t="n"/>
      <c r="P21" s="12" t="n"/>
    </row>
    <row r="22">
      <c r="A22" s="10" t="n"/>
      <c r="B22" s="11" t="n"/>
      <c r="C22" s="4" t="n"/>
      <c r="D22" s="12" t="n"/>
      <c r="E22" s="10" t="n"/>
      <c r="F22" s="13" t="n"/>
      <c r="G22" s="13" t="n"/>
      <c r="H22" s="13" t="n"/>
      <c r="I22" s="13" t="n"/>
      <c r="J22" s="13" t="n"/>
      <c r="K22" s="13" t="n"/>
      <c r="L22" s="13" t="n"/>
      <c r="M22" s="12" t="n"/>
      <c r="N22" s="12" t="n"/>
      <c r="O22" s="12" t="n"/>
      <c r="P22" s="12" t="n"/>
    </row>
    <row r="23">
      <c r="A23" s="10" t="n"/>
      <c r="B23" s="94" t="inlineStr">
        <is>
          <t>Смета №, 23-78-07 СМР оборуд. 1-х фазн.  SPLIT (ПУ потребителя)</t>
        </is>
      </c>
    </row>
    <row r="24" collapsed="1">
      <c r="A24" s="10" t="n"/>
      <c r="B24" s="4" t="inlineStr">
        <is>
          <t>Сметная (договорная) стоимость в соответствии с договором подряда (субподряда):  _______________________________________________________________________________________________</t>
        </is>
      </c>
      <c r="C24" s="4" t="n"/>
      <c r="D24" s="12" t="n"/>
      <c r="E24" s="10" t="n"/>
      <c r="F24" s="13" t="n"/>
      <c r="G24" s="4" t="inlineStr">
        <is>
          <t>___________________________ 6 256 408,52 руб. с НДС</t>
        </is>
      </c>
      <c r="H24" s="4" t="n"/>
      <c r="I24" s="4" t="n"/>
      <c r="J24" s="14" t="n"/>
      <c r="K24" s="13" t="n"/>
      <c r="L24" s="13" t="n"/>
      <c r="M24" s="12" t="n"/>
      <c r="N24" s="12" t="n"/>
      <c r="O24" s="12" t="n"/>
      <c r="P24" s="12" t="n"/>
    </row>
    <row r="25">
      <c r="A25" s="10" t="n"/>
      <c r="B25" s="11" t="n"/>
      <c r="C25" s="15" t="n"/>
      <c r="D25" s="12" t="n"/>
      <c r="E25" s="10" t="n"/>
      <c r="F25" s="13" t="n"/>
      <c r="G25" s="13" t="n"/>
      <c r="H25" s="13" t="n"/>
      <c r="I25" s="13" t="n"/>
      <c r="J25" s="13" t="n"/>
      <c r="K25" s="13" t="n"/>
      <c r="L25" s="13" t="n"/>
      <c r="M25" s="13" t="n"/>
      <c r="N25" s="13" t="n"/>
      <c r="O25" s="13" t="n"/>
      <c r="P25" s="13" t="n"/>
    </row>
    <row r="26" ht="46.5" customHeight="1">
      <c r="A26" s="96" t="inlineStr">
        <is>
          <t>№ пп</t>
        </is>
      </c>
      <c r="B26" s="97" t="inlineStr">
        <is>
          <t>Обосно-
вание</t>
        </is>
      </c>
      <c r="C26" s="96" t="inlineStr">
        <is>
          <t>Наименование работ и затрат</t>
        </is>
      </c>
      <c r="D26" s="96" t="inlineStr">
        <is>
          <t>Ед. изм.</t>
        </is>
      </c>
      <c r="E26" s="96" t="inlineStr">
        <is>
          <t>Кол.</t>
        </is>
      </c>
      <c r="F26" s="96" t="inlineStr">
        <is>
          <t>Стоимость единицы в базисных ценах, руб.</t>
        </is>
      </c>
      <c r="G26" s="121" t="n"/>
      <c r="H26" s="122" t="n"/>
      <c r="I26" s="96" t="inlineStr">
        <is>
          <t>Общая стоимость в базисных ценах, руб.</t>
        </is>
      </c>
      <c r="J26" s="121" t="n"/>
      <c r="K26" s="121" t="n"/>
      <c r="L26" s="122" t="n"/>
      <c r="M26" s="96" t="inlineStr">
        <is>
          <t>Затр.тр.раб-х не занятых обслуж.машин</t>
        </is>
      </c>
      <c r="N26" s="122" t="n"/>
      <c r="O26" s="96" t="inlineStr">
        <is>
          <t>Обосно-
вание, индекс</t>
        </is>
      </c>
      <c r="P26" s="96" t="inlineStr">
        <is>
          <t>Всего в текущих ценах, руб.</t>
        </is>
      </c>
    </row>
    <row r="27" ht="25.5" customHeight="1">
      <c r="A27" s="128" t="n"/>
      <c r="B27" s="128" t="n"/>
      <c r="C27" s="128" t="n"/>
      <c r="D27" s="128" t="n"/>
      <c r="E27" s="128" t="n"/>
      <c r="F27" s="96" t="inlineStr">
        <is>
          <t>Всего</t>
        </is>
      </c>
      <c r="G27" s="96" t="inlineStr">
        <is>
          <t>Экспл. маш.</t>
        </is>
      </c>
      <c r="H27" s="96" t="inlineStr">
        <is>
          <t>Мат-ы</t>
        </is>
      </c>
      <c r="I27" s="96" t="inlineStr">
        <is>
          <t>Всего</t>
        </is>
      </c>
      <c r="J27" s="96" t="inlineStr">
        <is>
          <t>в т.ч. оплата труда</t>
        </is>
      </c>
      <c r="K27" s="96" t="inlineStr">
        <is>
          <t>Экспл. маш.</t>
        </is>
      </c>
      <c r="L27" s="96" t="inlineStr">
        <is>
          <t>Мат-ы</t>
        </is>
      </c>
      <c r="M27" s="96" t="inlineStr">
        <is>
          <t>Обслуж-х машины</t>
        </is>
      </c>
      <c r="N27" s="122" t="n"/>
      <c r="O27" s="128" t="n"/>
      <c r="P27" s="128" t="n"/>
    </row>
    <row r="28" ht="38.25" customHeight="1">
      <c r="A28" s="129" t="n"/>
      <c r="B28" s="129" t="n"/>
      <c r="C28" s="129" t="n"/>
      <c r="D28" s="129" t="n"/>
      <c r="E28" s="129" t="n"/>
      <c r="F28" s="96" t="inlineStr">
        <is>
          <t>оплата труда</t>
        </is>
      </c>
      <c r="G28" s="96" t="inlineStr">
        <is>
          <t>в т.ч. оплата труда</t>
        </is>
      </c>
      <c r="H28" s="129" t="n"/>
      <c r="I28" s="129" t="n"/>
      <c r="J28" s="129" t="n"/>
      <c r="K28" s="96" t="inlineStr">
        <is>
          <t>в т.ч. оплата труда</t>
        </is>
      </c>
      <c r="L28" s="129" t="n"/>
      <c r="M28" s="96" t="inlineStr">
        <is>
          <t>на ед-цу</t>
        </is>
      </c>
      <c r="N28" s="96" t="inlineStr">
        <is>
          <t>всего</t>
        </is>
      </c>
      <c r="O28" s="129" t="n"/>
      <c r="P28" s="129" t="n"/>
    </row>
    <row r="29">
      <c r="A29" s="9" t="n">
        <v>1</v>
      </c>
      <c r="B29" s="16" t="n">
        <v>2</v>
      </c>
      <c r="C29" s="96" t="n">
        <v>3</v>
      </c>
      <c r="D29" s="96" t="n">
        <v>4</v>
      </c>
      <c r="E29" s="9" t="n">
        <v>5</v>
      </c>
      <c r="F29" s="17" t="n">
        <v>6</v>
      </c>
      <c r="G29" s="17" t="n">
        <v>7</v>
      </c>
      <c r="H29" s="17" t="n">
        <v>8</v>
      </c>
      <c r="I29" s="17" t="n">
        <v>9</v>
      </c>
      <c r="J29" s="17" t="n">
        <v>10</v>
      </c>
      <c r="K29" s="17" t="n">
        <v>11</v>
      </c>
      <c r="L29" s="17" t="n">
        <v>12</v>
      </c>
      <c r="M29" s="17" t="n">
        <v>13</v>
      </c>
      <c r="N29" s="17" t="n">
        <v>14</v>
      </c>
      <c r="O29" s="17" t="n">
        <v>15</v>
      </c>
      <c r="P29" s="17" t="n">
        <v>16</v>
      </c>
    </row>
    <row r="30" ht="12.75" customHeight="1">
      <c r="A30" s="84" t="inlineStr">
        <is>
          <t>Раздел 1. Электромонтажные работы</t>
        </is>
      </c>
      <c r="B30" s="121" t="n"/>
      <c r="C30" s="121" t="n"/>
      <c r="D30" s="121" t="n"/>
      <c r="E30" s="121" t="n"/>
      <c r="F30" s="121" t="n"/>
      <c r="G30" s="121" t="n"/>
      <c r="H30" s="121" t="n"/>
      <c r="I30" s="121" t="n"/>
      <c r="J30" s="121" t="n"/>
      <c r="K30" s="121" t="n"/>
      <c r="L30" s="121" t="n"/>
      <c r="M30" s="121" t="n"/>
      <c r="N30" s="121" t="n"/>
      <c r="O30" s="121" t="n"/>
      <c r="P30" s="122" t="n"/>
    </row>
    <row r="31" ht="40.5" customHeight="1">
      <c r="A31" s="86" t="inlineStr">
        <is>
          <t>1</t>
        </is>
      </c>
      <c r="B31" s="88" t="inlineStr">
        <is>
          <t>ФЕРм08-02-144-03
Приказ Минстроя России от 26.12.2019 №876/пр</t>
        </is>
      </c>
      <c r="C31" s="81" t="inlineStr">
        <is>
          <t>Отсоединение от зажимов жил проводов или кабелей сечением: до 16 мм2</t>
        </is>
      </c>
      <c r="D31" s="89" t="inlineStr">
        <is>
          <t>100 шт</t>
        </is>
      </c>
      <c r="E31" s="90" t="inlineStr">
        <is>
          <t xml:space="preserve">0,02
</t>
        </is>
      </c>
      <c r="F31" s="91" t="n">
        <v>36</v>
      </c>
      <c r="G31" s="57" t="n"/>
      <c r="H31" s="91" t="n"/>
      <c r="I31" s="91" t="n">
        <v>0.72</v>
      </c>
      <c r="J31" s="91" t="n">
        <v>0.72</v>
      </c>
      <c r="K31" s="57" t="n"/>
      <c r="L31" s="91" t="n"/>
      <c r="M31" s="57" t="n">
        <v>3.8304</v>
      </c>
      <c r="N31" s="57" t="n">
        <v>0.08</v>
      </c>
      <c r="O31" s="93" t="inlineStr">
        <is>
          <t>1 Перевод в цены 2023 г. ОЗП=37,67; ЭМ=13,02; ЗПМ=37,67; МАТ=8,62</t>
        </is>
      </c>
      <c r="P31" s="91" t="n">
        <v>80.34999999999999</v>
      </c>
    </row>
    <row r="32">
      <c r="A32" s="129" t="n"/>
      <c r="B32" s="129" t="n"/>
      <c r="C32" s="129" t="n"/>
      <c r="D32" s="129" t="n"/>
      <c r="E32" s="129" t="n"/>
      <c r="F32" s="91" t="n">
        <v>36</v>
      </c>
      <c r="G32" s="57" t="n"/>
      <c r="H32" s="129" t="n"/>
      <c r="I32" s="129" t="n"/>
      <c r="J32" s="129" t="n"/>
      <c r="K32" s="57" t="n"/>
      <c r="L32" s="129" t="n"/>
      <c r="M32" s="57" t="n"/>
      <c r="N32" s="57" t="n"/>
      <c r="O32" s="129" t="n"/>
      <c r="P32" s="129" t="n"/>
    </row>
    <row r="33" ht="35.25" customHeight="1">
      <c r="A33" s="86" t="inlineStr">
        <is>
          <t>2</t>
        </is>
      </c>
      <c r="B33" s="88" t="inlineStr">
        <is>
          <t>ФЕР33-04-014-02
Приказ Минстроя России от 26.12.2019 №876/пр
прим.</t>
        </is>
      </c>
      <c r="C33" s="81" t="inlineStr">
        <is>
          <t>Монтаж электросчетчика SPLIT на опору</t>
        </is>
      </c>
      <c r="D33" s="89" t="inlineStr">
        <is>
          <t>шт</t>
        </is>
      </c>
      <c r="E33" s="90" t="inlineStr">
        <is>
          <t xml:space="preserve">1
</t>
        </is>
      </c>
      <c r="F33" s="91" t="n">
        <v>165.52</v>
      </c>
      <c r="G33" s="91" t="n">
        <v>147.2</v>
      </c>
      <c r="H33" s="91" t="n">
        <v>0.51</v>
      </c>
      <c r="I33" s="91" t="n">
        <v>165.52</v>
      </c>
      <c r="J33" s="91" t="n">
        <v>17.81</v>
      </c>
      <c r="K33" s="57" t="n">
        <v>147.2</v>
      </c>
      <c r="L33" s="91" t="n">
        <v>0.51</v>
      </c>
      <c r="M33" s="57" t="n">
        <v>2.01</v>
      </c>
      <c r="N33" s="57" t="n">
        <v>2.01</v>
      </c>
      <c r="O33" s="93" t="inlineStr">
        <is>
          <t>1 Перевод в цены 2023 г. ОЗП=37,67; ЭМ=13,02; ЗПМ=37,67; МАТ=8,62</t>
        </is>
      </c>
      <c r="P33" s="91" t="n">
        <v>5114.05</v>
      </c>
    </row>
    <row r="34">
      <c r="A34" s="129" t="n"/>
      <c r="B34" s="129" t="n"/>
      <c r="C34" s="129" t="n"/>
      <c r="D34" s="129" t="n"/>
      <c r="E34" s="129" t="n"/>
      <c r="F34" s="91" t="n">
        <v>17.81</v>
      </c>
      <c r="G34" s="91" t="n">
        <v>9.4</v>
      </c>
      <c r="H34" s="129" t="n"/>
      <c r="I34" s="129" t="n"/>
      <c r="J34" s="129" t="n"/>
      <c r="K34" s="57" t="n">
        <v>9.4</v>
      </c>
      <c r="L34" s="129" t="n"/>
      <c r="M34" s="57" t="n">
        <v>0.8100000000000001</v>
      </c>
      <c r="N34" s="57" t="n">
        <v>0.8100000000000001</v>
      </c>
      <c r="O34" s="129" t="n"/>
      <c r="P34" s="129" t="n"/>
    </row>
    <row r="35" ht="36.75" customHeight="1">
      <c r="A35" s="86" t="inlineStr">
        <is>
          <t>3</t>
        </is>
      </c>
      <c r="B35" s="88" t="inlineStr">
        <is>
          <t>ФЕРм08-02-144-03
Приказ Минстроя России от 26.12.2019 №876/пр</t>
        </is>
      </c>
      <c r="C35" s="81" t="inlineStr">
        <is>
          <t>Присоединение к зажимам жил проводов или кабелей сечением: до 16 мм2</t>
        </is>
      </c>
      <c r="D35" s="89" t="inlineStr">
        <is>
          <t>100 шт</t>
        </is>
      </c>
      <c r="E35" s="90" t="inlineStr">
        <is>
          <t xml:space="preserve">0,02
</t>
        </is>
      </c>
      <c r="F35" s="91" t="n">
        <v>122.31</v>
      </c>
      <c r="G35" s="57" t="n"/>
      <c r="H35" s="91" t="n">
        <v>2.29</v>
      </c>
      <c r="I35" s="91" t="n">
        <v>2.45</v>
      </c>
      <c r="J35" s="91" t="n">
        <v>2.4</v>
      </c>
      <c r="K35" s="57" t="n"/>
      <c r="L35" s="91" t="n">
        <v>0.05</v>
      </c>
      <c r="M35" s="57" t="n">
        <v>12.768</v>
      </c>
      <c r="N35" s="57" t="n">
        <v>0.26</v>
      </c>
      <c r="O35" s="93" t="inlineStr">
        <is>
          <t>1 Перевод в цены 2023 г. ОЗП=37,67; ЭМ=13,02; ЗПМ=37,67; МАТ=8,62</t>
        </is>
      </c>
      <c r="P35" s="91" t="n">
        <v>269.49</v>
      </c>
    </row>
    <row r="36">
      <c r="A36" s="129" t="n"/>
      <c r="B36" s="129" t="n"/>
      <c r="C36" s="129" t="n"/>
      <c r="D36" s="129" t="n"/>
      <c r="E36" s="129" t="n"/>
      <c r="F36" s="91" t="n">
        <v>120.02</v>
      </c>
      <c r="G36" s="57" t="n"/>
      <c r="H36" s="129" t="n"/>
      <c r="I36" s="129" t="n"/>
      <c r="J36" s="129" t="n"/>
      <c r="K36" s="57" t="n"/>
      <c r="L36" s="129" t="n"/>
      <c r="M36" s="57" t="n"/>
      <c r="N36" s="57" t="n"/>
      <c r="O36" s="129" t="n"/>
      <c r="P36" s="129" t="n"/>
    </row>
    <row r="37" ht="37.5" customHeight="1">
      <c r="A37" s="86" t="inlineStr">
        <is>
          <t>4</t>
        </is>
      </c>
      <c r="B37" s="88" t="inlineStr">
        <is>
          <t>ФЕРм08-03-574-02
Приказ Минстроя России от 26.12.2019 №876/пр</t>
        </is>
      </c>
      <c r="C37" s="81" t="inlineStr">
        <is>
          <t>Разводка по устройствам и подключение жил кабелей или проводов сечением: до 16 мм2</t>
        </is>
      </c>
      <c r="D37" s="89" t="inlineStr">
        <is>
          <t>100 шт</t>
        </is>
      </c>
      <c r="E37" s="90" t="inlineStr">
        <is>
          <t xml:space="preserve">0,04
</t>
        </is>
      </c>
      <c r="F37" s="91" t="n">
        <v>446.88</v>
      </c>
      <c r="G37" s="91" t="n">
        <v>13.51</v>
      </c>
      <c r="H37" s="91" t="n">
        <v>122.24</v>
      </c>
      <c r="I37" s="91" t="n">
        <v>17.88</v>
      </c>
      <c r="J37" s="91" t="n">
        <v>12.45</v>
      </c>
      <c r="K37" s="57" t="n">
        <v>0.54</v>
      </c>
      <c r="L37" s="91" t="n">
        <v>4.89</v>
      </c>
      <c r="M37" s="57" t="n">
        <v>31.3635</v>
      </c>
      <c r="N37" s="57" t="n">
        <v>1.25</v>
      </c>
      <c r="O37" s="93" t="inlineStr">
        <is>
          <t>1 Перевод в цены 2023 г. ОЗП=37,67; ЭМ=13,02; ЗПМ=37,67; МАТ=8,62</t>
        </is>
      </c>
      <c r="P37" s="91" t="n">
        <v>1446.89</v>
      </c>
    </row>
    <row r="38">
      <c r="A38" s="129" t="n"/>
      <c r="B38" s="129" t="n"/>
      <c r="C38" s="129" t="n"/>
      <c r="D38" s="129" t="n"/>
      <c r="E38" s="129" t="n"/>
      <c r="F38" s="91" t="n">
        <v>311.13</v>
      </c>
      <c r="G38" s="91" t="n">
        <v>0.26</v>
      </c>
      <c r="H38" s="129" t="n"/>
      <c r="I38" s="129" t="n"/>
      <c r="J38" s="129" t="n"/>
      <c r="K38" s="57" t="n">
        <v>0.01</v>
      </c>
      <c r="L38" s="129" t="n"/>
      <c r="M38" s="57" t="n">
        <v>0.02</v>
      </c>
      <c r="N38" s="57" t="n"/>
      <c r="O38" s="129" t="n"/>
      <c r="P38" s="129" t="n"/>
    </row>
    <row r="39" ht="12.75" customHeight="1">
      <c r="A39" s="81" t="inlineStr">
        <is>
          <t>Итого прямые затраты по разделу в базисных ценах</t>
        </is>
      </c>
      <c r="B39" s="130" t="n"/>
      <c r="C39" s="130" t="n"/>
      <c r="D39" s="130" t="n"/>
      <c r="E39" s="130" t="n"/>
      <c r="F39" s="130" t="n"/>
      <c r="G39" s="130" t="n"/>
      <c r="H39" s="123" t="n"/>
      <c r="I39" s="91" t="n">
        <v>186.57</v>
      </c>
      <c r="J39" s="91" t="n">
        <v>33.38</v>
      </c>
      <c r="K39" s="91" t="n">
        <v>147.74</v>
      </c>
      <c r="L39" s="91" t="n">
        <v>5.45</v>
      </c>
      <c r="M39" s="57" t="n"/>
      <c r="N39" s="91" t="n">
        <v>3.6</v>
      </c>
      <c r="O39" s="57" t="n"/>
      <c r="P39" s="57" t="n"/>
    </row>
    <row r="40">
      <c r="A40" s="125" t="n"/>
      <c r="B40" s="131" t="n"/>
      <c r="C40" s="131" t="n"/>
      <c r="D40" s="131" t="n"/>
      <c r="E40" s="131" t="n"/>
      <c r="F40" s="131" t="n"/>
      <c r="G40" s="131" t="n"/>
      <c r="H40" s="126" t="n"/>
      <c r="I40" s="57" t="n"/>
      <c r="J40" s="57" t="n"/>
      <c r="K40" s="91" t="n">
        <v>9.41</v>
      </c>
      <c r="L40" s="57" t="n"/>
      <c r="M40" s="57" t="n"/>
      <c r="N40" s="91" t="n">
        <v>0.8100000000000001</v>
      </c>
      <c r="O40" s="57" t="n"/>
      <c r="P40" s="57" t="n"/>
    </row>
    <row r="41" ht="47.25" customHeight="1">
      <c r="A41" s="81" t="inlineStr">
        <is>
          <t>Итого прямые затраты по разделу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41" s="130" t="n"/>
      <c r="C41" s="130" t="n"/>
      <c r="D41" s="130" t="n"/>
      <c r="E41" s="130" t="n"/>
      <c r="F41" s="130" t="n"/>
      <c r="G41" s="130" t="n"/>
      <c r="H41" s="123" t="n"/>
      <c r="I41" s="91" t="n">
        <v>222.79</v>
      </c>
      <c r="J41" s="91" t="n">
        <v>40.05</v>
      </c>
      <c r="K41" s="91" t="n">
        <v>177.29</v>
      </c>
      <c r="L41" s="91" t="n">
        <v>5.45</v>
      </c>
      <c r="M41" s="57" t="n"/>
      <c r="N41" s="91" t="n">
        <v>4.32</v>
      </c>
      <c r="O41" s="57" t="n"/>
      <c r="P41" s="57" t="n"/>
    </row>
    <row r="42">
      <c r="A42" s="125" t="n"/>
      <c r="B42" s="131" t="n"/>
      <c r="C42" s="131" t="n"/>
      <c r="D42" s="131" t="n"/>
      <c r="E42" s="131" t="n"/>
      <c r="F42" s="131" t="n"/>
      <c r="G42" s="131" t="n"/>
      <c r="H42" s="126" t="n"/>
      <c r="I42" s="57" t="n"/>
      <c r="J42" s="57" t="n"/>
      <c r="K42" s="91" t="n">
        <v>11.29</v>
      </c>
      <c r="L42" s="57" t="n"/>
      <c r="M42" s="57" t="n"/>
      <c r="N42" s="91" t="n">
        <v>0.97</v>
      </c>
      <c r="O42" s="57" t="n"/>
      <c r="P42" s="57" t="n"/>
    </row>
    <row r="43" ht="12.75" customHeight="1">
      <c r="A43" s="81" t="inlineStr">
        <is>
          <t>Накладные расходы</t>
        </is>
      </c>
      <c r="B43" s="121" t="n"/>
      <c r="C43" s="121" t="n"/>
      <c r="D43" s="121" t="n"/>
      <c r="E43" s="121" t="n"/>
      <c r="F43" s="121" t="n"/>
      <c r="G43" s="121" t="n"/>
      <c r="H43" s="122" t="n"/>
      <c r="I43" s="91" t="n">
        <v>51.76</v>
      </c>
      <c r="J43" s="57" t="n"/>
      <c r="K43" s="57" t="n"/>
      <c r="L43" s="57" t="n"/>
      <c r="M43" s="57" t="n"/>
      <c r="N43" s="57" t="n"/>
      <c r="O43" s="57" t="n"/>
      <c r="P43" s="57" t="n"/>
    </row>
    <row r="44" ht="12.75" customHeight="1">
      <c r="A44" s="81" t="inlineStr">
        <is>
          <t>Сметная прибыль</t>
        </is>
      </c>
      <c r="B44" s="121" t="n"/>
      <c r="C44" s="121" t="n"/>
      <c r="D44" s="121" t="n"/>
      <c r="E44" s="121" t="n"/>
      <c r="F44" s="121" t="n"/>
      <c r="G44" s="121" t="n"/>
      <c r="H44" s="122" t="n"/>
      <c r="I44" s="91" t="n">
        <v>29.12</v>
      </c>
      <c r="J44" s="57" t="n"/>
      <c r="K44" s="57" t="n"/>
      <c r="L44" s="57" t="n"/>
      <c r="M44" s="57" t="n"/>
      <c r="N44" s="57" t="n"/>
      <c r="O44" s="57" t="n"/>
      <c r="P44" s="57" t="n"/>
    </row>
    <row r="45" ht="12.75" customHeight="1">
      <c r="A45" s="83" t="inlineStr">
        <is>
          <t>Итого по разделу 1 Электромонтажные работы</t>
        </is>
      </c>
      <c r="B45" s="130" t="n"/>
      <c r="C45" s="130" t="n"/>
      <c r="D45" s="130" t="n"/>
      <c r="E45" s="130" t="n"/>
      <c r="F45" s="130" t="n"/>
      <c r="G45" s="130" t="n"/>
      <c r="H45" s="123" t="n"/>
      <c r="I45" s="58" t="n">
        <v>6910.78</v>
      </c>
      <c r="J45" s="57" t="n"/>
      <c r="K45" s="57" t="n"/>
      <c r="L45" s="57" t="n"/>
      <c r="M45" s="57" t="n"/>
      <c r="N45" s="58" t="n">
        <v>4.32</v>
      </c>
      <c r="O45" s="57" t="n"/>
      <c r="P45" s="57" t="n"/>
    </row>
    <row r="46">
      <c r="A46" s="125" t="n"/>
      <c r="B46" s="131" t="n"/>
      <c r="C46" s="131" t="n"/>
      <c r="D46" s="131" t="n"/>
      <c r="E46" s="131" t="n"/>
      <c r="F46" s="131" t="n"/>
      <c r="G46" s="131" t="n"/>
      <c r="H46" s="126" t="n"/>
      <c r="I46" s="57" t="n"/>
      <c r="J46" s="57" t="n"/>
      <c r="K46" s="57" t="n"/>
      <c r="L46" s="57" t="n"/>
      <c r="M46" s="57" t="n"/>
      <c r="N46" s="58" t="n">
        <v>0.97</v>
      </c>
      <c r="O46" s="57" t="n"/>
      <c r="P46" s="57" t="n"/>
    </row>
    <row r="47" ht="12.75" customHeight="1">
      <c r="A47" s="84" t="inlineStr">
        <is>
          <t>Раздел 2. Материалы Подрядчика</t>
        </is>
      </c>
      <c r="B47" s="121" t="n"/>
      <c r="C47" s="121" t="n"/>
      <c r="D47" s="121" t="n"/>
      <c r="E47" s="121" t="n"/>
      <c r="F47" s="121" t="n"/>
      <c r="G47" s="121" t="n"/>
      <c r="H47" s="121" t="n"/>
      <c r="I47" s="121" t="n"/>
      <c r="J47" s="121" t="n"/>
      <c r="K47" s="121" t="n"/>
      <c r="L47" s="121" t="n"/>
      <c r="M47" s="121" t="n"/>
      <c r="N47" s="121" t="n"/>
      <c r="O47" s="121" t="n"/>
      <c r="P47" s="122" t="n"/>
    </row>
    <row r="48" ht="21" customHeight="1">
      <c r="A48" s="86" t="inlineStr">
        <is>
          <t>5</t>
        </is>
      </c>
      <c r="B48" s="88" t="inlineStr">
        <is>
          <t>ФССЦ-25.2.02.11-0021
Приказ Минстроя России от 26.12.2019 №876/пр</t>
        </is>
      </c>
      <c r="C48" s="81" t="inlineStr">
        <is>
          <t>Лента крепления шириной 20 мм, толщиной 0,7 мм, длиной 50 м из нержавеющей стали (в пластмасовой коробке с кабельной бухтой) F207 (СИП)</t>
        </is>
      </c>
      <c r="D48" s="89" t="inlineStr">
        <is>
          <t>шт</t>
        </is>
      </c>
      <c r="E48" s="90" t="inlineStr">
        <is>
          <t xml:space="preserve">0,02
</t>
        </is>
      </c>
      <c r="F48" s="91" t="n">
        <v>943.0599999999999</v>
      </c>
      <c r="G48" s="57" t="n"/>
      <c r="H48" s="91" t="n">
        <v>943.0599999999999</v>
      </c>
      <c r="I48" s="91" t="n">
        <v>18.86</v>
      </c>
      <c r="J48" s="91" t="n"/>
      <c r="K48" s="57" t="n"/>
      <c r="L48" s="91" t="n">
        <v>18.86</v>
      </c>
      <c r="M48" s="57" t="n"/>
      <c r="N48" s="57" t="n"/>
      <c r="O48" s="93" t="inlineStr">
        <is>
          <t>1 Перевод в цены 2023 г. ОЗП=37,67; ЭМ=13,02; ЗПМ=37,67; МАТ=8,62</t>
        </is>
      </c>
      <c r="P48" s="91" t="n">
        <v>162.57</v>
      </c>
    </row>
    <row r="49" ht="41.25" customHeight="1">
      <c r="A49" s="129" t="n"/>
      <c r="B49" s="129" t="n"/>
      <c r="C49" s="129" t="n"/>
      <c r="D49" s="129" t="n"/>
      <c r="E49" s="129" t="n"/>
      <c r="F49" s="57" t="n"/>
      <c r="G49" s="57" t="n"/>
      <c r="H49" s="129" t="n"/>
      <c r="I49" s="129" t="n"/>
      <c r="J49" s="129" t="n"/>
      <c r="K49" s="57" t="n"/>
      <c r="L49" s="129" t="n"/>
      <c r="M49" s="57" t="n"/>
      <c r="N49" s="57" t="n"/>
      <c r="O49" s="129" t="n"/>
      <c r="P49" s="129" t="n"/>
    </row>
    <row r="50" ht="23.25" customHeight="1">
      <c r="A50" s="86" t="inlineStr">
        <is>
          <t>6</t>
        </is>
      </c>
      <c r="B50" s="88" t="inlineStr">
        <is>
          <t>ФССЦ-25.2.02.11-0051
Приказ Минстроя России от 26.12.2019 №876/пр</t>
        </is>
      </c>
      <c r="C50" s="81" t="inlineStr">
        <is>
          <t>Скрепа размером 20 мм NC20 (СИП)</t>
        </is>
      </c>
      <c r="D50" s="89" t="inlineStr">
        <is>
          <t>100 шт</t>
        </is>
      </c>
      <c r="E50" s="90" t="inlineStr">
        <is>
          <t xml:space="preserve">0,01
</t>
        </is>
      </c>
      <c r="F50" s="91" t="n">
        <v>582</v>
      </c>
      <c r="G50" s="57" t="n"/>
      <c r="H50" s="91" t="n">
        <v>582</v>
      </c>
      <c r="I50" s="91" t="n">
        <v>5.82</v>
      </c>
      <c r="J50" s="91" t="n"/>
      <c r="K50" s="57" t="n"/>
      <c r="L50" s="91" t="n">
        <v>5.82</v>
      </c>
      <c r="M50" s="57" t="n"/>
      <c r="N50" s="57" t="n"/>
      <c r="O50" s="93" t="inlineStr">
        <is>
          <t>1 Перевод в цены 2023 г. ОЗП=37,67; ЭМ=13,02; ЗПМ=37,67; МАТ=8,62</t>
        </is>
      </c>
      <c r="P50" s="91" t="n">
        <v>50.17</v>
      </c>
    </row>
    <row r="51">
      <c r="A51" s="129" t="n"/>
      <c r="B51" s="129" t="n"/>
      <c r="C51" s="129" t="n"/>
      <c r="D51" s="129" t="n"/>
      <c r="E51" s="129" t="n"/>
      <c r="F51" s="57" t="n"/>
      <c r="G51" s="57" t="n"/>
      <c r="H51" s="129" t="n"/>
      <c r="I51" s="129" t="n"/>
      <c r="J51" s="129" t="n"/>
      <c r="K51" s="57" t="n"/>
      <c r="L51" s="129" t="n"/>
      <c r="M51" s="57" t="n"/>
      <c r="N51" s="57" t="n"/>
      <c r="O51" s="129" t="n"/>
      <c r="P51" s="129" t="n"/>
    </row>
    <row r="52" ht="24.75" customHeight="1">
      <c r="A52" s="86" t="inlineStr">
        <is>
          <t>7</t>
        </is>
      </c>
      <c r="B52" s="88" t="inlineStr">
        <is>
          <t>ФССЦ-20.1.02.18-0002
Приказ Минстроя России от 26.12.2019 №876/пр</t>
        </is>
      </c>
      <c r="C52" s="81" t="inlineStr">
        <is>
          <t>Хомут для кабеля 7,2*300</t>
        </is>
      </c>
      <c r="D52" s="89" t="inlineStr">
        <is>
          <t>100 шт</t>
        </is>
      </c>
      <c r="E52" s="90" t="inlineStr">
        <is>
          <t xml:space="preserve">0,04
</t>
        </is>
      </c>
      <c r="F52" s="91" t="n">
        <v>61.6</v>
      </c>
      <c r="G52" s="57" t="n"/>
      <c r="H52" s="91" t="n">
        <v>61.6</v>
      </c>
      <c r="I52" s="91" t="n">
        <v>2.46</v>
      </c>
      <c r="J52" s="91" t="n"/>
      <c r="K52" s="57" t="n"/>
      <c r="L52" s="91" t="n">
        <v>2.46</v>
      </c>
      <c r="M52" s="57" t="n"/>
      <c r="N52" s="57" t="n"/>
      <c r="O52" s="93" t="inlineStr">
        <is>
          <t>1 Перевод в цены 2023 г. ОЗП=37,67; ЭМ=13,02; ЗПМ=37,67; МАТ=8,62</t>
        </is>
      </c>
      <c r="P52" s="91" t="n">
        <v>21.21</v>
      </c>
    </row>
    <row r="53">
      <c r="A53" s="129" t="n"/>
      <c r="B53" s="129" t="n"/>
      <c r="C53" s="129" t="n"/>
      <c r="D53" s="129" t="n"/>
      <c r="E53" s="129" t="n"/>
      <c r="F53" s="57" t="n"/>
      <c r="G53" s="57" t="n"/>
      <c r="H53" s="129" t="n"/>
      <c r="I53" s="129" t="n"/>
      <c r="J53" s="129" t="n"/>
      <c r="K53" s="57" t="n"/>
      <c r="L53" s="129" t="n"/>
      <c r="M53" s="57" t="n"/>
      <c r="N53" s="57" t="n"/>
      <c r="O53" s="129" t="n"/>
      <c r="P53" s="129" t="n"/>
    </row>
    <row r="54" ht="21.75" customHeight="1">
      <c r="A54" s="86" t="inlineStr">
        <is>
          <t>8</t>
        </is>
      </c>
      <c r="B54" s="88" t="inlineStr">
        <is>
          <t>ФССЦ-21.2.01.01-0062
Приказ Минстроя России от 26.12.2019 №876/пр</t>
        </is>
      </c>
      <c r="C54" s="81" t="inlineStr">
        <is>
          <t>Провод самонесущий изолированный СИП-4 2х16</t>
        </is>
      </c>
      <c r="D54" s="89" t="inlineStr">
        <is>
          <t>1000 м</t>
        </is>
      </c>
      <c r="E54" s="90" t="inlineStr">
        <is>
          <t xml:space="preserve">0,0025
</t>
        </is>
      </c>
      <c r="F54" s="91" t="n">
        <v>4805.96</v>
      </c>
      <c r="G54" s="57" t="n"/>
      <c r="H54" s="91" t="n">
        <v>4805.96</v>
      </c>
      <c r="I54" s="91" t="n">
        <v>12.01</v>
      </c>
      <c r="J54" s="91" t="n"/>
      <c r="K54" s="57" t="n"/>
      <c r="L54" s="91" t="n">
        <v>12.01</v>
      </c>
      <c r="M54" s="57" t="n"/>
      <c r="N54" s="57" t="n"/>
      <c r="O54" s="93" t="inlineStr">
        <is>
          <t>1 Перевод в цены 2023 г. ОЗП=37,67; ЭМ=13,02; ЗПМ=37,67; МАТ=8,62</t>
        </is>
      </c>
      <c r="P54" s="91" t="n">
        <v>103.53</v>
      </c>
    </row>
    <row r="55">
      <c r="A55" s="129" t="n"/>
      <c r="B55" s="129" t="n"/>
      <c r="C55" s="129" t="n"/>
      <c r="D55" s="129" t="n"/>
      <c r="E55" s="129" t="n"/>
      <c r="F55" s="57" t="n"/>
      <c r="G55" s="57" t="n"/>
      <c r="H55" s="129" t="n"/>
      <c r="I55" s="129" t="n"/>
      <c r="J55" s="129" t="n"/>
      <c r="K55" s="57" t="n"/>
      <c r="L55" s="129" t="n"/>
      <c r="M55" s="57" t="n"/>
      <c r="N55" s="57" t="n"/>
      <c r="O55" s="129" t="n"/>
      <c r="P55" s="129" t="n"/>
    </row>
    <row r="56" ht="27.75" customHeight="1">
      <c r="A56" s="86" t="inlineStr">
        <is>
          <t>9</t>
        </is>
      </c>
      <c r="B56" s="88" t="inlineStr">
        <is>
          <t>ФССЦ-20.1.01.08-0014
Приказ Минстроя России от 26.12.2019 №876/пр</t>
        </is>
      </c>
      <c r="C56" s="81" t="inlineStr">
        <is>
          <t>Зажим ответвительный с прокалыванием изоляции (СИП): P 645</t>
        </is>
      </c>
      <c r="D56" s="89" t="inlineStr">
        <is>
          <t>100 шт</t>
        </is>
      </c>
      <c r="E56" s="90" t="inlineStr">
        <is>
          <t xml:space="preserve">0,02
</t>
        </is>
      </c>
      <c r="F56" s="91" t="n">
        <v>3423</v>
      </c>
      <c r="G56" s="57" t="n"/>
      <c r="H56" s="91" t="n">
        <v>3423</v>
      </c>
      <c r="I56" s="91" t="n">
        <v>68.45999999999999</v>
      </c>
      <c r="J56" s="91" t="n"/>
      <c r="K56" s="57" t="n"/>
      <c r="L56" s="91" t="n">
        <v>68.45999999999999</v>
      </c>
      <c r="M56" s="57" t="n"/>
      <c r="N56" s="57" t="n"/>
      <c r="O56" s="93" t="inlineStr">
        <is>
          <t>1 Перевод в цены 2023 г. ОЗП=37,67; ЭМ=13,02; ЗПМ=37,67; МАТ=8,62</t>
        </is>
      </c>
      <c r="P56" s="91" t="n">
        <v>590.13</v>
      </c>
    </row>
    <row r="57">
      <c r="A57" s="129" t="n"/>
      <c r="B57" s="129" t="n"/>
      <c r="C57" s="129" t="n"/>
      <c r="D57" s="129" t="n"/>
      <c r="E57" s="129" t="n"/>
      <c r="F57" s="57" t="n"/>
      <c r="G57" s="57" t="n"/>
      <c r="H57" s="129" t="n"/>
      <c r="I57" s="129" t="n"/>
      <c r="J57" s="129" t="n"/>
      <c r="K57" s="57" t="n"/>
      <c r="L57" s="129" t="n"/>
      <c r="M57" s="57" t="n"/>
      <c r="N57" s="57" t="n"/>
      <c r="O57" s="129" t="n"/>
      <c r="P57" s="129" t="n"/>
    </row>
    <row r="58" ht="47.25" customHeight="1">
      <c r="A58" s="86" t="inlineStr">
        <is>
          <t>10</t>
        </is>
      </c>
      <c r="B58" s="88" t="inlineStr">
        <is>
          <t>коммерческое предложение ООО "НПО "МИР"</t>
        </is>
      </c>
      <c r="C58" s="81" t="inlineStr">
        <is>
          <t>Счетчик электроэнергии однофазный наружной установки (SPLIT): МИР С-05.10-230-5(80)-PZ1В-KNQ-E-D (в комплекте с дисплеем)</t>
        </is>
      </c>
      <c r="D58" s="89" t="inlineStr">
        <is>
          <t>шт</t>
        </is>
      </c>
      <c r="E58" s="90" t="inlineStr">
        <is>
          <t xml:space="preserve">1
</t>
        </is>
      </c>
      <c r="F58" s="91" t="n">
        <v>1661.83</v>
      </c>
      <c r="G58" s="57" t="n"/>
      <c r="H58" s="91" t="n">
        <v>1661.83</v>
      </c>
      <c r="I58" s="91">
        <f>H58</f>
        <v/>
      </c>
      <c r="J58" s="91" t="n"/>
      <c r="K58" s="57" t="n"/>
      <c r="L58" s="91" t="n">
        <v>928.08</v>
      </c>
      <c r="M58" s="57" t="n"/>
      <c r="N58" s="57" t="n"/>
      <c r="O58" s="93" t="inlineStr">
        <is>
          <t>1 Перевод в цены 2023 г. ОЗП=37,67; ЭМ=13,02; ЗПМ=37,67; МАТ=8,62</t>
        </is>
      </c>
      <c r="P58" s="91" t="n">
        <v>14325</v>
      </c>
    </row>
    <row r="59">
      <c r="A59" s="129" t="n"/>
      <c r="B59" s="129" t="n"/>
      <c r="C59" s="129" t="n"/>
      <c r="D59" s="129" t="n"/>
      <c r="E59" s="129" t="n"/>
      <c r="F59" s="57" t="n"/>
      <c r="G59" s="57" t="n"/>
      <c r="H59" s="129" t="n"/>
      <c r="I59" s="129" t="n"/>
      <c r="J59" s="129" t="n"/>
      <c r="K59" s="57" t="n"/>
      <c r="L59" s="129" t="n"/>
      <c r="M59" s="57" t="n"/>
      <c r="N59" s="57" t="n"/>
      <c r="O59" s="129" t="n"/>
      <c r="P59" s="129" t="n"/>
    </row>
    <row r="60" ht="12.75" customHeight="1">
      <c r="A60" s="81" t="inlineStr">
        <is>
          <t>Итого прямые затраты по разделу в базисных ценах</t>
        </is>
      </c>
      <c r="B60" s="121" t="n"/>
      <c r="C60" s="121" t="n"/>
      <c r="D60" s="121" t="n"/>
      <c r="E60" s="121" t="n"/>
      <c r="F60" s="121" t="n"/>
      <c r="G60" s="121" t="n"/>
      <c r="H60" s="122" t="n"/>
      <c r="I60" s="91">
        <f>SUM(I48:I59)</f>
        <v/>
      </c>
      <c r="J60" s="57" t="n"/>
      <c r="K60" s="57" t="n"/>
      <c r="L60" s="91" t="n">
        <v>1035.69</v>
      </c>
      <c r="M60" s="57" t="n"/>
      <c r="N60" s="57" t="n"/>
      <c r="O60" s="57" t="n"/>
      <c r="P60" s="57" t="n"/>
    </row>
    <row r="61" ht="12.75" customHeight="1">
      <c r="A61" s="83" t="inlineStr">
        <is>
          <t>Итого по разделу 2 Материалы Подрядчика</t>
        </is>
      </c>
      <c r="B61" s="121" t="n"/>
      <c r="C61" s="121" t="n"/>
      <c r="D61" s="121" t="n"/>
      <c r="E61" s="121" t="n"/>
      <c r="F61" s="121" t="n"/>
      <c r="G61" s="121" t="n"/>
      <c r="H61" s="122" t="n"/>
      <c r="I61" s="58" t="n">
        <v>15252.6</v>
      </c>
      <c r="J61" s="57" t="n"/>
      <c r="K61" s="57" t="n"/>
      <c r="L61" s="57" t="n"/>
      <c r="M61" s="57" t="n"/>
      <c r="N61" s="57" t="n"/>
      <c r="O61" s="57" t="n"/>
      <c r="P61" s="57" t="n"/>
    </row>
    <row r="62" ht="12.75" customHeight="1">
      <c r="A62" s="118" t="inlineStr">
        <is>
          <t>ИТОГИ ПО АКТУ:</t>
        </is>
      </c>
      <c r="B62" s="121" t="n"/>
      <c r="C62" s="121" t="n"/>
      <c r="D62" s="121" t="n"/>
      <c r="E62" s="121" t="n"/>
      <c r="F62" s="121" t="n"/>
      <c r="G62" s="121" t="n"/>
      <c r="H62" s="121" t="n"/>
      <c r="I62" s="121" t="n"/>
      <c r="J62" s="121" t="n"/>
      <c r="K62" s="121" t="n"/>
      <c r="L62" s="121" t="n"/>
      <c r="M62" s="121" t="n"/>
      <c r="N62" s="121" t="n"/>
      <c r="O62" s="121" t="n"/>
      <c r="P62" s="122" t="n"/>
    </row>
    <row r="63" ht="12.75" customHeight="1">
      <c r="A63" s="81" t="inlineStr">
        <is>
          <t>Итого прямые затраты по акту в базисных ценах</t>
        </is>
      </c>
      <c r="B63" s="130" t="n"/>
      <c r="C63" s="130" t="n"/>
      <c r="D63" s="130" t="n"/>
      <c r="E63" s="130" t="n"/>
      <c r="F63" s="130" t="n"/>
      <c r="G63" s="130" t="n"/>
      <c r="H63" s="123" t="n"/>
      <c r="I63" s="91" t="n">
        <v>1222.26</v>
      </c>
      <c r="J63" s="91" t="n">
        <v>33.38</v>
      </c>
      <c r="K63" s="91" t="n">
        <v>147.74</v>
      </c>
      <c r="L63" s="91" t="n">
        <v>1041.14</v>
      </c>
      <c r="M63" s="57" t="n"/>
      <c r="N63" s="91" t="n">
        <v>3.6</v>
      </c>
      <c r="O63" s="57" t="n"/>
      <c r="P63" s="57" t="n"/>
    </row>
    <row r="64" ht="12.75" customHeight="1">
      <c r="A64" s="125" t="n"/>
      <c r="B64" s="131" t="n"/>
      <c r="C64" s="131" t="n"/>
      <c r="D64" s="131" t="n"/>
      <c r="E64" s="131" t="n"/>
      <c r="F64" s="131" t="n"/>
      <c r="G64" s="131" t="n"/>
      <c r="H64" s="126" t="n"/>
      <c r="I64" s="57" t="n"/>
      <c r="J64" s="57" t="n"/>
      <c r="K64" s="91" t="n">
        <v>9.41</v>
      </c>
      <c r="L64" s="57" t="n"/>
      <c r="M64" s="57" t="n"/>
      <c r="N64" s="91" t="n">
        <v>0.8100000000000001</v>
      </c>
      <c r="O64" s="57" t="n"/>
      <c r="P64" s="57" t="n"/>
    </row>
    <row r="65" ht="49.5" customHeight="1">
      <c r="A65" s="81" t="inlineStr">
        <is>
          <t>Итого прямые затраты по акту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65" s="130" t="n"/>
      <c r="C65" s="130" t="n"/>
      <c r="D65" s="130" t="n"/>
      <c r="E65" s="130" t="n"/>
      <c r="F65" s="130" t="n"/>
      <c r="G65" s="130" t="n"/>
      <c r="H65" s="123" t="n"/>
      <c r="I65" s="59" t="n">
        <v>1258.48</v>
      </c>
      <c r="J65" s="59" t="n">
        <v>40.05</v>
      </c>
      <c r="K65" s="59" t="n">
        <v>177.29</v>
      </c>
      <c r="L65" s="59" t="n">
        <v>1041.14</v>
      </c>
      <c r="M65" s="60" t="n"/>
      <c r="N65" s="59" t="n">
        <v>4.32</v>
      </c>
      <c r="O65" s="60" t="n"/>
      <c r="P65" s="60" t="n"/>
    </row>
    <row r="66" ht="12.75" customHeight="1">
      <c r="A66" s="125" t="n"/>
      <c r="B66" s="131" t="n"/>
      <c r="C66" s="131" t="n"/>
      <c r="D66" s="131" t="n"/>
      <c r="E66" s="131" t="n"/>
      <c r="F66" s="131" t="n"/>
      <c r="G66" s="131" t="n"/>
      <c r="H66" s="126" t="n"/>
      <c r="I66" s="60" t="n"/>
      <c r="J66" s="60" t="n"/>
      <c r="K66" s="59" t="n">
        <v>11.29</v>
      </c>
      <c r="L66" s="60" t="n"/>
      <c r="M66" s="60" t="n"/>
      <c r="N66" s="59" t="n">
        <v>0.97</v>
      </c>
      <c r="O66" s="60" t="n"/>
      <c r="P66" s="60" t="n"/>
    </row>
    <row r="67" ht="12.75" customHeight="1">
      <c r="A67" s="81" t="inlineStr">
        <is>
          <t>Накладные расходы</t>
        </is>
      </c>
      <c r="B67" s="121" t="n"/>
      <c r="C67" s="121" t="n"/>
      <c r="D67" s="121" t="n"/>
      <c r="E67" s="121" t="n"/>
      <c r="F67" s="121" t="n"/>
      <c r="G67" s="121" t="n"/>
      <c r="H67" s="122" t="n"/>
      <c r="I67" s="59" t="n">
        <v>51.76</v>
      </c>
      <c r="J67" s="60" t="n"/>
      <c r="K67" s="60" t="n"/>
      <c r="L67" s="60" t="n"/>
      <c r="M67" s="60" t="n"/>
      <c r="N67" s="60" t="n"/>
      <c r="O67" s="60" t="n"/>
      <c r="P67" s="60" t="n"/>
    </row>
    <row r="68" ht="12.75" customHeight="1">
      <c r="A68" s="81" t="inlineStr">
        <is>
          <t>Сметная прибыль</t>
        </is>
      </c>
      <c r="B68" s="121" t="n"/>
      <c r="C68" s="121" t="n"/>
      <c r="D68" s="121" t="n"/>
      <c r="E68" s="121" t="n"/>
      <c r="F68" s="121" t="n"/>
      <c r="G68" s="121" t="n"/>
      <c r="H68" s="122" t="n"/>
      <c r="I68" s="59" t="n">
        <v>29.12</v>
      </c>
      <c r="J68" s="60" t="n"/>
      <c r="K68" s="60" t="n"/>
      <c r="L68" s="60" t="n"/>
      <c r="M68" s="60" t="n"/>
      <c r="N68" s="60" t="n"/>
      <c r="O68" s="60" t="n"/>
      <c r="P68" s="60" t="n"/>
    </row>
    <row r="69" ht="12.75" customHeight="1">
      <c r="A69" s="83" t="inlineStr">
        <is>
          <t>Итоги по акту:</t>
        </is>
      </c>
      <c r="B69" s="121" t="n"/>
      <c r="C69" s="121" t="n"/>
      <c r="D69" s="121" t="n"/>
      <c r="E69" s="121" t="n"/>
      <c r="F69" s="121" t="n"/>
      <c r="G69" s="121" t="n"/>
      <c r="H69" s="122" t="n"/>
      <c r="I69" s="60" t="n"/>
      <c r="J69" s="60" t="n"/>
      <c r="K69" s="60" t="n"/>
      <c r="L69" s="60" t="n"/>
      <c r="M69" s="60" t="n"/>
      <c r="N69" s="60" t="n"/>
      <c r="O69" s="60" t="n"/>
      <c r="P69" s="60" t="n"/>
    </row>
    <row r="70" ht="12.75" customHeight="1">
      <c r="A70" s="81" t="inlineStr">
        <is>
          <t xml:space="preserve">  Итого Строительные работы</t>
        </is>
      </c>
      <c r="B70" s="130" t="n"/>
      <c r="C70" s="130" t="n"/>
      <c r="D70" s="130" t="n"/>
      <c r="E70" s="130" t="n"/>
      <c r="F70" s="130" t="n"/>
      <c r="G70" s="130" t="n"/>
      <c r="H70" s="123" t="n"/>
      <c r="I70" s="59" t="n">
        <v>5114.05</v>
      </c>
      <c r="J70" s="60" t="n"/>
      <c r="K70" s="60" t="n"/>
      <c r="L70" s="60" t="n"/>
      <c r="M70" s="60" t="n"/>
      <c r="N70" s="59" t="n">
        <v>2.41</v>
      </c>
      <c r="O70" s="60" t="n"/>
      <c r="P70" s="60" t="n"/>
    </row>
    <row r="71" ht="12.75" customHeight="1">
      <c r="A71" s="125" t="n"/>
      <c r="B71" s="131" t="n"/>
      <c r="C71" s="131" t="n"/>
      <c r="D71" s="131" t="n"/>
      <c r="E71" s="131" t="n"/>
      <c r="F71" s="131" t="n"/>
      <c r="G71" s="131" t="n"/>
      <c r="H71" s="126" t="n"/>
      <c r="I71" s="60" t="n"/>
      <c r="J71" s="60" t="n"/>
      <c r="K71" s="60" t="n"/>
      <c r="L71" s="60" t="n"/>
      <c r="M71" s="60" t="n"/>
      <c r="N71" s="59" t="n">
        <v>0.97</v>
      </c>
      <c r="O71" s="60" t="n"/>
      <c r="P71" s="60" t="n"/>
    </row>
    <row r="72" ht="12.75" customHeight="1">
      <c r="A72" s="81" t="inlineStr">
        <is>
          <t xml:space="preserve">  Итого Монтажные работы</t>
        </is>
      </c>
      <c r="B72" s="121" t="n"/>
      <c r="C72" s="121" t="n"/>
      <c r="D72" s="121" t="n"/>
      <c r="E72" s="121" t="n"/>
      <c r="F72" s="121" t="n"/>
      <c r="G72" s="121" t="n"/>
      <c r="H72" s="122" t="n"/>
      <c r="I72" s="59" t="n">
        <v>17049.33</v>
      </c>
      <c r="J72" s="60" t="n"/>
      <c r="K72" s="60" t="n"/>
      <c r="L72" s="60" t="n"/>
      <c r="M72" s="60" t="n"/>
      <c r="N72" s="59" t="n">
        <v>1.91</v>
      </c>
      <c r="O72" s="60" t="n"/>
      <c r="P72" s="60" t="n"/>
    </row>
    <row r="73" ht="12.75" customHeight="1">
      <c r="A73" s="81" t="inlineStr">
        <is>
          <t xml:space="preserve">  Итого</t>
        </is>
      </c>
      <c r="B73" s="130" t="n"/>
      <c r="C73" s="130" t="n"/>
      <c r="D73" s="130" t="n"/>
      <c r="E73" s="130" t="n"/>
      <c r="F73" s="130" t="n"/>
      <c r="G73" s="130" t="n"/>
      <c r="H73" s="123" t="n"/>
      <c r="I73" s="59" t="n">
        <v>22163.38</v>
      </c>
      <c r="J73" s="60" t="n"/>
      <c r="K73" s="60" t="n"/>
      <c r="L73" s="60" t="n"/>
      <c r="M73" s="60" t="n"/>
      <c r="N73" s="59" t="n">
        <v>4.32</v>
      </c>
      <c r="O73" s="60" t="n"/>
      <c r="P73" s="60" t="n"/>
    </row>
    <row r="74" ht="12.75" customHeight="1">
      <c r="A74" s="125" t="n"/>
      <c r="B74" s="131" t="n"/>
      <c r="C74" s="131" t="n"/>
      <c r="D74" s="131" t="n"/>
      <c r="E74" s="131" t="n"/>
      <c r="F74" s="131" t="n"/>
      <c r="G74" s="131" t="n"/>
      <c r="H74" s="126" t="n"/>
      <c r="I74" s="60" t="n"/>
      <c r="J74" s="60" t="n"/>
      <c r="K74" s="60" t="n"/>
      <c r="L74" s="60" t="n"/>
      <c r="M74" s="60" t="n"/>
      <c r="N74" s="59" t="n">
        <v>0.97</v>
      </c>
      <c r="O74" s="60" t="n"/>
      <c r="P74" s="60" t="n"/>
    </row>
    <row r="75" ht="12.75" customHeight="1">
      <c r="A75" s="81" t="inlineStr">
        <is>
          <t xml:space="preserve">    Справочно, в базисных ценах:</t>
        </is>
      </c>
      <c r="B75" s="121" t="n"/>
      <c r="C75" s="121" t="n"/>
      <c r="D75" s="121" t="n"/>
      <c r="E75" s="121" t="n"/>
      <c r="F75" s="121" t="n"/>
      <c r="G75" s="121" t="n"/>
      <c r="H75" s="122" t="n"/>
      <c r="I75" s="60" t="n"/>
      <c r="J75" s="60" t="n"/>
      <c r="K75" s="60" t="n"/>
      <c r="L75" s="60" t="n"/>
      <c r="M75" s="60" t="n"/>
      <c r="N75" s="60" t="n"/>
      <c r="O75" s="60" t="n"/>
      <c r="P75" s="60" t="n"/>
    </row>
    <row r="76" ht="12.75" customHeight="1">
      <c r="A76" s="81" t="inlineStr">
        <is>
          <t xml:space="preserve">      Материалы</t>
        </is>
      </c>
      <c r="B76" s="121" t="n"/>
      <c r="C76" s="121" t="n"/>
      <c r="D76" s="121" t="n"/>
      <c r="E76" s="121" t="n"/>
      <c r="F76" s="121" t="n"/>
      <c r="G76" s="121" t="n"/>
      <c r="H76" s="122" t="n"/>
      <c r="I76" s="59" t="n">
        <v>1041.14</v>
      </c>
      <c r="J76" s="60" t="n"/>
      <c r="K76" s="60" t="n"/>
      <c r="L76" s="60" t="n"/>
      <c r="M76" s="60" t="n"/>
      <c r="N76" s="60" t="n"/>
      <c r="O76" s="60" t="n"/>
      <c r="P76" s="60" t="n"/>
    </row>
    <row r="77" ht="12.75" customHeight="1">
      <c r="A77" s="81" t="inlineStr">
        <is>
          <t xml:space="preserve">      Машины и механизмы</t>
        </is>
      </c>
      <c r="B77" s="121" t="n"/>
      <c r="C77" s="121" t="n"/>
      <c r="D77" s="121" t="n"/>
      <c r="E77" s="121" t="n"/>
      <c r="F77" s="121" t="n"/>
      <c r="G77" s="121" t="n"/>
      <c r="H77" s="122" t="n"/>
      <c r="I77" s="59" t="n">
        <v>177.29</v>
      </c>
      <c r="J77" s="60" t="n"/>
      <c r="K77" s="60" t="n"/>
      <c r="L77" s="60" t="n"/>
      <c r="M77" s="60" t="n"/>
      <c r="N77" s="60" t="n"/>
      <c r="O77" s="60" t="n"/>
      <c r="P77" s="60" t="n"/>
      <c r="R77" s="80" t="n"/>
    </row>
    <row r="78" ht="12.75" customHeight="1">
      <c r="A78" s="81" t="inlineStr">
        <is>
          <t xml:space="preserve">      ФОТ</t>
        </is>
      </c>
      <c r="B78" s="121" t="n"/>
      <c r="C78" s="121" t="n"/>
      <c r="D78" s="121" t="n"/>
      <c r="E78" s="121" t="n"/>
      <c r="F78" s="121" t="n"/>
      <c r="G78" s="121" t="n"/>
      <c r="H78" s="122" t="n"/>
      <c r="I78" s="59" t="n">
        <v>51.34</v>
      </c>
      <c r="J78" s="60" t="n"/>
      <c r="K78" s="60" t="n"/>
      <c r="L78" s="60" t="n"/>
      <c r="M78" s="60" t="n"/>
      <c r="N78" s="60" t="n"/>
      <c r="O78" s="60" t="n"/>
      <c r="P78" s="60" t="n"/>
      <c r="R78" s="80" t="n"/>
    </row>
    <row r="79" ht="12.75" customHeight="1">
      <c r="A79" s="81" t="inlineStr">
        <is>
          <t xml:space="preserve">      Накладные расходы</t>
        </is>
      </c>
      <c r="B79" s="121" t="n"/>
      <c r="C79" s="121" t="n"/>
      <c r="D79" s="121" t="n"/>
      <c r="E79" s="121" t="n"/>
      <c r="F79" s="121" t="n"/>
      <c r="G79" s="121" t="n"/>
      <c r="H79" s="122" t="n"/>
      <c r="I79" s="59" t="n">
        <v>51.76</v>
      </c>
      <c r="J79" s="60" t="n"/>
      <c r="K79" s="60" t="n"/>
      <c r="L79" s="60" t="n"/>
      <c r="M79" s="60" t="n"/>
      <c r="N79" s="60" t="n"/>
      <c r="O79" s="60" t="n"/>
      <c r="P79" s="60" t="n"/>
      <c r="R79" s="80" t="n"/>
    </row>
    <row r="80" ht="12.75" customHeight="1">
      <c r="A80" s="81" t="inlineStr">
        <is>
          <t xml:space="preserve">      Сметная прибыль</t>
        </is>
      </c>
      <c r="B80" s="121" t="n"/>
      <c r="C80" s="121" t="n"/>
      <c r="D80" s="121" t="n"/>
      <c r="E80" s="121" t="n"/>
      <c r="F80" s="121" t="n"/>
      <c r="G80" s="121" t="n"/>
      <c r="H80" s="122" t="n"/>
      <c r="I80" s="59" t="n">
        <v>29.12</v>
      </c>
      <c r="J80" s="60" t="n"/>
      <c r="K80" s="60" t="n"/>
      <c r="L80" s="60" t="n"/>
      <c r="M80" s="60" t="n"/>
      <c r="N80" s="60" t="n"/>
      <c r="O80" s="60" t="n"/>
      <c r="P80" s="60" t="n"/>
      <c r="R80" s="80" t="n"/>
    </row>
    <row r="81" ht="12.75" customHeight="1">
      <c r="A81" s="83" t="inlineStr">
        <is>
          <t xml:space="preserve">  Итого </t>
        </is>
      </c>
      <c r="B81" s="121" t="n"/>
      <c r="C81" s="121" t="n"/>
      <c r="D81" s="121" t="n"/>
      <c r="E81" s="121" t="n"/>
      <c r="F81" s="121" t="n"/>
      <c r="G81" s="121" t="n"/>
      <c r="H81" s="122" t="n"/>
      <c r="I81" s="61">
        <f>I73</f>
        <v/>
      </c>
      <c r="J81" s="60" t="n"/>
      <c r="K81" s="60" t="n"/>
      <c r="L81" s="79" t="n"/>
      <c r="M81" s="60" t="n"/>
      <c r="N81" s="60" t="n"/>
      <c r="O81" s="60" t="n"/>
      <c r="P81" s="60" t="n"/>
      <c r="R81" s="80" t="n"/>
    </row>
    <row r="82" ht="12.75" customHeight="1">
      <c r="A82" s="83" t="inlineStr">
        <is>
          <t xml:space="preserve">  Снижение по результатам аукциона 2%</t>
        </is>
      </c>
      <c r="B82" s="121" t="n"/>
      <c r="C82" s="121" t="n"/>
      <c r="D82" s="121" t="n"/>
      <c r="E82" s="121" t="n"/>
      <c r="F82" s="121" t="n"/>
      <c r="G82" s="121" t="n"/>
      <c r="H82" s="122" t="n"/>
      <c r="I82" s="61">
        <f>ROUND(I81*0.979999994862228,2)</f>
        <v/>
      </c>
      <c r="J82" s="60" t="n"/>
      <c r="K82" s="60" t="n"/>
      <c r="L82" s="60" t="n"/>
      <c r="M82" s="60" t="n"/>
      <c r="N82" s="60" t="n"/>
      <c r="O82" s="60" t="n"/>
      <c r="P82" s="60" t="n"/>
    </row>
    <row r="83" ht="12.75" customHeight="1">
      <c r="A83" s="81" t="inlineStr">
        <is>
          <t xml:space="preserve">  НДС 20%</t>
        </is>
      </c>
      <c r="B83" s="121" t="n"/>
      <c r="C83" s="121" t="n"/>
      <c r="D83" s="121" t="n"/>
      <c r="E83" s="121" t="n"/>
      <c r="F83" s="121" t="n"/>
      <c r="G83" s="121" t="n"/>
      <c r="H83" s="122" t="n"/>
      <c r="I83" s="59">
        <f>ROUND(I82*0.2,2)</f>
        <v/>
      </c>
      <c r="J83" s="60" t="n"/>
      <c r="K83" s="60" t="n"/>
      <c r="L83" s="60" t="n"/>
      <c r="M83" s="60" t="n"/>
      <c r="N83" s="60" t="n"/>
      <c r="O83" s="60" t="n"/>
      <c r="P83" s="60" t="n"/>
    </row>
    <row r="84" ht="12.75" customHeight="1">
      <c r="A84" s="83" t="inlineStr">
        <is>
          <t xml:space="preserve">  ВСЕГО по акту</t>
        </is>
      </c>
      <c r="B84" s="121" t="n"/>
      <c r="C84" s="121" t="n"/>
      <c r="D84" s="121" t="n"/>
      <c r="E84" s="121" t="n"/>
      <c r="F84" s="121" t="n"/>
      <c r="G84" s="121" t="n"/>
      <c r="H84" s="122" t="n"/>
      <c r="I84" s="61">
        <f>I82+I83</f>
        <v/>
      </c>
      <c r="J84" s="60" t="n"/>
      <c r="K84" s="60" t="n"/>
      <c r="L84" s="60" t="n"/>
      <c r="M84" s="60" t="n"/>
      <c r="N84" s="61" t="n"/>
      <c r="O84" s="60" t="n"/>
      <c r="P84" s="60" t="n"/>
    </row>
    <row r="88" ht="30" customHeight="1">
      <c r="A88" s="30" t="inlineStr">
        <is>
          <t>Сдал</t>
        </is>
      </c>
      <c r="C88" s="37" t="inlineStr">
        <is>
          <t xml:space="preserve">Генеральный директор                        ООО "Уфаэнергоучет" </t>
        </is>
      </c>
      <c r="D88" s="37" t="n"/>
      <c r="E88" s="29" t="n"/>
      <c r="F88" s="29" t="n"/>
      <c r="G88" s="42" t="n"/>
      <c r="H88" s="38" t="inlineStr">
        <is>
          <t>И. Г. Ситдыков</t>
        </is>
      </c>
      <c r="I88" s="38" t="n"/>
      <c r="J88" s="47" t="n"/>
      <c r="K88" s="45" t="n"/>
      <c r="L88" s="45" t="n"/>
      <c r="M88" s="46" t="n"/>
      <c r="N88" s="46" t="n"/>
    </row>
    <row r="89">
      <c r="A89" s="31" t="n"/>
      <c r="C89" s="34" t="inlineStr">
        <is>
          <t>(должность)</t>
        </is>
      </c>
      <c r="D89" s="34" t="n"/>
      <c r="E89" s="36" t="inlineStr">
        <is>
          <t>(подпись)</t>
        </is>
      </c>
      <c r="F89" s="36" t="n"/>
      <c r="G89" s="29" t="n"/>
      <c r="H89" s="39" t="inlineStr">
        <is>
          <t>(расшифровка подписи)</t>
        </is>
      </c>
      <c r="I89" s="40" t="n"/>
      <c r="J89" s="43" t="n"/>
      <c r="K89" s="10" t="n"/>
    </row>
    <row r="90" ht="15" customHeight="1">
      <c r="A90" s="32" t="n"/>
      <c r="C90" s="35" t="inlineStr">
        <is>
          <t>М.П.</t>
        </is>
      </c>
      <c r="D90" s="35" t="n"/>
      <c r="E90" s="29" t="n"/>
      <c r="F90" s="29" t="n"/>
      <c r="G90" s="29" t="n"/>
      <c r="H90" s="29" t="n"/>
      <c r="I90" s="41" t="n"/>
      <c r="J90" s="41" t="n"/>
      <c r="K90" s="10" t="n"/>
    </row>
    <row r="91">
      <c r="A91" s="29" t="n"/>
      <c r="C91" s="29" t="n"/>
      <c r="D91" s="33" t="n"/>
      <c r="E91" s="29" t="n"/>
      <c r="F91" s="29" t="n"/>
      <c r="G91" s="29" t="n"/>
      <c r="H91" s="29" t="n"/>
      <c r="I91" s="29" t="n"/>
      <c r="J91" s="44" t="n"/>
      <c r="K91" s="10" t="n"/>
    </row>
    <row r="92" ht="14.25" customHeight="1">
      <c r="A92" s="29" t="n"/>
      <c r="C92" s="29" t="n"/>
      <c r="D92" s="33" t="n"/>
      <c r="E92" s="29" t="n"/>
      <c r="F92" s="29" t="n"/>
      <c r="G92" s="29" t="n"/>
      <c r="H92" s="29" t="n"/>
      <c r="I92" s="30" t="n"/>
      <c r="J92" s="44" t="n"/>
      <c r="K92" s="10" t="n"/>
    </row>
    <row r="93" ht="15" customFormat="1" customHeight="1" s="71">
      <c r="A93" s="62" t="inlineStr">
        <is>
          <t>Принял</t>
        </is>
      </c>
      <c r="B93" s="63" t="n"/>
      <c r="C93" s="78" t="inlineStr">
        <is>
          <t>Главный инженер МУП "АЭС"</t>
        </is>
      </c>
      <c r="D93" s="120" t="n"/>
      <c r="E93" s="65" t="n"/>
      <c r="F93" s="65" t="n"/>
      <c r="G93" s="66" t="n"/>
      <c r="H93" s="67" t="inlineStr">
        <is>
          <t>Э.А. Меркушев</t>
        </is>
      </c>
      <c r="I93" s="68" t="n"/>
      <c r="J93" s="69" t="n"/>
      <c r="K93" s="69" t="n"/>
      <c r="L93" s="63" t="n"/>
      <c r="M93" s="63" t="n"/>
      <c r="N93" s="63" t="n"/>
      <c r="O93" s="70" t="n"/>
      <c r="P93" s="70" t="n"/>
    </row>
    <row r="94" customFormat="1" s="71">
      <c r="A94" s="72" t="n"/>
      <c r="B94" s="73" t="n"/>
      <c r="C94" s="74" t="inlineStr">
        <is>
          <t>(должность)</t>
        </is>
      </c>
      <c r="D94" s="74" t="n"/>
      <c r="E94" s="75" t="inlineStr">
        <is>
          <t>(подпись)</t>
        </is>
      </c>
      <c r="F94" s="75" t="n"/>
      <c r="G94" s="72" t="n"/>
      <c r="H94" s="76" t="inlineStr">
        <is>
          <t>(расшифровка подписи)</t>
        </is>
      </c>
      <c r="I94" s="72" t="n"/>
      <c r="J94" s="69" t="n"/>
      <c r="K94" s="69" t="n"/>
      <c r="L94" s="63" t="n"/>
      <c r="M94" s="63" t="n"/>
      <c r="N94" s="63" t="n"/>
      <c r="O94" s="70" t="n"/>
      <c r="P94" s="70" t="n"/>
    </row>
    <row r="95" ht="20.25" customFormat="1" customHeight="1" s="71">
      <c r="A95" s="72" t="n"/>
      <c r="C95" s="120" t="inlineStr">
        <is>
          <t>Начальник ПТО МУП "АЭС"</t>
        </is>
      </c>
      <c r="D95" s="120" t="n"/>
      <c r="E95" s="65" t="n"/>
      <c r="F95" s="65" t="n"/>
      <c r="G95" s="66" t="n"/>
      <c r="H95" s="67" t="inlineStr">
        <is>
          <t>О.С. Арапаева</t>
        </is>
      </c>
      <c r="O95" s="70" t="n"/>
      <c r="P95" s="70" t="n"/>
    </row>
    <row r="96" customFormat="1" s="71">
      <c r="A96" s="77" t="n"/>
      <c r="C96" s="74" t="inlineStr">
        <is>
          <t>(должность)</t>
        </is>
      </c>
      <c r="D96" s="74" t="n"/>
      <c r="E96" s="75" t="inlineStr">
        <is>
          <t>(подпись)</t>
        </is>
      </c>
      <c r="F96" s="75" t="n"/>
      <c r="G96" s="72" t="n"/>
      <c r="H96" s="76" t="inlineStr">
        <is>
          <t>(расшифровка подписи)</t>
        </is>
      </c>
      <c r="O96" s="70" t="n"/>
      <c r="P96" s="70" t="n"/>
    </row>
    <row r="97" ht="15" customFormat="1" customHeight="1" s="71">
      <c r="A97" s="77" t="n"/>
      <c r="C97" s="120" t="inlineStr">
        <is>
          <t>Начальник ОТЭЭ и АИИСКУЭ МУП "АЭС"</t>
        </is>
      </c>
      <c r="D97" s="131" t="n"/>
      <c r="E97" s="131" t="n"/>
      <c r="F97" s="65" t="n"/>
      <c r="G97" s="66" t="n"/>
      <c r="H97" s="67" t="inlineStr">
        <is>
          <t>И.А. Бородина</t>
        </is>
      </c>
      <c r="O97" s="70" t="n"/>
    </row>
    <row r="98" customFormat="1" s="71">
      <c r="A98" s="77" t="n"/>
      <c r="C98" s="74" t="inlineStr">
        <is>
          <t>(должность)</t>
        </is>
      </c>
      <c r="D98" s="74" t="n"/>
      <c r="E98" s="75" t="inlineStr">
        <is>
          <t>(подпись)</t>
        </is>
      </c>
      <c r="F98" s="75" t="n"/>
      <c r="G98" s="72" t="n"/>
      <c r="H98" s="76" t="inlineStr">
        <is>
          <t>(расшифровка подписи)</t>
        </is>
      </c>
      <c r="O98" s="70" t="n"/>
    </row>
  </sheetData>
  <mergeCells count="179">
    <mergeCell ref="I54:I55"/>
    <mergeCell ref="P35:P36"/>
    <mergeCell ref="A77:H77"/>
    <mergeCell ref="A83:H83"/>
    <mergeCell ref="A26:A28"/>
    <mergeCell ref="E48:E49"/>
    <mergeCell ref="B52:B53"/>
    <mergeCell ref="D52:D53"/>
    <mergeCell ref="H50:H51"/>
    <mergeCell ref="A62:P62"/>
    <mergeCell ref="B6:K6"/>
    <mergeCell ref="M14:P14"/>
    <mergeCell ref="O54:O55"/>
    <mergeCell ref="E26:E28"/>
    <mergeCell ref="H52:H53"/>
    <mergeCell ref="A69:H69"/>
    <mergeCell ref="M4:P4"/>
    <mergeCell ref="O56:O57"/>
    <mergeCell ref="A30:P30"/>
    <mergeCell ref="A75:H75"/>
    <mergeCell ref="B37:B38"/>
    <mergeCell ref="I18:J18"/>
    <mergeCell ref="I58:I59"/>
    <mergeCell ref="K16:L17"/>
    <mergeCell ref="P48:P49"/>
    <mergeCell ref="I26:L26"/>
    <mergeCell ref="A33:A34"/>
    <mergeCell ref="M18:N18"/>
    <mergeCell ref="H37:H38"/>
    <mergeCell ref="O58:O59"/>
    <mergeCell ref="E50:E51"/>
    <mergeCell ref="M10:P10"/>
    <mergeCell ref="J31:J32"/>
    <mergeCell ref="B54:B55"/>
    <mergeCell ref="L31:L32"/>
    <mergeCell ref="I35:I36"/>
    <mergeCell ref="I50:I51"/>
    <mergeCell ref="D54:D55"/>
    <mergeCell ref="M17:N17"/>
    <mergeCell ref="A35:A36"/>
    <mergeCell ref="A70:H71"/>
    <mergeCell ref="O17:P17"/>
    <mergeCell ref="H48:H49"/>
    <mergeCell ref="B8:K8"/>
    <mergeCell ref="I31:I32"/>
    <mergeCell ref="A81:H81"/>
    <mergeCell ref="M16:P16"/>
    <mergeCell ref="A45:H46"/>
    <mergeCell ref="B56:B57"/>
    <mergeCell ref="A44:H44"/>
    <mergeCell ref="B35:B36"/>
    <mergeCell ref="A65:H66"/>
    <mergeCell ref="A67:H67"/>
    <mergeCell ref="A48:A49"/>
    <mergeCell ref="M8:P8"/>
    <mergeCell ref="A82:H82"/>
    <mergeCell ref="A60:H60"/>
    <mergeCell ref="B23:P23"/>
    <mergeCell ref="P50:P51"/>
    <mergeCell ref="A54:A55"/>
    <mergeCell ref="C54:C55"/>
    <mergeCell ref="B58:B59"/>
    <mergeCell ref="J27:J28"/>
    <mergeCell ref="L58:L59"/>
    <mergeCell ref="I56:I57"/>
    <mergeCell ref="P52:P53"/>
    <mergeCell ref="A56:A57"/>
    <mergeCell ref="C56:C57"/>
    <mergeCell ref="L33:L34"/>
    <mergeCell ref="A63:H64"/>
    <mergeCell ref="A37:A38"/>
    <mergeCell ref="C31:C32"/>
    <mergeCell ref="E31:E32"/>
    <mergeCell ref="A84:H84"/>
    <mergeCell ref="I33:I34"/>
    <mergeCell ref="O31:O32"/>
    <mergeCell ref="E54:E55"/>
    <mergeCell ref="J35:J36"/>
    <mergeCell ref="L35:L36"/>
    <mergeCell ref="I48:I49"/>
    <mergeCell ref="A39:H40"/>
    <mergeCell ref="D37:D38"/>
    <mergeCell ref="M27:N27"/>
    <mergeCell ref="P37:P38"/>
    <mergeCell ref="C26:C28"/>
    <mergeCell ref="A52:A53"/>
    <mergeCell ref="O26:O28"/>
    <mergeCell ref="M13:P13"/>
    <mergeCell ref="A72:H72"/>
    <mergeCell ref="M7:P7"/>
    <mergeCell ref="C58:C59"/>
    <mergeCell ref="P54:P55"/>
    <mergeCell ref="E58:E59"/>
    <mergeCell ref="H54:H55"/>
    <mergeCell ref="E52:E53"/>
    <mergeCell ref="B31:B32"/>
    <mergeCell ref="J48:J49"/>
    <mergeCell ref="L48:L49"/>
    <mergeCell ref="P56:P57"/>
    <mergeCell ref="O33:O34"/>
    <mergeCell ref="H56:H57"/>
    <mergeCell ref="F26:H26"/>
    <mergeCell ref="A50:A51"/>
    <mergeCell ref="H31:H32"/>
    <mergeCell ref="C50:C51"/>
    <mergeCell ref="A79:H79"/>
    <mergeCell ref="A61:H61"/>
    <mergeCell ref="H58:H59"/>
    <mergeCell ref="O35:O36"/>
    <mergeCell ref="B26:B28"/>
    <mergeCell ref="D26:D28"/>
    <mergeCell ref="I37:I38"/>
    <mergeCell ref="M9:P9"/>
    <mergeCell ref="M5:P5"/>
    <mergeCell ref="J50:J51"/>
    <mergeCell ref="B33:B34"/>
    <mergeCell ref="A76:H76"/>
    <mergeCell ref="L50:L51"/>
    <mergeCell ref="M11:P11"/>
    <mergeCell ref="C48:C49"/>
    <mergeCell ref="M26:N26"/>
    <mergeCell ref="J58:J59"/>
    <mergeCell ref="J52:J53"/>
    <mergeCell ref="E56:E57"/>
    <mergeCell ref="O48:O49"/>
    <mergeCell ref="L52:L53"/>
    <mergeCell ref="H33:H34"/>
    <mergeCell ref="I16:J17"/>
    <mergeCell ref="J33:J34"/>
    <mergeCell ref="D31:D32"/>
    <mergeCell ref="A68:H68"/>
    <mergeCell ref="A41:H42"/>
    <mergeCell ref="M12:P12"/>
    <mergeCell ref="A31:A32"/>
    <mergeCell ref="A58:A59"/>
    <mergeCell ref="K18:L18"/>
    <mergeCell ref="I27:I28"/>
    <mergeCell ref="H35:H36"/>
    <mergeCell ref="A47:P47"/>
    <mergeCell ref="C33:C34"/>
    <mergeCell ref="E33:E34"/>
    <mergeCell ref="O18:P18"/>
    <mergeCell ref="B10:I11"/>
    <mergeCell ref="J37:J38"/>
    <mergeCell ref="L37:L38"/>
    <mergeCell ref="P31:P32"/>
    <mergeCell ref="C35:C36"/>
    <mergeCell ref="A78:H78"/>
    <mergeCell ref="E35:E36"/>
    <mergeCell ref="B48:B49"/>
    <mergeCell ref="D48:D49"/>
    <mergeCell ref="I52:I53"/>
    <mergeCell ref="D56:D57"/>
    <mergeCell ref="B7:K7"/>
    <mergeCell ref="O50:O51"/>
    <mergeCell ref="J54:J55"/>
    <mergeCell ref="A80:H80"/>
    <mergeCell ref="L54:L55"/>
    <mergeCell ref="C52:C53"/>
    <mergeCell ref="D33:D34"/>
    <mergeCell ref="H27:H28"/>
    <mergeCell ref="P26:P28"/>
    <mergeCell ref="O52:O53"/>
    <mergeCell ref="J56:J57"/>
    <mergeCell ref="L56:L57"/>
    <mergeCell ref="A73:H74"/>
    <mergeCell ref="D50:D51"/>
    <mergeCell ref="D58:D59"/>
    <mergeCell ref="L27:L28"/>
    <mergeCell ref="P58:P59"/>
    <mergeCell ref="A43:H43"/>
    <mergeCell ref="C97:E97"/>
    <mergeCell ref="P33:P34"/>
    <mergeCell ref="C37:C38"/>
    <mergeCell ref="M6:P6"/>
    <mergeCell ref="E37:E38"/>
    <mergeCell ref="B50:B51"/>
    <mergeCell ref="D35:D36"/>
    <mergeCell ref="O37:O38"/>
  </mergeCells>
  <pageMargins left="0.1968503937007874" right="0.1968503937007874" top="0.4330708661417323" bottom="0.4330708661417323" header="0.2362204724409449" footer="0.2362204724409449"/>
  <pageSetup orientation="landscape" paperSize="9" scale="77" fitToHeight="10000"/>
  <headerFooter alignWithMargins="0">
    <oddHeader>&amp;LГРАНД-Смета, версия 2022.3</oddHeader>
    <oddFooter>&amp;RСтраница &amp;P</oddFooter>
    <evenHeader/>
    <evenFooter/>
    <firstHeader/>
    <firstFooter/>
  </headerFooter>
  <rowBreaks count="1" manualBreakCount="1">
    <brk id="79" min="0" max="16383" man="1"/>
  </rowBreak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Zptk13</dc:creator>
  <dcterms:created xsi:type="dcterms:W3CDTF">2002-02-11T05:58:42Z</dcterms:created>
  <dcterms:modified xsi:type="dcterms:W3CDTF">2024-04-03T08:53:05Z</dcterms:modified>
  <cp:lastModifiedBy>Альфия</cp:lastModifiedBy>
  <cp:lastPrinted>2006-11-01T10:16:58Z</cp:lastPrinted>
</cp:coreProperties>
</file>