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蓄电池包1" sheetId="8" r:id="rId1"/>
  </sheets>
  <calcPr calcId="144525"/>
</workbook>
</file>

<file path=xl/sharedStrings.xml><?xml version="1.0" encoding="utf-8"?>
<sst xmlns="http://schemas.openxmlformats.org/spreadsheetml/2006/main" count="75" uniqueCount="47">
  <si>
    <t>区间平均下浮双边曲线算法评分表</t>
  </si>
  <si>
    <t>a值</t>
  </si>
  <si>
    <t>算术平均值A</t>
  </si>
  <si>
    <t>基准价A2</t>
  </si>
  <si>
    <t>m值</t>
  </si>
  <si>
    <t>n值</t>
  </si>
  <si>
    <t>算术平均值A1</t>
  </si>
  <si>
    <t>序号</t>
  </si>
  <si>
    <t>投标单位</t>
  </si>
  <si>
    <t>总报价（万元）</t>
  </si>
  <si>
    <t>是否进入A1计算</t>
  </si>
  <si>
    <t>得分</t>
  </si>
  <si>
    <t>排名</t>
  </si>
  <si>
    <t>数量</t>
  </si>
  <si>
    <t>单价</t>
  </si>
  <si>
    <t>浙江创力电子股份有限公司</t>
  </si>
  <si>
    <t>否</t>
  </si>
  <si>
    <t>北京群菱能源科技有限公司</t>
  </si>
  <si>
    <t>是</t>
  </si>
  <si>
    <t>浙江科畅电子有限公司</t>
  </si>
  <si>
    <t>山东山大电力技术有限公司</t>
  </si>
  <si>
    <t>深圳奥特迅电力设备股份有限公司</t>
  </si>
  <si>
    <t>福州福光电子有限公司</t>
  </si>
  <si>
    <t>广州市仟顺电子设备有限公司</t>
  </si>
  <si>
    <t>山东金煜电子科技有限公司</t>
  </si>
  <si>
    <t>广州优维电子科技有限公司</t>
  </si>
  <si>
    <t>杭州浙畅电力设备有限公司</t>
  </si>
  <si>
    <t>杭州高特电子设备股份有限公司</t>
  </si>
  <si>
    <t>国电南瑞科技股份有限公司</t>
  </si>
  <si>
    <t>江苏佳源电气科技有限公司</t>
  </si>
  <si>
    <t>江苏方天电力技术有限公司</t>
  </si>
  <si>
    <t>江苏安方电力科技有限公司</t>
  </si>
  <si>
    <t>无锡市锡能技术开发有限公司</t>
  </si>
  <si>
    <t>山东智洋电气股份有限公司</t>
  </si>
  <si>
    <t>山东科汇电力自动化股份有限公司</t>
  </si>
  <si>
    <t>南京讯汇科技发展有限公司</t>
  </si>
  <si>
    <t>河北创科电子科技有限公司</t>
  </si>
  <si>
    <t>南京音视软件有限公司</t>
  </si>
  <si>
    <t>安徽汉高电力科技有限公司</t>
  </si>
  <si>
    <t>武汉朗德电气有限公司</t>
  </si>
  <si>
    <t>南京博斯威尔工业技术有限公司</t>
  </si>
  <si>
    <t>北京东土科技股份有限公司</t>
  </si>
  <si>
    <t>上海申贝科技发展有限公司</t>
  </si>
  <si>
    <t>上海电瓷厂有限公司</t>
  </si>
  <si>
    <t>江苏金智科技股份有限公司</t>
  </si>
  <si>
    <t>上海敬道电气有限公司</t>
  </si>
  <si>
    <t>南京齐丰电子有限公司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</si>
</sst>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L9" sqref="L9"/>
    </sheetView>
  </sheetViews>
  <sheetFormatPr defaultColWidth="9" defaultRowHeight="20.1" customHeight="1" outlineLevelCol="7"/>
  <cols>
    <col min="1" max="1" width="9" style="1"/>
    <col min="2" max="2" width="31.25" style="1" customWidth="1"/>
    <col min="3" max="3" width="13.125" style="1" customWidth="1"/>
    <col min="4" max="4" width="13.375" style="1" customWidth="1"/>
    <col min="5" max="5" width="11.5" style="1" customWidth="1"/>
    <col min="6" max="6" width="9.75" style="1" customWidth="1"/>
    <col min="7" max="7" width="9" style="1"/>
    <col min="8" max="8" width="12.75" style="1" customWidth="1"/>
    <col min="9" max="16384" width="9" style="1"/>
  </cols>
  <sheetData>
    <row r="1" ht="45.75" customHeight="1" spans="1:6">
      <c r="A1" s="2" t="s">
        <v>0</v>
      </c>
      <c r="B1" s="3"/>
      <c r="C1" s="3"/>
      <c r="D1" s="3"/>
      <c r="E1" s="3"/>
      <c r="F1" s="4"/>
    </row>
    <row r="2" customHeight="1" spans="1:6">
      <c r="A2" s="5" t="s">
        <v>1</v>
      </c>
      <c r="B2" s="6">
        <v>0</v>
      </c>
      <c r="C2" s="5" t="s">
        <v>2</v>
      </c>
      <c r="D2" s="6">
        <f t="array" ref="D2">AVERAGE(IF(C5:C34&lt;&gt;0,C5:C34))</f>
        <v>497.2978103</v>
      </c>
      <c r="E2" s="5" t="s">
        <v>3</v>
      </c>
      <c r="F2" s="6">
        <f>F3*(1-B2)</f>
        <v>502.048012259259</v>
      </c>
    </row>
    <row r="3" customHeight="1" spans="1:6">
      <c r="A3" s="5" t="s">
        <v>4</v>
      </c>
      <c r="B3" s="6">
        <v>0.6</v>
      </c>
      <c r="C3" s="5" t="s">
        <v>5</v>
      </c>
      <c r="D3" s="6">
        <v>0.8</v>
      </c>
      <c r="E3" s="5" t="s">
        <v>6</v>
      </c>
      <c r="F3" s="6">
        <f>IF(COUNTIF(D5:D34,"是")&gt;0,SUMIF(D5:D34,"是",C5:C34)/COUNTIF(D5:D34,"是"),D2)</f>
        <v>502.048012259259</v>
      </c>
    </row>
    <row r="4" customHeight="1" spans="1:8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</row>
    <row r="5" customHeight="1" spans="1:8">
      <c r="A5" s="7">
        <v>1</v>
      </c>
      <c r="B5" s="8" t="s">
        <v>15</v>
      </c>
      <c r="C5" s="7">
        <v>147.377974</v>
      </c>
      <c r="D5" s="6" t="s">
        <v>16</v>
      </c>
      <c r="E5" s="6">
        <f t="shared" ref="E5:E34" si="0">IF(C5&gt;=$F$2,($F$2/C5)^$D$3*100,(C5/$F$2)^$B$3*100)</f>
        <v>47.9305484016864</v>
      </c>
      <c r="F5" s="6">
        <f t="shared" ref="F5:F34" si="1">RANK(E5,$E$5:$E$34,0)</f>
        <v>30</v>
      </c>
      <c r="G5" s="6">
        <v>87</v>
      </c>
      <c r="H5" s="9">
        <f>C5/G5</f>
        <v>1.69399970114943</v>
      </c>
    </row>
    <row r="6" customHeight="1" spans="1:8">
      <c r="A6" s="7">
        <v>2</v>
      </c>
      <c r="B6" s="8" t="s">
        <v>17</v>
      </c>
      <c r="C6" s="7">
        <v>295.800011</v>
      </c>
      <c r="D6" s="6" t="s">
        <v>18</v>
      </c>
      <c r="E6" s="6">
        <f t="shared" si="0"/>
        <v>72.8034165129981</v>
      </c>
      <c r="F6" s="6">
        <f t="shared" si="1"/>
        <v>29</v>
      </c>
      <c r="G6" s="6">
        <v>87</v>
      </c>
      <c r="H6" s="9">
        <f t="shared" ref="H6:H34" si="2">C6/G6</f>
        <v>3.40000012643678</v>
      </c>
    </row>
    <row r="7" customHeight="1" spans="1:8">
      <c r="A7" s="7">
        <v>3</v>
      </c>
      <c r="B7" s="8" t="s">
        <v>19</v>
      </c>
      <c r="C7" s="7">
        <v>340.9965</v>
      </c>
      <c r="D7" s="6" t="s">
        <v>18</v>
      </c>
      <c r="E7" s="6">
        <f t="shared" si="0"/>
        <v>79.2871489765709</v>
      </c>
      <c r="F7" s="6">
        <f t="shared" si="1"/>
        <v>28</v>
      </c>
      <c r="G7" s="6">
        <v>87</v>
      </c>
      <c r="H7" s="9">
        <f t="shared" si="2"/>
        <v>3.9195</v>
      </c>
    </row>
    <row r="8" customHeight="1" spans="1:8">
      <c r="A8" s="7">
        <v>4</v>
      </c>
      <c r="B8" s="8" t="s">
        <v>20</v>
      </c>
      <c r="C8" s="7">
        <v>365.400042</v>
      </c>
      <c r="D8" s="6" t="s">
        <v>18</v>
      </c>
      <c r="E8" s="6">
        <f t="shared" si="0"/>
        <v>82.6445091487699</v>
      </c>
      <c r="F8" s="6">
        <f t="shared" si="1"/>
        <v>27</v>
      </c>
      <c r="G8" s="6">
        <v>87</v>
      </c>
      <c r="H8" s="9">
        <f t="shared" si="2"/>
        <v>4.20000048275862</v>
      </c>
    </row>
    <row r="9" customHeight="1" spans="1:8">
      <c r="A9" s="7">
        <v>5</v>
      </c>
      <c r="B9" s="8" t="s">
        <v>21</v>
      </c>
      <c r="C9" s="7">
        <v>391.500015</v>
      </c>
      <c r="D9" s="6" t="s">
        <v>18</v>
      </c>
      <c r="E9" s="6">
        <f t="shared" si="0"/>
        <v>86.137431719723</v>
      </c>
      <c r="F9" s="6">
        <f t="shared" si="1"/>
        <v>23</v>
      </c>
      <c r="G9" s="6">
        <v>87</v>
      </c>
      <c r="H9" s="9">
        <f t="shared" si="2"/>
        <v>4.50000017241379</v>
      </c>
    </row>
    <row r="10" customHeight="1" spans="1:8">
      <c r="A10" s="7">
        <v>6</v>
      </c>
      <c r="B10" s="8" t="s">
        <v>22</v>
      </c>
      <c r="C10" s="7">
        <v>396.720011</v>
      </c>
      <c r="D10" s="6" t="s">
        <v>18</v>
      </c>
      <c r="E10" s="6">
        <f t="shared" si="0"/>
        <v>86.8247043667156</v>
      </c>
      <c r="F10" s="6">
        <f t="shared" si="1"/>
        <v>17</v>
      </c>
      <c r="G10" s="6">
        <v>87</v>
      </c>
      <c r="H10" s="9">
        <f t="shared" si="2"/>
        <v>4.56000012643678</v>
      </c>
    </row>
    <row r="11" customHeight="1" spans="1:8">
      <c r="A11" s="7">
        <v>7</v>
      </c>
      <c r="B11" s="8" t="s">
        <v>23</v>
      </c>
      <c r="C11" s="7">
        <v>447.179959</v>
      </c>
      <c r="D11" s="6" t="s">
        <v>18</v>
      </c>
      <c r="E11" s="6">
        <f t="shared" si="0"/>
        <v>93.2915369313949</v>
      </c>
      <c r="F11" s="6">
        <f t="shared" si="1"/>
        <v>11</v>
      </c>
      <c r="G11" s="6">
        <v>87</v>
      </c>
      <c r="H11" s="9">
        <f t="shared" si="2"/>
        <v>5.13999952873563</v>
      </c>
    </row>
    <row r="12" customHeight="1" spans="1:8">
      <c r="A12" s="10">
        <v>8</v>
      </c>
      <c r="B12" s="11" t="s">
        <v>24</v>
      </c>
      <c r="C12" s="10">
        <v>451.9476</v>
      </c>
      <c r="D12" s="6" t="s">
        <v>18</v>
      </c>
      <c r="E12" s="6">
        <f t="shared" si="0"/>
        <v>93.8870513201796</v>
      </c>
      <c r="F12" s="6">
        <f t="shared" si="1"/>
        <v>10</v>
      </c>
      <c r="G12" s="6">
        <v>87</v>
      </c>
      <c r="H12" s="9">
        <f t="shared" si="2"/>
        <v>5.1948</v>
      </c>
    </row>
    <row r="13" customHeight="1" spans="1:8">
      <c r="A13" s="7">
        <v>9</v>
      </c>
      <c r="B13" s="8" t="s">
        <v>25</v>
      </c>
      <c r="C13" s="7">
        <v>452.400261</v>
      </c>
      <c r="D13" s="6" t="s">
        <v>18</v>
      </c>
      <c r="E13" s="6">
        <f t="shared" si="0"/>
        <v>93.9434611747239</v>
      </c>
      <c r="F13" s="6">
        <f t="shared" si="1"/>
        <v>9</v>
      </c>
      <c r="G13" s="6">
        <v>87</v>
      </c>
      <c r="H13" s="9">
        <f t="shared" si="2"/>
        <v>5.200003</v>
      </c>
    </row>
    <row r="14" customHeight="1" spans="1:8">
      <c r="A14" s="7">
        <v>10</v>
      </c>
      <c r="B14" s="8" t="s">
        <v>26</v>
      </c>
      <c r="C14" s="7">
        <v>453.269954</v>
      </c>
      <c r="D14" s="6" t="s">
        <v>18</v>
      </c>
      <c r="E14" s="6">
        <f t="shared" si="0"/>
        <v>94.0517775392892</v>
      </c>
      <c r="F14" s="6">
        <f t="shared" si="1"/>
        <v>8</v>
      </c>
      <c r="G14" s="6">
        <v>87</v>
      </c>
      <c r="H14" s="9">
        <f t="shared" si="2"/>
        <v>5.20999947126437</v>
      </c>
    </row>
    <row r="15" customHeight="1" spans="1:8">
      <c r="A15" s="7">
        <v>11</v>
      </c>
      <c r="B15" s="8" t="s">
        <v>27</v>
      </c>
      <c r="C15" s="7">
        <v>464.580045</v>
      </c>
      <c r="D15" s="12" t="s">
        <v>18</v>
      </c>
      <c r="E15" s="12">
        <f t="shared" si="0"/>
        <v>95.4529115240579</v>
      </c>
      <c r="F15" s="12">
        <f t="shared" si="1"/>
        <v>7</v>
      </c>
      <c r="G15" s="6">
        <v>87</v>
      </c>
      <c r="H15" s="9">
        <f t="shared" si="2"/>
        <v>5.34000051724138</v>
      </c>
    </row>
    <row r="16" customHeight="1" spans="1:8">
      <c r="A16" s="7">
        <v>12</v>
      </c>
      <c r="B16" s="8" t="s">
        <v>28</v>
      </c>
      <c r="C16" s="7">
        <v>487.200023</v>
      </c>
      <c r="D16" s="12" t="s">
        <v>18</v>
      </c>
      <c r="E16" s="12">
        <f t="shared" si="0"/>
        <v>98.2148661058367</v>
      </c>
      <c r="F16" s="12">
        <f t="shared" si="1"/>
        <v>4</v>
      </c>
      <c r="G16" s="6">
        <v>87</v>
      </c>
      <c r="H16" s="9">
        <f t="shared" si="2"/>
        <v>5.60000026436782</v>
      </c>
    </row>
    <row r="17" customHeight="1" spans="1:8">
      <c r="A17" s="7">
        <v>13</v>
      </c>
      <c r="B17" s="8" t="s">
        <v>29</v>
      </c>
      <c r="C17" s="7">
        <v>487.200023</v>
      </c>
      <c r="D17" s="6" t="s">
        <v>18</v>
      </c>
      <c r="E17" s="6">
        <f t="shared" si="0"/>
        <v>98.2148661058367</v>
      </c>
      <c r="F17" s="6">
        <f t="shared" si="1"/>
        <v>4</v>
      </c>
      <c r="G17" s="6">
        <v>87</v>
      </c>
      <c r="H17" s="9">
        <f t="shared" si="2"/>
        <v>5.60000026436782</v>
      </c>
    </row>
    <row r="18" customHeight="1" spans="1:8">
      <c r="A18" s="7">
        <v>14</v>
      </c>
      <c r="B18" s="8" t="s">
        <v>30</v>
      </c>
      <c r="C18" s="7">
        <v>494.159913</v>
      </c>
      <c r="D18" s="6" t="s">
        <v>18</v>
      </c>
      <c r="E18" s="6">
        <f t="shared" si="0"/>
        <v>99.0543051830361</v>
      </c>
      <c r="F18" s="6">
        <f t="shared" si="1"/>
        <v>3</v>
      </c>
      <c r="G18" s="6">
        <v>87</v>
      </c>
      <c r="H18" s="13">
        <f t="shared" si="2"/>
        <v>5.679999</v>
      </c>
    </row>
    <row r="19" customHeight="1" spans="1:8">
      <c r="A19" s="7">
        <v>15</v>
      </c>
      <c r="B19" s="8" t="s">
        <v>31</v>
      </c>
      <c r="C19" s="7">
        <v>495.900012</v>
      </c>
      <c r="D19" s="6" t="s">
        <v>18</v>
      </c>
      <c r="E19" s="6">
        <f t="shared" si="0"/>
        <v>99.2634396373124</v>
      </c>
      <c r="F19" s="6">
        <f t="shared" si="1"/>
        <v>1</v>
      </c>
      <c r="G19" s="6">
        <v>87</v>
      </c>
      <c r="H19" s="13">
        <f t="shared" si="2"/>
        <v>5.70000013793103</v>
      </c>
    </row>
    <row r="20" customHeight="1" spans="1:8">
      <c r="A20" s="7">
        <v>16</v>
      </c>
      <c r="B20" s="8" t="s">
        <v>32</v>
      </c>
      <c r="C20" s="7">
        <v>495.900012</v>
      </c>
      <c r="D20" s="6" t="s">
        <v>18</v>
      </c>
      <c r="E20" s="6">
        <f t="shared" si="0"/>
        <v>99.2634396373124</v>
      </c>
      <c r="F20" s="6">
        <f t="shared" si="1"/>
        <v>1</v>
      </c>
      <c r="G20" s="6">
        <v>87</v>
      </c>
      <c r="H20" s="13">
        <f t="shared" si="2"/>
        <v>5.70000013793103</v>
      </c>
    </row>
    <row r="21" customHeight="1" spans="1:8">
      <c r="A21" s="7">
        <v>17</v>
      </c>
      <c r="B21" s="8" t="s">
        <v>33</v>
      </c>
      <c r="C21" s="7">
        <v>531.3438</v>
      </c>
      <c r="D21" s="6" t="s">
        <v>18</v>
      </c>
      <c r="E21" s="6">
        <f t="shared" si="0"/>
        <v>95.5643054284331</v>
      </c>
      <c r="F21" s="6">
        <f t="shared" si="1"/>
        <v>6</v>
      </c>
      <c r="G21" s="6">
        <v>87</v>
      </c>
      <c r="H21" s="9">
        <f t="shared" si="2"/>
        <v>6.1074</v>
      </c>
    </row>
    <row r="22" customHeight="1" spans="1:8">
      <c r="A22" s="7">
        <v>18</v>
      </c>
      <c r="B22" s="8" t="s">
        <v>34</v>
      </c>
      <c r="C22" s="7">
        <v>548.6481</v>
      </c>
      <c r="D22" s="6" t="s">
        <v>18</v>
      </c>
      <c r="E22" s="6">
        <f t="shared" si="0"/>
        <v>93.1453326207865</v>
      </c>
      <c r="F22" s="6">
        <f t="shared" si="1"/>
        <v>12</v>
      </c>
      <c r="G22" s="6">
        <v>87</v>
      </c>
      <c r="H22" s="9">
        <f t="shared" si="2"/>
        <v>6.3063</v>
      </c>
    </row>
    <row r="23" customHeight="1" spans="1:8">
      <c r="A23" s="7">
        <v>19</v>
      </c>
      <c r="B23" s="8" t="s">
        <v>35</v>
      </c>
      <c r="C23" s="7">
        <v>556.799951</v>
      </c>
      <c r="D23" s="6" t="s">
        <v>18</v>
      </c>
      <c r="E23" s="6">
        <f t="shared" si="0"/>
        <v>92.0527677228006</v>
      </c>
      <c r="F23" s="6">
        <f t="shared" si="1"/>
        <v>13</v>
      </c>
      <c r="G23" s="6">
        <v>87</v>
      </c>
      <c r="H23" s="9">
        <f t="shared" si="2"/>
        <v>6.39999943678161</v>
      </c>
    </row>
    <row r="24" customHeight="1" spans="1:8">
      <c r="A24" s="7">
        <v>20</v>
      </c>
      <c r="B24" s="8" t="s">
        <v>36</v>
      </c>
      <c r="C24" s="7">
        <v>591.600019</v>
      </c>
      <c r="D24" s="12" t="s">
        <v>18</v>
      </c>
      <c r="E24" s="12">
        <f t="shared" si="0"/>
        <v>87.694762879256</v>
      </c>
      <c r="F24" s="12">
        <f t="shared" si="1"/>
        <v>14</v>
      </c>
      <c r="G24" s="6">
        <v>87</v>
      </c>
      <c r="H24" s="9">
        <f t="shared" si="2"/>
        <v>6.8000002183908</v>
      </c>
    </row>
    <row r="25" customHeight="1" spans="1:8">
      <c r="A25" s="7">
        <v>21</v>
      </c>
      <c r="B25" s="8" t="s">
        <v>37</v>
      </c>
      <c r="C25" s="7">
        <v>591.600019</v>
      </c>
      <c r="D25" s="12" t="s">
        <v>18</v>
      </c>
      <c r="E25" s="12">
        <f t="shared" si="0"/>
        <v>87.694762879256</v>
      </c>
      <c r="F25" s="12">
        <f t="shared" si="1"/>
        <v>14</v>
      </c>
      <c r="G25" s="6">
        <v>87</v>
      </c>
      <c r="H25" s="9">
        <f t="shared" si="2"/>
        <v>6.8000002183908</v>
      </c>
    </row>
    <row r="26" customHeight="1" spans="1:8">
      <c r="A26" s="7">
        <v>22</v>
      </c>
      <c r="B26" s="8" t="s">
        <v>38</v>
      </c>
      <c r="C26" s="7">
        <v>598.560012</v>
      </c>
      <c r="D26" s="6" t="s">
        <v>18</v>
      </c>
      <c r="E26" s="6">
        <f t="shared" si="0"/>
        <v>86.8780454773555</v>
      </c>
      <c r="F26" s="6">
        <f t="shared" si="1"/>
        <v>16</v>
      </c>
      <c r="G26" s="6">
        <v>87</v>
      </c>
      <c r="H26" s="9">
        <f t="shared" si="2"/>
        <v>6.88000013793103</v>
      </c>
    </row>
    <row r="27" customHeight="1" spans="1:8">
      <c r="A27" s="7">
        <v>23</v>
      </c>
      <c r="B27" s="8" t="s">
        <v>39</v>
      </c>
      <c r="C27" s="7">
        <v>600.300011</v>
      </c>
      <c r="D27" s="6" t="s">
        <v>18</v>
      </c>
      <c r="E27" s="6">
        <f t="shared" si="0"/>
        <v>86.6765307986056</v>
      </c>
      <c r="F27" s="6">
        <f t="shared" si="1"/>
        <v>18</v>
      </c>
      <c r="G27" s="6">
        <v>87</v>
      </c>
      <c r="H27" s="9">
        <f t="shared" si="2"/>
        <v>6.90000012643678</v>
      </c>
    </row>
    <row r="28" customHeight="1" spans="1:8">
      <c r="A28" s="7">
        <v>24</v>
      </c>
      <c r="B28" s="8" t="s">
        <v>40</v>
      </c>
      <c r="C28" s="7">
        <v>601.170011</v>
      </c>
      <c r="D28" s="6" t="s">
        <v>18</v>
      </c>
      <c r="E28" s="6">
        <f t="shared" si="0"/>
        <v>86.5761671747376</v>
      </c>
      <c r="F28" s="6">
        <f t="shared" si="1"/>
        <v>19</v>
      </c>
      <c r="G28" s="6">
        <v>87</v>
      </c>
      <c r="H28" s="9">
        <f t="shared" si="2"/>
        <v>6.91000012643678</v>
      </c>
    </row>
    <row r="29" customHeight="1" spans="1:8">
      <c r="A29" s="7">
        <v>25</v>
      </c>
      <c r="B29" s="8" t="s">
        <v>41</v>
      </c>
      <c r="C29" s="7">
        <v>602.040008</v>
      </c>
      <c r="D29" s="6" t="s">
        <v>18</v>
      </c>
      <c r="E29" s="6">
        <f t="shared" si="0"/>
        <v>86.476064994803</v>
      </c>
      <c r="F29" s="6">
        <f t="shared" si="1"/>
        <v>20</v>
      </c>
      <c r="G29" s="6">
        <v>87</v>
      </c>
      <c r="H29" s="9">
        <f t="shared" si="2"/>
        <v>6.92000009195402</v>
      </c>
    </row>
    <row r="30" customHeight="1" spans="1:8">
      <c r="A30" s="7">
        <v>26</v>
      </c>
      <c r="B30" s="8" t="s">
        <v>42</v>
      </c>
      <c r="C30" s="7">
        <v>602.910008</v>
      </c>
      <c r="D30" s="6" t="s">
        <v>18</v>
      </c>
      <c r="E30" s="6">
        <f t="shared" si="0"/>
        <v>86.3762225133438</v>
      </c>
      <c r="F30" s="6">
        <f t="shared" si="1"/>
        <v>21</v>
      </c>
      <c r="G30" s="6">
        <v>87</v>
      </c>
      <c r="H30" s="9">
        <f t="shared" si="2"/>
        <v>6.93000009195402</v>
      </c>
    </row>
    <row r="31" customHeight="1" spans="1:8">
      <c r="A31" s="7">
        <v>27</v>
      </c>
      <c r="B31" s="8" t="s">
        <v>43</v>
      </c>
      <c r="C31" s="7">
        <v>604.650007</v>
      </c>
      <c r="D31" s="6" t="s">
        <v>18</v>
      </c>
      <c r="E31" s="6">
        <f t="shared" si="0"/>
        <v>86.177313605219</v>
      </c>
      <c r="F31" s="6">
        <f t="shared" si="1"/>
        <v>22</v>
      </c>
      <c r="G31" s="6">
        <v>87</v>
      </c>
      <c r="H31" s="9">
        <f t="shared" si="2"/>
        <v>6.95000008045977</v>
      </c>
    </row>
    <row r="32" customHeight="1" spans="1:8">
      <c r="A32" s="7">
        <v>28</v>
      </c>
      <c r="B32" s="8" t="s">
        <v>44</v>
      </c>
      <c r="C32" s="7">
        <v>605.520004</v>
      </c>
      <c r="D32" s="6" t="s">
        <v>18</v>
      </c>
      <c r="E32" s="6">
        <f t="shared" si="0"/>
        <v>86.0782453239469</v>
      </c>
      <c r="F32" s="6">
        <f t="shared" si="1"/>
        <v>24</v>
      </c>
      <c r="G32" s="6">
        <v>87</v>
      </c>
      <c r="H32" s="9">
        <f t="shared" si="2"/>
        <v>6.96000004597701</v>
      </c>
    </row>
    <row r="33" customHeight="1" spans="1:8">
      <c r="A33" s="7">
        <v>29</v>
      </c>
      <c r="B33" s="8" t="s">
        <v>45</v>
      </c>
      <c r="C33" s="7">
        <v>607.260004</v>
      </c>
      <c r="D33" s="6" t="s">
        <v>16</v>
      </c>
      <c r="E33" s="6">
        <f t="shared" si="0"/>
        <v>85.8808746939792</v>
      </c>
      <c r="F33" s="6">
        <f t="shared" si="1"/>
        <v>25</v>
      </c>
      <c r="G33" s="6">
        <v>87</v>
      </c>
      <c r="H33" s="9">
        <f t="shared" si="2"/>
        <v>6.98000004597701</v>
      </c>
    </row>
    <row r="34" customHeight="1" spans="1:8">
      <c r="A34" s="7">
        <v>30</v>
      </c>
      <c r="B34" s="8" t="s">
        <v>46</v>
      </c>
      <c r="C34" s="7">
        <v>609</v>
      </c>
      <c r="D34" s="6" t="s">
        <v>16</v>
      </c>
      <c r="E34" s="6">
        <f t="shared" si="0"/>
        <v>85.6845198536744</v>
      </c>
      <c r="F34" s="6">
        <f t="shared" si="1"/>
        <v>26</v>
      </c>
      <c r="G34" s="6">
        <v>87</v>
      </c>
      <c r="H34" s="9">
        <f t="shared" si="2"/>
        <v>7</v>
      </c>
    </row>
  </sheetData>
  <sortState ref="B5:F52">
    <sortCondition ref="C5:C52"/>
  </sortState>
  <mergeCells count="1">
    <mergeCell ref="A1:F1"/>
  </mergeCells>
  <conditionalFormatting sqref="G4:H4">
    <cfRule type="cellIs" dxfId="0" priority="3" operator="equal">
      <formula>2</formula>
    </cfRule>
    <cfRule type="cellIs" dxfId="1" priority="4" operator="equal">
      <formula>1</formula>
    </cfRule>
    <cfRule type="cellIs" dxfId="2" priority="1" operator="equal">
      <formula>3</formula>
    </cfRule>
    <cfRule type="cellIs" dxfId="0" priority="2" operator="equal">
      <formula>2</formula>
    </cfRule>
  </conditionalFormatting>
  <conditionalFormatting sqref="F2:F1048576">
    <cfRule type="cellIs" dxfId="2" priority="5" operator="equal">
      <formula>3</formula>
    </cfRule>
    <cfRule type="cellIs" dxfId="0" priority="6" operator="equal">
      <formula>2</formula>
    </cfRule>
  </conditionalFormatting>
  <conditionalFormatting sqref="F2 F4:F1048576">
    <cfRule type="cellIs" dxfId="0" priority="7" operator="equal">
      <formula>2</formula>
    </cfRule>
    <cfRule type="cellIs" dxfId="1" priority="8" operator="equal">
      <formula>1</formula>
    </cfRule>
  </conditionalFormatting>
  <dataValidations count="1">
    <dataValidation type="list" allowBlank="1" showInputMessage="1" showErrorMessage="1" sqref="D5:D34">
      <formula1>"是,否"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蓄电池包1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韩琳</dc:creator>
  <cp:lastModifiedBy>邓亚军</cp:lastModifiedBy>
  <dcterms:created xsi:type="dcterms:W3CDTF">2006-09-16T00:00:00Z</dcterms:created>
  <dcterms:modified xsi:type="dcterms:W3CDTF">2020-03-04T05:38:11Z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