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OneDrive\Рабочий стол\IT\Excel\"/>
    </mc:Choice>
  </mc:AlternateContent>
  <xr:revisionPtr revIDLastSave="0" documentId="8_{C348BDD9-A4DC-422A-B060-CC5BB270AE49}" xr6:coauthVersionLast="47" xr6:coauthVersionMax="47" xr10:uidLastSave="{00000000-0000-0000-0000-000000000000}"/>
  <bookViews>
    <workbookView xWindow="-108" yWindow="-108" windowWidth="23256" windowHeight="12456" firstSheet="1" activeTab="4" xr2:uid="{85B16EFA-8301-43CD-A4A7-64E3B584F7B6}"/>
  </bookViews>
  <sheets>
    <sheet name="Таблица умножения" sheetId="1" r:id="rId1"/>
    <sheet name="Телосложение" sheetId="2" r:id="rId2"/>
    <sheet name="Валюта" sheetId="3" r:id="rId3"/>
    <sheet name="Учеба" sheetId="4" r:id="rId4"/>
    <sheet name="Расстояние" sheetId="5" r:id="rId5"/>
  </sheets>
  <definedNames>
    <definedName name="Выбор">Валюта!$B$6</definedName>
    <definedName name="Деньги">Валюта!$B$1:$D$1</definedName>
    <definedName name="Дистанция">Расстояние!$C$3:$G$7</definedName>
    <definedName name="Коэффициент_активности">Телосложение!$K$6:$K$10</definedName>
    <definedName name="Курс">Валюта!$B$1:$D$2</definedName>
    <definedName name="Пол">Телосложение!$M$6:$M$7</definedName>
    <definedName name="Рубль">Валюта!$B$5</definedName>
    <definedName name="УровеньАктивности">Телосложение!$J$6:$J$10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5" l="1" a="1"/>
  <c r="K5" i="5" s="1"/>
  <c r="K6" i="5" s="1" a="1"/>
  <c r="K6" i="5" s="1"/>
  <c r="K7" i="5" s="1" a="1"/>
  <c r="K7" i="5" s="1"/>
  <c r="K4" i="5" a="1"/>
  <c r="K4" i="5" s="1"/>
  <c r="G14" i="4"/>
  <c r="D4" i="4"/>
  <c r="D5" i="4"/>
  <c r="D6" i="4"/>
  <c r="D7" i="4"/>
  <c r="D8" i="4"/>
  <c r="D9" i="4"/>
  <c r="D10" i="4"/>
  <c r="D11" i="4"/>
  <c r="D12" i="4"/>
  <c r="D13" i="4"/>
  <c r="D14" i="4"/>
  <c r="D3" i="4"/>
  <c r="B7" i="3"/>
  <c r="H3" i="2" a="1"/>
  <c r="H3" i="2" s="1"/>
  <c r="H2" i="2" a="1"/>
  <c r="H2" i="2" s="1"/>
  <c r="G3" i="2"/>
  <c r="G2" i="2"/>
  <c r="E3" i="2"/>
  <c r="E2" i="2"/>
  <c r="B3" i="1" l="1"/>
  <c r="C2" i="1"/>
  <c r="B4" i="1"/>
  <c r="B6" i="1"/>
  <c r="B5" i="1"/>
  <c r="B2" i="1"/>
  <c r="D2" i="1" l="1"/>
  <c r="C4" i="1"/>
  <c r="C6" i="1"/>
  <c r="C3" i="1"/>
  <c r="C5" i="1"/>
  <c r="D5" i="1"/>
  <c r="D6" i="1" l="1"/>
  <c r="D4" i="1"/>
  <c r="E5" i="1"/>
  <c r="D3" i="1"/>
  <c r="E6" i="1"/>
  <c r="E4" i="1" l="1"/>
  <c r="E2" i="1"/>
  <c r="F2" i="1"/>
  <c r="E3" i="1"/>
  <c r="F3" i="1" l="1"/>
  <c r="F5" i="1"/>
  <c r="F6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<sst xmlns="http://schemas.openxmlformats.org/spreadsheetml/2006/main" count="75" uniqueCount="62">
  <si>
    <t>Рост (см)</t>
  </si>
  <si>
    <t>Вес (кг)</t>
  </si>
  <si>
    <t>Возраст (полных лет)</t>
  </si>
  <si>
    <t>Пол</t>
  </si>
  <si>
    <t>ИМТ</t>
  </si>
  <si>
    <t>Уровень активности</t>
  </si>
  <si>
    <t>ПБМ</t>
  </si>
  <si>
    <t>РСК</t>
  </si>
  <si>
    <t xml:space="preserve">Мужской </t>
  </si>
  <si>
    <t>Женский</t>
  </si>
  <si>
    <t>минимальный</t>
  </si>
  <si>
    <t>низкий</t>
  </si>
  <si>
    <t>умеренный</t>
  </si>
  <si>
    <t>высокий</t>
  </si>
  <si>
    <t>экстремальный</t>
  </si>
  <si>
    <t>Коэффициенты ПБМ</t>
  </si>
  <si>
    <t>Коэффициент</t>
  </si>
  <si>
    <t>¥</t>
  </si>
  <si>
    <t>€</t>
  </si>
  <si>
    <t>$</t>
  </si>
  <si>
    <t>Курс</t>
  </si>
  <si>
    <t>Сумма (рубль)</t>
  </si>
  <si>
    <t>Валюта</t>
  </si>
  <si>
    <t xml:space="preserve">Рузультат </t>
  </si>
  <si>
    <t>ФИО студента</t>
  </si>
  <si>
    <t>Балл за экзамен</t>
  </si>
  <si>
    <t>Оценка</t>
  </si>
  <si>
    <t>Антонов Г.Е.</t>
  </si>
  <si>
    <t>Бехтерев Р.М.</t>
  </si>
  <si>
    <t>Критерий оценивания</t>
  </si>
  <si>
    <t>Галкин Е.К.</t>
  </si>
  <si>
    <t>Баллы</t>
  </si>
  <si>
    <t>Расшифровка</t>
  </si>
  <si>
    <t>Иванов П.Д.</t>
  </si>
  <si>
    <t>F</t>
  </si>
  <si>
    <t>неудовлетворительно</t>
  </si>
  <si>
    <t>Климов А.Д.</t>
  </si>
  <si>
    <t>D</t>
  </si>
  <si>
    <t>удовлетворительно</t>
  </si>
  <si>
    <t>Крылов А.А.</t>
  </si>
  <si>
    <t>C</t>
  </si>
  <si>
    <t>хорошо</t>
  </si>
  <si>
    <t>Петров Б.И.</t>
  </si>
  <si>
    <t>B</t>
  </si>
  <si>
    <t>очень хорошо</t>
  </si>
  <si>
    <t>Пономарев Е.А.</t>
  </si>
  <si>
    <t>A</t>
  </si>
  <si>
    <t>отлично</t>
  </si>
  <si>
    <t>Раскольников Р.Р.</t>
  </si>
  <si>
    <t>Симонов В.Л.</t>
  </si>
  <si>
    <t>Суворов Р.Д.</t>
  </si>
  <si>
    <t>Тонких Ю.М.</t>
  </si>
  <si>
    <t>Лучший балл:</t>
  </si>
  <si>
    <t>Поездка</t>
  </si>
  <si>
    <t>Апрелевка</t>
  </si>
  <si>
    <t>Носово</t>
  </si>
  <si>
    <t>Крылово</t>
  </si>
  <si>
    <t>Ивантеевка</t>
  </si>
  <si>
    <t>Заречный</t>
  </si>
  <si>
    <t>Порядок посещения пунктов</t>
  </si>
  <si>
    <t>Пройденное расстояние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</si>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</sst>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44546A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5"/>
      <color rgb="FF44546A"/>
      <name val="Calibri"/>
      <family val="2"/>
      <charset val="204"/>
      <scheme val="minor"/>
    </font>
    <font>
      <b/>
      <sz val="13"/>
      <color rgb="FF44546A"/>
      <name val="Calibri"/>
      <family val="2"/>
      <charset val="204"/>
      <scheme val="minor"/>
    </font>
    <font>
      <b/>
      <sz val="13.5"/>
      <color rgb="FF44546A"/>
      <name val="Calibri"/>
      <family val="2"/>
      <charset val="204"/>
      <scheme val="minor"/>
    </font>
    <font>
      <b/>
      <sz val="12"/>
      <color rgb="FF44546A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2"/>
      <color rgb="FF44546A"/>
      <name val="Arial"/>
      <family val="2"/>
      <charset val="204"/>
    </font>
    <font>
      <sz val="9"/>
      <color rgb="FF9C0006"/>
      <name val="Arial"/>
      <family val="2"/>
      <charset val="204"/>
    </font>
    <font>
      <sz val="9"/>
      <color rgb="FF9C57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8EAADB"/>
      </bottom>
      <diagonal/>
    </border>
    <border>
      <left style="thin">
        <color rgb="FF000000"/>
      </left>
      <right/>
      <top/>
      <bottom style="medium">
        <color rgb="FF8EAADB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4472C4"/>
      </bottom>
      <diagonal/>
    </border>
    <border>
      <left/>
      <right/>
      <top style="thin">
        <color rgb="FF000000"/>
      </top>
      <bottom style="thick">
        <color rgb="FF4472C4"/>
      </bottom>
      <diagonal/>
    </border>
    <border>
      <left/>
      <right style="thin">
        <color rgb="FF000000"/>
      </right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ck">
        <color rgb="FF4472C4"/>
      </top>
      <bottom style="thick">
        <color rgb="FFA1B8E1"/>
      </bottom>
      <diagonal/>
    </border>
    <border>
      <left/>
      <right style="thin">
        <color rgb="FF000000"/>
      </right>
      <top/>
      <bottom style="thick">
        <color rgb="FFA1B8E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 style="medium">
        <color rgb="FFB4C7E7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B4C7E7"/>
      </bottom>
      <diagonal/>
    </border>
    <border>
      <left style="medium">
        <color rgb="FFEFEFEF"/>
      </left>
      <right style="medium">
        <color rgb="FFB4C7E7"/>
      </right>
      <top style="medium">
        <color rgb="FFEFEFEF"/>
      </top>
      <bottom style="medium">
        <color rgb="FFB4C7E7"/>
      </bottom>
      <diagonal/>
    </border>
    <border>
      <left style="medium">
        <color rgb="FFB4C7E7"/>
      </left>
      <right style="medium">
        <color rgb="FFB4C7E7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 style="medium">
        <color rgb="FFB4C7E7"/>
      </right>
      <top style="medium">
        <color rgb="FFB4C7E7"/>
      </top>
      <bottom style="medium">
        <color rgb="FFB4C7E7"/>
      </bottom>
      <diagonal/>
    </border>
    <border>
      <left style="medium">
        <color rgb="FFB4C7E7"/>
      </left>
      <right style="medium">
        <color rgb="FFB4C7E7"/>
      </right>
      <top style="medium">
        <color rgb="FFB4C7E7"/>
      </top>
      <bottom style="medium">
        <color rgb="FFB4C7E7"/>
      </bottom>
      <diagonal/>
    </border>
    <border>
      <left style="medium">
        <color rgb="FFB4C7E7"/>
      </left>
      <right style="medium">
        <color rgb="FFB4C7E7"/>
      </right>
      <top style="medium">
        <color rgb="FFB4C7E7"/>
      </top>
      <bottom style="medium">
        <color rgb="FFEFEFEF"/>
      </bottom>
      <diagonal/>
    </border>
    <border>
      <left style="medium">
        <color rgb="FFB4C7E7"/>
      </left>
      <right style="medium">
        <color rgb="FFEFEFEF"/>
      </right>
      <top style="medium">
        <color rgb="FFEFEFEF"/>
      </top>
      <bottom style="medium">
        <color rgb="FFB4C7E7"/>
      </bottom>
      <diagonal/>
    </border>
    <border>
      <left style="medium">
        <color rgb="FFB4C7E7"/>
      </left>
      <right style="medium">
        <color rgb="FFB4C7E7"/>
      </right>
      <top style="medium">
        <color rgb="FFEFEFEF"/>
      </top>
      <bottom style="medium">
        <color rgb="FFB4C7E7"/>
      </bottom>
      <diagonal/>
    </border>
    <border>
      <left style="medium">
        <color rgb="FFB4C7E7"/>
      </left>
      <right/>
      <top style="medium">
        <color rgb="FFEFEFEF"/>
      </top>
      <bottom style="medium">
        <color rgb="FFB4C7E7"/>
      </bottom>
      <diagonal/>
    </border>
    <border>
      <left/>
      <right style="medium">
        <color rgb="FFB4C7E7"/>
      </right>
      <top style="medium">
        <color rgb="FFEFEFEF"/>
      </top>
      <bottom style="medium">
        <color rgb="FFB4C7E7"/>
      </bottom>
      <diagonal/>
    </border>
    <border>
      <left/>
      <right/>
      <top/>
      <bottom style="thin">
        <color indexed="64"/>
      </bottom>
      <diagonal/>
    </border>
    <border>
      <left style="medium">
        <color rgb="FFB4C7E7"/>
      </left>
      <right style="medium">
        <color rgb="FFB4C7E7"/>
      </right>
      <top style="medium">
        <color rgb="FFEFEFEF"/>
      </top>
      <bottom/>
      <diagonal/>
    </border>
    <border>
      <left style="medium">
        <color rgb="FFB4C7E7"/>
      </left>
      <right style="medium">
        <color rgb="FFB4C7E7"/>
      </right>
      <top/>
      <bottom style="medium">
        <color theme="8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2" fontId="0" fillId="0" borderId="0" xfId="0" applyNumberFormat="1"/>
    <xf numFmtId="0" fontId="3" fillId="0" borderId="0" xfId="0" applyFont="1"/>
    <xf numFmtId="44" fontId="0" fillId="0" borderId="0" xfId="0" applyNumberFormat="1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5" xfId="0" applyFont="1" applyBorder="1" applyAlignment="1">
      <alignment horizontal="left" wrapText="1"/>
    </xf>
    <xf numFmtId="0" fontId="5" fillId="0" borderId="16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18" xfId="0" applyFont="1" applyBorder="1" applyAlignment="1">
      <alignment horizontal="left" wrapText="1"/>
    </xf>
    <xf numFmtId="0" fontId="9" fillId="0" borderId="19" xfId="0" applyFont="1" applyBorder="1" applyAlignment="1">
      <alignment horizontal="left" wrapText="1"/>
    </xf>
    <xf numFmtId="0" fontId="9" fillId="0" borderId="19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horizontal="left" wrapText="1"/>
    </xf>
    <xf numFmtId="0" fontId="5" fillId="0" borderId="13" xfId="0" applyFont="1" applyBorder="1" applyAlignment="1">
      <alignment horizontal="right" wrapText="1"/>
    </xf>
    <xf numFmtId="0" fontId="5" fillId="0" borderId="20" xfId="0" applyFont="1" applyBorder="1" applyAlignment="1">
      <alignment horizontal="right" wrapText="1"/>
    </xf>
    <xf numFmtId="0" fontId="5" fillId="0" borderId="14" xfId="0" applyFont="1" applyBorder="1" applyAlignment="1">
      <alignment horizontal="right" wrapText="1"/>
    </xf>
    <xf numFmtId="0" fontId="5" fillId="0" borderId="17" xfId="0" applyFont="1" applyBorder="1" applyAlignment="1">
      <alignment horizontal="right" wrapText="1"/>
    </xf>
    <xf numFmtId="0" fontId="10" fillId="3" borderId="16" xfId="0" applyFont="1" applyFill="1" applyBorder="1" applyAlignment="1">
      <alignment horizontal="center" wrapText="1"/>
    </xf>
    <xf numFmtId="0" fontId="11" fillId="3" borderId="16" xfId="0" applyFont="1" applyFill="1" applyBorder="1" applyAlignment="1">
      <alignment horizontal="left" wrapText="1"/>
    </xf>
    <xf numFmtId="0" fontId="10" fillId="3" borderId="15" xfId="0" applyFont="1" applyFill="1" applyBorder="1" applyAlignment="1">
      <alignment horizontal="right" wrapText="1"/>
    </xf>
    <xf numFmtId="0" fontId="10" fillId="3" borderId="13" xfId="0" applyFont="1" applyFill="1" applyBorder="1" applyAlignment="1">
      <alignment horizontal="left" wrapText="1"/>
    </xf>
    <xf numFmtId="0" fontId="10" fillId="3" borderId="14" xfId="0" applyFont="1" applyFill="1" applyBorder="1" applyAlignment="1">
      <alignment horizontal="left" wrapText="1"/>
    </xf>
    <xf numFmtId="0" fontId="10" fillId="3" borderId="22" xfId="0" applyFont="1" applyFill="1" applyBorder="1" applyAlignment="1">
      <alignment horizontal="right" wrapText="1"/>
    </xf>
    <xf numFmtId="0" fontId="2" fillId="4" borderId="13" xfId="0" applyFont="1" applyFill="1" applyBorder="1" applyAlignment="1">
      <alignment horizontal="right" wrapText="1"/>
    </xf>
    <xf numFmtId="0" fontId="13" fillId="4" borderId="16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5" borderId="13" xfId="0" applyFont="1" applyFill="1" applyBorder="1" applyAlignment="1">
      <alignment horizontal="right" wrapText="1"/>
    </xf>
    <xf numFmtId="0" fontId="12" fillId="5" borderId="15" xfId="0" applyFont="1" applyFill="1" applyBorder="1" applyAlignment="1">
      <alignment horizontal="right" wrapText="1"/>
    </xf>
    <xf numFmtId="0" fontId="12" fillId="5" borderId="21" xfId="0" applyFont="1" applyFill="1" applyBorder="1" applyAlignment="1">
      <alignment horizontal="right" wrapText="1"/>
    </xf>
    <xf numFmtId="0" fontId="0" fillId="0" borderId="25" xfId="0" applyBorder="1"/>
    <xf numFmtId="0" fontId="5" fillId="0" borderId="27" xfId="0" applyFont="1" applyBorder="1" applyAlignment="1">
      <alignment horizontal="left" wrapText="1"/>
    </xf>
    <xf numFmtId="0" fontId="5" fillId="0" borderId="26" xfId="0" applyFont="1" applyBorder="1" applyAlignment="1">
      <alignment horizontal="left" wrapText="1"/>
    </xf>
    <xf numFmtId="0" fontId="0" fillId="2" borderId="0" xfId="0" applyFill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2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0AAC-DF9B-4863-85EF-A05FD6F4B567}">
  <dimension ref="A1:F6"/>
  <sheetViews>
    <sheetView workbookViewId="0">
      <selection activeCell="A7" sqref="A7"/>
    </sheetView>
  </sheetViews>
  <sheetFormatPr defaultRowHeight="14.4" x14ac:dyDescent="0.3"/>
  <sheetData>
    <row r="1" spans="1:6" x14ac:dyDescent="0.3">
      <c r="A1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>
        <v>1</v>
      </c>
      <c r="B2">
        <f>B$1*$A2*$A$1</f>
        <v>3</v>
      </c>
      <c r="C2">
        <f t="shared" ref="C2:F6" si="0">C$1*$A2*$A$1</f>
        <v>6</v>
      </c>
      <c r="D2">
        <f t="shared" si="0"/>
        <v>9</v>
      </c>
      <c r="E2">
        <f t="shared" si="0"/>
        <v>12</v>
      </c>
      <c r="F2">
        <f t="shared" si="0"/>
        <v>15</v>
      </c>
    </row>
    <row r="3" spans="1:6" x14ac:dyDescent="0.3">
      <c r="A3" s="1">
        <v>2</v>
      </c>
      <c r="B3">
        <f t="shared" ref="B3:B6" si="1">B$1*$A3*$A$1</f>
        <v>6</v>
      </c>
      <c r="C3">
        <f t="shared" si="0"/>
        <v>12</v>
      </c>
      <c r="D3">
        <f t="shared" si="0"/>
        <v>18</v>
      </c>
      <c r="E3">
        <f t="shared" si="0"/>
        <v>24</v>
      </c>
      <c r="F3">
        <f t="shared" si="0"/>
        <v>30</v>
      </c>
    </row>
    <row r="4" spans="1:6" x14ac:dyDescent="0.3">
      <c r="A4" s="1">
        <v>3</v>
      </c>
      <c r="B4">
        <f t="shared" si="1"/>
        <v>9</v>
      </c>
      <c r="C4">
        <f t="shared" si="0"/>
        <v>18</v>
      </c>
      <c r="D4">
        <f t="shared" si="0"/>
        <v>27</v>
      </c>
      <c r="E4">
        <f t="shared" si="0"/>
        <v>36</v>
      </c>
      <c r="F4">
        <f t="shared" si="0"/>
        <v>45</v>
      </c>
    </row>
    <row r="5" spans="1:6" x14ac:dyDescent="0.3">
      <c r="A5" s="1">
        <v>4</v>
      </c>
      <c r="B5">
        <f t="shared" si="1"/>
        <v>12</v>
      </c>
      <c r="C5">
        <f t="shared" si="0"/>
        <v>24</v>
      </c>
      <c r="D5">
        <f t="shared" si="0"/>
        <v>36</v>
      </c>
      <c r="E5">
        <f t="shared" si="0"/>
        <v>48</v>
      </c>
      <c r="F5">
        <f t="shared" si="0"/>
        <v>60</v>
      </c>
    </row>
    <row r="6" spans="1:6" x14ac:dyDescent="0.3">
      <c r="A6" s="1">
        <v>5</v>
      </c>
      <c r="B6">
        <f t="shared" si="1"/>
        <v>15</v>
      </c>
      <c r="C6">
        <f t="shared" si="0"/>
        <v>30</v>
      </c>
      <c r="D6">
        <f t="shared" si="0"/>
        <v>45</v>
      </c>
      <c r="E6">
        <f t="shared" si="0"/>
        <v>60</v>
      </c>
      <c r="F6">
        <f t="shared" si="0"/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2DB8-D090-4D53-8690-75740401E52E}">
  <dimension ref="A1:Q10"/>
  <sheetViews>
    <sheetView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3" max="3" width="21.5546875" bestFit="1" customWidth="1"/>
    <col min="5" max="5" width="9.44140625" bestFit="1" customWidth="1"/>
    <col min="6" max="6" width="18.6640625" bestFit="1" customWidth="1"/>
    <col min="7" max="7" width="9" bestFit="1" customWidth="1"/>
    <col min="10" max="10" width="18.6640625" bestFit="1" customWidth="1"/>
    <col min="11" max="11" width="12.77734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7" x14ac:dyDescent="0.3">
      <c r="A2">
        <v>165</v>
      </c>
      <c r="B2">
        <v>70</v>
      </c>
      <c r="C2">
        <v>27</v>
      </c>
      <c r="D2" t="s">
        <v>9</v>
      </c>
      <c r="E2" s="3">
        <f>B2/(A2/100)^2</f>
        <v>25.711662075298442</v>
      </c>
      <c r="F2" t="s">
        <v>13</v>
      </c>
      <c r="G2">
        <f>IF(D2=$M$6,$N$6+$O$6*$B$2+$P$6*$A$2-$Q$6*$C$2,$N$7+$B$2*$O$7+$A$2*$P$7-$Q$7*$C$2)</f>
        <v>1503.5080000000003</v>
      </c>
      <c r="H2" cm="1">
        <f t="array" ref="H2">_xlfn.SWITCH(F2,$J$6,$K$6,$J$7,$K$7,$J$8,$K$8,$J$9,$K$9,$J$10)*G2</f>
        <v>2555.9636000000005</v>
      </c>
    </row>
    <row r="3" spans="1:17" x14ac:dyDescent="0.3">
      <c r="A3">
        <v>175</v>
      </c>
      <c r="B3">
        <v>90</v>
      </c>
      <c r="C3">
        <v>25</v>
      </c>
      <c r="D3" t="s">
        <v>8</v>
      </c>
      <c r="E3" s="3">
        <f t="shared" ref="E3" si="0">B3/(A3/100)^2</f>
        <v>29.387755102040817</v>
      </c>
      <c r="F3" t="s">
        <v>12</v>
      </c>
      <c r="G3">
        <f>IF(D3=$M$6,$N$6+$O$6*$B$2+$P$6*$A$2-$Q$6*$C$2,$N$7+$B$2*$O$7+$A$2*$P$7-$Q$7*$C$2)</f>
        <v>1671.57</v>
      </c>
      <c r="H3" cm="1">
        <f t="array" ref="H3">_xlfn.SWITCH(F3,$J$6,$K$6,$J$7,$K$7,$J$8,$K$8,$J$9,$K$9,$J$10)*G3</f>
        <v>2590.9335000000001</v>
      </c>
    </row>
    <row r="4" spans="1:17" x14ac:dyDescent="0.3">
      <c r="E4" s="3"/>
    </row>
    <row r="5" spans="1:17" x14ac:dyDescent="0.3">
      <c r="E5" s="3"/>
      <c r="J5" s="1" t="s">
        <v>5</v>
      </c>
      <c r="K5" s="1" t="s">
        <v>16</v>
      </c>
      <c r="M5" s="1" t="s">
        <v>3</v>
      </c>
      <c r="N5" s="49" t="s">
        <v>15</v>
      </c>
      <c r="O5" s="49"/>
      <c r="P5" s="49"/>
      <c r="Q5" s="49"/>
    </row>
    <row r="6" spans="1:17" x14ac:dyDescent="0.3">
      <c r="E6" s="3"/>
      <c r="J6" t="s">
        <v>10</v>
      </c>
      <c r="K6">
        <v>1.2</v>
      </c>
      <c r="M6" t="s">
        <v>8</v>
      </c>
      <c r="N6">
        <v>66.5</v>
      </c>
      <c r="O6">
        <v>13.75</v>
      </c>
      <c r="P6">
        <v>5.0030000000000001</v>
      </c>
      <c r="Q6">
        <v>6.7750000000000004</v>
      </c>
    </row>
    <row r="7" spans="1:17" x14ac:dyDescent="0.3">
      <c r="E7" s="3"/>
      <c r="J7" t="s">
        <v>11</v>
      </c>
      <c r="K7">
        <v>1.375</v>
      </c>
      <c r="M7" t="s">
        <v>9</v>
      </c>
      <c r="N7">
        <v>655.1</v>
      </c>
      <c r="O7">
        <v>9.5630000000000006</v>
      </c>
      <c r="P7">
        <v>1.85</v>
      </c>
      <c r="Q7">
        <v>4.6760000000000002</v>
      </c>
    </row>
    <row r="8" spans="1:17" x14ac:dyDescent="0.3">
      <c r="J8" t="s">
        <v>12</v>
      </c>
      <c r="K8">
        <v>1.55</v>
      </c>
    </row>
    <row r="9" spans="1:17" x14ac:dyDescent="0.3">
      <c r="J9" t="s">
        <v>13</v>
      </c>
      <c r="K9">
        <v>1.7</v>
      </c>
    </row>
    <row r="10" spans="1:17" x14ac:dyDescent="0.3">
      <c r="J10" t="s">
        <v>14</v>
      </c>
      <c r="K10">
        <v>1.9</v>
      </c>
    </row>
  </sheetData>
  <mergeCells count="1">
    <mergeCell ref="N5:Q5"/>
  </mergeCells>
  <dataValidations count="4">
    <dataValidation type="whole" allowBlank="1" showInputMessage="1" showErrorMessage="1" sqref="A1:A1048576" xr:uid="{1744A720-C991-454D-8803-3466CFF48370}">
      <formula1>0</formula1>
      <formula2>300</formula2>
    </dataValidation>
    <dataValidation type="whole" operator="greaterThan" allowBlank="1" showInputMessage="1" showErrorMessage="1" sqref="B1:C1048576" xr:uid="{89D330D8-CC31-4CCF-BA30-46D1A3CD855D}">
      <formula1>0</formula1>
    </dataValidation>
    <dataValidation type="list" allowBlank="1" showInputMessage="1" showErrorMessage="1" sqref="D1:D1048576" xr:uid="{2F961FF8-B1D0-470D-BA20-7A0755B32823}">
      <formula1>Пол</formula1>
    </dataValidation>
    <dataValidation type="list" allowBlank="1" showInputMessage="1" showErrorMessage="1" sqref="F1:F1048576" xr:uid="{8F726F09-EAF0-47BA-AC43-677905DAEC49}">
      <formula1>УровеньАктивности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DD6-6F56-4920-A543-E1CC8F6FF02E}">
  <dimension ref="A1:D7"/>
  <sheetViews>
    <sheetView workbookViewId="0">
      <selection activeCell="B5" sqref="B5"/>
    </sheetView>
  </sheetViews>
  <sheetFormatPr defaultRowHeight="14.4" x14ac:dyDescent="0.3"/>
  <cols>
    <col min="1" max="1" width="13.21875" bestFit="1" customWidth="1"/>
    <col min="2" max="2" width="11.6640625" bestFit="1" customWidth="1"/>
  </cols>
  <sheetData>
    <row r="1" spans="1:4" x14ac:dyDescent="0.3">
      <c r="B1" s="4" t="s">
        <v>19</v>
      </c>
      <c r="C1" s="4" t="s">
        <v>18</v>
      </c>
      <c r="D1" s="4" t="s">
        <v>17</v>
      </c>
    </row>
    <row r="2" spans="1:4" x14ac:dyDescent="0.3">
      <c r="A2" t="s">
        <v>20</v>
      </c>
      <c r="B2" s="5">
        <v>79.91</v>
      </c>
      <c r="C2" s="5">
        <v>86.28</v>
      </c>
      <c r="D2" s="5">
        <v>11.37</v>
      </c>
    </row>
    <row r="5" spans="1:4" x14ac:dyDescent="0.3">
      <c r="A5" t="s">
        <v>21</v>
      </c>
      <c r="B5" s="5">
        <v>5000</v>
      </c>
    </row>
    <row r="6" spans="1:4" x14ac:dyDescent="0.3">
      <c r="A6" t="s">
        <v>22</v>
      </c>
      <c r="B6" t="s">
        <v>19</v>
      </c>
    </row>
    <row r="7" spans="1:4" x14ac:dyDescent="0.3">
      <c r="A7" t="s">
        <v>23</v>
      </c>
      <c r="B7" s="3">
        <f>Рубль/(HLOOKUP(Выбор,Курс,2,FALSE))</f>
        <v>62.570391690651988</v>
      </c>
    </row>
  </sheetData>
  <dataValidations count="1">
    <dataValidation type="list" allowBlank="1" showInputMessage="1" showErrorMessage="1" sqref="B6" xr:uid="{DD906D08-BE5F-4D2F-97D5-DA63C65381D0}">
      <formula1>Деньги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9516-12C9-44AF-8EF9-DC6A798A83A3}">
  <dimension ref="A1:H20"/>
  <sheetViews>
    <sheetView workbookViewId="0">
      <selection activeCell="J19" sqref="J19"/>
    </sheetView>
  </sheetViews>
  <sheetFormatPr defaultRowHeight="14.4" x14ac:dyDescent="0.3"/>
  <cols>
    <col min="1" max="1" width="3" bestFit="1" customWidth="1"/>
    <col min="2" max="2" width="16.6640625" bestFit="1" customWidth="1"/>
    <col min="3" max="3" width="15.33203125" bestFit="1" customWidth="1"/>
    <col min="6" max="7" width="13.6640625" customWidth="1"/>
    <col min="8" max="8" width="20.33203125" bestFit="1" customWidth="1"/>
  </cols>
  <sheetData>
    <row r="1" spans="1:8" x14ac:dyDescent="0.3">
      <c r="A1" s="6"/>
      <c r="B1" s="6"/>
      <c r="C1" s="6"/>
      <c r="D1" s="6"/>
      <c r="E1" s="6"/>
      <c r="F1" s="6"/>
      <c r="G1" s="6"/>
      <c r="H1" s="6"/>
    </row>
    <row r="2" spans="1:8" ht="15" thickBot="1" x14ac:dyDescent="0.35">
      <c r="A2" s="6"/>
      <c r="B2" s="7" t="s">
        <v>24</v>
      </c>
      <c r="C2" s="7" t="s">
        <v>25</v>
      </c>
      <c r="D2" s="8" t="s">
        <v>26</v>
      </c>
      <c r="E2" s="6"/>
      <c r="F2" s="6"/>
      <c r="G2" s="6"/>
      <c r="H2" s="6"/>
    </row>
    <row r="3" spans="1:8" x14ac:dyDescent="0.3">
      <c r="A3" s="9">
        <v>1</v>
      </c>
      <c r="B3" s="10" t="s">
        <v>27</v>
      </c>
      <c r="C3" s="9">
        <v>66</v>
      </c>
      <c r="D3" s="11" t="str">
        <f>VLOOKUP(C3,$F$6:$G$10,2,TRUE)</f>
        <v>D</v>
      </c>
      <c r="E3" s="6"/>
      <c r="F3" s="6"/>
      <c r="G3" s="6"/>
      <c r="H3" s="6"/>
    </row>
    <row r="4" spans="1:8" ht="20.399999999999999" thickBot="1" x14ac:dyDescent="0.45">
      <c r="A4" s="9">
        <v>2</v>
      </c>
      <c r="B4" s="10" t="s">
        <v>28</v>
      </c>
      <c r="C4" s="9">
        <v>45</v>
      </c>
      <c r="D4" s="11" t="str">
        <f t="shared" ref="D4:D14" si="0">VLOOKUP(C4,$F$6:$G$10,2,TRUE)</f>
        <v>F</v>
      </c>
      <c r="E4" s="6"/>
      <c r="F4" s="50" t="s">
        <v>29</v>
      </c>
      <c r="G4" s="51"/>
      <c r="H4" s="52"/>
    </row>
    <row r="5" spans="1:8" ht="18.600000000000001" thickTop="1" thickBot="1" x14ac:dyDescent="0.4">
      <c r="A5" s="9">
        <v>3</v>
      </c>
      <c r="B5" s="10" t="s">
        <v>30</v>
      </c>
      <c r="C5" s="9">
        <v>78</v>
      </c>
      <c r="D5" s="11" t="str">
        <f t="shared" si="0"/>
        <v>C</v>
      </c>
      <c r="E5" s="6"/>
      <c r="F5" s="12" t="s">
        <v>31</v>
      </c>
      <c r="G5" s="12" t="s">
        <v>26</v>
      </c>
      <c r="H5" s="13" t="s">
        <v>32</v>
      </c>
    </row>
    <row r="6" spans="1:8" ht="15" thickTop="1" x14ac:dyDescent="0.3">
      <c r="A6" s="9">
        <v>4</v>
      </c>
      <c r="B6" s="10" t="s">
        <v>33</v>
      </c>
      <c r="C6" s="9">
        <v>95</v>
      </c>
      <c r="D6" s="11" t="str">
        <f t="shared" si="0"/>
        <v>A</v>
      </c>
      <c r="E6" s="6"/>
      <c r="F6" s="14">
        <v>0</v>
      </c>
      <c r="G6" s="14" t="s">
        <v>34</v>
      </c>
      <c r="H6" s="15" t="s">
        <v>35</v>
      </c>
    </row>
    <row r="7" spans="1:8" x14ac:dyDescent="0.3">
      <c r="A7" s="9">
        <v>5</v>
      </c>
      <c r="B7" s="10" t="s">
        <v>36</v>
      </c>
      <c r="C7" s="9">
        <v>33</v>
      </c>
      <c r="D7" s="11" t="str">
        <f t="shared" si="0"/>
        <v>F</v>
      </c>
      <c r="E7" s="6"/>
      <c r="F7" s="14">
        <v>60</v>
      </c>
      <c r="G7" s="14" t="s">
        <v>37</v>
      </c>
      <c r="H7" s="15" t="s">
        <v>38</v>
      </c>
    </row>
    <row r="8" spans="1:8" x14ac:dyDescent="0.3">
      <c r="A8" s="9">
        <v>6</v>
      </c>
      <c r="B8" s="10" t="s">
        <v>39</v>
      </c>
      <c r="C8" s="9">
        <v>83</v>
      </c>
      <c r="D8" s="11" t="str">
        <f t="shared" si="0"/>
        <v>B</v>
      </c>
      <c r="E8" s="6"/>
      <c r="F8" s="14">
        <v>70</v>
      </c>
      <c r="G8" s="14" t="s">
        <v>40</v>
      </c>
      <c r="H8" s="15" t="s">
        <v>41</v>
      </c>
    </row>
    <row r="9" spans="1:8" x14ac:dyDescent="0.3">
      <c r="A9" s="9">
        <v>7</v>
      </c>
      <c r="B9" s="10" t="s">
        <v>42</v>
      </c>
      <c r="C9" s="9">
        <v>100</v>
      </c>
      <c r="D9" s="11" t="str">
        <f t="shared" si="0"/>
        <v>A</v>
      </c>
      <c r="E9" s="6"/>
      <c r="F9" s="14">
        <v>80</v>
      </c>
      <c r="G9" s="14" t="s">
        <v>43</v>
      </c>
      <c r="H9" s="15" t="s">
        <v>44</v>
      </c>
    </row>
    <row r="10" spans="1:8" x14ac:dyDescent="0.3">
      <c r="A10" s="9">
        <v>8</v>
      </c>
      <c r="B10" s="10" t="s">
        <v>45</v>
      </c>
      <c r="C10" s="9">
        <v>68</v>
      </c>
      <c r="D10" s="11" t="str">
        <f t="shared" si="0"/>
        <v>D</v>
      </c>
      <c r="E10" s="6"/>
      <c r="F10" s="16">
        <v>90</v>
      </c>
      <c r="G10" s="16" t="s">
        <v>46</v>
      </c>
      <c r="H10" s="17" t="s">
        <v>47</v>
      </c>
    </row>
    <row r="11" spans="1:8" x14ac:dyDescent="0.3">
      <c r="A11" s="9">
        <v>9</v>
      </c>
      <c r="B11" s="10" t="s">
        <v>48</v>
      </c>
      <c r="C11" s="9">
        <v>59</v>
      </c>
      <c r="D11" s="11" t="str">
        <f t="shared" si="0"/>
        <v>F</v>
      </c>
      <c r="E11" s="6"/>
      <c r="F11" s="6"/>
      <c r="G11" s="6"/>
      <c r="H11" s="6"/>
    </row>
    <row r="12" spans="1:8" x14ac:dyDescent="0.3">
      <c r="A12" s="9">
        <v>10</v>
      </c>
      <c r="B12" s="10" t="s">
        <v>49</v>
      </c>
      <c r="C12" s="9">
        <v>85</v>
      </c>
      <c r="D12" s="11" t="str">
        <f t="shared" si="0"/>
        <v>B</v>
      </c>
      <c r="E12" s="6"/>
      <c r="F12" s="6"/>
      <c r="G12" s="6"/>
      <c r="H12" s="6"/>
    </row>
    <row r="13" spans="1:8" x14ac:dyDescent="0.3">
      <c r="A13" s="9">
        <v>11</v>
      </c>
      <c r="B13" s="10" t="s">
        <v>50</v>
      </c>
      <c r="C13" s="9">
        <v>90</v>
      </c>
      <c r="D13" s="11" t="str">
        <f t="shared" si="0"/>
        <v>A</v>
      </c>
      <c r="E13" s="6"/>
      <c r="F13" s="6"/>
      <c r="G13" s="6"/>
      <c r="H13" s="6"/>
    </row>
    <row r="14" spans="1:8" x14ac:dyDescent="0.3">
      <c r="A14" s="9">
        <v>12</v>
      </c>
      <c r="B14" s="10" t="s">
        <v>51</v>
      </c>
      <c r="C14" s="9">
        <v>65</v>
      </c>
      <c r="D14" s="11" t="str">
        <f t="shared" si="0"/>
        <v>D</v>
      </c>
      <c r="E14" s="6"/>
      <c r="F14" s="10" t="s">
        <v>52</v>
      </c>
      <c r="G14" s="6" t="str">
        <f>VLOOKUP(MATCH(MAX(C3:C14),C3:C14,0),A3:D14,2,FALSE)</f>
        <v>Петров Б.И.</v>
      </c>
      <c r="H14" s="6"/>
    </row>
    <row r="15" spans="1:8" x14ac:dyDescent="0.3">
      <c r="A15" s="6"/>
      <c r="B15" s="6"/>
      <c r="C15" s="6"/>
      <c r="D15" s="6"/>
      <c r="E15" s="6"/>
      <c r="F15" s="10"/>
      <c r="G15" s="6"/>
      <c r="H15" s="6"/>
    </row>
    <row r="16" spans="1:8" x14ac:dyDescent="0.3">
      <c r="A16" s="6"/>
      <c r="B16" s="6"/>
      <c r="C16" s="6"/>
      <c r="D16" s="6"/>
      <c r="E16" s="6"/>
      <c r="F16" s="6"/>
      <c r="G16" s="6"/>
      <c r="H16" s="6"/>
    </row>
    <row r="17" spans="1:8" x14ac:dyDescent="0.3">
      <c r="A17" s="6"/>
      <c r="B17" s="6"/>
      <c r="C17" s="6"/>
      <c r="D17" s="6"/>
      <c r="E17" s="6"/>
      <c r="F17" s="6"/>
      <c r="G17" s="6"/>
      <c r="H17" s="6"/>
    </row>
    <row r="18" spans="1:8" x14ac:dyDescent="0.3">
      <c r="A18" s="6"/>
      <c r="B18" s="6"/>
      <c r="C18" s="6"/>
      <c r="D18" s="6"/>
      <c r="E18" s="6"/>
      <c r="F18" s="6"/>
      <c r="G18" s="6"/>
      <c r="H18" s="6"/>
    </row>
    <row r="19" spans="1:8" x14ac:dyDescent="0.3">
      <c r="A19" s="6"/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</sheetData>
  <mergeCells count="1">
    <mergeCell ref="F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28C7-1DFD-44AC-9211-C4D250B1AAF1}">
  <dimension ref="A1:M11"/>
  <sheetViews>
    <sheetView tabSelected="1" workbookViewId="0">
      <selection activeCell="K10" sqref="K10"/>
    </sheetView>
  </sheetViews>
  <sheetFormatPr defaultRowHeight="14.4" x14ac:dyDescent="0.3"/>
  <cols>
    <col min="2" max="2" width="12.33203125" bestFit="1" customWidth="1"/>
    <col min="3" max="3" width="11.5546875" bestFit="1" customWidth="1"/>
    <col min="4" max="4" width="8.109375" bestFit="1" customWidth="1"/>
    <col min="5" max="5" width="9.77734375" bestFit="1" customWidth="1"/>
    <col min="6" max="6" width="12.33203125" bestFit="1" customWidth="1"/>
    <col min="7" max="7" width="10.6640625" bestFit="1" customWidth="1"/>
    <col min="10" max="10" width="21.44140625" bestFit="1" customWidth="1"/>
    <col min="11" max="11" width="13.44140625" bestFit="1" customWidth="1"/>
  </cols>
  <sheetData>
    <row r="1" spans="1:13" ht="18.600000000000001" thickBot="1" x14ac:dyDescent="0.4">
      <c r="A1" s="18"/>
      <c r="B1" s="19"/>
      <c r="C1" s="20">
        <v>1</v>
      </c>
      <c r="D1" s="20">
        <v>2</v>
      </c>
      <c r="E1" s="20">
        <v>3</v>
      </c>
      <c r="F1" s="20">
        <v>4</v>
      </c>
      <c r="G1" s="21">
        <v>5</v>
      </c>
      <c r="H1" s="18"/>
      <c r="I1" s="19"/>
      <c r="J1" s="53" t="s">
        <v>53</v>
      </c>
      <c r="K1" s="54"/>
    </row>
    <row r="2" spans="1:13" ht="31.8" thickBot="1" x14ac:dyDescent="0.35">
      <c r="A2" s="22"/>
      <c r="B2" s="23"/>
      <c r="C2" s="24" t="s">
        <v>54</v>
      </c>
      <c r="D2" s="24" t="s">
        <v>55</v>
      </c>
      <c r="E2" s="24" t="s">
        <v>56</v>
      </c>
      <c r="F2" s="24" t="s">
        <v>57</v>
      </c>
      <c r="G2" s="25" t="s">
        <v>58</v>
      </c>
      <c r="H2" s="18"/>
      <c r="I2" s="19"/>
      <c r="J2" s="26" t="s">
        <v>59</v>
      </c>
      <c r="K2" s="27" t="s">
        <v>60</v>
      </c>
    </row>
    <row r="3" spans="1:13" ht="16.2" thickBot="1" x14ac:dyDescent="0.35">
      <c r="A3" s="28">
        <v>1</v>
      </c>
      <c r="B3" s="29" t="s">
        <v>54</v>
      </c>
      <c r="C3" s="40">
        <v>0</v>
      </c>
      <c r="D3" s="30">
        <v>25</v>
      </c>
      <c r="E3" s="30">
        <v>60</v>
      </c>
      <c r="F3" s="43">
        <v>100000</v>
      </c>
      <c r="G3" s="42">
        <v>100000</v>
      </c>
      <c r="H3" s="18"/>
      <c r="I3" s="19"/>
      <c r="J3" s="31">
        <v>4</v>
      </c>
      <c r="K3" s="19">
        <v>0</v>
      </c>
    </row>
    <row r="4" spans="1:13" ht="16.2" thickBot="1" x14ac:dyDescent="0.35">
      <c r="A4" s="28">
        <v>2</v>
      </c>
      <c r="B4" s="29" t="s">
        <v>55</v>
      </c>
      <c r="C4" s="30">
        <v>25</v>
      </c>
      <c r="D4" s="40">
        <v>0</v>
      </c>
      <c r="E4" s="30">
        <v>45</v>
      </c>
      <c r="F4" s="43">
        <v>100000</v>
      </c>
      <c r="G4" s="32">
        <v>30</v>
      </c>
      <c r="H4" s="18"/>
      <c r="I4" s="19"/>
      <c r="J4" s="33">
        <v>3</v>
      </c>
      <c r="K4" s="19" cm="1">
        <f t="array" ref="K4">K3+INDEX(Дистанция,J3,J4)</f>
        <v>10</v>
      </c>
      <c r="M4" s="46"/>
    </row>
    <row r="5" spans="1:13" ht="16.2" thickBot="1" x14ac:dyDescent="0.35">
      <c r="A5" s="28">
        <v>3</v>
      </c>
      <c r="B5" s="29" t="s">
        <v>56</v>
      </c>
      <c r="C5" s="30">
        <v>60</v>
      </c>
      <c r="D5" s="30">
        <v>45</v>
      </c>
      <c r="E5" s="40">
        <v>0</v>
      </c>
      <c r="F5" s="30">
        <v>10</v>
      </c>
      <c r="G5" s="32">
        <v>20</v>
      </c>
      <c r="H5" s="18"/>
      <c r="I5" s="19"/>
      <c r="J5" s="33">
        <v>1</v>
      </c>
      <c r="K5" s="19" cm="1">
        <f t="array" ref="K5">K4+INDEX(Дистанция,J4,J5)</f>
        <v>70</v>
      </c>
    </row>
    <row r="6" spans="1:13" ht="16.2" thickBot="1" x14ac:dyDescent="0.35">
      <c r="A6" s="28">
        <v>4</v>
      </c>
      <c r="B6" s="29" t="s">
        <v>57</v>
      </c>
      <c r="C6" s="43">
        <v>100000</v>
      </c>
      <c r="D6" s="43">
        <v>100000</v>
      </c>
      <c r="E6" s="30">
        <v>10</v>
      </c>
      <c r="F6" s="40">
        <v>0</v>
      </c>
      <c r="G6" s="42">
        <v>100000</v>
      </c>
      <c r="H6" s="18"/>
      <c r="I6" s="19"/>
      <c r="J6" s="33">
        <v>2</v>
      </c>
      <c r="K6" s="48" cm="1">
        <f t="array" ref="K6">K5+INDEX(Дистанция,J5,J6)</f>
        <v>95</v>
      </c>
    </row>
    <row r="7" spans="1:13" ht="16.2" thickBot="1" x14ac:dyDescent="0.35">
      <c r="A7" s="34">
        <v>5</v>
      </c>
      <c r="B7" s="35" t="s">
        <v>58</v>
      </c>
      <c r="C7" s="45">
        <v>100000</v>
      </c>
      <c r="D7" s="36">
        <v>30</v>
      </c>
      <c r="E7" s="36">
        <v>20</v>
      </c>
      <c r="F7" s="44">
        <v>100000</v>
      </c>
      <c r="G7" s="41">
        <v>0</v>
      </c>
      <c r="H7" s="37"/>
      <c r="I7" s="38"/>
      <c r="J7" s="39">
        <v>5</v>
      </c>
      <c r="K7" s="47" cm="1">
        <f t="array" ref="K7">K6+INDEX(Дистанция,J6,J7)</f>
        <v>125</v>
      </c>
    </row>
    <row r="11" spans="1:13" x14ac:dyDescent="0.3">
      <c r="K11" t="s">
        <v>61</v>
      </c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8</vt:i4>
      </vt:variant>
    </vt:vector>
  </HeadingPairs>
  <TitlesOfParts>
    <vt:vector size="13" baseType="lpstr">
      <vt:lpstr>Таблица умножения</vt:lpstr>
      <vt:lpstr>Телосложение</vt:lpstr>
      <vt:lpstr>Валюта</vt:lpstr>
      <vt:lpstr>Учеба</vt:lpstr>
      <vt:lpstr>Расстояние</vt:lpstr>
      <vt:lpstr>Выбор</vt:lpstr>
      <vt:lpstr>Деньги</vt:lpstr>
      <vt:lpstr>Дистанция</vt:lpstr>
      <vt:lpstr>Коэффициент_активности</vt:lpstr>
      <vt:lpstr>Курс</vt:lpstr>
      <vt:lpstr>Пол</vt:lpstr>
      <vt:lpstr>Рубль</vt:lpstr>
      <vt:lpstr>УровеньАктивности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 Гульбин</cp:lastModifiedBy>
  <dcterms:created xsi:type="dcterms:W3CDTF">2023-05-20T09:14:02Z</dcterms:created>
  <dcterms:modified xsi:type="dcterms:W3CDTF">2023-05-22T16:49:33Z</dcterms:modified>
</cp:coreProperties>
</file>