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81DF52C1-6504-4338-9078-7172792DAE6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Задание 1" sheetId="1" r:id="rId1"/>
    <sheet name="Задание 1.2" sheetId="2" r:id="rId2"/>
    <sheet name="Структура сценария" sheetId="4" r:id="rId3"/>
    <sheet name="Задание 2" sheetId="3" r:id="rId4"/>
    <sheet name="Задание 3" sheetId="6" r:id="rId5"/>
  </sheets>
  <definedNames>
    <definedName name="solver_adj" localSheetId="4" hidden="1">'Задание 3'!$H$4:$I$6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'Задание 3'!$H$7</definedName>
    <definedName name="solver_lhs2" localSheetId="4" hidden="1">'Задание 3'!$I$7</definedName>
    <definedName name="solver_lhs3" localSheetId="4" hidden="1">'Задание 3'!$J$10</definedName>
    <definedName name="solver_lhs4" localSheetId="4" hidden="1">'Задание 3'!$J$11</definedName>
    <definedName name="solver_lhs5" localSheetId="4" hidden="1">'Задание 3'!$J$12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5</definedName>
    <definedName name="solver_nwt" localSheetId="4" hidden="1">1</definedName>
    <definedName name="solver_opt" localSheetId="4" hidden="1">'Задание 3'!$E$12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2</definedName>
    <definedName name="solver_rel4" localSheetId="4" hidden="1">2</definedName>
    <definedName name="solver_rel5" localSheetId="4" hidden="1">2</definedName>
    <definedName name="solver_rhs1" localSheetId="4" hidden="1">13000</definedName>
    <definedName name="solver_rhs2" localSheetId="4" hidden="1">3000</definedName>
    <definedName name="solver_rhs3" localSheetId="4" hidden="1">15000</definedName>
    <definedName name="solver_rhs4" localSheetId="4" hidden="1">29000</definedName>
    <definedName name="solver_rhs5" localSheetId="4" hidden="1">11000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6" i="3"/>
  <c r="H11" i="6"/>
  <c r="H12" i="6"/>
  <c r="I11" i="6"/>
  <c r="I12" i="6"/>
  <c r="I10" i="6"/>
  <c r="H10" i="6"/>
  <c r="I7" i="6"/>
  <c r="H7" i="6"/>
  <c r="J10" i="6" l="1"/>
  <c r="J11" i="6"/>
  <c r="J12" i="6"/>
  <c r="B10" i="2"/>
  <c r="F6" i="1"/>
  <c r="F7" i="1" s="1"/>
  <c r="F8" i="1" s="1"/>
  <c r="F9" i="1" s="1"/>
  <c r="F10" i="1" s="1"/>
  <c r="F11" i="1" s="1"/>
  <c r="F12" i="1" s="1"/>
  <c r="F13" i="1" s="1"/>
  <c r="F14" i="1" s="1"/>
  <c r="F15" i="1" s="1"/>
  <c r="B10" i="1"/>
  <c r="F5" i="1" s="1"/>
  <c r="E12" i="6" l="1"/>
</calcChain>
</file>

<file path=xl/sharedStrings.xml><?xml version="1.0" encoding="utf-8"?>
<sst xmlns="http://schemas.openxmlformats.org/spreadsheetml/2006/main" count="75" uniqueCount="49">
  <si>
    <t>Период (дней)</t>
  </si>
  <si>
    <t>Постоянные затраты</t>
  </si>
  <si>
    <t>Прибыль</t>
  </si>
  <si>
    <t>Количество мест</t>
  </si>
  <si>
    <t xml:space="preserve">Средняя цена билета </t>
  </si>
  <si>
    <t>Процент купленных билетов</t>
  </si>
  <si>
    <t>Продажа билетов</t>
  </si>
  <si>
    <t>Таблица данных</t>
  </si>
  <si>
    <t>Продолжительность проката (лет)</t>
  </si>
  <si>
    <t xml:space="preserve">Процент купленных билетов </t>
  </si>
  <si>
    <t>Продолжительнось проката (лет)</t>
  </si>
  <si>
    <t>Малое число посетителей</t>
  </si>
  <si>
    <t>Автор: Денис , 10.06.2023</t>
  </si>
  <si>
    <t>Вероятное число посетителей</t>
  </si>
  <si>
    <t>Большое число посетителей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</si>
  <si>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</si>
  <si>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</si>
  <si>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</si>
  <si>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</si>
  <si>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</si>
  <si>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</si>
  <si>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</si>
  <si>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Кол-во проданных билетов</t>
  </si>
  <si>
    <t xml:space="preserve">Прибыль </t>
  </si>
  <si>
    <t xml:space="preserve">Множитель </t>
  </si>
  <si>
    <t>Итог</t>
  </si>
  <si>
    <t>Время на изготовление продукта</t>
  </si>
  <si>
    <t>Продукт</t>
  </si>
  <si>
    <t>Техник A</t>
  </si>
  <si>
    <t>Техник B</t>
  </si>
  <si>
    <t>Количество часов</t>
  </si>
  <si>
    <t>Доход</t>
  </si>
  <si>
    <t>Ограничения</t>
  </si>
  <si>
    <t>Количество единиц продукта</t>
  </si>
  <si>
    <t>Раб.время/ед.</t>
  </si>
  <si>
    <t>Машин.время/ед.</t>
  </si>
  <si>
    <t xml:space="preserve">Мышь </t>
  </si>
  <si>
    <t>Клавиатура</t>
  </si>
  <si>
    <t>Джойстик</t>
  </si>
  <si>
    <t>Мышь</t>
  </si>
  <si>
    <t>Время работы машины &lt;= 3000</t>
  </si>
  <si>
    <t>Время работы работника &lt;= 13000</t>
  </si>
  <si>
    <t>Мышь = 15,000</t>
  </si>
  <si>
    <t>Клавиатура = 29,000</t>
  </si>
  <si>
    <t>Джойстик = 11,000</t>
  </si>
  <si>
    <t>Сумма кредита</t>
  </si>
  <si>
    <t xml:space="preserve">Срок </t>
  </si>
  <si>
    <t xml:space="preserve">Процентная ставка </t>
  </si>
  <si>
    <t>Ежемесячный платеж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</si>
</sst>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₽&quot;"/>
    <numFmt numFmtId="165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44" fontId="3" fillId="0" borderId="0" applyFont="0" applyFill="0" applyBorder="0" applyAlignment="0" applyProtection="0"/>
  </cellStyleXfs>
  <cellXfs count="88">
    <xf numFmtId="0" fontId="0" fillId="0" borderId="0" xfId="0"/>
    <xf numFmtId="0" fontId="0" fillId="4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5" borderId="6" xfId="0" applyFill="1" applyBorder="1"/>
    <xf numFmtId="164" fontId="0" fillId="5" borderId="4" xfId="0" applyNumberFormat="1" applyFill="1" applyBorder="1"/>
    <xf numFmtId="0" fontId="0" fillId="7" borderId="8" xfId="0" applyFill="1" applyBorder="1"/>
    <xf numFmtId="164" fontId="0" fillId="8" borderId="8" xfId="0" applyNumberFormat="1" applyFill="1" applyBorder="1"/>
    <xf numFmtId="0" fontId="0" fillId="7" borderId="6" xfId="0" applyFill="1" applyBorder="1"/>
    <xf numFmtId="10" fontId="0" fillId="8" borderId="6" xfId="0" applyNumberFormat="1" applyFill="1" applyBorder="1"/>
    <xf numFmtId="0" fontId="1" fillId="2" borderId="1" xfId="1"/>
    <xf numFmtId="164" fontId="2" fillId="3" borderId="2" xfId="2" applyNumberFormat="1"/>
    <xf numFmtId="1" fontId="0" fillId="8" borderId="8" xfId="0" applyNumberFormat="1" applyFill="1" applyBorder="1"/>
    <xf numFmtId="164" fontId="2" fillId="3" borderId="14" xfId="2" applyNumberFormat="1" applyBorder="1"/>
    <xf numFmtId="10" fontId="0" fillId="0" borderId="15" xfId="0" applyNumberFormat="1" applyBorder="1"/>
    <xf numFmtId="10" fontId="0" fillId="0" borderId="8" xfId="0" applyNumberFormat="1" applyBorder="1"/>
    <xf numFmtId="10" fontId="0" fillId="0" borderId="6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20" xfId="2" applyBorder="1"/>
    <xf numFmtId="1" fontId="0" fillId="0" borderId="3" xfId="0" applyNumberFormat="1" applyBorder="1"/>
    <xf numFmtId="1" fontId="0" fillId="0" borderId="9" xfId="0" applyNumberFormat="1" applyBorder="1"/>
    <xf numFmtId="1" fontId="0" fillId="0" borderId="7" xfId="0" applyNumberFormat="1" applyBorder="1"/>
    <xf numFmtId="164" fontId="0" fillId="0" borderId="10" xfId="0" applyNumberFormat="1" applyBorder="1"/>
    <xf numFmtId="164" fontId="0" fillId="0" borderId="16" xfId="0" applyNumberFormat="1" applyBorder="1"/>
    <xf numFmtId="164" fontId="0" fillId="0" borderId="11" xfId="0" applyNumberFormat="1" applyBorder="1"/>
    <xf numFmtId="164" fontId="0" fillId="0" borderId="17" xfId="0" applyNumberFormat="1" applyBorder="1"/>
    <xf numFmtId="164" fontId="0" fillId="0" borderId="0" xfId="0" applyNumberFormat="1"/>
    <xf numFmtId="164" fontId="0" fillId="0" borderId="18" xfId="0" applyNumberFormat="1" applyBorder="1"/>
    <xf numFmtId="164" fontId="0" fillId="0" borderId="5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0" fontId="1" fillId="2" borderId="10" xfId="1" applyNumberFormat="1" applyBorder="1" applyAlignment="1">
      <alignment horizontal="center"/>
    </xf>
    <xf numFmtId="10" fontId="1" fillId="2" borderId="11" xfId="1" applyNumberFormat="1" applyBorder="1" applyAlignment="1">
      <alignment horizontal="center"/>
    </xf>
    <xf numFmtId="0" fontId="0" fillId="9" borderId="19" xfId="0" applyFill="1" applyBorder="1" applyAlignment="1">
      <alignment horizontal="center" vertical="center" textRotation="90"/>
    </xf>
    <xf numFmtId="0" fontId="0" fillId="9" borderId="8" xfId="0" applyFill="1" applyBorder="1" applyAlignment="1">
      <alignment horizontal="center" vertical="center" textRotation="90"/>
    </xf>
    <xf numFmtId="0" fontId="0" fillId="9" borderId="6" xfId="0" applyFill="1" applyBorder="1" applyAlignment="1">
      <alignment horizontal="center" vertical="center" textRotation="90"/>
    </xf>
    <xf numFmtId="1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22" xfId="0" applyNumberFormat="1" applyFill="1" applyBorder="1" applyAlignment="1"/>
    <xf numFmtId="0" fontId="4" fillId="11" borderId="12" xfId="0" applyFont="1" applyFill="1" applyBorder="1" applyAlignment="1">
      <alignment horizontal="left"/>
    </xf>
    <xf numFmtId="0" fontId="4" fillId="11" borderId="21" xfId="0" applyFont="1" applyFill="1" applyBorder="1" applyAlignment="1">
      <alignment horizontal="left"/>
    </xf>
    <xf numFmtId="0" fontId="0" fillId="0" borderId="9" xfId="0" applyFill="1" applyBorder="1" applyAlignment="1"/>
    <xf numFmtId="0" fontId="5" fillId="12" borderId="0" xfId="0" applyFont="1" applyFill="1" applyBorder="1" applyAlignment="1">
      <alignment horizontal="left"/>
    </xf>
    <xf numFmtId="0" fontId="6" fillId="12" borderId="9" xfId="0" applyFont="1" applyFill="1" applyBorder="1" applyAlignment="1">
      <alignment horizontal="left"/>
    </xf>
    <xf numFmtId="0" fontId="5" fillId="12" borderId="22" xfId="0" applyFont="1" applyFill="1" applyBorder="1" applyAlignment="1">
      <alignment horizontal="left"/>
    </xf>
    <xf numFmtId="0" fontId="7" fillId="11" borderId="21" xfId="0" applyFont="1" applyFill="1" applyBorder="1" applyAlignment="1">
      <alignment horizontal="right"/>
    </xf>
    <xf numFmtId="0" fontId="7" fillId="11" borderId="12" xfId="0" applyFont="1" applyFill="1" applyBorder="1" applyAlignment="1">
      <alignment horizontal="right"/>
    </xf>
    <xf numFmtId="10" fontId="0" fillId="13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5" fillId="12" borderId="9" xfId="0" applyFont="1" applyFill="1" applyBorder="1" applyAlignment="1">
      <alignment horizontal="center"/>
    </xf>
    <xf numFmtId="2" fontId="0" fillId="0" borderId="0" xfId="0" applyNumberFormat="1"/>
    <xf numFmtId="0" fontId="0" fillId="15" borderId="4" xfId="0" applyFill="1" applyBorder="1"/>
    <xf numFmtId="165" fontId="2" fillId="3" borderId="2" xfId="2" applyNumberFormat="1"/>
    <xf numFmtId="0" fontId="0" fillId="5" borderId="8" xfId="0" applyFill="1" applyBorder="1"/>
    <xf numFmtId="0" fontId="0" fillId="16" borderId="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8" borderId="4" xfId="0" applyFill="1" applyBorder="1"/>
    <xf numFmtId="0" fontId="0" fillId="8" borderId="7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/>
    <xf numFmtId="44" fontId="0" fillId="0" borderId="18" xfId="3" applyFont="1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/>
    <xf numFmtId="44" fontId="0" fillId="0" borderId="13" xfId="3" applyFont="1" applyBorder="1"/>
    <xf numFmtId="0" fontId="0" fillId="17" borderId="4" xfId="0" applyFill="1" applyBorder="1"/>
    <xf numFmtId="0" fontId="0" fillId="8" borderId="1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13" xfId="0" applyFill="1" applyBorder="1" applyAlignment="1">
      <alignment horizontal="center" wrapText="1"/>
    </xf>
    <xf numFmtId="0" fontId="0" fillId="14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8" borderId="8" xfId="0" applyFill="1" applyBorder="1"/>
    <xf numFmtId="0" fontId="0" fillId="18" borderId="6" xfId="0" applyFill="1" applyBorder="1"/>
    <xf numFmtId="0" fontId="0" fillId="18" borderId="4" xfId="0" applyFill="1" applyBorder="1"/>
    <xf numFmtId="0" fontId="0" fillId="19" borderId="0" xfId="0" applyFill="1"/>
    <xf numFmtId="1" fontId="0" fillId="0" borderId="0" xfId="0" applyNumberFormat="1"/>
  </cellXfs>
  <cellStyles count="4">
    <cellStyle name="Вывод" xfId="1" builtinId="21"/>
    <cellStyle name="Денежный" xfId="3" builtinId="4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7" sqref="B7"/>
    </sheetView>
  </sheetViews>
  <sheetFormatPr defaultRowHeight="14.4" x14ac:dyDescent="0.3"/>
  <cols>
    <col min="1" max="1" width="32.44140625" bestFit="1" customWidth="1"/>
    <col min="2" max="2" width="18.33203125" customWidth="1"/>
    <col min="5" max="5" width="10.44140625" customWidth="1"/>
    <col min="6" max="6" width="17.33203125" customWidth="1"/>
    <col min="7" max="9" width="16.33203125" bestFit="1" customWidth="1"/>
    <col min="10" max="11" width="17.44140625" bestFit="1" customWidth="1"/>
  </cols>
  <sheetData>
    <row r="1" spans="1:11" x14ac:dyDescent="0.3">
      <c r="A1" s="1" t="s">
        <v>0</v>
      </c>
      <c r="B1" s="2">
        <v>365</v>
      </c>
    </row>
    <row r="2" spans="1:11" x14ac:dyDescent="0.3">
      <c r="A2" s="3" t="s">
        <v>3</v>
      </c>
      <c r="B2" s="4">
        <v>2000</v>
      </c>
    </row>
    <row r="3" spans="1:11" x14ac:dyDescent="0.3">
      <c r="A3" s="1" t="s">
        <v>1</v>
      </c>
      <c r="B3" s="5">
        <v>50000000</v>
      </c>
      <c r="E3" s="35" t="s">
        <v>7</v>
      </c>
      <c r="F3" s="36"/>
      <c r="G3" s="36"/>
      <c r="H3" s="36"/>
      <c r="I3" s="36"/>
      <c r="J3" s="36"/>
      <c r="K3" s="37"/>
    </row>
    <row r="4" spans="1:11" ht="15" thickBot="1" x14ac:dyDescent="0.35">
      <c r="E4" s="40" t="s">
        <v>2</v>
      </c>
      <c r="F4" s="41"/>
      <c r="G4" s="32" t="s">
        <v>10</v>
      </c>
      <c r="H4" s="33"/>
      <c r="I4" s="33"/>
      <c r="J4" s="33"/>
      <c r="K4" s="34"/>
    </row>
    <row r="5" spans="1:11" ht="15.6" thickTop="1" thickBot="1" x14ac:dyDescent="0.35">
      <c r="A5" s="38" t="s">
        <v>6</v>
      </c>
      <c r="B5" s="39"/>
      <c r="E5" s="19"/>
      <c r="F5" s="13">
        <f>B10</f>
        <v>4549000000</v>
      </c>
      <c r="G5" s="20">
        <v>1</v>
      </c>
      <c r="H5" s="21">
        <v>2</v>
      </c>
      <c r="I5" s="21">
        <v>3</v>
      </c>
      <c r="J5" s="21">
        <v>4</v>
      </c>
      <c r="K5" s="22">
        <v>5</v>
      </c>
    </row>
    <row r="6" spans="1:11" ht="15" customHeight="1" thickTop="1" x14ac:dyDescent="0.3">
      <c r="A6" s="6" t="s">
        <v>4</v>
      </c>
      <c r="B6" s="7">
        <v>3500</v>
      </c>
      <c r="E6" s="42" t="s">
        <v>9</v>
      </c>
      <c r="F6" s="14">
        <f>0.1</f>
        <v>0.1</v>
      </c>
      <c r="G6" s="23">
        <f t="dataTable" ref="G6:K15" dt2D="1" dtr="1" r1="B7" r2="B8"/>
        <v>205500000</v>
      </c>
      <c r="H6" s="24">
        <v>461000000</v>
      </c>
      <c r="I6" s="24">
        <v>716500000</v>
      </c>
      <c r="J6" s="24">
        <v>972000000</v>
      </c>
      <c r="K6" s="25">
        <v>1227500000</v>
      </c>
    </row>
    <row r="7" spans="1:11" x14ac:dyDescent="0.3">
      <c r="A7" s="6" t="s">
        <v>8</v>
      </c>
      <c r="B7" s="12">
        <v>2</v>
      </c>
      <c r="E7" s="43"/>
      <c r="F7" s="15">
        <f t="shared" ref="F7:F15" si="0">F6+0.1</f>
        <v>0.2</v>
      </c>
      <c r="G7" s="26">
        <v>461000000</v>
      </c>
      <c r="H7" s="27">
        <v>972000000</v>
      </c>
      <c r="I7" s="27">
        <v>1483000000</v>
      </c>
      <c r="J7" s="27">
        <v>1994000000</v>
      </c>
      <c r="K7" s="28">
        <v>2505000000</v>
      </c>
    </row>
    <row r="8" spans="1:11" x14ac:dyDescent="0.3">
      <c r="A8" s="8" t="s">
        <v>5</v>
      </c>
      <c r="B8" s="9">
        <v>0.9</v>
      </c>
      <c r="E8" s="43"/>
      <c r="F8" s="15">
        <f t="shared" si="0"/>
        <v>0.30000000000000004</v>
      </c>
      <c r="G8" s="26">
        <v>716500000.00000012</v>
      </c>
      <c r="H8" s="27">
        <v>1483000000.0000002</v>
      </c>
      <c r="I8" s="27">
        <v>2249500000.0000005</v>
      </c>
      <c r="J8" s="27">
        <v>3016000000.0000005</v>
      </c>
      <c r="K8" s="28">
        <v>3782500000.0000005</v>
      </c>
    </row>
    <row r="9" spans="1:11" ht="15" thickBot="1" x14ac:dyDescent="0.35">
      <c r="E9" s="43"/>
      <c r="F9" s="15">
        <f t="shared" si="0"/>
        <v>0.4</v>
      </c>
      <c r="G9" s="26">
        <v>972000000</v>
      </c>
      <c r="H9" s="27">
        <v>1994000000</v>
      </c>
      <c r="I9" s="27">
        <v>3016000000</v>
      </c>
      <c r="J9" s="27">
        <v>4038000000</v>
      </c>
      <c r="K9" s="28">
        <v>5060000000</v>
      </c>
    </row>
    <row r="10" spans="1:11" ht="15.6" thickTop="1" thickBot="1" x14ac:dyDescent="0.35">
      <c r="A10" s="10" t="s">
        <v>2</v>
      </c>
      <c r="B10" s="11">
        <f>B1*B2*(B8*B6*B7)-B3</f>
        <v>4549000000</v>
      </c>
      <c r="E10" s="43"/>
      <c r="F10" s="15">
        <f t="shared" si="0"/>
        <v>0.5</v>
      </c>
      <c r="G10" s="26">
        <v>1227500000</v>
      </c>
      <c r="H10" s="27">
        <v>2505000000</v>
      </c>
      <c r="I10" s="27">
        <v>3782500000</v>
      </c>
      <c r="J10" s="27">
        <v>5060000000</v>
      </c>
      <c r="K10" s="28">
        <v>6337500000</v>
      </c>
    </row>
    <row r="11" spans="1:11" ht="15" thickTop="1" x14ac:dyDescent="0.3">
      <c r="E11" s="43"/>
      <c r="F11" s="15">
        <f t="shared" si="0"/>
        <v>0.6</v>
      </c>
      <c r="G11" s="26">
        <v>1483000000</v>
      </c>
      <c r="H11" s="27">
        <v>3016000000</v>
      </c>
      <c r="I11" s="27">
        <v>4549000000</v>
      </c>
      <c r="J11" s="27">
        <v>6082000000</v>
      </c>
      <c r="K11" s="28">
        <v>7615000000</v>
      </c>
    </row>
    <row r="12" spans="1:11" x14ac:dyDescent="0.3">
      <c r="E12" s="43"/>
      <c r="F12" s="15">
        <f t="shared" si="0"/>
        <v>0.7</v>
      </c>
      <c r="G12" s="26">
        <v>1738500000</v>
      </c>
      <c r="H12" s="27">
        <v>3527000000</v>
      </c>
      <c r="I12" s="27">
        <v>5315500000</v>
      </c>
      <c r="J12" s="27">
        <v>7104000000</v>
      </c>
      <c r="K12" s="28">
        <v>8892500000</v>
      </c>
    </row>
    <row r="13" spans="1:11" x14ac:dyDescent="0.3">
      <c r="E13" s="43"/>
      <c r="F13" s="15">
        <f t="shared" si="0"/>
        <v>0.79999999999999993</v>
      </c>
      <c r="G13" s="26">
        <v>1993999999.9999998</v>
      </c>
      <c r="H13" s="27">
        <v>4037999999.9999995</v>
      </c>
      <c r="I13" s="27">
        <v>6081999999.999999</v>
      </c>
      <c r="J13" s="27">
        <v>8125999999.999999</v>
      </c>
      <c r="K13" s="28">
        <v>10169999999.999998</v>
      </c>
    </row>
    <row r="14" spans="1:11" x14ac:dyDescent="0.3">
      <c r="E14" s="43"/>
      <c r="F14" s="15">
        <f t="shared" si="0"/>
        <v>0.89999999999999991</v>
      </c>
      <c r="G14" s="26">
        <v>2249499999.9999995</v>
      </c>
      <c r="H14" s="27">
        <v>4548999999.999999</v>
      </c>
      <c r="I14" s="27">
        <v>6848499999.999999</v>
      </c>
      <c r="J14" s="27">
        <v>9147999999.9999981</v>
      </c>
      <c r="K14" s="28">
        <v>11447499999.999998</v>
      </c>
    </row>
    <row r="15" spans="1:11" x14ac:dyDescent="0.3">
      <c r="E15" s="44"/>
      <c r="F15" s="16">
        <f t="shared" si="0"/>
        <v>0.99999999999999989</v>
      </c>
      <c r="G15" s="29">
        <v>2504999999.9999995</v>
      </c>
      <c r="H15" s="30">
        <v>5059999999.999999</v>
      </c>
      <c r="I15" s="30">
        <v>7614999999.999999</v>
      </c>
      <c r="J15" s="30">
        <v>10169999999.999998</v>
      </c>
      <c r="K15" s="31">
        <v>12724999999.999998</v>
      </c>
    </row>
    <row r="16" spans="1:11" x14ac:dyDescent="0.3">
      <c r="E16" s="17"/>
    </row>
    <row r="20" spans="6:6" x14ac:dyDescent="0.3">
      <c r="F20" s="18"/>
    </row>
  </sheetData>
  <mergeCells count="5">
    <mergeCell ref="G4:K4"/>
    <mergeCell ref="E3:K3"/>
    <mergeCell ref="A5:B5"/>
    <mergeCell ref="E4:F4"/>
    <mergeCell ref="E6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4" x14ac:dyDescent="0.3"/>
  <cols>
    <col min="1" max="1" width="30.5546875" bestFit="1" customWidth="1"/>
    <col min="2" max="2" width="18.6640625" customWidth="1"/>
  </cols>
  <sheetData>
    <row r="1" spans="1:2" x14ac:dyDescent="0.3">
      <c r="A1" s="1" t="s">
        <v>0</v>
      </c>
      <c r="B1" s="2">
        <v>365</v>
      </c>
    </row>
    <row r="2" spans="1:2" x14ac:dyDescent="0.3">
      <c r="A2" s="3" t="s">
        <v>3</v>
      </c>
      <c r="B2" s="4">
        <v>2000</v>
      </c>
    </row>
    <row r="3" spans="1:2" x14ac:dyDescent="0.3">
      <c r="A3" s="1" t="s">
        <v>1</v>
      </c>
      <c r="B3" s="5">
        <v>50000000</v>
      </c>
    </row>
    <row r="5" spans="1:2" x14ac:dyDescent="0.3">
      <c r="A5" s="38" t="s">
        <v>6</v>
      </c>
      <c r="B5" s="39"/>
    </row>
    <row r="6" spans="1:2" x14ac:dyDescent="0.3">
      <c r="A6" s="6" t="s">
        <v>4</v>
      </c>
      <c r="B6" s="7">
        <v>3500</v>
      </c>
    </row>
    <row r="7" spans="1:2" x14ac:dyDescent="0.3">
      <c r="A7" s="6" t="s">
        <v>8</v>
      </c>
      <c r="B7" s="12">
        <v>5</v>
      </c>
    </row>
    <row r="8" spans="1:2" x14ac:dyDescent="0.3">
      <c r="A8" s="8" t="s">
        <v>5</v>
      </c>
      <c r="B8" s="9">
        <v>0.5</v>
      </c>
    </row>
    <row r="9" spans="1:2" ht="15" thickBot="1" x14ac:dyDescent="0.35"/>
    <row r="10" spans="1:2" ht="15.6" thickTop="1" thickBot="1" x14ac:dyDescent="0.35">
      <c r="A10" s="10" t="s">
        <v>2</v>
      </c>
      <c r="B10" s="11">
        <f>B1*B2*(B8*B6*B7)-B3</f>
        <v>6337500000</v>
      </c>
    </row>
    <row r="11" spans="1:2" ht="15" thickTop="1" x14ac:dyDescent="0.3"/>
  </sheetData>
  <scenarios current="0" show="0" sqref="B10">
    <scenario name="Малое число посетителей" locked="1" count="1" user="Денис" comment="Автор: Денис , 10.06.2023">
      <inputCells r="B8" val="0,5" numFmtId="10"/>
    </scenario>
    <scenario name="Вероятное число посетителей" locked="1" count="1" user="Денис" comment="Автор: Денис , 10.06.2023">
      <inputCells r="B8" val="0,75" numFmtId="10"/>
    </scenario>
    <scenario name="Большое число посетителей" locked="1" count="1" user="Денис" comment="Автор: Денис , 10.06.2023">
      <inputCells r="B8" val="0,9" numFmtId="10"/>
    </scenario>
  </scenarios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4156-DAD9-4CAF-A53C-5079EC97DF8B}">
  <sheetPr>
    <outlinePr summaryBelow="0"/>
  </sheetPr>
  <dimension ref="B1:G11"/>
  <sheetViews>
    <sheetView showGridLines="0" workbookViewId="0">
      <selection activeCell="F15" sqref="F15"/>
    </sheetView>
  </sheetViews>
  <sheetFormatPr defaultRowHeight="14.4" outlineLevelRow="1" outlineLevelCol="1" x14ac:dyDescent="0.3"/>
  <cols>
    <col min="2" max="2" width="12.44140625" customWidth="1"/>
    <col min="3" max="3" width="13.21875" customWidth="1"/>
    <col min="4" max="7" width="25.44140625" bestFit="1" customWidth="1" outlineLevel="1"/>
  </cols>
  <sheetData>
    <row r="1" spans="2:7" ht="15" thickBot="1" x14ac:dyDescent="0.35"/>
    <row r="2" spans="2:7" ht="15.6" x14ac:dyDescent="0.3">
      <c r="B2" s="50" t="s">
        <v>15</v>
      </c>
      <c r="C2" s="50"/>
      <c r="D2" s="55"/>
      <c r="E2" s="55"/>
      <c r="F2" s="55"/>
      <c r="G2" s="55"/>
    </row>
    <row r="3" spans="2:7" ht="15.6" collapsed="1" x14ac:dyDescent="0.3">
      <c r="B3" s="49"/>
      <c r="C3" s="49"/>
      <c r="D3" s="56" t="s">
        <v>17</v>
      </c>
      <c r="E3" s="56" t="s">
        <v>11</v>
      </c>
      <c r="F3" s="56" t="s">
        <v>13</v>
      </c>
      <c r="G3" s="56" t="s">
        <v>14</v>
      </c>
    </row>
    <row r="4" spans="2:7" hidden="1" outlineLevel="1" x14ac:dyDescent="0.3">
      <c r="B4" s="52"/>
      <c r="C4" s="52"/>
      <c r="D4" s="46"/>
      <c r="E4" s="58" t="s">
        <v>12</v>
      </c>
      <c r="F4" s="58" t="s">
        <v>12</v>
      </c>
      <c r="G4" s="58" t="s">
        <v>12</v>
      </c>
    </row>
    <row r="5" spans="2:7" x14ac:dyDescent="0.3">
      <c r="B5" s="53" t="s">
        <v>16</v>
      </c>
      <c r="C5" s="53"/>
      <c r="D5" s="51"/>
      <c r="E5" s="51"/>
      <c r="F5" s="51"/>
      <c r="G5" s="51"/>
    </row>
    <row r="6" spans="2:7" outlineLevel="1" x14ac:dyDescent="0.3">
      <c r="B6" s="59" t="s">
        <v>22</v>
      </c>
      <c r="C6" s="59"/>
      <c r="D6" s="47">
        <v>0.5</v>
      </c>
      <c r="E6" s="57">
        <v>0.5</v>
      </c>
      <c r="F6" s="57">
        <v>0.75</v>
      </c>
      <c r="G6" s="57">
        <v>0.9</v>
      </c>
    </row>
    <row r="7" spans="2:7" x14ac:dyDescent="0.3">
      <c r="B7" s="53" t="s">
        <v>18</v>
      </c>
      <c r="C7" s="53"/>
      <c r="D7" s="51"/>
      <c r="E7" s="51"/>
      <c r="F7" s="51"/>
      <c r="G7" s="51"/>
    </row>
    <row r="8" spans="2:7" ht="15" outlineLevel="1" thickBot="1" x14ac:dyDescent="0.35">
      <c r="B8" s="54"/>
      <c r="C8" s="54" t="s">
        <v>23</v>
      </c>
      <c r="D8" s="48">
        <v>6337500000</v>
      </c>
      <c r="E8" s="48">
        <v>6337500000</v>
      </c>
      <c r="F8" s="48">
        <v>9531250000</v>
      </c>
      <c r="G8" s="48">
        <v>11447500000</v>
      </c>
    </row>
    <row r="9" spans="2:7" x14ac:dyDescent="0.3">
      <c r="B9" t="s">
        <v>19</v>
      </c>
    </row>
    <row r="10" spans="2:7" x14ac:dyDescent="0.3">
      <c r="B10" t="s">
        <v>20</v>
      </c>
    </row>
    <row r="11" spans="2:7" x14ac:dyDescent="0.3">
      <c r="B11" t="s">
        <v>21</v>
      </c>
    </row>
  </sheetData>
  <mergeCells count="1"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tabSelected="1" workbookViewId="0">
      <selection activeCell="B6" sqref="B6"/>
    </sheetView>
  </sheetViews>
  <sheetFormatPr defaultRowHeight="14.4" x14ac:dyDescent="0.3"/>
  <cols>
    <col min="1" max="1" width="19.77734375" bestFit="1" customWidth="1"/>
    <col min="2" max="2" width="15.77734375" style="27" customWidth="1"/>
    <col min="3" max="3" width="11.44140625" bestFit="1" customWidth="1"/>
    <col min="5" max="5" width="16.21875" customWidth="1"/>
  </cols>
  <sheetData>
    <row r="2" spans="1:2" x14ac:dyDescent="0.3">
      <c r="A2" s="86" t="s">
        <v>45</v>
      </c>
      <c r="B2" s="27">
        <v>5000000</v>
      </c>
    </row>
    <row r="3" spans="1:2" x14ac:dyDescent="0.3">
      <c r="A3" s="86" t="s">
        <v>46</v>
      </c>
      <c r="B3" s="87">
        <v>20</v>
      </c>
    </row>
    <row r="4" spans="1:2" x14ac:dyDescent="0.3">
      <c r="A4" s="86" t="s">
        <v>24</v>
      </c>
      <c r="B4" s="60">
        <v>1.8000002764158776E-2</v>
      </c>
    </row>
    <row r="5" spans="1:2" x14ac:dyDescent="0.3">
      <c r="A5" s="86" t="s">
        <v>47</v>
      </c>
      <c r="B5" s="45">
        <f>12*B4</f>
        <v>0.21600003316990529</v>
      </c>
    </row>
    <row r="6" spans="1:2" x14ac:dyDescent="0.3">
      <c r="A6" s="86" t="s">
        <v>48</v>
      </c>
      <c r="B6" s="27">
        <f>B2*B4/1-(1+B4)^-(B3*12)</f>
        <v>89999.999999999782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DEA0-91B6-47A1-AE9C-D3CD56A72829}">
  <dimension ref="A1:J13"/>
  <sheetViews>
    <sheetView workbookViewId="0">
      <selection activeCell="E13" sqref="E13"/>
    </sheetView>
  </sheetViews>
  <sheetFormatPr defaultRowHeight="14.4" x14ac:dyDescent="0.3"/>
  <cols>
    <col min="1" max="1" width="10.88671875" bestFit="1" customWidth="1"/>
    <col min="2" max="2" width="13.5546875" bestFit="1" customWidth="1"/>
    <col min="3" max="3" width="16.77734375" bestFit="1" customWidth="1"/>
    <col min="4" max="4" width="11.44140625" customWidth="1"/>
    <col min="5" max="5" width="15.109375" customWidth="1"/>
    <col min="7" max="7" width="11.21875" customWidth="1"/>
    <col min="8" max="8" width="13.5546875" bestFit="1" customWidth="1"/>
    <col min="9" max="9" width="16.77734375" bestFit="1" customWidth="1"/>
    <col min="10" max="10" width="12" bestFit="1" customWidth="1"/>
  </cols>
  <sheetData>
    <row r="1" spans="1:10" x14ac:dyDescent="0.3">
      <c r="A1" s="81" t="s">
        <v>26</v>
      </c>
      <c r="B1" s="81"/>
      <c r="C1" s="81"/>
    </row>
    <row r="2" spans="1:10" x14ac:dyDescent="0.3">
      <c r="A2" s="2" t="s">
        <v>27</v>
      </c>
      <c r="B2" s="61" t="s">
        <v>34</v>
      </c>
      <c r="C2" s="61" t="s">
        <v>35</v>
      </c>
      <c r="G2" s="82" t="s">
        <v>30</v>
      </c>
      <c r="H2" s="82"/>
      <c r="I2" s="82"/>
    </row>
    <row r="3" spans="1:10" x14ac:dyDescent="0.3">
      <c r="A3" s="63" t="s">
        <v>36</v>
      </c>
      <c r="B3" s="83">
        <v>0.2</v>
      </c>
      <c r="C3" s="83">
        <v>0.04</v>
      </c>
      <c r="G3" s="2" t="s">
        <v>27</v>
      </c>
      <c r="H3" s="61" t="s">
        <v>34</v>
      </c>
      <c r="I3" s="61" t="s">
        <v>35</v>
      </c>
    </row>
    <row r="4" spans="1:10" x14ac:dyDescent="0.3">
      <c r="A4" s="63" t="s">
        <v>37</v>
      </c>
      <c r="B4" s="83">
        <v>0.3</v>
      </c>
      <c r="C4" s="83">
        <v>5.5E-2</v>
      </c>
      <c r="G4" s="63" t="s">
        <v>36</v>
      </c>
      <c r="H4" s="83">
        <v>0</v>
      </c>
      <c r="I4" s="83">
        <v>600</v>
      </c>
    </row>
    <row r="5" spans="1:10" x14ac:dyDescent="0.3">
      <c r="A5" s="4" t="s">
        <v>38</v>
      </c>
      <c r="B5" s="84">
        <v>0.24</v>
      </c>
      <c r="C5" s="84">
        <v>0.04</v>
      </c>
      <c r="G5" s="63" t="s">
        <v>37</v>
      </c>
      <c r="H5" s="83">
        <v>0</v>
      </c>
      <c r="I5" s="83">
        <v>1594.9999999999998</v>
      </c>
    </row>
    <row r="6" spans="1:10" x14ac:dyDescent="0.3">
      <c r="A6" s="64" t="s">
        <v>32</v>
      </c>
      <c r="B6" s="65"/>
      <c r="C6" s="66" t="s">
        <v>27</v>
      </c>
      <c r="D6" s="67" t="s">
        <v>2</v>
      </c>
      <c r="G6" s="4" t="s">
        <v>38</v>
      </c>
      <c r="H6" s="84">
        <v>0</v>
      </c>
      <c r="I6" s="84">
        <v>440</v>
      </c>
    </row>
    <row r="7" spans="1:10" x14ac:dyDescent="0.3">
      <c r="A7" s="68" t="s">
        <v>42</v>
      </c>
      <c r="B7" s="69"/>
      <c r="C7" s="70" t="s">
        <v>39</v>
      </c>
      <c r="D7" s="71">
        <v>800</v>
      </c>
      <c r="G7" s="76" t="s">
        <v>25</v>
      </c>
      <c r="H7" s="76">
        <f>SUM(H4:H6)</f>
        <v>0</v>
      </c>
      <c r="I7" s="76">
        <f>SUM(I4:I6)</f>
        <v>2635</v>
      </c>
    </row>
    <row r="8" spans="1:10" x14ac:dyDescent="0.3">
      <c r="A8" s="68" t="s">
        <v>43</v>
      </c>
      <c r="B8" s="69"/>
      <c r="C8" s="70" t="s">
        <v>37</v>
      </c>
      <c r="D8" s="71">
        <v>1100</v>
      </c>
      <c r="G8" s="82" t="s">
        <v>33</v>
      </c>
      <c r="H8" s="82"/>
      <c r="I8" s="82"/>
    </row>
    <row r="9" spans="1:10" x14ac:dyDescent="0.3">
      <c r="A9" s="72" t="s">
        <v>44</v>
      </c>
      <c r="B9" s="73"/>
      <c r="C9" s="74" t="s">
        <v>38</v>
      </c>
      <c r="D9" s="75">
        <v>900</v>
      </c>
      <c r="G9" s="2" t="s">
        <v>27</v>
      </c>
      <c r="H9" s="61" t="s">
        <v>28</v>
      </c>
      <c r="I9" s="61" t="s">
        <v>29</v>
      </c>
      <c r="J9" s="76" t="s">
        <v>25</v>
      </c>
    </row>
    <row r="10" spans="1:10" x14ac:dyDescent="0.3">
      <c r="A10" s="77" t="s">
        <v>40</v>
      </c>
      <c r="B10" s="78"/>
      <c r="G10" s="63" t="s">
        <v>36</v>
      </c>
      <c r="H10" s="85">
        <f>H4/B3</f>
        <v>0</v>
      </c>
      <c r="I10" s="85">
        <f>I4/C3</f>
        <v>15000</v>
      </c>
      <c r="J10" s="76">
        <f>SUM(H10:I10)</f>
        <v>15000</v>
      </c>
    </row>
    <row r="11" spans="1:10" ht="15" thickBot="1" x14ac:dyDescent="0.35">
      <c r="A11" s="79"/>
      <c r="B11" s="80"/>
      <c r="G11" s="63" t="s">
        <v>37</v>
      </c>
      <c r="H11" s="85">
        <f t="shared" ref="H11:H12" si="0">H5/B4</f>
        <v>0</v>
      </c>
      <c r="I11" s="85">
        <f t="shared" ref="I11:I12" si="1">I5/C4</f>
        <v>28999.999999999996</v>
      </c>
      <c r="J11" s="76">
        <f>SUM(H11:I11)</f>
        <v>28999.999999999996</v>
      </c>
    </row>
    <row r="12" spans="1:10" ht="15.6" thickTop="1" thickBot="1" x14ac:dyDescent="0.35">
      <c r="A12" s="77" t="s">
        <v>41</v>
      </c>
      <c r="B12" s="78"/>
      <c r="D12" s="10" t="s">
        <v>31</v>
      </c>
      <c r="E12" s="62">
        <f>J10*D7+J11*D8+J12*D9</f>
        <v>53800000</v>
      </c>
      <c r="G12" s="4" t="s">
        <v>38</v>
      </c>
      <c r="H12" s="85">
        <f t="shared" si="0"/>
        <v>0</v>
      </c>
      <c r="I12" s="85">
        <f t="shared" si="1"/>
        <v>11000</v>
      </c>
      <c r="J12" s="76">
        <f>SUM(H12:I12)</f>
        <v>11000</v>
      </c>
    </row>
    <row r="13" spans="1:10" ht="15" thickTop="1" x14ac:dyDescent="0.3">
      <c r="A13" s="79"/>
      <c r="B13" s="80"/>
    </row>
  </sheetData>
  <mergeCells count="9">
    <mergeCell ref="A9:B9"/>
    <mergeCell ref="A10:B11"/>
    <mergeCell ref="A12:B13"/>
    <mergeCell ref="A1:C1"/>
    <mergeCell ref="G2:I2"/>
    <mergeCell ref="A6:B6"/>
    <mergeCell ref="A7:B7"/>
    <mergeCell ref="A8:B8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1.2</vt:lpstr>
      <vt:lpstr>Структура сценария</vt:lpstr>
      <vt:lpstr>Задание 2</vt:lpstr>
      <vt:lpstr>Задание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2012-10-24T11:40:59Z</dcterms:created>
  <dcterms:modified xsi:type="dcterms:W3CDTF">2023-06-10T10:30:01Z</dcterms:modified>
</cp:coreProperties>
</file>