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27332a59133ece/Desktop/Analysis Projects/Crowdfunding-Analysis/excel-challenge/"/>
    </mc:Choice>
  </mc:AlternateContent>
  <xr:revisionPtr revIDLastSave="484" documentId="8_{8379E1BE-E21A-45FC-B954-9DB23EA13F0E}" xr6:coauthVersionLast="47" xr6:coauthVersionMax="47" xr10:uidLastSave="{C784D787-BA50-435B-9B64-95733DB39487}"/>
  <bookViews>
    <workbookView xWindow="-110" yWindow="-110" windowWidth="25180" windowHeight="16140" xr2:uid="{00000000-000D-0000-FFFF-FFFF00000000}"/>
  </bookViews>
  <sheets>
    <sheet name="Crowdfunding" sheetId="1" r:id="rId1"/>
    <sheet name="Sheet1" sheetId="3" r:id="rId2"/>
    <sheet name="Sheet2" sheetId="5" r:id="rId3"/>
    <sheet name="Sheet3" sheetId="7" r:id="rId4"/>
    <sheet name="Sheet4" sheetId="8" r:id="rId5"/>
    <sheet name="Sheet5" sheetId="9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9" l="1"/>
  <c r="K6" i="9"/>
  <c r="K5" i="9"/>
  <c r="K4" i="9"/>
  <c r="K3" i="9"/>
  <c r="K2" i="9"/>
  <c r="H7" i="9"/>
  <c r="H6" i="9"/>
  <c r="H5" i="9"/>
  <c r="H4" i="9"/>
  <c r="H3" i="9"/>
  <c r="H2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E9" i="8" s="1"/>
  <c r="B8" i="8"/>
  <c r="E8" i="8" s="1"/>
  <c r="B7" i="8"/>
  <c r="E7" i="8" s="1"/>
  <c r="B6" i="8"/>
  <c r="B5" i="8"/>
  <c r="B4" i="8"/>
  <c r="B3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8" l="1"/>
  <c r="G10" i="8" s="1"/>
  <c r="H7" i="8"/>
  <c r="H8" i="8"/>
  <c r="H9" i="8"/>
  <c r="G8" i="8"/>
  <c r="G6" i="8"/>
  <c r="F11" i="8"/>
  <c r="G7" i="8"/>
  <c r="G9" i="8"/>
  <c r="E2" i="8"/>
  <c r="F2" i="8" s="1"/>
  <c r="E6" i="8"/>
  <c r="F6" i="8" s="1"/>
  <c r="F10" i="8"/>
  <c r="E13" i="8"/>
  <c r="G13" i="8" s="1"/>
  <c r="E5" i="8"/>
  <c r="G5" i="8" s="1"/>
  <c r="F9" i="8"/>
  <c r="E12" i="8"/>
  <c r="H12" i="8" s="1"/>
  <c r="E4" i="8"/>
  <c r="H4" i="8" s="1"/>
  <c r="F8" i="8"/>
  <c r="E11" i="8"/>
  <c r="H11" i="8" s="1"/>
  <c r="E3" i="8"/>
  <c r="H3" i="8" s="1"/>
  <c r="F7" i="8"/>
  <c r="G11" i="8" l="1"/>
  <c r="F3" i="8"/>
  <c r="G12" i="8"/>
  <c r="H10" i="8"/>
  <c r="H13" i="8"/>
  <c r="G3" i="8"/>
  <c r="F12" i="8"/>
  <c r="F13" i="8"/>
  <c r="G4" i="8"/>
  <c r="G2" i="8"/>
  <c r="F5" i="8"/>
  <c r="H6" i="8"/>
  <c r="H5" i="8"/>
  <c r="F4" i="8"/>
  <c r="H2" i="8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<sst xmlns="http://schemas.openxmlformats.org/spreadsheetml/2006/main" count="9068" uniqueCount="2114">
  <si>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</si>
  <si>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</si>
  <si>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</si>
  <si>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</si>
  <si>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</si>
  <si>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</si>
  <si>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</si>
  <si>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</si>
  <si>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</si>
  <si>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</si>
  <si>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</si>
  <si>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</si>
  <si>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</si>
  <si>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</si>
  <si>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</si>
  <si>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</si>
  <si>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</si>
  <si>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</si>
  <si>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</si>
  <si>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</si>
  <si>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</si>
  <si>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</si>
  <si>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</si>
  <si>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</si>
  <si>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</si>
  <si>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</si>
  <si>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</si>
  <si>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</si>
  <si>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</si>
  <si>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</si>
  <si>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</si>
  <si>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</si>
  <si>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</si>
  <si>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</si>
  <si>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</si>
  <si>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</si>
  <si>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</si>
  <si>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</si>
  <si>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</si>
  <si>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</si>
  <si>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</si>
  <si>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</si>
  <si>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</si>
  <si>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</si>
  <si>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</si>
  <si>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</si>
  <si>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</si>
  <si>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</si>
  <si>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</si>
  <si>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</si>
  <si>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</si>
  <si>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</si>
  <si>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</si>
  <si>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</si>
  <si>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</si>
  <si>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</si>
  <si>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</si>
  <si>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</si>
  <si>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</si>
  <si>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</si>
  <si>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</si>
  <si>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</si>
  <si>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</si>
  <si>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</si>
  <si>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</si>
  <si>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</si>
  <si>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</si>
  <si>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</si>
  <si>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</si>
  <si>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</si>
  <si>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</si>
  <si>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</si>
  <si>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</si>
  <si>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</si>
  <si>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</si>
  <si>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</si>
  <si>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</si>
  <si>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</si>
  <si>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</si>
  <si>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</si>
  <si>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</si>
  <si>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</si>
  <si>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</si>
  <si>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</si>
  <si>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</si>
  <si>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</si>
  <si>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</si>
  <si>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</si>
  <si>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</si>
  <si>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</si>
  <si>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</si>
  <si>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</si>
  <si>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</si>
  <si>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</si>
  <si>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</si>
  <si>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</si>
  <si>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</si>
  <si>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</si>
  <si>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</si>
  <si>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</si>
  <si>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</si>
  <si>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</si>
  <si>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</si>
  <si>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</si>
  <si>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</si>
  <si>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</si>
  <si>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</si>
  <si>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</si>
  <si>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</si>
  <si>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</si>
  <si>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</si>
  <si>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</si>
  <si>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</si>
  <si>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</si>
  <si>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</si>
  <si>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</si>
  <si>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</si>
  <si>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</si>
  <si>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</si>
  <si>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</si>
  <si>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</si>
  <si>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</si>
  <si>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</si>
  <si>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</si>
  <si>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</si>
  <si>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</si>
  <si>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</si>
  <si>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</si>
  <si>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</si>
  <si>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</si>
  <si>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</si>
  <si>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</si>
  <si>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</si>
  <si>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</si>
  <si>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</si>
  <si>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</si>
  <si>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</si>
  <si>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</si>
  <si>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</si>
  <si>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</si>
  <si>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</si>
  <si>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</si>
  <si>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</si>
  <si>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</si>
  <si>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</si>
  <si>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</si>
  <si>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</si>
  <si>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</si>
  <si>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</si>
  <si>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</si>
  <si>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</si>
  <si>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</si>
  <si>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</si>
  <si>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</si>
  <si>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</si>
  <si>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</si>
  <si>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</si>
  <si>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</si>
  <si>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</si>
  <si>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</si>
  <si>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</si>
  <si>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</si>
  <si>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</si>
  <si>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</si>
  <si>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</si>
  <si>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</si>
  <si>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</si>
  <si>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</si>
  <si>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</si>
  <si>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</si>
  <si>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</si>
  <si>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</si>
  <si>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</si>
  <si>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</si>
  <si>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</si>
  <si>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</si>
  <si>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</si>
  <si>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</si>
  <si>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</si>
  <si>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</si>
  <si>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</si>
  <si>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</si>
  <si>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</si>
  <si>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</si>
  <si>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</si>
  <si>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</si>
  <si>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</si>
  <si>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</si>
  <si>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</si>
  <si>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</si>
  <si>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</si>
  <si>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</si>
  <si>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</si>
  <si>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</si>
  <si>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</si>
  <si>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</si>
  <si>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</si>
  <si>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</si>
  <si>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</si>
  <si>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</si>
  <si>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</si>
  <si>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</si>
  <si>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</si>
  <si>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</si>
  <si>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</si>
  <si>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</si>
  <si>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</si>
  <si>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</si>
  <si>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</si>
  <si>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</si>
  <si>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</si>
  <si>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</si>
  <si>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</si>
  <si>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</si>
  <si>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</si>
  <si>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</si>
  <si>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</si>
  <si>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</si>
  <si>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</si>
  <si>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</si>
  <si>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</si>
  <si>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</si>
  <si>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</si>
  <si>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</si>
  <si>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</si>
  <si>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</si>
  <si>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</si>
  <si>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</si>
  <si>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</si>
  <si>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</si>
  <si>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</si>
  <si>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</si>
  <si>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</si>
  <si>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</si>
  <si>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</si>
  <si>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</si>
  <si>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</si>
  <si>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</si>
  <si>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</si>
  <si>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</si>
  <si>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</si>
  <si>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</si>
  <si>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</si>
  <si>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</si>
  <si>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</si>
  <si>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</si>
  <si>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</si>
  <si>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</si>
  <si>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</si>
  <si>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</si>
  <si>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</si>
  <si>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</si>
  <si>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</si>
  <si>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</si>
  <si>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</si>
  <si>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</si>
  <si>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</si>
  <si>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</si>
  <si>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</si>
  <si>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</si>
  <si>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</si>
  <si>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</si>
  <si>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</si>
  <si>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</si>
  <si>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</si>
  <si>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</si>
  <si>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</si>
  <si>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</si>
  <si>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</si>
  <si>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</si>
  <si>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</si>
  <si>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</si>
  <si>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</si>
  <si>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</si>
  <si>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</si>
  <si>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</si>
  <si>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</si>
  <si>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</si>
  <si>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</si>
  <si>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</si>
  <si>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</si>
  <si>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</si>
  <si>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</si>
  <si>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</si>
  <si>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</si>
  <si>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</si>
  <si>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</si>
  <si>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</si>
  <si>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</si>
  <si>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</si>
  <si>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</si>
  <si>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</si>
  <si>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</si>
  <si>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</si>
  <si>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</si>
  <si>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</si>
  <si>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</si>
  <si>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</si>
  <si>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</si>
  <si>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</si>
  <si>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</si>
  <si>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</si>
  <si>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</si>
  <si>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</si>
  <si>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</si>
  <si>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</si>
  <si>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</si>
  <si>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</si>
  <si>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</si>
  <si>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</si>
  <si>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</si>
  <si>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</si>
  <si>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</si>
  <si>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</si>
  <si>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</si>
  <si>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</si>
  <si>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</si>
  <si>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</si>
  <si>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</si>
  <si>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</si>
  <si>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</si>
  <si>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</si>
  <si>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</si>
  <si>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</si>
  <si>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</si>
  <si>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</si>
  <si>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</si>
  <si>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</si>
  <si>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</si>
  <si>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</si>
  <si>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</si>
  <si>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</si>
  <si>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</si>
  <si>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</si>
  <si>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</si>
  <si>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</si>
  <si>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</si>
  <si>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</si>
  <si>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</si>
  <si>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</si>
  <si>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</si>
  <si>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</si>
  <si>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</si>
  <si>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</si>
  <si>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</si>
  <si>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</si>
  <si>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</si>
  <si>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</si>
  <si>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</si>
  <si>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</si>
  <si>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</si>
  <si>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</si>
  <si>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</si>
  <si>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</si>
  <si>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</si>
  <si>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</si>
  <si>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</si>
  <si>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</si>
  <si>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</si>
  <si>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</si>
  <si>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</si>
  <si>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</si>
  <si>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</si>
  <si>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</si>
  <si>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</si>
  <si>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</si>
  <si>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</si>
  <si>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</si>
  <si>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</si>
  <si>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</si>
  <si>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</si>
  <si>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</si>
  <si>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</si>
  <si>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</si>
  <si>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</si>
  <si>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</si>
  <si>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</si>
  <si>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</si>
  <si>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</si>
  <si>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</si>
  <si>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</si>
  <si>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</si>
  <si>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</si>
  <si>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</si>
  <si>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</si>
  <si>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</si>
  <si>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</si>
  <si>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</si>
  <si>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</si>
  <si>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</si>
  <si>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</si>
  <si>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</si>
  <si>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</si>
  <si>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</si>
  <si>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</si>
  <si>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</si>
  <si>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</si>
  <si>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</si>
  <si>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</si>
  <si>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</si>
  <si>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</si>
  <si>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</si>
  <si>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</si>
  <si>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</si>
  <si>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</si>
  <si>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</si>
  <si>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</si>
  <si>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</si>
  <si>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</si>
  <si>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</si>
  <si>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</si>
  <si>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</si>
  <si>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</si>
  <si>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</si>
  <si>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</si>
  <si>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</si>
  <si>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</si>
  <si>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</si>
  <si>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</si>
  <si>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</si>
  <si>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</si>
  <si>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</si>
  <si>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</si>
  <si>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</si>
  <si>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</si>
  <si>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</si>
  <si>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</si>
  <si>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</si>
  <si>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</si>
  <si>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</si>
  <si>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</si>
  <si>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</si>
  <si>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</si>
  <si>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</si>
  <si>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</si>
  <si>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</si>
  <si>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</si>
  <si>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</si>
  <si>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</si>
  <si>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</si>
  <si>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</si>
  <si>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</si>
  <si>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</si>
  <si>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</si>
  <si>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</si>
  <si>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</si>
  <si>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</si>
  <si>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</si>
  <si>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</si>
  <si>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</si>
  <si>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</si>
  <si>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</si>
  <si>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</si>
  <si>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</si>
  <si>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</si>
  <si>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</si>
  <si>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</si>
  <si>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</si>
  <si>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</si>
  <si>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</si>
  <si>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</si>
  <si>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</si>
  <si>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</si>
  <si>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</si>
  <si>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</si>
  <si>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</si>
  <si>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</si>
  <si>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</si>
  <si>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</si>
  <si>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</si>
  <si>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</si>
  <si>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</si>
  <si>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</si>
  <si>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</si>
  <si>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</si>
  <si>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</si>
  <si>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</si>
  <si>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</si>
  <si>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</si>
  <si>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</si>
  <si>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</si>
  <si>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</si>
  <si>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</si>
  <si>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</si>
  <si>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</si>
  <si>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</si>
  <si>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</si>
  <si>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</si>
  <si>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</si>
  <si>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</si>
  <si>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</si>
  <si>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</si>
  <si>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</si>
  <si>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</si>
  <si>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</si>
  <si>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</si>
  <si>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</si>
  <si>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</si>
  <si>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</si>
  <si>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</si>
  <si>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</si>
  <si>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</si>
  <si>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</si>
  <si>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</si>
  <si>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</si>
  <si>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</si>
  <si>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</si>
  <si>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</si>
  <si>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</si>
  <si>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</si>
  <si>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</si>
  <si>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</si>
  <si>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</si>
  <si>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</si>
  <si>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</si>
  <si>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</si>
  <si>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</si>
  <si>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</si>
  <si>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</si>
  <si>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</si>
  <si>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</si>
  <si>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</si>
  <si>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</si>
  <si>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</si>
  <si>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</si>
  <si>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</si>
  <si>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</si>
  <si>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</si>
  <si>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</si>
  <si>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</si>
  <si>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</si>
  <si>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</si>
  <si>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</si>
  <si>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</si>
  <si>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</si>
  <si>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</si>
  <si>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</si>
  <si>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</si>
  <si>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</si>
  <si>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</si>
  <si>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</si>
  <si>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</si>
  <si>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</si>
  <si>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</si>
  <si>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</si>
  <si>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</si>
  <si>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</si>
  <si>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</si>
  <si>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</si>
  <si>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</si>
  <si>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</si>
  <si>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</si>
  <si>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</si>
  <si>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</si>
  <si>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</si>
  <si>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</si>
  <si>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</si>
  <si>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</si>
  <si>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</si>
  <si>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</si>
  <si>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</si>
  <si>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</si>
  <si>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</si>
  <si>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</si>
  <si>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</si>
  <si>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</si>
  <si>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</si>
  <si>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</si>
  <si>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</si>
  <si>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</si>
  <si>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</si>
  <si>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</si>
  <si>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</si>
  <si>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</si>
  <si>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</si>
  <si>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</si>
  <si>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</si>
  <si>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</si>
  <si>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</si>
  <si>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</si>
  <si>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</si>
  <si>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</si>
  <si>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</si>
  <si>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</si>
  <si>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</si>
  <si>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</si>
  <si>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</si>
  <si>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</si>
  <si>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</si>
  <si>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</si>
  <si>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</si>
  <si>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</si>
  <si>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</si>
  <si>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</si>
  <si>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</si>
  <si>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</si>
  <si>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</si>
  <si>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</si>
  <si>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</si>
  <si>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</si>
  <si>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</si>
  <si>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</si>
  <si>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</si>
  <si>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</si>
  <si>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</si>
  <si>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</si>
  <si>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</si>
  <si>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</si>
  <si>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</si>
  <si>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</si>
  <si>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</si>
  <si>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</si>
  <si>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</si>
  <si>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</si>
  <si>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</si>
  <si>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</si>
  <si>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</si>
  <si>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</si>
  <si>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</si>
  <si>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</si>
  <si>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</si>
  <si>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</si>
  <si>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</si>
  <si>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</si>
  <si>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</si>
  <si>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</si>
  <si>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</si>
  <si>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</si>
  <si>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</si>
  <si>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</si>
  <si>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</si>
  <si>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</si>
  <si>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</si>
  <si>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</si>
  <si>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</si>
  <si>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</si>
  <si>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</si>
  <si>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</si>
  <si>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</si>
  <si>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</si>
  <si>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</si>
  <si>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</si>
  <si>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</si>
  <si>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</si>
  <si>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</si>
  <si>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</si>
  <si>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</si>
  <si>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</si>
  <si>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</si>
  <si>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</si>
  <si>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</si>
  <si>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</si>
  <si>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</si>
  <si>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</si>
  <si>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</si>
  <si>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</si>
  <si>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</si>
  <si>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</si>
  <si>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</si>
  <si>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</si>
  <si>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</si>
  <si>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</si>
  <si>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</si>
  <si>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</si>
  <si>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</si>
  <si>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</si>
  <si>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</si>
  <si>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</si>
  <si>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</si>
  <si>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</si>
  <si>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</si>
  <si>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</si>
  <si>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</si>
  <si>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</si>
  <si>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</si>
  <si>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</si>
  <si>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</si>
  <si>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</si>
  <si>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</si>
  <si>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</si>
  <si>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</si>
  <si>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</si>
  <si>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</si>
  <si>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</si>
  <si>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</si>
  <si>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</si>
  <si>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</si>
  <si>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</si>
  <si>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</si>
  <si>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</si>
  <si>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</si>
  <si>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</si>
  <si>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</si>
  <si>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</si>
  <si>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</si>
  <si>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</si>
  <si>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</si>
  <si>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</si>
  <si>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</si>
  <si>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</si>
  <si>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</si>
  <si>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</si>
  <si>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</si>
  <si>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</si>
  <si>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</si>
  <si>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</si>
  <si>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</si>
  <si>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</si>
  <si>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</si>
  <si>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</si>
  <si>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</si>
  <si>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</si>
  <si>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</si>
  <si>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</si>
  <si>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</si>
  <si>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</si>
  <si>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</si>
  <si>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</si>
  <si>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</si>
  <si>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</si>
  <si>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</si>
  <si>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</si>
  <si>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</si>
  <si>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</si>
  <si>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</si>
  <si>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</si>
  <si>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</si>
  <si>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</si>
  <si>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</si>
  <si>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</si>
  <si>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</si>
  <si>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</si>
  <si>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</si>
  <si>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</si>
  <si>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</si>
  <si>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</si>
  <si>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</si>
  <si>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</si>
  <si>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</si>
  <si>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</si>
  <si>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</si>
  <si>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</si>
  <si>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</si>
  <si>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</si>
  <si>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</si>
  <si>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</si>
  <si>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</si>
  <si>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</si>
  <si>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</si>
  <si>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</si>
  <si>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</si>
  <si>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</si>
  <si>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</si>
  <si>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</si>
  <si>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</si>
  <si>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</si>
  <si>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</si>
  <si>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</si>
  <si>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</si>
  <si>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</si>
  <si>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</si>
  <si>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</si>
  <si>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</si>
  <si>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</si>
  <si>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</si>
  <si>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</si>
  <si>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</si>
  <si>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</si>
  <si>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</si>
  <si>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</si>
  <si>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</si>
  <si>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</si>
  <si>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</si>
  <si>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</si>
  <si>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</si>
  <si>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</si>
  <si>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</si>
  <si>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</si>
  <si>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</si>
  <si>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</si>
  <si>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</si>
  <si>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</si>
  <si>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</si>
  <si>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</si>
  <si>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</si>
  <si>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</si>
  <si>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</si>
  <si>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</si>
  <si>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</si>
  <si>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</si>
  <si>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</si>
  <si>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</si>
  <si>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</si>
  <si>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</si>
  <si>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</si>
  <si>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</si>
  <si>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</si>
  <si>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</si>
  <si>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</si>
  <si>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</si>
  <si>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</si>
  <si>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</si>
  <si>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</si>
  <si>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</si>
  <si>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</si>
  <si>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</si>
  <si>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</si>
  <si>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</si>
  <si>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</si>
  <si>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</si>
  <si>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</si>
  <si>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</si>
  <si>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</si>
  <si>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</si>
  <si>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</si>
  <si>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</si>
  <si>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</si>
  <si>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</si>
  <si>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</si>
  <si>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</si>
  <si>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</si>
  <si>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</si>
  <si>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</si>
  <si>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</si>
  <si>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</si>
  <si>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</si>
  <si>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</si>
  <si>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</si>
  <si>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</si>
  <si>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</si>
  <si>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</si>
  <si>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</si>
  <si>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</si>
  <si>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</si>
  <si>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</si>
  <si>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</si>
  <si>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</si>
  <si>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</si>
  <si>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</si>
  <si>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</si>
  <si>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</si>
  <si>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</si>
  <si>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</si>
  <si>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</si>
  <si>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</si>
  <si>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</si>
  <si>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</si>
  <si>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</si>
  <si>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</si>
  <si>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</si>
  <si>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</si>
  <si>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</si>
  <si>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</si>
  <si>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</si>
  <si>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</si>
  <si>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</si>
  <si>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</si>
  <si>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</si>
  <si>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</si>
  <si>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</si>
  <si>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</si>
  <si>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</si>
  <si>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</si>
  <si>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</si>
  <si>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</si>
  <si>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</si>
  <si>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</si>
  <si>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</si>
  <si>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</si>
  <si>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</si>
  <si>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</si>
  <si>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</si>
  <si>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</si>
  <si>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</si>
  <si>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</si>
  <si>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</si>
  <si>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</si>
  <si>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</si>
  <si>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</si>
  <si>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</si>
  <si>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</si>
  <si>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</si>
  <si>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</si>
  <si>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</si>
  <si>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</si>
  <si>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</si>
  <si>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</si>
  <si>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</si>
  <si>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</si>
  <si>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</si>
  <si>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</si>
  <si>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</si>
  <si>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</si>
  <si>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</si>
  <si>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</si>
  <si>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</si>
  <si>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</si>
  <si>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</si>
  <si>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</si>
  <si>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</si>
  <si>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</si>
  <si>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</si>
  <si>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</si>
  <si>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</si>
  <si>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</si>
  <si>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</si>
  <si>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</si>
  <si>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</si>
  <si>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</si>
  <si>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</si>
  <si>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</si>
  <si>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</si>
  <si>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</si>
  <si>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</si>
  <si>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</si>
  <si>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</si>
  <si>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</si>
  <si>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</si>
  <si>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</si>
  <si>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</si>
  <si>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</si>
  <si>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</si>
  <si>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</si>
  <si>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</si>
  <si>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</si>
  <si>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</si>
  <si>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</si>
  <si>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</si>
  <si>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</si>
  <si>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</si>
  <si>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</si>
  <si>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</si>
  <si>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</si>
  <si>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</si>
  <si>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</si>
  <si>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</si>
  <si>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</si>
  <si>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</si>
  <si>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</si>
  <si>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</si>
  <si>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</si>
  <si>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</si>
  <si>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</si>
  <si>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</si>
  <si>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</si>
  <si>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</si>
  <si>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</si>
  <si>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</si>
  <si>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</si>
  <si>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</si>
  <si>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</si>
  <si>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</si>
  <si>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</si>
  <si>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</si>
  <si>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</si>
  <si>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</si>
  <si>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</si>
  <si>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</si>
  <si>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</si>
  <si>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</si>
  <si>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</si>
  <si>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</si>
  <si>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</si>
  <si>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</si>
  <si>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</si>
  <si>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</si>
  <si>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</si>
  <si>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</si>
  <si>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</si>
  <si>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</si>
  <si>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</si>
  <si>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</si>
  <si>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</si>
  <si>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</si>
  <si>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</si>
  <si>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</si>
  <si>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</si>
  <si>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</si>
  <si>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</si>
  <si>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</si>
  <si>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</si>
  <si>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</si>
  <si>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</si>
  <si>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</si>
  <si>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</si>
  <si>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</si>
  <si>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</si>
  <si>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</si>
  <si>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</si>
  <si>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</si>
  <si>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</si>
  <si>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</si>
  <si>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</si>
  <si>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</si>
  <si>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</si>
  <si>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</si>
  <si>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</si>
  <si>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</si>
  <si>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</si>
  <si>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</si>
  <si>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</si>
  <si>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</si>
  <si>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</si>
  <si>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</si>
  <si>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</si>
  <si>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</si>
  <si>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</si>
  <si>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</si>
  <si>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</si>
  <si>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</si>
  <si>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</si>
  <si>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</si>
  <si>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</si>
  <si>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</si>
  <si>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</si>
  <si>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</si>
  <si>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</si>
  <si>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</si>
  <si>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</si>
  <si>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</si>
  <si>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</si>
  <si>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</si>
  <si>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</si>
  <si>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</si>
  <si>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</si>
  <si>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</si>
  <si>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</si>
  <si>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</si>
  <si>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</si>
  <si>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</si>
  <si>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</si>
  <si>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</si>
  <si>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</si>
  <si>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</si>
  <si>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</si>
  <si>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</si>
  <si>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</si>
  <si>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</si>
  <si>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</si>
  <si>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</si>
  <si>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</si>
  <si>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</si>
  <si>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</si>
  <si>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</si>
  <si>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</si>
  <si>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</si>
  <si>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</si>
  <si>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</si>
  <si>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</si>
  <si>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</si>
  <si>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</si>
  <si>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</si>
  <si>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</si>
  <si>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</si>
  <si>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</si>
  <si>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</si>
  <si>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</si>
  <si>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</si>
  <si>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</si>
  <si>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</si>
  <si>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</si>
  <si>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</si>
  <si>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</si>
  <si>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</si>
  <si>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</si>
  <si>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</si>
  <si>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</si>
  <si>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</si>
  <si>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</si>
  <si>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</si>
  <si>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</si>
  <si>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</si>
  <si>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</si>
  <si>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</si>
  <si>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</si>
  <si>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</si>
  <si>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</si>
  <si>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</si>
  <si>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</si>
  <si>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</si>
  <si>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</si>
  <si>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</si>
  <si>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</si>
  <si>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</si>
  <si>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</si>
  <si>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</si>
  <si>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</si>
  <si>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</si>
  <si>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</si>
  <si>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</si>
  <si>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</si>
  <si>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</si>
  <si>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</si>
  <si>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</si>
  <si>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</si>
  <si>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</si>
  <si>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</si>
  <si>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</si>
  <si>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</si>
  <si>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</si>
  <si>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</si>
  <si>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</si>
  <si>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</si>
  <si>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</si>
  <si>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</si>
  <si>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</si>
  <si>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</si>
  <si>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</si>
  <si>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</si>
  <si>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</si>
  <si>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</si>
  <si>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</si>
  <si>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</si>
  <si>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</si>
  <si>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</si>
  <si>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</si>
  <si>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</si>
  <si>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</si>
  <si>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</si>
  <si>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</si>
  <si>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</si>
  <si>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</si>
  <si>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</si>
  <si>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</si>
  <si>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</si>
  <si>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</si>
  <si>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</si>
  <si>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</si>
  <si>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</si>
  <si>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</si>
  <si>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</si>
  <si>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</si>
  <si>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</si>
  <si>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</si>
  <si>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</si>
  <si>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</si>
  <si>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</si>
  <si>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</si>
  <si>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</si>
  <si>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</si>
  <si>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</si>
  <si>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</si>
  <si>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</si>
  <si>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</si>
  <si>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</si>
  <si>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</si>
  <si>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</si>
  <si>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</si>
  <si>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</si>
  <si>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</si>
  <si>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</si>
  <si>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</si>
  <si>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</si>
  <si>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</si>
  <si>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</si>
  <si>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</si>
  <si>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</si>
  <si>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</si>
  <si>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</si>
  <si>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</si>
  <si>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</si>
  <si>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</si>
  <si>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</si>
  <si>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</si>
  <si>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</si>
  <si>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</si>
  <si>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</si>
  <si>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</si>
  <si>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</si>
  <si>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</si>
  <si>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</si>
  <si>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</si>
  <si>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</si>
  <si>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</si>
  <si>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</si>
  <si>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</si>
  <si>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</si>
  <si>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</si>
  <si>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</si>
  <si>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</si>
  <si>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</si>
  <si>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</si>
  <si>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</si>
  <si>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</si>
  <si>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</si>
  <si>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</si>
  <si>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</si>
  <si>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</si>
  <si>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</si>
  <si>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</si>
  <si>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</si>
  <si>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</si>
  <si>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</si>
  <si>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</si>
  <si>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</si>
  <si>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</si>
  <si>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</si>
  <si>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</si>
  <si>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</si>
  <si>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</si>
  <si>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</si>
  <si>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</si>
  <si>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</si>
  <si>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</si>
  <si>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</si>
  <si>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</si>
  <si>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</si>
  <si>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</si>
  <si>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</si>
  <si>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</si>
  <si>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</si>
  <si>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</si>
  <si>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</si>
  <si>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</si>
  <si>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</si>
  <si>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</si>
  <si>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</si>
  <si>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</si>
  <si>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</si>
  <si>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</si>
  <si>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</si>
  <si>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</si>
  <si>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</si>
  <si>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</si>
  <si>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</si>
  <si>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</si>
  <si>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</si>
  <si>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</si>
  <si>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</si>
  <si>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</si>
  <si>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</si>
  <si>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</si>
  <si>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</si>
  <si>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</si>
  <si>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</si>
  <si>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</si>
  <si>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</si>
  <si>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</si>
  <si>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</si>
  <si>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</si>
  <si>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</si>
  <si>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</si>
  <si>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</si>
  <si>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</si>
  <si>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</si>
  <si>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</si>
  <si>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</si>
  <si>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</si>
  <si>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</si>
  <si>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</si>
  <si>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</si>
  <si>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</si>
  <si>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</si>
  <si>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</si>
  <si>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</si>
  <si>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</si>
  <si>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</si>
  <si>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</si>
  <si>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</si>
  <si>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</si>
  <si>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</si>
  <si>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</si>
  <si>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</si>
  <si>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</si>
  <si>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</si>
  <si>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</si>
  <si>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</si>
  <si>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</si>
  <si>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</si>
  <si>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</si>
  <si>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</si>
  <si>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</si>
  <si>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</si>
  <si>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</si>
  <si>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</si>
  <si>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</si>
  <si>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</si>
  <si>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</si>
  <si>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</si>
  <si>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</si>
  <si>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</si>
  <si>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</si>
  <si>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</si>
  <si>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</si>
  <si>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</si>
  <si>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</si>
  <si>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</si>
  <si>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</si>
  <si>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</si>
  <si>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</si>
  <si>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</si>
  <si>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</si>
  <si>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</si>
  <si>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</si>
  <si>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</si>
  <si>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</si>
  <si>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</si>
  <si>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</si>
  <si>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</si>
  <si>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</si>
  <si>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</si>
  <si>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</si>
  <si>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</si>
  <si>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</si>
  <si>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</si>
  <si>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</si>
  <si>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</si>
  <si>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</si>
  <si>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</si>
  <si>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</si>
  <si>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</si>
  <si>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</si>
  <si>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</si>
  <si>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</si>
  <si>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</si>
  <si>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</si>
  <si>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</si>
  <si>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</si>
  <si>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</si>
  <si>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</si>
  <si>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</si>
  <si>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</si>
  <si>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</si>
  <si>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</si>
  <si>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</si>
  <si>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</si>
  <si>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</si>
  <si>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</si>
  <si>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</si>
  <si>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</si>
  <si>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</si>
  <si>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</si>
  <si>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</si>
  <si>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</si>
  <si>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</si>
  <si>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</si>
  <si>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</si>
  <si>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</si>
  <si>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</si>
  <si>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</si>
  <si>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</si>
  <si>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</si>
  <si>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</si>
  <si>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</si>
  <si>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</si>
  <si>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</si>
  <si>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</si>
  <si>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</si>
  <si>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</si>
  <si>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</si>
  <si>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</si>
  <si>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</si>
  <si>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</si>
  <si>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</si>
  <si>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</si>
  <si>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</si>
  <si>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</si>
  <si>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</si>
  <si>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</si>
  <si>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</si>
  <si>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</si>
  <si>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</si>
  <si>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</si>
  <si>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</si>
  <si>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</si>
  <si>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</si>
  <si>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</si>
  <si>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</si>
  <si>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</si>
  <si>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</si>
  <si>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</si>
  <si>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</si>
  <si>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</si>
  <si>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</si>
  <si>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</si>
  <si>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</si>
  <si>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</si>
  <si>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</si>
  <si>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</si>
  <si>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</si>
  <si>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</si>
  <si>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</si>
  <si>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</si>
  <si>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</si>
  <si>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</si>
  <si>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</si>
  <si>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</si>
  <si>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</si>
  <si>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</si>
  <si>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</si>
  <si>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</si>
  <si>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</si>
  <si>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</si>
  <si>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</si>
  <si>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</si>
  <si>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</si>
  <si>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</si>
  <si>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</si>
  <si>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</si>
  <si>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</si>
  <si>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</si>
  <si>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</si>
  <si>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</si>
  <si>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</si>
  <si>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</si>
  <si>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</si>
  <si>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</si>
  <si>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</si>
  <si>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</si>
  <si>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</si>
  <si>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</si>
  <si>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</si>
  <si>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</si>
  <si>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</si>
  <si>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</si>
  <si>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</si>
  <si>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</si>
  <si>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</si>
  <si>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</si>
  <si>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</si>
  <si>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</si>
  <si>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</si>
  <si>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</si>
  <si>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</si>
  <si>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</si>
  <si>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</si>
  <si>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</si>
  <si>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</si>
  <si>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</si>
  <si>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</si>
  <si>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</si>
  <si>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</si>
  <si>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</si>
  <si>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</si>
  <si>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</si>
  <si>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</si>
  <si>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</si>
  <si>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</si>
  <si>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</si>
  <si>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</si>
  <si>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</si>
  <si>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</si>
  <si>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</si>
  <si>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</si>
  <si>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</si>
  <si>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</si>
  <si>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</si>
  <si>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</si>
  <si>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</si>
  <si>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</si>
  <si>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</si>
  <si>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</si>
  <si>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</si>
  <si>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</si>
  <si>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</si>
  <si>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</si>
  <si>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</si>
  <si>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</si>
  <si>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</si>
  <si>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</si>
  <si>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</si>
  <si>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</si>
  <si>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</si>
  <si>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</si>
  <si>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</si>
  <si>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</si>
  <si>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</si>
  <si>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</si>
  <si>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</si>
  <si>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</si>
  <si>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</si>
  <si>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</si>
  <si>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</si>
  <si>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</si>
  <si>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</si>
  <si>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</si>
  <si>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</si>
  <si>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</si>
  <si>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</si>
  <si>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</si>
  <si>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</si>
  <si>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</si>
  <si>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</si>
  <si>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</si>
  <si>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</si>
  <si>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</si>
  <si>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</si>
  <si>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</si>
  <si>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</si>
  <si>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</si>
  <si>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</si>
  <si>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</si>
  <si>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</si>
  <si>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</si>
  <si>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</si>
  <si>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</si>
  <si>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</si>
  <si>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</si>
  <si>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</si>
  <si>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</si>
  <si>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</si>
  <si>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</si>
  <si>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</si>
  <si>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</si>
  <si>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</si>
  <si>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</si>
  <si>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</si>
  <si>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</si>
  <si>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</si>
  <si>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</si>
  <si>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</si>
  <si>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</si>
  <si>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</si>
  <si>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</si>
  <si>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</si>
  <si>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</si>
  <si>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</si>
  <si>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</si>
  <si>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</si>
  <si>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</si>
  <si>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</si>
  <si>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</si>
  <si>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</si>
  <si>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</si>
  <si>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</si>
  <si>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</si>
  <si>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</si>
  <si>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</si>
  <si>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</si>
  <si>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</si>
  <si>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</si>
  <si>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</si>
  <si>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</si>
  <si>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</si>
  <si>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</si>
  <si>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</si>
  <si>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</si>
  <si>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</si>
  <si>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</si>
  <si>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</si>
  <si>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</si>
  <si>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</si>
  <si>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</si>
  <si>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</si>
  <si>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</si>
  <si>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</si>
  <si>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</si>
  <si>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</si>
  <si>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</si>
  <si>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</si>
  <si>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</si>
  <si>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</si>
  <si>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</si>
  <si>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</si>
  <si>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</si>
  <si>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</si>
  <si>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</si>
  <si>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</si>
  <si>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</si>
  <si>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</si>
  <si>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</si>
  <si>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</si>
  <si>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</si>
  <si>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</si>
  <si>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</si>
  <si>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</si>
  <si>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</si>
  <si>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</si>
  <si>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</si>
  <si>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</si>
  <si>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</si>
  <si>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</si>
  <si>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</si>
  <si>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</si>
  <si>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</si>
  <si>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</si>
  <si>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</si>
  <si>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</si>
  <si>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</si>
  <si>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</si>
  <si>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</si>
  <si>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</si>
  <si>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</si>
  <si>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</si>
  <si>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</si>
  <si>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</si>
  <si>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</si>
  <si>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</si>
  <si>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</si>
  <si>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</si>
  <si>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</si>
  <si>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</si>
  <si>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</si>
  <si>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</si>
  <si>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</si>
  <si>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</si>
  <si>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</si>
  <si>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</si>
  <si>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</si>
  <si>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</si>
  <si>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</si>
  <si>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</si>
  <si>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</si>
  <si>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</si>
  <si>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</si>
  <si>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</si>
  <si>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</si>
  <si>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</si>
  <si>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</si>
  <si>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</si>
  <si>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</si>
  <si>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</si>
  <si>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</si>
  <si>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</si>
  <si>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</si>
  <si>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</si>
  <si>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</si>
  <si>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</si>
  <si>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</si>
  <si>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</si>
  <si>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</si>
  <si>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</si>
  <si>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</si>
  <si>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</si>
  <si>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</si>
  <si>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</si>
  <si>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</si>
  <si>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</si>
  <si>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</si>
  <si>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</si>
  <si>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</si>
  <si>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</si>
  <si>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</si>
  <si>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</si>
  <si>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</si>
  <si>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</si>
  <si>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</si>
  <si>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</si>
  <si>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</si>
  <si>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</si>
  <si>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</si>
  <si>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</si>
  <si>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</si>
  <si>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</si>
  <si>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</si>
  <si>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</si>
  <si>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</si>
  <si>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</si>
  <si>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</si>
  <si>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</si>
  <si>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</si>
  <si>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</si>
  <si>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</si>
  <si>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</si>
  <si>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</si>
  <si>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</si>
  <si>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</si>
  <si>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</si>
  <si>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</si>
  <si>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</si>
  <si>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</si>
  <si>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</si>
  <si>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</si>
  <si>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</si>
  <si>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</si>
  <si>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</si>
  <si>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</si>
  <si>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</si>
  <si>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</si>
  <si>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</si>
  <si>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</si>
  <si>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</si>
  <si>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</si>
  <si>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</si>
  <si>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</si>
  <si>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</si>
  <si>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</si>
  <si>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</si>
  <si>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</si>
  <si>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</si>
  <si>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</si>
  <si>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</si>
  <si>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</si>
  <si>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</si>
  <si>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</si>
  <si>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</si>
  <si>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</si>
  <si>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</si>
  <si>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</si>
  <si>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</si>
  <si>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</si>
  <si>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</si>
  <si>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</si>
  <si>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</si>
  <si>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</si>
  <si>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</si>
  <si>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</si>
  <si>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</si>
  <si>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</si>
  <si>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</si>
  <si>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</si>
  <si>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</si>
  <si>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</si>
  <si>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</si>
  <si>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</si>
  <si>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</si>
  <si>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</si>
  <si>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</si>
  <si>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</si>
  <si>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</si>
  <si>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</si>
  <si>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</si>
  <si>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</si>
  <si>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</si>
  <si>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</si>
  <si>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</si>
  <si>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</si>
  <si>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</si>
  <si>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</si>
  <si>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</si>
  <si>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</si>
  <si>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</si>
  <si>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</si>
  <si>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</si>
  <si>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</si>
  <si>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</si>
  <si>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</si>
  <si>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</si>
  <si>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</si>
  <si>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</si>
  <si>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</si>
  <si>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</si>
  <si>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</si>
  <si>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</si>
  <si>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</si>
  <si>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</si>
  <si>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</si>
  <si>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</si>
  <si>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</si>
  <si>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</si>
  <si>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</si>
  <si>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</si>
  <si>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</si>
  <si>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</si>
  <si>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</si>
  <si>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</si>
  <si>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</si>
  <si>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</si>
  <si>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</si>
  <si>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</si>
  <si>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</si>
  <si>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</si>
  <si>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</si>
  <si>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</si>
  <si>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</si>
  <si>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</si>
  <si>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</si>
  <si>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</si>
  <si>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</si>
  <si>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</si>
  <si>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</si>
  <si>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</si>
  <si>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</si>
  <si>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</si>
  <si>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</si>
  <si>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</si>
  <si>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</si>
  <si>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</si>
  <si>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</si>
  <si>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</si>
  <si>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</si>
  <si>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</si>
  <si>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</si>
  <si>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</si>
  <si>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</si>
  <si>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</si>
  <si>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</si>
  <si>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</si>
  <si>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</si>
  <si>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</si>
  <si>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</si>
  <si>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</si>
  <si>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</si>
  <si>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</si>
  <si>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</si>
  <si>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</si>
  <si>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</si>
  <si>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</si>
  <si>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</si>
  <si>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</si>
  <si>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</si>
  <si>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</si>
  <si>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</si>
  <si>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</si>
  <si>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</si>
  <si>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</si>
  <si>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</si>
  <si>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</si>
  <si>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</si>
  <si>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</si>
  <si>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</si>
  <si>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</si>
  <si>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</si>
  <si>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</si>
  <si>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</si>
  <si>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</si>
  <si>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</si>
  <si>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</si>
  <si>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</si>
  <si>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</si>
  <si>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</si>
  <si>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</si>
  <si>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</si>
  <si>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</si>
  <si>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</si>
  <si>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</si>
  <si>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</si>
  <si>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</si>
  <si>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</si>
  <si>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</si>
  <si>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</si>
  <si>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</si>
  <si>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</si>
  <si>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</si>
  <si>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</si>
  <si>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</si>
  <si>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</si>
  <si>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</si>
  <si>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</si>
  <si>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</si>
  <si>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</si>
  <si>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</si>
  <si>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</si>
  <si>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</si>
  <si>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</si>
  <si>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</si>
  <si>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</si>
  <si>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</si>
  <si>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</si>
  <si>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</si>
  <si>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</si>
  <si>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</si>
  <si>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</si>
  <si>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</si>
  <si>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</si>
  <si>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</si>
  <si>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</si>
  <si>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</si>
  <si>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</si>
  <si>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</si>
  <si>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</si>
  <si>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</si>
  <si>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</si>
  <si>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</si>
  <si>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</si>
  <si>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</si>
  <si>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</si>
  <si>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</si>
  <si>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</si>
  <si>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</si>
  <si>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</si>
  <si>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</si>
  <si>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</si>
  <si>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</si>
  <si>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</si>
  <si>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</si>
  <si>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</si>
  <si>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</si>
  <si>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</si>
  <si>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</si>
  <si>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</si>
  <si>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</si>
  <si>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</si>
  <si>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</si>
  <si>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</si>
  <si>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</si>
  <si>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</si>
  <si>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</si>
  <si>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</si>
  <si>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</si>
  <si>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</si>
  <si>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</si>
  <si>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</si>
  <si>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</si>
  <si>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</si>
  <si>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</si>
  <si>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</si>
  <si>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</si>
  <si>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</si>
  <si>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</si>
  <si>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</si>
  <si>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</si>
  <si>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</si>
  <si>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</si>
  <si>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</si>
  <si>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</si>
  <si>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</si>
  <si>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</si>
  <si>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</si>
  <si>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</si>
  <si>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</si>
  <si>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</si>
  <si>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</si>
  <si>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</si>
  <si>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</si>
  <si>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</si>
  <si>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</si>
  <si>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</si>
  <si>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</si>
  <si>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</si>
  <si>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</si>
  <si>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</si>
  <si>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</si>
  <si>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</si>
  <si>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</si>
  <si>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</si>
  <si>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</si>
  <si>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</si>
  <si>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</si>
  <si>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</si>
  <si>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</si>
  <si>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</si>
  <si>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</si>
  <si>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</si>
  <si>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</si>
  <si>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</si>
  <si>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</si>
  <si>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</si>
  <si>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</si>
  <si>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</si>
  <si>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</si>
  <si>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</si>
  <si>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</si>
  <si>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</si>
  <si>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</si>
  <si>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</si>
  <si>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</si>
  <si>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</si>
  <si>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</si>
  <si>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</si>
  <si>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</si>
  <si>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</si>
  <si>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</si>
  <si>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</si>
  <si>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</si>
  <si>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</si>
  <si>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</si>
  <si>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</si>
  <si>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</si>
  <si>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</si>
  <si>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</si>
  <si>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</si>
  <si>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</si>
  <si>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</si>
  <si>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</si>
  <si>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</si>
  <si>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</si>
  <si>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</si>
  <si>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</si>
  <si>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</si>
  <si>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</si>
  <si>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</si>
  <si>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</si>
  <si>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</si>
  <si>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</si>
  <si>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</si>
  <si>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</si>
  <si>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</si>
  <si>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</si>
  <si>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</si>
  <si>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</si>
  <si>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</si>
  <si>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</si>
  <si>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</si>
  <si>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</si>
  <si>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</si>
  <si>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</si>
  <si>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</si>
  <si>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</si>
  <si>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</si>
  <si>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</si>
  <si>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</si>
  <si>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</si>
  <si>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</si>
  <si>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</si>
  <si>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</si>
  <si>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</si>
  <si>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</si>
  <si>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</si>
  <si>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</si>
  <si>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</si>
  <si>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</si>
  <si>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</si>
  <si>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</si>
  <si>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</si>
  <si>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</si>
  <si>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</si>
  <si>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</si>
  <si>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</si>
  <si>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</si>
  <si>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</si>
  <si>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</si>
  <si>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</si>
  <si>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</si>
  <si>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</si>
  <si>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</si>
  <si>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</si>
  <si>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</si>
  <si>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</si>
  <si>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</si>
  <si>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</si>
  <si>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</si>
  <si>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</si>
  <si>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</si>
  <si>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</si>
  <si>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</si>
  <si>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</si>
  <si>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</si>
  <si>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</si>
  <si>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</si>
  <si>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</si>
  <si>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</si>
  <si>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</si>
  <si>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</si>
  <si>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</si>
  <si>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</si>
  <si>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</si>
  <si>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</si>
  <si>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</si>
  <si>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</si>
  <si>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</si>
  <si>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</si>
  <si>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</si>
  <si>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</si>
  <si>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</si>
  <si>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</si>
  <si>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</si>
  <si>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</si>
  <si>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</si>
  <si>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</si>
  <si>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</si>
  <si>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</si>
  <si>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</si>
  <si>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</si>
  <si>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</si>
  <si>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</si>
  <si>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</si>
  <si>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</si>
  <si>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</si>
  <si>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</si>
  <si>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</si>
  <si>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</si>
  <si>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</si>
  <si>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</si>
  <si>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</si>
  <si>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</si>
  <si>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</si>
  <si>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</si>
  <si>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</si>
  <si>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</si>
  <si>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</si>
  <si>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</si>
  <si>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</si>
  <si>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</si>
  <si>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</si>
  <si>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</si>
  <si>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</si>
  <si>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</si>
  <si>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</si>
  <si>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</si>
  <si>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</si>
  <si>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</si>
  <si>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</si>
  <si>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</si>
  <si>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</si>
  <si>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</si>
  <si>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</si>
  <si>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</si>
  <si>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</si>
  <si>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</si>
  <si>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</si>
  <si>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</si>
  <si>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</si>
  <si>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</si>
  <si>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</si>
  <si>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</si>
  <si>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</si>
  <si>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</si>
  <si>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</si>
  <si>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</si>
  <si>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</si>
  <si>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</si>
  <si>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</si>
  <si>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</si>
  <si>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</si>
  <si>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</si>
  <si>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</si>
  <si>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</si>
  <si>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</si>
  <si>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</si>
  <si>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</si>
  <si>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</si>
  <si>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</si>
  <si>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</si>
  <si>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</si>
  <si>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</si>
  <si>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 Campaigns</t>
  </si>
  <si>
    <t>Mean no. of backers</t>
  </si>
  <si>
    <t>Median no. of backers</t>
  </si>
  <si>
    <t>Min. no. of backers</t>
  </si>
  <si>
    <t>Max. no. of backers</t>
  </si>
  <si>
    <t>Var. of no. of backers</t>
  </si>
  <si>
    <t>StDev. of no. of backers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</si>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</sst>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Roboto"/>
    </font>
    <font>
      <b/>
      <sz val="10"/>
      <color rgb="FF2B2B2B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42" applyNumberFormat="1" applyFont="1"/>
    <xf numFmtId="1" fontId="1" fillId="0" borderId="0" xfId="42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9" fillId="0" borderId="10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9" fontId="0" fillId="0" borderId="0" xfId="42" applyFont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2" fontId="16" fillId="0" borderId="10" xfId="42" applyNumberFormat="1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6" fillId="0" borderId="10" xfId="0" applyFont="1" applyBorder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theme="4"/>
      </font>
      <fill>
        <patternFill>
          <bgColor theme="8" tint="0.3999450666829432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theme="4"/>
      </font>
      <fill>
        <patternFill>
          <bgColor theme="8" tint="0.3999450666829432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theme="4"/>
      </font>
      <fill>
        <patternFill>
          <bgColor theme="8" tint="0.3999450666829432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F-40A5-83FA-4AFBB286DA2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F-40A5-83FA-4AFBB286DA2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F-40A5-83FA-4AFBB286DA2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F-40A5-83FA-4AFBB286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3219967"/>
        <c:axId val="1903217887"/>
      </c:barChart>
      <c:catAx>
        <c:axId val="190321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17887"/>
        <c:crosses val="autoZero"/>
        <c:auto val="1"/>
        <c:lblAlgn val="ctr"/>
        <c:lblOffset val="100"/>
        <c:noMultiLvlLbl val="0"/>
      </c:catAx>
      <c:valAx>
        <c:axId val="19032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1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9-486A-BC91-7DFDFD905B4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9-486A-BC91-7DFDFD905B4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9-486A-BC91-7DFDFD905B4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9-4B27-ADB9-A1CD293E1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457327"/>
        <c:axId val="424452751"/>
      </c:barChart>
      <c:catAx>
        <c:axId val="4244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52751"/>
        <c:crosses val="autoZero"/>
        <c:auto val="1"/>
        <c:lblAlgn val="ctr"/>
        <c:lblOffset val="100"/>
        <c:noMultiLvlLbl val="0"/>
      </c:catAx>
      <c:valAx>
        <c:axId val="4244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5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1-416F-9F54-13DCBB72F26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1-416F-9F54-13DCBB72F263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1-416F-9F54-13DCBB72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642767"/>
        <c:axId val="382631839"/>
      </c:lineChart>
      <c:catAx>
        <c:axId val="19916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1839"/>
        <c:crosses val="autoZero"/>
        <c:auto val="1"/>
        <c:lblAlgn val="ctr"/>
        <c:lblOffset val="100"/>
        <c:noMultiLvlLbl val="0"/>
      </c:catAx>
      <c:valAx>
        <c:axId val="3826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</a:t>
            </a:r>
            <a:r>
              <a:rPr lang="en-AU" baseline="0"/>
              <a:t> Based on Goal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6-48C2-8F61-FDA8000DACDD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6-48C2-8F61-FDA8000DACDD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6-48C2-8F61-FDA8000D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76384"/>
        <c:axId val="497876800"/>
      </c:lineChart>
      <c:catAx>
        <c:axId val="4978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76800"/>
        <c:crosses val="autoZero"/>
        <c:auto val="1"/>
        <c:lblAlgn val="ctr"/>
        <c:lblOffset val="100"/>
        <c:noMultiLvlLbl val="0"/>
      </c:catAx>
      <c:valAx>
        <c:axId val="4978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3174</xdr:rowOff>
    </xdr:from>
    <xdr:to>
      <xdr:col>16</xdr:col>
      <xdr:colOff>253999</xdr:colOff>
      <xdr:row>22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F5295-5F6C-15D2-9268-BEAE0D33D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3174</xdr:rowOff>
    </xdr:from>
    <xdr:to>
      <xdr:col>18</xdr:col>
      <xdr:colOff>6350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B7C65-1AD4-CB9E-EAA0-FDBB9844B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0</xdr:row>
      <xdr:rowOff>50800</xdr:rowOff>
    </xdr:from>
    <xdr:to>
      <xdr:col>15</xdr:col>
      <xdr:colOff>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4BE06-072E-3CC3-B605-5951444AE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15</xdr:row>
      <xdr:rowOff>0</xdr:rowOff>
    </xdr:from>
    <xdr:to>
      <xdr:col>7</xdr:col>
      <xdr:colOff>1104900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E0583-03A2-D71C-F0C2-31DA2E18D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on Joshua" refreshedDate="44884.878884490739" createdVersion="8" refreshedVersion="8" minRefreshableVersion="3" recordCount="1000" xr:uid="{491B5BC2-C0B5-4E00-AA2D-6B24BF5A62F8}">
  <cacheSource type="worksheet">
    <worksheetSource ref="B1:T1001" sheet="Crowdfunding"/>
  </cacheSource>
  <cacheFields count="17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on Joshua" refreshedDate="44884.912428703705" createdVersion="8" refreshedVersion="8" minRefreshableVersion="3" recordCount="1000" xr:uid="{C9F8365D-6729-4C0C-A443-430D68A26FE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94C06-DD46-40FE-B355-BA32A610C3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CF55D-3950-4661-9FA3-8B6E9CE094D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AD4AD-664F-48A6-9034-9F6F90A61F5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1">
    <format dxfId="14">
      <pivotArea dataOnly="0" labelOnly="1" fieldPosition="0">
        <references count="1">
          <reference field="6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F1" zoomScale="80" zoomScaleNormal="80" zoomScaleSheetLayoutView="80" workbookViewId="0">
      <selection activeCell="A2" sqref="A2"/>
    </sheetView>
  </sheetViews>
  <sheetFormatPr defaultColWidth="10.6640625" defaultRowHeight="15.5" x14ac:dyDescent="0.35"/>
  <cols>
    <col min="1" max="1" width="4.1640625" bestFit="1" customWidth="1"/>
    <col min="2" max="2" width="30.6640625" style="3" bestFit="1" customWidth="1"/>
    <col min="3" max="3" width="33.5" style="2" customWidth="1"/>
    <col min="6" max="6" width="14.33203125" style="4" bestFit="1" customWidth="1"/>
    <col min="8" max="8" width="13" bestFit="1" customWidth="1"/>
    <col min="9" max="9" width="16.1640625" bestFit="1" customWidth="1"/>
    <col min="12" max="13" width="11.1640625" bestFit="1" customWidth="1"/>
    <col min="14" max="14" width="21.75" bestFit="1" customWidth="1"/>
    <col min="15" max="15" width="20.33203125" bestFit="1" customWidth="1"/>
    <col min="18" max="18" width="28" bestFit="1" customWidth="1"/>
    <col min="19" max="19" width="14.33203125" bestFit="1" customWidth="1"/>
    <col min="20" max="20" width="12" bestFit="1" customWidth="1"/>
  </cols>
  <sheetData>
    <row r="1" spans="1:20" s="1" customFormat="1" x14ac:dyDescent="0.35">
      <c r="A1" s="16" t="s">
        <v>2027</v>
      </c>
      <c r="B1" s="16" t="s">
        <v>0</v>
      </c>
      <c r="C1" s="17" t="s">
        <v>1</v>
      </c>
      <c r="D1" s="16" t="s">
        <v>2</v>
      </c>
      <c r="E1" s="16" t="s">
        <v>3</v>
      </c>
      <c r="F1" s="18" t="s">
        <v>2029</v>
      </c>
      <c r="G1" s="16" t="s">
        <v>4</v>
      </c>
      <c r="H1" s="16" t="s">
        <v>5</v>
      </c>
      <c r="I1" s="16" t="s">
        <v>2030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2071</v>
      </c>
      <c r="O1" s="16" t="s">
        <v>2072</v>
      </c>
      <c r="P1" s="16" t="s">
        <v>10</v>
      </c>
      <c r="Q1" s="16" t="s">
        <v>11</v>
      </c>
      <c r="R1" s="16" t="s">
        <v>2028</v>
      </c>
      <c r="S1" s="16" t="s">
        <v>2031</v>
      </c>
      <c r="T1" s="16" t="s">
        <v>2032</v>
      </c>
    </row>
    <row r="2" spans="1:20" x14ac:dyDescent="0.35">
      <c r="A2">
        <v>0</v>
      </c>
      <c r="B2" s="3" t="s">
        <v>12</v>
      </c>
      <c r="C2" s="2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6">
        <f>IF(H2=0,0,E2/H2)</f>
        <v>0</v>
      </c>
      <c r="J2" t="s">
        <v>15</v>
      </c>
      <c r="K2" t="s">
        <v>16</v>
      </c>
      <c r="L2" s="9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s="3" t="s">
        <v>18</v>
      </c>
      <c r="C3" s="2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6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s="3" t="s">
        <v>24</v>
      </c>
      <c r="C4" s="2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s="3" t="s">
        <v>29</v>
      </c>
      <c r="C5" s="2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s="3" t="s">
        <v>31</v>
      </c>
      <c r="C6" s="2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s="3" t="s">
        <v>34</v>
      </c>
      <c r="C7" s="2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s="3" t="s">
        <v>38</v>
      </c>
      <c r="C8" s="2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s="3" t="s">
        <v>43</v>
      </c>
      <c r="C9" s="2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s="3" t="s">
        <v>45</v>
      </c>
      <c r="C10" s="2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s="3" t="s">
        <v>48</v>
      </c>
      <c r="C11" s="2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s="3" t="s">
        <v>51</v>
      </c>
      <c r="C12" s="2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s="3" t="s">
        <v>54</v>
      </c>
      <c r="C13" s="2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s="3" t="s">
        <v>56</v>
      </c>
      <c r="C14" s="2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s="3" t="s">
        <v>58</v>
      </c>
      <c r="C15" s="2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s="3" t="s">
        <v>61</v>
      </c>
      <c r="C16" s="2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s="3" t="s">
        <v>63</v>
      </c>
      <c r="C17" s="2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s="3" t="s">
        <v>66</v>
      </c>
      <c r="C18" s="2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s="3" t="s">
        <v>69</v>
      </c>
      <c r="C19" s="2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s="3" t="s">
        <v>72</v>
      </c>
      <c r="C20" s="2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s="3" t="s">
        <v>75</v>
      </c>
      <c r="C21" s="2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s="3" t="s">
        <v>77</v>
      </c>
      <c r="C22" s="2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s="3" t="s">
        <v>79</v>
      </c>
      <c r="C23" s="2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s="3" t="s">
        <v>81</v>
      </c>
      <c r="C24" s="2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s="3" t="s">
        <v>83</v>
      </c>
      <c r="C25" s="2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s="3" t="s">
        <v>85</v>
      </c>
      <c r="C26" s="2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s="3" t="s">
        <v>87</v>
      </c>
      <c r="C27" s="2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s="3" t="s">
        <v>90</v>
      </c>
      <c r="C28" s="2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s="3" t="s">
        <v>92</v>
      </c>
      <c r="C29" s="2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s="3" t="s">
        <v>94</v>
      </c>
      <c r="C30" s="2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s="3" t="s">
        <v>96</v>
      </c>
      <c r="C31" s="2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s="3" t="s">
        <v>101</v>
      </c>
      <c r="C32" s="2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s="3" t="s">
        <v>103</v>
      </c>
      <c r="C33" s="2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s="3" t="s">
        <v>105</v>
      </c>
      <c r="C34" s="2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s="3" t="s">
        <v>109</v>
      </c>
      <c r="C35" s="2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s="3" t="s">
        <v>111</v>
      </c>
      <c r="C36" s="2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s="3" t="s">
        <v>113</v>
      </c>
      <c r="C37" s="2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s="3" t="s">
        <v>115</v>
      </c>
      <c r="C38" s="2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s="3" t="s">
        <v>117</v>
      </c>
      <c r="C39" s="2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s="3" t="s">
        <v>120</v>
      </c>
      <c r="C40" s="2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s="3" t="s">
        <v>123</v>
      </c>
      <c r="C41" s="2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s="3" t="s">
        <v>125</v>
      </c>
      <c r="C42" s="2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s="3" t="s">
        <v>127</v>
      </c>
      <c r="C43" s="2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s="3" t="s">
        <v>129</v>
      </c>
      <c r="C44" s="2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s="3" t="s">
        <v>131</v>
      </c>
      <c r="C45" s="2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s="3" t="s">
        <v>134</v>
      </c>
      <c r="C46" s="2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s="3" t="s">
        <v>136</v>
      </c>
      <c r="C47" s="2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s="3" t="s">
        <v>138</v>
      </c>
      <c r="C48" s="2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s="3" t="s">
        <v>140</v>
      </c>
      <c r="C49" s="2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s="3" t="s">
        <v>142</v>
      </c>
      <c r="C50" s="2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s="3" t="s">
        <v>144</v>
      </c>
      <c r="C51" s="2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s="3" t="s">
        <v>146</v>
      </c>
      <c r="C52" s="2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s="3" t="s">
        <v>149</v>
      </c>
      <c r="C53" s="2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s="3" t="s">
        <v>151</v>
      </c>
      <c r="C54" s="2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s="3" t="s">
        <v>153</v>
      </c>
      <c r="C55" s="2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s="3" t="s">
        <v>155</v>
      </c>
      <c r="C56" s="2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s="3" t="s">
        <v>157</v>
      </c>
      <c r="C57" s="2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s="3" t="s">
        <v>160</v>
      </c>
      <c r="C58" s="2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s="3" t="s">
        <v>162</v>
      </c>
      <c r="C59" s="2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s="3" t="s">
        <v>164</v>
      </c>
      <c r="C60" s="2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s="3" t="s">
        <v>166</v>
      </c>
      <c r="C61" s="2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s="3" t="s">
        <v>168</v>
      </c>
      <c r="C62" s="2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s="3" t="s">
        <v>170</v>
      </c>
      <c r="C63" s="2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s="3" t="s">
        <v>172</v>
      </c>
      <c r="C64" s="2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s="3" t="s">
        <v>174</v>
      </c>
      <c r="C65" s="2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s="3" t="s">
        <v>176</v>
      </c>
      <c r="C66" s="2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s="3" t="s">
        <v>178</v>
      </c>
      <c r="C67" s="2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6">
        <f t="shared" ref="I67:I130" si="5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s="3" t="s">
        <v>180</v>
      </c>
      <c r="C68" s="2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s="3" t="s">
        <v>182</v>
      </c>
      <c r="C69" s="2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s="3" t="s">
        <v>184</v>
      </c>
      <c r="C70" s="2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s="3" t="s">
        <v>186</v>
      </c>
      <c r="C71" s="2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s="3" t="s">
        <v>188</v>
      </c>
      <c r="C72" s="2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s="3" t="s">
        <v>190</v>
      </c>
      <c r="C73" s="2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s="3" t="s">
        <v>192</v>
      </c>
      <c r="C74" s="2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s="3" t="s">
        <v>194</v>
      </c>
      <c r="C75" s="2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s="3" t="s">
        <v>196</v>
      </c>
      <c r="C76" s="2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s="3" t="s">
        <v>198</v>
      </c>
      <c r="C77" s="2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s="3" t="s">
        <v>200</v>
      </c>
      <c r="C78" s="2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s="3" t="s">
        <v>202</v>
      </c>
      <c r="C79" s="2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s="3" t="s">
        <v>204</v>
      </c>
      <c r="C80" s="2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s="3" t="s">
        <v>207</v>
      </c>
      <c r="C81" s="2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s="3" t="s">
        <v>209</v>
      </c>
      <c r="C82" s="2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s="3" t="s">
        <v>211</v>
      </c>
      <c r="C83" s="2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s="3" t="s">
        <v>213</v>
      </c>
      <c r="C84" s="2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s="3" t="s">
        <v>215</v>
      </c>
      <c r="C85" s="2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s="3" t="s">
        <v>217</v>
      </c>
      <c r="C86" s="2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s="3" t="s">
        <v>219</v>
      </c>
      <c r="C87" s="2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s="3" t="s">
        <v>221</v>
      </c>
      <c r="C88" s="2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s="3" t="s">
        <v>223</v>
      </c>
      <c r="C89" s="2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s="3" t="s">
        <v>225</v>
      </c>
      <c r="C90" s="2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s="3" t="s">
        <v>227</v>
      </c>
      <c r="C91" s="2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s="3" t="s">
        <v>229</v>
      </c>
      <c r="C92" s="2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s="3" t="s">
        <v>231</v>
      </c>
      <c r="C93" s="2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s="3" t="s">
        <v>233</v>
      </c>
      <c r="C94" s="2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s="3" t="s">
        <v>235</v>
      </c>
      <c r="C95" s="2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s="3" t="s">
        <v>237</v>
      </c>
      <c r="C96" s="2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s="3" t="s">
        <v>239</v>
      </c>
      <c r="C97" s="2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s="3" t="s">
        <v>241</v>
      </c>
      <c r="C98" s="2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s="3" t="s">
        <v>243</v>
      </c>
      <c r="C99" s="2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s="3" t="s">
        <v>245</v>
      </c>
      <c r="C100" s="2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s="3" t="s">
        <v>247</v>
      </c>
      <c r="C101" s="2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s="3" t="s">
        <v>249</v>
      </c>
      <c r="C102" s="2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s="3" t="s">
        <v>251</v>
      </c>
      <c r="C103" s="2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s="3" t="s">
        <v>253</v>
      </c>
      <c r="C104" s="2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s="3" t="s">
        <v>255</v>
      </c>
      <c r="C105" s="2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s="3" t="s">
        <v>257</v>
      </c>
      <c r="C106" s="2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s="3" t="s">
        <v>259</v>
      </c>
      <c r="C107" s="2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s="3" t="s">
        <v>261</v>
      </c>
      <c r="C108" s="2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s="3" t="s">
        <v>263</v>
      </c>
      <c r="C109" s="2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s="3" t="s">
        <v>265</v>
      </c>
      <c r="C110" s="2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s="3" t="s">
        <v>267</v>
      </c>
      <c r="C111" s="2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s="3" t="s">
        <v>270</v>
      </c>
      <c r="C112" s="2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s="3" t="s">
        <v>272</v>
      </c>
      <c r="C113" s="2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s="3" t="s">
        <v>274</v>
      </c>
      <c r="C114" s="2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s="3" t="s">
        <v>276</v>
      </c>
      <c r="C115" s="2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s="3" t="s">
        <v>278</v>
      </c>
      <c r="C116" s="2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s="3" t="s">
        <v>280</v>
      </c>
      <c r="C117" s="2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s="3" t="s">
        <v>282</v>
      </c>
      <c r="C118" s="2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s="3" t="s">
        <v>284</v>
      </c>
      <c r="C119" s="2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s="3" t="s">
        <v>286</v>
      </c>
      <c r="C120" s="2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s="3" t="s">
        <v>288</v>
      </c>
      <c r="C121" s="2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s="3" t="s">
        <v>290</v>
      </c>
      <c r="C122" s="2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s="3" t="s">
        <v>293</v>
      </c>
      <c r="C123" s="2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s="3" t="s">
        <v>295</v>
      </c>
      <c r="C124" s="2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s="3" t="s">
        <v>297</v>
      </c>
      <c r="C125" s="2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s="3" t="s">
        <v>299</v>
      </c>
      <c r="C126" s="2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s="3" t="s">
        <v>301</v>
      </c>
      <c r="C127" s="2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s="3" t="s">
        <v>303</v>
      </c>
      <c r="C128" s="2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s="3" t="s">
        <v>305</v>
      </c>
      <c r="C129" s="2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s="3" t="s">
        <v>307</v>
      </c>
      <c r="C130" s="2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s="3" t="s">
        <v>309</v>
      </c>
      <c r="C131" s="2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6">
        <f t="shared" ref="I131:I194" si="9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0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s="3" t="s">
        <v>311</v>
      </c>
      <c r="C132" s="2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s="3" t="s">
        <v>313</v>
      </c>
      <c r="C133" s="2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s="3" t="s">
        <v>315</v>
      </c>
      <c r="C134" s="2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s="3" t="s">
        <v>317</v>
      </c>
      <c r="C135" s="2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s="3" t="s">
        <v>320</v>
      </c>
      <c r="C136" s="2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s="3" t="s">
        <v>322</v>
      </c>
      <c r="C137" s="2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s="3" t="s">
        <v>324</v>
      </c>
      <c r="C138" s="2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s="3" t="s">
        <v>326</v>
      </c>
      <c r="C139" s="2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s="3" t="s">
        <v>328</v>
      </c>
      <c r="C140" s="2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s="3" t="s">
        <v>330</v>
      </c>
      <c r="C141" s="2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s="3" t="s">
        <v>332</v>
      </c>
      <c r="C142" s="2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s="3" t="s">
        <v>334</v>
      </c>
      <c r="C143" s="2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s="3" t="s">
        <v>336</v>
      </c>
      <c r="C144" s="2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s="3" t="s">
        <v>338</v>
      </c>
      <c r="C145" s="2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s="3" t="s">
        <v>340</v>
      </c>
      <c r="C146" s="2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s="3" t="s">
        <v>342</v>
      </c>
      <c r="C147" s="2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s="3" t="s">
        <v>344</v>
      </c>
      <c r="C148" s="2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s="3" t="s">
        <v>346</v>
      </c>
      <c r="C149" s="2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s="3" t="s">
        <v>348</v>
      </c>
      <c r="C150" s="2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s="3" t="s">
        <v>350</v>
      </c>
      <c r="C151" s="2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s="3" t="s">
        <v>352</v>
      </c>
      <c r="C152" s="2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s="3" t="s">
        <v>354</v>
      </c>
      <c r="C153" s="2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s="3" t="s">
        <v>356</v>
      </c>
      <c r="C154" s="2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s="3" t="s">
        <v>358</v>
      </c>
      <c r="C155" s="2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s="3" t="s">
        <v>360</v>
      </c>
      <c r="C156" s="2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s="3" t="s">
        <v>362</v>
      </c>
      <c r="C157" s="2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s="3" t="s">
        <v>364</v>
      </c>
      <c r="C158" s="2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s="3" t="s">
        <v>366</v>
      </c>
      <c r="C159" s="2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s="3" t="s">
        <v>368</v>
      </c>
      <c r="C160" s="2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s="3" t="s">
        <v>370</v>
      </c>
      <c r="C161" s="2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s="3" t="s">
        <v>372</v>
      </c>
      <c r="C162" s="2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s="3" t="s">
        <v>374</v>
      </c>
      <c r="C163" s="2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s="3" t="s">
        <v>376</v>
      </c>
      <c r="C164" s="2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s="3" t="s">
        <v>378</v>
      </c>
      <c r="C165" s="2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s="3" t="s">
        <v>380</v>
      </c>
      <c r="C166" s="2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s="3" t="s">
        <v>382</v>
      </c>
      <c r="C167" s="2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s="3" t="s">
        <v>384</v>
      </c>
      <c r="C168" s="2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s="3" t="s">
        <v>386</v>
      </c>
      <c r="C169" s="2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s="3" t="s">
        <v>388</v>
      </c>
      <c r="C170" s="2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s="3" t="s">
        <v>390</v>
      </c>
      <c r="C171" s="2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s="3" t="s">
        <v>392</v>
      </c>
      <c r="C172" s="2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s="3" t="s">
        <v>394</v>
      </c>
      <c r="C173" s="2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s="3" t="s">
        <v>396</v>
      </c>
      <c r="C174" s="2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s="3" t="s">
        <v>398</v>
      </c>
      <c r="C175" s="2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s="3" t="s">
        <v>400</v>
      </c>
      <c r="C176" s="2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s="3" t="s">
        <v>402</v>
      </c>
      <c r="C177" s="2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s="3" t="s">
        <v>404</v>
      </c>
      <c r="C178" s="2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s="3" t="s">
        <v>406</v>
      </c>
      <c r="C179" s="2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s="3" t="s">
        <v>408</v>
      </c>
      <c r="C180" s="2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s="3" t="s">
        <v>410</v>
      </c>
      <c r="C181" s="2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s="3" t="s">
        <v>412</v>
      </c>
      <c r="C182" s="2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s="3" t="s">
        <v>414</v>
      </c>
      <c r="C183" s="2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s="3" t="s">
        <v>416</v>
      </c>
      <c r="C184" s="2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s="3" t="s">
        <v>418</v>
      </c>
      <c r="C185" s="2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s="3" t="s">
        <v>420</v>
      </c>
      <c r="C186" s="2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s="3" t="s">
        <v>422</v>
      </c>
      <c r="C187" s="2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s="3" t="s">
        <v>424</v>
      </c>
      <c r="C188" s="2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s="3" t="s">
        <v>426</v>
      </c>
      <c r="C189" s="2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s="3" t="s">
        <v>428</v>
      </c>
      <c r="C190" s="2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s="3" t="s">
        <v>430</v>
      </c>
      <c r="C191" s="2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s="3" t="s">
        <v>432</v>
      </c>
      <c r="C192" s="2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s="3" t="s">
        <v>434</v>
      </c>
      <c r="C193" s="2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s="3" t="s">
        <v>436</v>
      </c>
      <c r="C194" s="2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s="3" t="s">
        <v>438</v>
      </c>
      <c r="C195" s="2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6">
        <f t="shared" ref="I195:I258" si="13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0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s="3" t="s">
        <v>440</v>
      </c>
      <c r="C196" s="2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s="3" t="s">
        <v>442</v>
      </c>
      <c r="C197" s="2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s="3" t="s">
        <v>444</v>
      </c>
      <c r="C198" s="2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s="3" t="s">
        <v>446</v>
      </c>
      <c r="C199" s="2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s="3" t="s">
        <v>448</v>
      </c>
      <c r="C200" s="2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s="3" t="s">
        <v>450</v>
      </c>
      <c r="C201" s="2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s="3" t="s">
        <v>452</v>
      </c>
      <c r="C202" s="2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s="3" t="s">
        <v>454</v>
      </c>
      <c r="C203" s="2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s="3" t="s">
        <v>456</v>
      </c>
      <c r="C204" s="2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s="3" t="s">
        <v>458</v>
      </c>
      <c r="C205" s="2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s="3" t="s">
        <v>460</v>
      </c>
      <c r="C206" s="2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s="3" t="s">
        <v>462</v>
      </c>
      <c r="C207" s="2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s="3" t="s">
        <v>464</v>
      </c>
      <c r="C208" s="2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s="3" t="s">
        <v>466</v>
      </c>
      <c r="C209" s="2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s="3" t="s">
        <v>468</v>
      </c>
      <c r="C210" s="2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s="3" t="s">
        <v>470</v>
      </c>
      <c r="C211" s="2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s="3" t="s">
        <v>472</v>
      </c>
      <c r="C212" s="2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s="3" t="s">
        <v>475</v>
      </c>
      <c r="C213" s="2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s="3" t="s">
        <v>477</v>
      </c>
      <c r="C214" s="2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s="3" t="s">
        <v>479</v>
      </c>
      <c r="C215" s="2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s="3" t="s">
        <v>481</v>
      </c>
      <c r="C216" s="2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s="3" t="s">
        <v>483</v>
      </c>
      <c r="C217" s="2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s="3" t="s">
        <v>485</v>
      </c>
      <c r="C218" s="2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s="3" t="s">
        <v>487</v>
      </c>
      <c r="C219" s="2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s="3" t="s">
        <v>489</v>
      </c>
      <c r="C220" s="2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s="3" t="s">
        <v>491</v>
      </c>
      <c r="C221" s="2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s="3" t="s">
        <v>493</v>
      </c>
      <c r="C222" s="2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s="3" t="s">
        <v>495</v>
      </c>
      <c r="C223" s="2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s="3" t="s">
        <v>497</v>
      </c>
      <c r="C224" s="2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s="3" t="s">
        <v>499</v>
      </c>
      <c r="C225" s="2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s="3" t="s">
        <v>501</v>
      </c>
      <c r="C226" s="2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s="3" t="s">
        <v>503</v>
      </c>
      <c r="C227" s="2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s="3" t="s">
        <v>253</v>
      </c>
      <c r="C228" s="2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s="3" t="s">
        <v>506</v>
      </c>
      <c r="C229" s="2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s="3" t="s">
        <v>508</v>
      </c>
      <c r="C230" s="2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s="3" t="s">
        <v>510</v>
      </c>
      <c r="C231" s="2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s="3" t="s">
        <v>512</v>
      </c>
      <c r="C232" s="2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s="3" t="s">
        <v>514</v>
      </c>
      <c r="C233" s="2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s="3" t="s">
        <v>516</v>
      </c>
      <c r="C234" s="2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s="3" t="s">
        <v>518</v>
      </c>
      <c r="C235" s="2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s="3" t="s">
        <v>520</v>
      </c>
      <c r="C236" s="2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s="3" t="s">
        <v>522</v>
      </c>
      <c r="C237" s="2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s="3" t="s">
        <v>524</v>
      </c>
      <c r="C238" s="2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s="3" t="s">
        <v>526</v>
      </c>
      <c r="C239" s="2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s="3" t="s">
        <v>528</v>
      </c>
      <c r="C240" s="2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s="3" t="s">
        <v>530</v>
      </c>
      <c r="C241" s="2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s="3" t="s">
        <v>532</v>
      </c>
      <c r="C242" s="2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s="3" t="s">
        <v>534</v>
      </c>
      <c r="C243" s="2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s="3" t="s">
        <v>536</v>
      </c>
      <c r="C244" s="2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s="3" t="s">
        <v>538</v>
      </c>
      <c r="C245" s="2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s="3" t="s">
        <v>540</v>
      </c>
      <c r="C246" s="2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s="3" t="s">
        <v>542</v>
      </c>
      <c r="C247" s="2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s="3" t="s">
        <v>544</v>
      </c>
      <c r="C248" s="2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s="3" t="s">
        <v>546</v>
      </c>
      <c r="C249" s="2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s="3" t="s">
        <v>548</v>
      </c>
      <c r="C250" s="2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s="3" t="s">
        <v>550</v>
      </c>
      <c r="C251" s="2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s="3" t="s">
        <v>552</v>
      </c>
      <c r="C252" s="2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s="3" t="s">
        <v>554</v>
      </c>
      <c r="C253" s="2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s="3" t="s">
        <v>556</v>
      </c>
      <c r="C254" s="2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s="3" t="s">
        <v>558</v>
      </c>
      <c r="C255" s="2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s="3" t="s">
        <v>560</v>
      </c>
      <c r="C256" s="2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s="3" t="s">
        <v>562</v>
      </c>
      <c r="C257" s="2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s="3" t="s">
        <v>564</v>
      </c>
      <c r="C258" s="2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s="3" t="s">
        <v>566</v>
      </c>
      <c r="C259" s="2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6">
        <f t="shared" ref="I259:I322" si="17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0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s="3" t="s">
        <v>568</v>
      </c>
      <c r="C260" s="2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s="3" t="s">
        <v>570</v>
      </c>
      <c r="C261" s="2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s="3" t="s">
        <v>572</v>
      </c>
      <c r="C262" s="2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s="3" t="s">
        <v>574</v>
      </c>
      <c r="C263" s="2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s="3" t="s">
        <v>576</v>
      </c>
      <c r="C264" s="2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s="3" t="s">
        <v>578</v>
      </c>
      <c r="C265" s="2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s="3" t="s">
        <v>580</v>
      </c>
      <c r="C266" s="2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s="3" t="s">
        <v>582</v>
      </c>
      <c r="C267" s="2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s="3" t="s">
        <v>584</v>
      </c>
      <c r="C268" s="2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s="3" t="s">
        <v>586</v>
      </c>
      <c r="C269" s="2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s="3" t="s">
        <v>588</v>
      </c>
      <c r="C270" s="2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s="3" t="s">
        <v>590</v>
      </c>
      <c r="C271" s="2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s="3" t="s">
        <v>592</v>
      </c>
      <c r="C272" s="2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s="3" t="s">
        <v>594</v>
      </c>
      <c r="C273" s="2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s="3" t="s">
        <v>596</v>
      </c>
      <c r="C274" s="2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s="3" t="s">
        <v>598</v>
      </c>
      <c r="C275" s="2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s="3" t="s">
        <v>600</v>
      </c>
      <c r="C276" s="2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s="3" t="s">
        <v>602</v>
      </c>
      <c r="C277" s="2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s="3" t="s">
        <v>604</v>
      </c>
      <c r="C278" s="2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s="3" t="s">
        <v>606</v>
      </c>
      <c r="C279" s="2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s="3" t="s">
        <v>608</v>
      </c>
      <c r="C280" s="2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s="3" t="s">
        <v>610</v>
      </c>
      <c r="C281" s="2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s="3" t="s">
        <v>612</v>
      </c>
      <c r="C282" s="2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s="3" t="s">
        <v>614</v>
      </c>
      <c r="C283" s="2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s="3" t="s">
        <v>616</v>
      </c>
      <c r="C284" s="2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s="3" t="s">
        <v>618</v>
      </c>
      <c r="C285" s="2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s="3" t="s">
        <v>620</v>
      </c>
      <c r="C286" s="2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s="3" t="s">
        <v>622</v>
      </c>
      <c r="C287" s="2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s="3" t="s">
        <v>624</v>
      </c>
      <c r="C288" s="2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s="3" t="s">
        <v>626</v>
      </c>
      <c r="C289" s="2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s="3" t="s">
        <v>628</v>
      </c>
      <c r="C290" s="2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s="3" t="s">
        <v>630</v>
      </c>
      <c r="C291" s="2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s="3" t="s">
        <v>632</v>
      </c>
      <c r="C292" s="2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s="3" t="s">
        <v>634</v>
      </c>
      <c r="C293" s="2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s="3" t="s">
        <v>636</v>
      </c>
      <c r="C294" s="2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s="3" t="s">
        <v>638</v>
      </c>
      <c r="C295" s="2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s="3" t="s">
        <v>640</v>
      </c>
      <c r="C296" s="2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s="3" t="s">
        <v>642</v>
      </c>
      <c r="C297" s="2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s="3" t="s">
        <v>644</v>
      </c>
      <c r="C298" s="2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s="3" t="s">
        <v>646</v>
      </c>
      <c r="C299" s="2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s="3" t="s">
        <v>648</v>
      </c>
      <c r="C300" s="2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s="3" t="s">
        <v>650</v>
      </c>
      <c r="C301" s="2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s="3" t="s">
        <v>652</v>
      </c>
      <c r="C302" s="2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s="3" t="s">
        <v>654</v>
      </c>
      <c r="C303" s="2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s="3" t="s">
        <v>656</v>
      </c>
      <c r="C304" s="2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s="3" t="s">
        <v>658</v>
      </c>
      <c r="C305" s="2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s="3" t="s">
        <v>660</v>
      </c>
      <c r="C306" s="2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s="3" t="s">
        <v>662</v>
      </c>
      <c r="C307" s="2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s="3" t="s">
        <v>664</v>
      </c>
      <c r="C308" s="2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s="3" t="s">
        <v>666</v>
      </c>
      <c r="C309" s="2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s="3" t="s">
        <v>668</v>
      </c>
      <c r="C310" s="2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s="3" t="s">
        <v>670</v>
      </c>
      <c r="C311" s="2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s="3" t="s">
        <v>672</v>
      </c>
      <c r="C312" s="2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s="3" t="s">
        <v>674</v>
      </c>
      <c r="C313" s="2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s="3" t="s">
        <v>676</v>
      </c>
      <c r="C314" s="2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s="3" t="s">
        <v>678</v>
      </c>
      <c r="C315" s="2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s="3" t="s">
        <v>680</v>
      </c>
      <c r="C316" s="2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s="3" t="s">
        <v>682</v>
      </c>
      <c r="C317" s="2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s="3" t="s">
        <v>684</v>
      </c>
      <c r="C318" s="2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s="3" t="s">
        <v>686</v>
      </c>
      <c r="C319" s="2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s="3" t="s">
        <v>688</v>
      </c>
      <c r="C320" s="2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s="3" t="s">
        <v>690</v>
      </c>
      <c r="C321" s="2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s="3" t="s">
        <v>692</v>
      </c>
      <c r="C322" s="2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s="3" t="s">
        <v>694</v>
      </c>
      <c r="C323" s="2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6">
        <f t="shared" ref="I323:I386" si="2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0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s="3" t="s">
        <v>696</v>
      </c>
      <c r="C324" s="2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s="3" t="s">
        <v>698</v>
      </c>
      <c r="C325" s="2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s="3" t="s">
        <v>700</v>
      </c>
      <c r="C326" s="2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s="3" t="s">
        <v>702</v>
      </c>
      <c r="C327" s="2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s="3" t="s">
        <v>704</v>
      </c>
      <c r="C328" s="2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s="3" t="s">
        <v>706</v>
      </c>
      <c r="C329" s="2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s="3" t="s">
        <v>708</v>
      </c>
      <c r="C330" s="2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s="3" t="s">
        <v>710</v>
      </c>
      <c r="C331" s="2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s="3" t="s">
        <v>712</v>
      </c>
      <c r="C332" s="2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s="3" t="s">
        <v>714</v>
      </c>
      <c r="C333" s="2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s="3" t="s">
        <v>716</v>
      </c>
      <c r="C334" s="2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s="3" t="s">
        <v>718</v>
      </c>
      <c r="C335" s="2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s="3" t="s">
        <v>720</v>
      </c>
      <c r="C336" s="2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s="3" t="s">
        <v>722</v>
      </c>
      <c r="C337" s="2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s="3" t="s">
        <v>724</v>
      </c>
      <c r="C338" s="2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s="3" t="s">
        <v>726</v>
      </c>
      <c r="C339" s="2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s="3" t="s">
        <v>728</v>
      </c>
      <c r="C340" s="2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s="3" t="s">
        <v>730</v>
      </c>
      <c r="C341" s="2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s="3" t="s">
        <v>732</v>
      </c>
      <c r="C342" s="2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s="3" t="s">
        <v>734</v>
      </c>
      <c r="C343" s="2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s="3" t="s">
        <v>736</v>
      </c>
      <c r="C344" s="2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s="3" t="s">
        <v>738</v>
      </c>
      <c r="C345" s="2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s="3" t="s">
        <v>740</v>
      </c>
      <c r="C346" s="2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s="3" t="s">
        <v>742</v>
      </c>
      <c r="C347" s="2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s="3" t="s">
        <v>744</v>
      </c>
      <c r="C348" s="2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s="3" t="s">
        <v>746</v>
      </c>
      <c r="C349" s="2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s="3" t="s">
        <v>748</v>
      </c>
      <c r="C350" s="2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s="3" t="s">
        <v>750</v>
      </c>
      <c r="C351" s="2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s="3" t="s">
        <v>752</v>
      </c>
      <c r="C352" s="2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s="3" t="s">
        <v>754</v>
      </c>
      <c r="C353" s="2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s="3" t="s">
        <v>756</v>
      </c>
      <c r="C354" s="2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s="3" t="s">
        <v>758</v>
      </c>
      <c r="C355" s="2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s="3" t="s">
        <v>760</v>
      </c>
      <c r="C356" s="2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s="3" t="s">
        <v>762</v>
      </c>
      <c r="C357" s="2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s="3" t="s">
        <v>764</v>
      </c>
      <c r="C358" s="2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s="3" t="s">
        <v>766</v>
      </c>
      <c r="C359" s="2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s="3" t="s">
        <v>768</v>
      </c>
      <c r="C360" s="2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s="3" t="s">
        <v>770</v>
      </c>
      <c r="C361" s="2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s="3" t="s">
        <v>772</v>
      </c>
      <c r="C362" s="2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s="3" t="s">
        <v>774</v>
      </c>
      <c r="C363" s="2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s="3" t="s">
        <v>776</v>
      </c>
      <c r="C364" s="2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s="3" t="s">
        <v>778</v>
      </c>
      <c r="C365" s="2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s="3" t="s">
        <v>780</v>
      </c>
      <c r="C366" s="2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s="3" t="s">
        <v>782</v>
      </c>
      <c r="C367" s="2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s="3" t="s">
        <v>784</v>
      </c>
      <c r="C368" s="2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s="3" t="s">
        <v>786</v>
      </c>
      <c r="C369" s="2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s="3" t="s">
        <v>788</v>
      </c>
      <c r="C370" s="2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s="3" t="s">
        <v>790</v>
      </c>
      <c r="C371" s="2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s="3" t="s">
        <v>792</v>
      </c>
      <c r="C372" s="2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s="3" t="s">
        <v>794</v>
      </c>
      <c r="C373" s="2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s="3" t="s">
        <v>796</v>
      </c>
      <c r="C374" s="2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s="3" t="s">
        <v>798</v>
      </c>
      <c r="C375" s="2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s="3" t="s">
        <v>800</v>
      </c>
      <c r="C376" s="2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s="3" t="s">
        <v>802</v>
      </c>
      <c r="C377" s="2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s="3" t="s">
        <v>804</v>
      </c>
      <c r="C378" s="2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s="3" t="s">
        <v>806</v>
      </c>
      <c r="C379" s="2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s="3" t="s">
        <v>808</v>
      </c>
      <c r="C380" s="2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s="3" t="s">
        <v>810</v>
      </c>
      <c r="C381" s="2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s="3" t="s">
        <v>812</v>
      </c>
      <c r="C382" s="2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s="3" t="s">
        <v>814</v>
      </c>
      <c r="C383" s="2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s="3" t="s">
        <v>816</v>
      </c>
      <c r="C384" s="2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s="3" t="s">
        <v>818</v>
      </c>
      <c r="C385" s="2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s="3" t="s">
        <v>820</v>
      </c>
      <c r="C386" s="2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s="3" t="s">
        <v>822</v>
      </c>
      <c r="C387" s="2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6">
        <f t="shared" ref="I387:I450" si="25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0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s="3" t="s">
        <v>824</v>
      </c>
      <c r="C388" s="2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s="3" t="s">
        <v>826</v>
      </c>
      <c r="C389" s="2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s="3" t="s">
        <v>828</v>
      </c>
      <c r="C390" s="2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s="3" t="s">
        <v>830</v>
      </c>
      <c r="C391" s="2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s="3" t="s">
        <v>832</v>
      </c>
      <c r="C392" s="2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s="3" t="s">
        <v>834</v>
      </c>
      <c r="C393" s="2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s="3" t="s">
        <v>836</v>
      </c>
      <c r="C394" s="2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s="3" t="s">
        <v>838</v>
      </c>
      <c r="C395" s="2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s="3" t="s">
        <v>840</v>
      </c>
      <c r="C396" s="2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s="3" t="s">
        <v>295</v>
      </c>
      <c r="C397" s="2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s="3" t="s">
        <v>843</v>
      </c>
      <c r="C398" s="2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s="3" t="s">
        <v>845</v>
      </c>
      <c r="C399" s="2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s="3" t="s">
        <v>847</v>
      </c>
      <c r="C400" s="2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s="3" t="s">
        <v>849</v>
      </c>
      <c r="C401" s="2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s="3" t="s">
        <v>851</v>
      </c>
      <c r="C402" s="2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s="3" t="s">
        <v>853</v>
      </c>
      <c r="C403" s="2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s="3" t="s">
        <v>855</v>
      </c>
      <c r="C404" s="2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s="3" t="s">
        <v>857</v>
      </c>
      <c r="C405" s="2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s="3" t="s">
        <v>859</v>
      </c>
      <c r="C406" s="2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s="3" t="s">
        <v>861</v>
      </c>
      <c r="C407" s="2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s="3" t="s">
        <v>863</v>
      </c>
      <c r="C408" s="2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s="3" t="s">
        <v>865</v>
      </c>
      <c r="C409" s="2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s="3" t="s">
        <v>867</v>
      </c>
      <c r="C410" s="2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s="3" t="s">
        <v>243</v>
      </c>
      <c r="C411" s="2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s="3" t="s">
        <v>870</v>
      </c>
      <c r="C412" s="2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s="3" t="s">
        <v>872</v>
      </c>
      <c r="C413" s="2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s="3" t="s">
        <v>874</v>
      </c>
      <c r="C414" s="2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s="3" t="s">
        <v>876</v>
      </c>
      <c r="C415" s="2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s="3" t="s">
        <v>878</v>
      </c>
      <c r="C416" s="2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s="3" t="s">
        <v>880</v>
      </c>
      <c r="C417" s="2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s="3" t="s">
        <v>882</v>
      </c>
      <c r="C418" s="2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s="3" t="s">
        <v>884</v>
      </c>
      <c r="C419" s="2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s="3" t="s">
        <v>105</v>
      </c>
      <c r="C420" s="2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s="3" t="s">
        <v>887</v>
      </c>
      <c r="C421" s="2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s="3" t="s">
        <v>889</v>
      </c>
      <c r="C422" s="2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s="3" t="s">
        <v>891</v>
      </c>
      <c r="C423" s="2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s="3" t="s">
        <v>893</v>
      </c>
      <c r="C424" s="2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s="3" t="s">
        <v>895</v>
      </c>
      <c r="C425" s="2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s="3" t="s">
        <v>897</v>
      </c>
      <c r="C426" s="2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s="3" t="s">
        <v>899</v>
      </c>
      <c r="C427" s="2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s="3" t="s">
        <v>901</v>
      </c>
      <c r="C428" s="2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s="3" t="s">
        <v>903</v>
      </c>
      <c r="C429" s="2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s="3" t="s">
        <v>905</v>
      </c>
      <c r="C430" s="2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s="3" t="s">
        <v>907</v>
      </c>
      <c r="C431" s="2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s="3" t="s">
        <v>909</v>
      </c>
      <c r="C432" s="2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s="3" t="s">
        <v>911</v>
      </c>
      <c r="C433" s="2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s="3" t="s">
        <v>913</v>
      </c>
      <c r="C434" s="2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s="3" t="s">
        <v>915</v>
      </c>
      <c r="C435" s="2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s="3" t="s">
        <v>917</v>
      </c>
      <c r="C436" s="2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s="3" t="s">
        <v>919</v>
      </c>
      <c r="C437" s="2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s="3" t="s">
        <v>921</v>
      </c>
      <c r="C438" s="2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s="3" t="s">
        <v>923</v>
      </c>
      <c r="C439" s="2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s="3" t="s">
        <v>925</v>
      </c>
      <c r="C440" s="2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s="3" t="s">
        <v>927</v>
      </c>
      <c r="C441" s="2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s="3" t="s">
        <v>929</v>
      </c>
      <c r="C442" s="2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s="3" t="s">
        <v>931</v>
      </c>
      <c r="C443" s="2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s="3" t="s">
        <v>933</v>
      </c>
      <c r="C444" s="2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s="3" t="s">
        <v>935</v>
      </c>
      <c r="C445" s="2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s="3" t="s">
        <v>748</v>
      </c>
      <c r="C446" s="2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s="3" t="s">
        <v>938</v>
      </c>
      <c r="C447" s="2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s="3" t="s">
        <v>940</v>
      </c>
      <c r="C448" s="2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s="3" t="s">
        <v>942</v>
      </c>
      <c r="C449" s="2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s="3" t="s">
        <v>944</v>
      </c>
      <c r="C450" s="2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s="3" t="s">
        <v>946</v>
      </c>
      <c r="C451" s="2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6">
        <f t="shared" ref="I451:I514" si="29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0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s="3" t="s">
        <v>948</v>
      </c>
      <c r="C452" s="2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s="3" t="s">
        <v>950</v>
      </c>
      <c r="C453" s="2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s="3" t="s">
        <v>952</v>
      </c>
      <c r="C454" s="2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s="3" t="s">
        <v>954</v>
      </c>
      <c r="C455" s="2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s="3" t="s">
        <v>956</v>
      </c>
      <c r="C456" s="2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s="3" t="s">
        <v>958</v>
      </c>
      <c r="C457" s="2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s="3" t="s">
        <v>960</v>
      </c>
      <c r="C458" s="2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s="3" t="s">
        <v>962</v>
      </c>
      <c r="C459" s="2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s="3" t="s">
        <v>964</v>
      </c>
      <c r="C460" s="2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s="3" t="s">
        <v>966</v>
      </c>
      <c r="C461" s="2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s="3" t="s">
        <v>968</v>
      </c>
      <c r="C462" s="2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s="3" t="s">
        <v>970</v>
      </c>
      <c r="C463" s="2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s="3" t="s">
        <v>972</v>
      </c>
      <c r="C464" s="2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s="3" t="s">
        <v>974</v>
      </c>
      <c r="C465" s="2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s="3" t="s">
        <v>976</v>
      </c>
      <c r="C466" s="2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s="3" t="s">
        <v>978</v>
      </c>
      <c r="C467" s="2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s="3" t="s">
        <v>980</v>
      </c>
      <c r="C468" s="2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s="3" t="s">
        <v>982</v>
      </c>
      <c r="C469" s="2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s="3" t="s">
        <v>984</v>
      </c>
      <c r="C470" s="2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s="3" t="s">
        <v>986</v>
      </c>
      <c r="C471" s="2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s="3" t="s">
        <v>988</v>
      </c>
      <c r="C472" s="2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s="3" t="s">
        <v>446</v>
      </c>
      <c r="C473" s="2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s="3" t="s">
        <v>991</v>
      </c>
      <c r="C474" s="2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s="3" t="s">
        <v>993</v>
      </c>
      <c r="C475" s="2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s="3" t="s">
        <v>995</v>
      </c>
      <c r="C476" s="2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s="3" t="s">
        <v>997</v>
      </c>
      <c r="C477" s="2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s="3" t="s">
        <v>999</v>
      </c>
      <c r="C478" s="2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s="3" t="s">
        <v>1001</v>
      </c>
      <c r="C479" s="2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s="3" t="s">
        <v>1003</v>
      </c>
      <c r="C480" s="2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s="3" t="s">
        <v>1005</v>
      </c>
      <c r="C481" s="2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s="3" t="s">
        <v>1007</v>
      </c>
      <c r="C482" s="2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s="3" t="s">
        <v>1009</v>
      </c>
      <c r="C483" s="2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s="3" t="s">
        <v>1011</v>
      </c>
      <c r="C484" s="2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s="3" t="s">
        <v>1013</v>
      </c>
      <c r="C485" s="2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s="3" t="s">
        <v>1015</v>
      </c>
      <c r="C486" s="2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s="3" t="s">
        <v>1017</v>
      </c>
      <c r="C487" s="2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s="3" t="s">
        <v>1019</v>
      </c>
      <c r="C488" s="2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s="3" t="s">
        <v>1021</v>
      </c>
      <c r="C489" s="2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s="3" t="s">
        <v>1023</v>
      </c>
      <c r="C490" s="2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s="3" t="s">
        <v>1025</v>
      </c>
      <c r="C491" s="2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s="3" t="s">
        <v>1027</v>
      </c>
      <c r="C492" s="2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s="3" t="s">
        <v>1030</v>
      </c>
      <c r="C493" s="2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s="3" t="s">
        <v>1032</v>
      </c>
      <c r="C494" s="2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s="3" t="s">
        <v>1034</v>
      </c>
      <c r="C495" s="2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s="3" t="s">
        <v>1036</v>
      </c>
      <c r="C496" s="2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s="3" t="s">
        <v>1038</v>
      </c>
      <c r="C497" s="2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s="3" t="s">
        <v>1040</v>
      </c>
      <c r="C498" s="2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s="3" t="s">
        <v>1042</v>
      </c>
      <c r="C499" s="2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s="3" t="s">
        <v>1044</v>
      </c>
      <c r="C500" s="2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s="3" t="s">
        <v>1046</v>
      </c>
      <c r="C501" s="2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s="3" t="s">
        <v>1048</v>
      </c>
      <c r="C502" s="2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s="3" t="s">
        <v>1050</v>
      </c>
      <c r="C503" s="2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s="3" t="s">
        <v>477</v>
      </c>
      <c r="C504" s="2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s="3" t="s">
        <v>1053</v>
      </c>
      <c r="C505" s="2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s="3" t="s">
        <v>1055</v>
      </c>
      <c r="C506" s="2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s="3" t="s">
        <v>1057</v>
      </c>
      <c r="C507" s="2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s="3" t="s">
        <v>1059</v>
      </c>
      <c r="C508" s="2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s="3" t="s">
        <v>1061</v>
      </c>
      <c r="C509" s="2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s="3" t="s">
        <v>1063</v>
      </c>
      <c r="C510" s="2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s="3" t="s">
        <v>398</v>
      </c>
      <c r="C511" s="2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s="3" t="s">
        <v>1066</v>
      </c>
      <c r="C512" s="2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s="3" t="s">
        <v>1068</v>
      </c>
      <c r="C513" s="2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s="3" t="s">
        <v>1070</v>
      </c>
      <c r="C514" s="2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s="3" t="s">
        <v>1072</v>
      </c>
      <c r="C515" s="2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6">
        <f t="shared" ref="I515:I578" si="33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0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s="3" t="s">
        <v>1074</v>
      </c>
      <c r="C516" s="2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s="3" t="s">
        <v>1076</v>
      </c>
      <c r="C517" s="2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s="3" t="s">
        <v>1078</v>
      </c>
      <c r="C518" s="2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s="3" t="s">
        <v>1080</v>
      </c>
      <c r="C519" s="2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s="3" t="s">
        <v>1082</v>
      </c>
      <c r="C520" s="2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s="3" t="s">
        <v>1084</v>
      </c>
      <c r="C521" s="2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s="3" t="s">
        <v>1086</v>
      </c>
      <c r="C522" s="2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s="3" t="s">
        <v>1088</v>
      </c>
      <c r="C523" s="2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s="3" t="s">
        <v>1089</v>
      </c>
      <c r="C524" s="2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s="3" t="s">
        <v>1091</v>
      </c>
      <c r="C525" s="2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s="3" t="s">
        <v>1093</v>
      </c>
      <c r="C526" s="2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s="3" t="s">
        <v>1095</v>
      </c>
      <c r="C527" s="2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s="3" t="s">
        <v>1097</v>
      </c>
      <c r="C528" s="2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s="3" t="s">
        <v>1099</v>
      </c>
      <c r="C529" s="2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s="3" t="s">
        <v>1101</v>
      </c>
      <c r="C530" s="2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s="3" t="s">
        <v>1103</v>
      </c>
      <c r="C531" s="2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s="3" t="s">
        <v>1105</v>
      </c>
      <c r="C532" s="2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s="3" t="s">
        <v>1107</v>
      </c>
      <c r="C533" s="2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s="3" t="s">
        <v>1109</v>
      </c>
      <c r="C534" s="2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s="3" t="s">
        <v>1111</v>
      </c>
      <c r="C535" s="2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s="3" t="s">
        <v>1113</v>
      </c>
      <c r="C536" s="2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s="3" t="s">
        <v>1115</v>
      </c>
      <c r="C537" s="2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s="3" t="s">
        <v>1117</v>
      </c>
      <c r="C538" s="2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s="3" t="s">
        <v>1119</v>
      </c>
      <c r="C539" s="2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s="3" t="s">
        <v>1121</v>
      </c>
      <c r="C540" s="2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s="3" t="s">
        <v>1123</v>
      </c>
      <c r="C541" s="2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s="3" t="s">
        <v>1125</v>
      </c>
      <c r="C542" s="2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s="3" t="s">
        <v>1127</v>
      </c>
      <c r="C543" s="2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s="3" t="s">
        <v>1129</v>
      </c>
      <c r="C544" s="2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s="3" t="s">
        <v>1131</v>
      </c>
      <c r="C545" s="2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s="3" t="s">
        <v>1133</v>
      </c>
      <c r="C546" s="2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s="3" t="s">
        <v>1135</v>
      </c>
      <c r="C547" s="2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s="3" t="s">
        <v>1137</v>
      </c>
      <c r="C548" s="2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s="3" t="s">
        <v>1139</v>
      </c>
      <c r="C549" s="2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s="3" t="s">
        <v>1141</v>
      </c>
      <c r="C550" s="2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s="3" t="s">
        <v>1143</v>
      </c>
      <c r="C551" s="2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s="3" t="s">
        <v>1145</v>
      </c>
      <c r="C552" s="2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s="3" t="s">
        <v>1147</v>
      </c>
      <c r="C553" s="2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s="3" t="s">
        <v>1149</v>
      </c>
      <c r="C554" s="2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s="3" t="s">
        <v>1151</v>
      </c>
      <c r="C555" s="2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s="3" t="s">
        <v>1153</v>
      </c>
      <c r="C556" s="2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s="3" t="s">
        <v>1155</v>
      </c>
      <c r="C557" s="2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s="3" t="s">
        <v>442</v>
      </c>
      <c r="C558" s="2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s="3" t="s">
        <v>1158</v>
      </c>
      <c r="C559" s="2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s="3" t="s">
        <v>1160</v>
      </c>
      <c r="C560" s="2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s="3" t="s">
        <v>1162</v>
      </c>
      <c r="C561" s="2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s="3" t="s">
        <v>1164</v>
      </c>
      <c r="C562" s="2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s="3" t="s">
        <v>1166</v>
      </c>
      <c r="C563" s="2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s="3" t="s">
        <v>1168</v>
      </c>
      <c r="C564" s="2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s="3" t="s">
        <v>1170</v>
      </c>
      <c r="C565" s="2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s="3" t="s">
        <v>1172</v>
      </c>
      <c r="C566" s="2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s="3" t="s">
        <v>1174</v>
      </c>
      <c r="C567" s="2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s="3" t="s">
        <v>1176</v>
      </c>
      <c r="C568" s="2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s="3" t="s">
        <v>1178</v>
      </c>
      <c r="C569" s="2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s="3" t="s">
        <v>1180</v>
      </c>
      <c r="C570" s="2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s="3" t="s">
        <v>1182</v>
      </c>
      <c r="C571" s="2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s="3" t="s">
        <v>1184</v>
      </c>
      <c r="C572" s="2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s="3" t="s">
        <v>1186</v>
      </c>
      <c r="C573" s="2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s="3" t="s">
        <v>1188</v>
      </c>
      <c r="C574" s="2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s="3" t="s">
        <v>1190</v>
      </c>
      <c r="C575" s="2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s="3" t="s">
        <v>1192</v>
      </c>
      <c r="C576" s="2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s="3" t="s">
        <v>1194</v>
      </c>
      <c r="C577" s="2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s="3" t="s">
        <v>1196</v>
      </c>
      <c r="C578" s="2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s="3" t="s">
        <v>1198</v>
      </c>
      <c r="C579" s="2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6">
        <f t="shared" ref="I579:I642" si="3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0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s="3" t="s">
        <v>1200</v>
      </c>
      <c r="C580" s="2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s="3" t="s">
        <v>1202</v>
      </c>
      <c r="C581" s="2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s="3" t="s">
        <v>556</v>
      </c>
      <c r="C582" s="2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s="3" t="s">
        <v>1205</v>
      </c>
      <c r="C583" s="2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s="3" t="s">
        <v>1207</v>
      </c>
      <c r="C584" s="2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s="3" t="s">
        <v>1209</v>
      </c>
      <c r="C585" s="2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s="3" t="s">
        <v>45</v>
      </c>
      <c r="C586" s="2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s="3" t="s">
        <v>1212</v>
      </c>
      <c r="C587" s="2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s="3" t="s">
        <v>1214</v>
      </c>
      <c r="C588" s="2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s="3" t="s">
        <v>1216</v>
      </c>
      <c r="C589" s="2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s="3" t="s">
        <v>1218</v>
      </c>
      <c r="C590" s="2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s="3" t="s">
        <v>1220</v>
      </c>
      <c r="C591" s="2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s="3" t="s">
        <v>1222</v>
      </c>
      <c r="C592" s="2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s="3" t="s">
        <v>1224</v>
      </c>
      <c r="C593" s="2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s="3" t="s">
        <v>1226</v>
      </c>
      <c r="C594" s="2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s="3" t="s">
        <v>1228</v>
      </c>
      <c r="C595" s="2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s="3" t="s">
        <v>1230</v>
      </c>
      <c r="C596" s="2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s="3" t="s">
        <v>1232</v>
      </c>
      <c r="C597" s="2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s="3" t="s">
        <v>1234</v>
      </c>
      <c r="C598" s="2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s="3" t="s">
        <v>1236</v>
      </c>
      <c r="C599" s="2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s="3" t="s">
        <v>1238</v>
      </c>
      <c r="C600" s="2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s="3" t="s">
        <v>1240</v>
      </c>
      <c r="C601" s="2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s="3" t="s">
        <v>1242</v>
      </c>
      <c r="C602" s="2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s="3" t="s">
        <v>1244</v>
      </c>
      <c r="C603" s="2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s="3" t="s">
        <v>1246</v>
      </c>
      <c r="C604" s="2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s="3" t="s">
        <v>1248</v>
      </c>
      <c r="C605" s="2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s="3" t="s">
        <v>1250</v>
      </c>
      <c r="C606" s="2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s="3" t="s">
        <v>1252</v>
      </c>
      <c r="C607" s="2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s="3" t="s">
        <v>1254</v>
      </c>
      <c r="C608" s="2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s="3" t="s">
        <v>1256</v>
      </c>
      <c r="C609" s="2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s="3" t="s">
        <v>1258</v>
      </c>
      <c r="C610" s="2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s="3" t="s">
        <v>1260</v>
      </c>
      <c r="C611" s="2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s="3" t="s">
        <v>1262</v>
      </c>
      <c r="C612" s="2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s="3" t="s">
        <v>1264</v>
      </c>
      <c r="C613" s="2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s="3" t="s">
        <v>1266</v>
      </c>
      <c r="C614" s="2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s="3" t="s">
        <v>1268</v>
      </c>
      <c r="C615" s="2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s="3" t="s">
        <v>1270</v>
      </c>
      <c r="C616" s="2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s="3" t="s">
        <v>1272</v>
      </c>
      <c r="C617" s="2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s="3" t="s">
        <v>1274</v>
      </c>
      <c r="C618" s="2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s="3" t="s">
        <v>1276</v>
      </c>
      <c r="C619" s="2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s="3" t="s">
        <v>1278</v>
      </c>
      <c r="C620" s="2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s="3" t="s">
        <v>1280</v>
      </c>
      <c r="C621" s="2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s="3" t="s">
        <v>1282</v>
      </c>
      <c r="C622" s="2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s="3" t="s">
        <v>1284</v>
      </c>
      <c r="C623" s="2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s="3" t="s">
        <v>1286</v>
      </c>
      <c r="C624" s="2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s="3" t="s">
        <v>1288</v>
      </c>
      <c r="C625" s="2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s="3" t="s">
        <v>1290</v>
      </c>
      <c r="C626" s="2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s="3" t="s">
        <v>1292</v>
      </c>
      <c r="C627" s="2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s="3" t="s">
        <v>1294</v>
      </c>
      <c r="C628" s="2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s="3" t="s">
        <v>1296</v>
      </c>
      <c r="C629" s="2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s="3" t="s">
        <v>1298</v>
      </c>
      <c r="C630" s="2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s="3" t="s">
        <v>1300</v>
      </c>
      <c r="C631" s="2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s="3" t="s">
        <v>1302</v>
      </c>
      <c r="C632" s="2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s="3" t="s">
        <v>1304</v>
      </c>
      <c r="C633" s="2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s="3" t="s">
        <v>1306</v>
      </c>
      <c r="C634" s="2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s="3" t="s">
        <v>1308</v>
      </c>
      <c r="C635" s="2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s="3" t="s">
        <v>1310</v>
      </c>
      <c r="C636" s="2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s="3" t="s">
        <v>1312</v>
      </c>
      <c r="C637" s="2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s="3" t="s">
        <v>1314</v>
      </c>
      <c r="C638" s="2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s="3" t="s">
        <v>1316</v>
      </c>
      <c r="C639" s="2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s="3" t="s">
        <v>1318</v>
      </c>
      <c r="C640" s="2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s="3" t="s">
        <v>1320</v>
      </c>
      <c r="C641" s="2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s="3" t="s">
        <v>1322</v>
      </c>
      <c r="C642" s="2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s="3" t="s">
        <v>1324</v>
      </c>
      <c r="C643" s="2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6">
        <f t="shared" ref="I643:I706" si="4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0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s="3" t="s">
        <v>1326</v>
      </c>
      <c r="C644" s="2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s="3" t="s">
        <v>1328</v>
      </c>
      <c r="C645" s="2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s="3" t="s">
        <v>1330</v>
      </c>
      <c r="C646" s="2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s="3" t="s">
        <v>1332</v>
      </c>
      <c r="C647" s="2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s="3" t="s">
        <v>1334</v>
      </c>
      <c r="C648" s="2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s="3" t="s">
        <v>1336</v>
      </c>
      <c r="C649" s="2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s="3" t="s">
        <v>1338</v>
      </c>
      <c r="C650" s="2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s="3" t="s">
        <v>1340</v>
      </c>
      <c r="C651" s="2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s="3" t="s">
        <v>1342</v>
      </c>
      <c r="C652" s="2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s="3" t="s">
        <v>1344</v>
      </c>
      <c r="C653" s="2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s="3" t="s">
        <v>1346</v>
      </c>
      <c r="C654" s="2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s="3" t="s">
        <v>1348</v>
      </c>
      <c r="C655" s="2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s="3" t="s">
        <v>1350</v>
      </c>
      <c r="C656" s="2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s="3" t="s">
        <v>1352</v>
      </c>
      <c r="C657" s="2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s="3" t="s">
        <v>1354</v>
      </c>
      <c r="C658" s="2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s="3" t="s">
        <v>1356</v>
      </c>
      <c r="C659" s="2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s="3" t="s">
        <v>1358</v>
      </c>
      <c r="C660" s="2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s="3" t="s">
        <v>1360</v>
      </c>
      <c r="C661" s="2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s="3" t="s">
        <v>1362</v>
      </c>
      <c r="C662" s="2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s="3" t="s">
        <v>1364</v>
      </c>
      <c r="C663" s="2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s="3" t="s">
        <v>1366</v>
      </c>
      <c r="C664" s="2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s="3" t="s">
        <v>1368</v>
      </c>
      <c r="C665" s="2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s="3" t="s">
        <v>708</v>
      </c>
      <c r="C666" s="2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s="3" t="s">
        <v>1371</v>
      </c>
      <c r="C667" s="2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s="3" t="s">
        <v>1373</v>
      </c>
      <c r="C668" s="2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s="3" t="s">
        <v>1375</v>
      </c>
      <c r="C669" s="2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s="3" t="s">
        <v>1377</v>
      </c>
      <c r="C670" s="2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s="3" t="s">
        <v>1379</v>
      </c>
      <c r="C671" s="2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s="3" t="s">
        <v>1334</v>
      </c>
      <c r="C672" s="2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s="3" t="s">
        <v>1382</v>
      </c>
      <c r="C673" s="2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s="3" t="s">
        <v>1384</v>
      </c>
      <c r="C674" s="2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s="3" t="s">
        <v>1386</v>
      </c>
      <c r="C675" s="2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s="3" t="s">
        <v>1388</v>
      </c>
      <c r="C676" s="2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s="3" t="s">
        <v>1390</v>
      </c>
      <c r="C677" s="2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s="3" t="s">
        <v>1392</v>
      </c>
      <c r="C678" s="2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s="3" t="s">
        <v>1394</v>
      </c>
      <c r="C679" s="2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s="3" t="s">
        <v>1396</v>
      </c>
      <c r="C680" s="2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s="3" t="s">
        <v>668</v>
      </c>
      <c r="C681" s="2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s="3" t="s">
        <v>1399</v>
      </c>
      <c r="C682" s="2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s="3" t="s">
        <v>1401</v>
      </c>
      <c r="C683" s="2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s="3" t="s">
        <v>1403</v>
      </c>
      <c r="C684" s="2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s="3" t="s">
        <v>1405</v>
      </c>
      <c r="C685" s="2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s="3" t="s">
        <v>1407</v>
      </c>
      <c r="C686" s="2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s="3" t="s">
        <v>1409</v>
      </c>
      <c r="C687" s="2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s="3" t="s">
        <v>1411</v>
      </c>
      <c r="C688" s="2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s="3" t="s">
        <v>1413</v>
      </c>
      <c r="C689" s="2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s="3" t="s">
        <v>1415</v>
      </c>
      <c r="C690" s="2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s="3" t="s">
        <v>1417</v>
      </c>
      <c r="C691" s="2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s="3" t="s">
        <v>1419</v>
      </c>
      <c r="C692" s="2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s="3" t="s">
        <v>1421</v>
      </c>
      <c r="C693" s="2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s="3" t="s">
        <v>1423</v>
      </c>
      <c r="C694" s="2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s="3" t="s">
        <v>1425</v>
      </c>
      <c r="C695" s="2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s="3" t="s">
        <v>1427</v>
      </c>
      <c r="C696" s="2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s="3" t="s">
        <v>1429</v>
      </c>
      <c r="C697" s="2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s="3" t="s">
        <v>1431</v>
      </c>
      <c r="C698" s="2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s="3" t="s">
        <v>1433</v>
      </c>
      <c r="C699" s="2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s="3" t="s">
        <v>1435</v>
      </c>
      <c r="C700" s="2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s="3" t="s">
        <v>444</v>
      </c>
      <c r="C701" s="2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s="3" t="s">
        <v>1438</v>
      </c>
      <c r="C702" s="2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s="3" t="s">
        <v>1440</v>
      </c>
      <c r="C703" s="2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s="3" t="s">
        <v>1442</v>
      </c>
      <c r="C704" s="2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s="3" t="s">
        <v>1444</v>
      </c>
      <c r="C705" s="2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s="3" t="s">
        <v>1446</v>
      </c>
      <c r="C706" s="2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s="3" t="s">
        <v>1448</v>
      </c>
      <c r="C707" s="2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6">
        <f t="shared" ref="I707:I770" si="45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0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s="3" t="s">
        <v>1450</v>
      </c>
      <c r="C708" s="2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s="3" t="s">
        <v>1452</v>
      </c>
      <c r="C709" s="2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s="3" t="s">
        <v>1454</v>
      </c>
      <c r="C710" s="2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s="3" t="s">
        <v>1456</v>
      </c>
      <c r="C711" s="2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s="3" t="s">
        <v>1458</v>
      </c>
      <c r="C712" s="2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s="3" t="s">
        <v>1460</v>
      </c>
      <c r="C713" s="2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s="3" t="s">
        <v>1462</v>
      </c>
      <c r="C714" s="2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s="3" t="s">
        <v>1464</v>
      </c>
      <c r="C715" s="2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s="3" t="s">
        <v>1466</v>
      </c>
      <c r="C716" s="2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s="3" t="s">
        <v>1468</v>
      </c>
      <c r="C717" s="2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s="3" t="s">
        <v>1470</v>
      </c>
      <c r="C718" s="2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s="3" t="s">
        <v>1472</v>
      </c>
      <c r="C719" s="2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s="3" t="s">
        <v>1474</v>
      </c>
      <c r="C720" s="2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s="3" t="s">
        <v>1476</v>
      </c>
      <c r="C721" s="2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s="3" t="s">
        <v>1478</v>
      </c>
      <c r="C722" s="2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s="3" t="s">
        <v>1480</v>
      </c>
      <c r="C723" s="2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s="3" t="s">
        <v>1482</v>
      </c>
      <c r="C724" s="2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s="3" t="s">
        <v>1484</v>
      </c>
      <c r="C725" s="2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s="3" t="s">
        <v>1486</v>
      </c>
      <c r="C726" s="2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s="3" t="s">
        <v>1488</v>
      </c>
      <c r="C727" s="2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s="3" t="s">
        <v>1490</v>
      </c>
      <c r="C728" s="2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s="3" t="s">
        <v>1492</v>
      </c>
      <c r="C729" s="2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s="3" t="s">
        <v>1494</v>
      </c>
      <c r="C730" s="2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s="3" t="s">
        <v>1496</v>
      </c>
      <c r="C731" s="2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s="3" t="s">
        <v>1498</v>
      </c>
      <c r="C732" s="2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s="3" t="s">
        <v>1500</v>
      </c>
      <c r="C733" s="2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s="3" t="s">
        <v>1502</v>
      </c>
      <c r="C734" s="2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s="3" t="s">
        <v>1504</v>
      </c>
      <c r="C735" s="2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s="3" t="s">
        <v>1506</v>
      </c>
      <c r="C736" s="2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s="3" t="s">
        <v>1508</v>
      </c>
      <c r="C737" s="2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s="3" t="s">
        <v>1510</v>
      </c>
      <c r="C738" s="2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s="3" t="s">
        <v>1512</v>
      </c>
      <c r="C739" s="2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s="3" t="s">
        <v>1032</v>
      </c>
      <c r="C740" s="2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s="3" t="s">
        <v>1515</v>
      </c>
      <c r="C741" s="2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s="3" t="s">
        <v>1517</v>
      </c>
      <c r="C742" s="2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s="3" t="s">
        <v>628</v>
      </c>
      <c r="C743" s="2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s="3" t="s">
        <v>1520</v>
      </c>
      <c r="C744" s="2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s="3" t="s">
        <v>1522</v>
      </c>
      <c r="C745" s="2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s="3" t="s">
        <v>1524</v>
      </c>
      <c r="C746" s="2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s="3" t="s">
        <v>1526</v>
      </c>
      <c r="C747" s="2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s="3" t="s">
        <v>1528</v>
      </c>
      <c r="C748" s="2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s="3" t="s">
        <v>1530</v>
      </c>
      <c r="C749" s="2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s="3" t="s">
        <v>1532</v>
      </c>
      <c r="C750" s="2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s="3" t="s">
        <v>1534</v>
      </c>
      <c r="C751" s="2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s="3" t="s">
        <v>1536</v>
      </c>
      <c r="C752" s="2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s="3" t="s">
        <v>1538</v>
      </c>
      <c r="C753" s="2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s="3" t="s">
        <v>1540</v>
      </c>
      <c r="C754" s="2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s="3" t="s">
        <v>1542</v>
      </c>
      <c r="C755" s="2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s="3" t="s">
        <v>1544</v>
      </c>
      <c r="C756" s="2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s="3" t="s">
        <v>1546</v>
      </c>
      <c r="C757" s="2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s="3" t="s">
        <v>1548</v>
      </c>
      <c r="C758" s="2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s="3" t="s">
        <v>1550</v>
      </c>
      <c r="C759" s="2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s="3" t="s">
        <v>1552</v>
      </c>
      <c r="C760" s="2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s="3" t="s">
        <v>1554</v>
      </c>
      <c r="C761" s="2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s="3" t="s">
        <v>1556</v>
      </c>
      <c r="C762" s="2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s="3" t="s">
        <v>1558</v>
      </c>
      <c r="C763" s="2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s="3" t="s">
        <v>668</v>
      </c>
      <c r="C764" s="2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s="3" t="s">
        <v>1561</v>
      </c>
      <c r="C765" s="2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s="3" t="s">
        <v>1563</v>
      </c>
      <c r="C766" s="2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s="3" t="s">
        <v>1565</v>
      </c>
      <c r="C767" s="2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s="3" t="s">
        <v>1567</v>
      </c>
      <c r="C768" s="2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s="3" t="s">
        <v>1569</v>
      </c>
      <c r="C769" s="2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s="3" t="s">
        <v>1571</v>
      </c>
      <c r="C770" s="2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s="3" t="s">
        <v>1573</v>
      </c>
      <c r="C771" s="2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6">
        <f t="shared" ref="I771:I834" si="49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0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s="3" t="s">
        <v>1575</v>
      </c>
      <c r="C772" s="2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s="3" t="s">
        <v>1577</v>
      </c>
      <c r="C773" s="2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s="3" t="s">
        <v>1579</v>
      </c>
      <c r="C774" s="2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s="3" t="s">
        <v>1581</v>
      </c>
      <c r="C775" s="2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s="3" t="s">
        <v>1583</v>
      </c>
      <c r="C776" s="2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s="3" t="s">
        <v>1585</v>
      </c>
      <c r="C777" s="2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s="3" t="s">
        <v>1587</v>
      </c>
      <c r="C778" s="2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s="3" t="s">
        <v>1589</v>
      </c>
      <c r="C779" s="2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s="3" t="s">
        <v>1591</v>
      </c>
      <c r="C780" s="2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s="3" t="s">
        <v>1593</v>
      </c>
      <c r="C781" s="2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s="3" t="s">
        <v>1595</v>
      </c>
      <c r="C782" s="2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s="3" t="s">
        <v>1597</v>
      </c>
      <c r="C783" s="2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s="3" t="s">
        <v>1599</v>
      </c>
      <c r="C784" s="2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s="3" t="s">
        <v>1601</v>
      </c>
      <c r="C785" s="2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s="3" t="s">
        <v>1603</v>
      </c>
      <c r="C786" s="2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s="3" t="s">
        <v>1605</v>
      </c>
      <c r="C787" s="2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s="3" t="s">
        <v>1607</v>
      </c>
      <c r="C788" s="2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s="3" t="s">
        <v>1609</v>
      </c>
      <c r="C789" s="2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s="3" t="s">
        <v>1611</v>
      </c>
      <c r="C790" s="2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s="3" t="s">
        <v>1613</v>
      </c>
      <c r="C791" s="2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s="3" t="s">
        <v>1615</v>
      </c>
      <c r="C792" s="2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s="3" t="s">
        <v>1617</v>
      </c>
      <c r="C793" s="2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s="3" t="s">
        <v>1619</v>
      </c>
      <c r="C794" s="2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s="3" t="s">
        <v>1621</v>
      </c>
      <c r="C795" s="2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s="3" t="s">
        <v>1623</v>
      </c>
      <c r="C796" s="2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s="3" t="s">
        <v>1625</v>
      </c>
      <c r="C797" s="2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s="3" t="s">
        <v>1627</v>
      </c>
      <c r="C798" s="2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s="3" t="s">
        <v>1629</v>
      </c>
      <c r="C799" s="2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s="3" t="s">
        <v>1631</v>
      </c>
      <c r="C800" s="2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s="3" t="s">
        <v>1633</v>
      </c>
      <c r="C801" s="2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s="3" t="s">
        <v>1635</v>
      </c>
      <c r="C802" s="2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s="3" t="s">
        <v>1637</v>
      </c>
      <c r="C803" s="2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s="3" t="s">
        <v>1639</v>
      </c>
      <c r="C804" s="2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s="3" t="s">
        <v>1641</v>
      </c>
      <c r="C805" s="2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s="3" t="s">
        <v>1643</v>
      </c>
      <c r="C806" s="2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s="3" t="s">
        <v>1645</v>
      </c>
      <c r="C807" s="2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s="3" t="s">
        <v>1647</v>
      </c>
      <c r="C808" s="2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s="3" t="s">
        <v>1649</v>
      </c>
      <c r="C809" s="2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s="3" t="s">
        <v>1651</v>
      </c>
      <c r="C810" s="2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s="3" t="s">
        <v>1599</v>
      </c>
      <c r="C811" s="2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s="3" t="s">
        <v>1654</v>
      </c>
      <c r="C812" s="2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s="3" t="s">
        <v>1656</v>
      </c>
      <c r="C813" s="2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s="3" t="s">
        <v>1658</v>
      </c>
      <c r="C814" s="2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s="3" t="s">
        <v>1660</v>
      </c>
      <c r="C815" s="2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s="3" t="s">
        <v>1662</v>
      </c>
      <c r="C816" s="2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s="3" t="s">
        <v>1664</v>
      </c>
      <c r="C817" s="2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s="3" t="s">
        <v>1666</v>
      </c>
      <c r="C818" s="2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s="3" t="s">
        <v>1668</v>
      </c>
      <c r="C819" s="2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s="3" t="s">
        <v>676</v>
      </c>
      <c r="C820" s="2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s="3" t="s">
        <v>1671</v>
      </c>
      <c r="C821" s="2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s="3" t="s">
        <v>1673</v>
      </c>
      <c r="C822" s="2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s="3" t="s">
        <v>1675</v>
      </c>
      <c r="C823" s="2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s="3" t="s">
        <v>1677</v>
      </c>
      <c r="C824" s="2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s="3" t="s">
        <v>1679</v>
      </c>
      <c r="C825" s="2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s="3" t="s">
        <v>1681</v>
      </c>
      <c r="C826" s="2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s="3" t="s">
        <v>1683</v>
      </c>
      <c r="C827" s="2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s="3" t="s">
        <v>1685</v>
      </c>
      <c r="C828" s="2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s="3" t="s">
        <v>1687</v>
      </c>
      <c r="C829" s="2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s="3" t="s">
        <v>1689</v>
      </c>
      <c r="C830" s="2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s="3" t="s">
        <v>1691</v>
      </c>
      <c r="C831" s="2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s="3" t="s">
        <v>1693</v>
      </c>
      <c r="C832" s="2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s="3" t="s">
        <v>1695</v>
      </c>
      <c r="C833" s="2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s="3" t="s">
        <v>1697</v>
      </c>
      <c r="C834" s="2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s="3" t="s">
        <v>1699</v>
      </c>
      <c r="C835" s="2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6">
        <f t="shared" ref="I835:I898" si="53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0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s="3" t="s">
        <v>1701</v>
      </c>
      <c r="C836" s="2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s="3" t="s">
        <v>1703</v>
      </c>
      <c r="C837" s="2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s="3" t="s">
        <v>1705</v>
      </c>
      <c r="C838" s="2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s="3" t="s">
        <v>1707</v>
      </c>
      <c r="C839" s="2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s="3" t="s">
        <v>1709</v>
      </c>
      <c r="C840" s="2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s="3" t="s">
        <v>1711</v>
      </c>
      <c r="C841" s="2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s="3" t="s">
        <v>1713</v>
      </c>
      <c r="C842" s="2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s="3" t="s">
        <v>1715</v>
      </c>
      <c r="C843" s="2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s="3" t="s">
        <v>1717</v>
      </c>
      <c r="C844" s="2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s="3" t="s">
        <v>1719</v>
      </c>
      <c r="C845" s="2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s="3" t="s">
        <v>1721</v>
      </c>
      <c r="C846" s="2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s="3" t="s">
        <v>1723</v>
      </c>
      <c r="C847" s="2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s="3" t="s">
        <v>1725</v>
      </c>
      <c r="C848" s="2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s="3" t="s">
        <v>1727</v>
      </c>
      <c r="C849" s="2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s="3" t="s">
        <v>1729</v>
      </c>
      <c r="C850" s="2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s="3" t="s">
        <v>1731</v>
      </c>
      <c r="C851" s="2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s="3" t="s">
        <v>1733</v>
      </c>
      <c r="C852" s="2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s="3" t="s">
        <v>1735</v>
      </c>
      <c r="C853" s="2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s="3" t="s">
        <v>1737</v>
      </c>
      <c r="C854" s="2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s="3" t="s">
        <v>1739</v>
      </c>
      <c r="C855" s="2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s="3" t="s">
        <v>1741</v>
      </c>
      <c r="C856" s="2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s="3" t="s">
        <v>1743</v>
      </c>
      <c r="C857" s="2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s="3" t="s">
        <v>1599</v>
      </c>
      <c r="C858" s="2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s="3" t="s">
        <v>1746</v>
      </c>
      <c r="C859" s="2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s="3" t="s">
        <v>1748</v>
      </c>
      <c r="C860" s="2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s="3" t="s">
        <v>1750</v>
      </c>
      <c r="C861" s="2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s="3" t="s">
        <v>1752</v>
      </c>
      <c r="C862" s="2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s="3" t="s">
        <v>1754</v>
      </c>
      <c r="C863" s="2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s="3" t="s">
        <v>1756</v>
      </c>
      <c r="C864" s="2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s="3" t="s">
        <v>1758</v>
      </c>
      <c r="C865" s="2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s="3" t="s">
        <v>1760</v>
      </c>
      <c r="C866" s="2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s="3" t="s">
        <v>1762</v>
      </c>
      <c r="C867" s="2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s="3" t="s">
        <v>1764</v>
      </c>
      <c r="C868" s="2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s="3" t="s">
        <v>1766</v>
      </c>
      <c r="C869" s="2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s="3" t="s">
        <v>1768</v>
      </c>
      <c r="C870" s="2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s="3" t="s">
        <v>1770</v>
      </c>
      <c r="C871" s="2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s="3" t="s">
        <v>1772</v>
      </c>
      <c r="C872" s="2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s="3" t="s">
        <v>1774</v>
      </c>
      <c r="C873" s="2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s="3" t="s">
        <v>1776</v>
      </c>
      <c r="C874" s="2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s="3" t="s">
        <v>1778</v>
      </c>
      <c r="C875" s="2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s="3" t="s">
        <v>1780</v>
      </c>
      <c r="C876" s="2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s="3" t="s">
        <v>1782</v>
      </c>
      <c r="C877" s="2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s="3" t="s">
        <v>1784</v>
      </c>
      <c r="C878" s="2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s="3" t="s">
        <v>1786</v>
      </c>
      <c r="C879" s="2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s="3" t="s">
        <v>1788</v>
      </c>
      <c r="C880" s="2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s="3" t="s">
        <v>1790</v>
      </c>
      <c r="C881" s="2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s="3" t="s">
        <v>1792</v>
      </c>
      <c r="C882" s="2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s="3" t="s">
        <v>1794</v>
      </c>
      <c r="C883" s="2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s="3" t="s">
        <v>1796</v>
      </c>
      <c r="C884" s="2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s="3" t="s">
        <v>1798</v>
      </c>
      <c r="C885" s="2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s="3" t="s">
        <v>1800</v>
      </c>
      <c r="C886" s="2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s="3" t="s">
        <v>1802</v>
      </c>
      <c r="C887" s="2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s="3" t="s">
        <v>1804</v>
      </c>
      <c r="C888" s="2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s="3" t="s">
        <v>1806</v>
      </c>
      <c r="C889" s="2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s="3" t="s">
        <v>1808</v>
      </c>
      <c r="C890" s="2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s="3" t="s">
        <v>1810</v>
      </c>
      <c r="C891" s="2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s="3" t="s">
        <v>1812</v>
      </c>
      <c r="C892" s="2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s="3" t="s">
        <v>1814</v>
      </c>
      <c r="C893" s="2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s="3" t="s">
        <v>1816</v>
      </c>
      <c r="C894" s="2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s="3" t="s">
        <v>1818</v>
      </c>
      <c r="C895" s="2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s="3" t="s">
        <v>1820</v>
      </c>
      <c r="C896" s="2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s="3" t="s">
        <v>1822</v>
      </c>
      <c r="C897" s="2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s="3" t="s">
        <v>1824</v>
      </c>
      <c r="C898" s="2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s="3" t="s">
        <v>1826</v>
      </c>
      <c r="C899" s="2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6">
        <f t="shared" ref="I899:I962" si="57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0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s="3" t="s">
        <v>1828</v>
      </c>
      <c r="C900" s="2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s="3" t="s">
        <v>1830</v>
      </c>
      <c r="C901" s="2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s="3" t="s">
        <v>1832</v>
      </c>
      <c r="C902" s="2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s="3" t="s">
        <v>1834</v>
      </c>
      <c r="C903" s="2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s="3" t="s">
        <v>1836</v>
      </c>
      <c r="C904" s="2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s="3" t="s">
        <v>1838</v>
      </c>
      <c r="C905" s="2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s="3" t="s">
        <v>1840</v>
      </c>
      <c r="C906" s="2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s="3" t="s">
        <v>1842</v>
      </c>
      <c r="C907" s="2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s="3" t="s">
        <v>1844</v>
      </c>
      <c r="C908" s="2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s="3" t="s">
        <v>1846</v>
      </c>
      <c r="C909" s="2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s="3" t="s">
        <v>1848</v>
      </c>
      <c r="C910" s="2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s="3" t="s">
        <v>1850</v>
      </c>
      <c r="C911" s="2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s="3" t="s">
        <v>1852</v>
      </c>
      <c r="C912" s="2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s="3" t="s">
        <v>1854</v>
      </c>
      <c r="C913" s="2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s="3" t="s">
        <v>1856</v>
      </c>
      <c r="C914" s="2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s="3" t="s">
        <v>1858</v>
      </c>
      <c r="C915" s="2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s="3" t="s">
        <v>1860</v>
      </c>
      <c r="C916" s="2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s="3" t="s">
        <v>1862</v>
      </c>
      <c r="C917" s="2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s="3" t="s">
        <v>1864</v>
      </c>
      <c r="C918" s="2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s="3" t="s">
        <v>1866</v>
      </c>
      <c r="C919" s="2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s="3" t="s">
        <v>1868</v>
      </c>
      <c r="C920" s="2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s="3" t="s">
        <v>1870</v>
      </c>
      <c r="C921" s="2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s="3" t="s">
        <v>1872</v>
      </c>
      <c r="C922" s="2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s="3" t="s">
        <v>1874</v>
      </c>
      <c r="C923" s="2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s="3" t="s">
        <v>1876</v>
      </c>
      <c r="C924" s="2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s="3" t="s">
        <v>1878</v>
      </c>
      <c r="C925" s="2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s="3" t="s">
        <v>1880</v>
      </c>
      <c r="C926" s="2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s="3" t="s">
        <v>1882</v>
      </c>
      <c r="C927" s="2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s="3" t="s">
        <v>1884</v>
      </c>
      <c r="C928" s="2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s="3" t="s">
        <v>1886</v>
      </c>
      <c r="C929" s="2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s="3" t="s">
        <v>1888</v>
      </c>
      <c r="C930" s="2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s="3" t="s">
        <v>1890</v>
      </c>
      <c r="C931" s="2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s="3" t="s">
        <v>1892</v>
      </c>
      <c r="C932" s="2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s="3" t="s">
        <v>1894</v>
      </c>
      <c r="C933" s="2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s="3" t="s">
        <v>1896</v>
      </c>
      <c r="C934" s="2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s="3" t="s">
        <v>1898</v>
      </c>
      <c r="C935" s="2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s="3" t="s">
        <v>1900</v>
      </c>
      <c r="C936" s="2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s="3" t="s">
        <v>1902</v>
      </c>
      <c r="C937" s="2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s="3" t="s">
        <v>1246</v>
      </c>
      <c r="C938" s="2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s="3" t="s">
        <v>1905</v>
      </c>
      <c r="C939" s="2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s="3" t="s">
        <v>1907</v>
      </c>
      <c r="C940" s="2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s="3" t="s">
        <v>1909</v>
      </c>
      <c r="C941" s="2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s="3" t="s">
        <v>1911</v>
      </c>
      <c r="C942" s="2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s="3" t="s">
        <v>1913</v>
      </c>
      <c r="C943" s="2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s="3" t="s">
        <v>1907</v>
      </c>
      <c r="C944" s="2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s="3" t="s">
        <v>1916</v>
      </c>
      <c r="C945" s="2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s="3" t="s">
        <v>1918</v>
      </c>
      <c r="C946" s="2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s="3" t="s">
        <v>1920</v>
      </c>
      <c r="C947" s="2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s="3" t="s">
        <v>1922</v>
      </c>
      <c r="C948" s="2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s="3" t="s">
        <v>1924</v>
      </c>
      <c r="C949" s="2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s="3" t="s">
        <v>1926</v>
      </c>
      <c r="C950" s="2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s="3" t="s">
        <v>1928</v>
      </c>
      <c r="C951" s="2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s="3" t="s">
        <v>1930</v>
      </c>
      <c r="C952" s="2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s="3" t="s">
        <v>1932</v>
      </c>
      <c r="C953" s="2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s="3" t="s">
        <v>1934</v>
      </c>
      <c r="C954" s="2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s="3" t="s">
        <v>1936</v>
      </c>
      <c r="C955" s="2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s="3" t="s">
        <v>1938</v>
      </c>
      <c r="C956" s="2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s="3" t="s">
        <v>1940</v>
      </c>
      <c r="C957" s="2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s="3" t="s">
        <v>1942</v>
      </c>
      <c r="C958" s="2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s="3" t="s">
        <v>1944</v>
      </c>
      <c r="C959" s="2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s="3" t="s">
        <v>1946</v>
      </c>
      <c r="C960" s="2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s="3" t="s">
        <v>1948</v>
      </c>
      <c r="C961" s="2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s="3" t="s">
        <v>1950</v>
      </c>
      <c r="C962" s="2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s="3" t="s">
        <v>1952</v>
      </c>
      <c r="C963" s="2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6">
        <f t="shared" ref="I963:I1001" si="6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0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s="3" t="s">
        <v>1954</v>
      </c>
      <c r="C964" s="2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s="3" t="s">
        <v>1956</v>
      </c>
      <c r="C965" s="2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s="3" t="s">
        <v>1958</v>
      </c>
      <c r="C966" s="2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s="3" t="s">
        <v>1960</v>
      </c>
      <c r="C967" s="2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s="3" t="s">
        <v>878</v>
      </c>
      <c r="C968" s="2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s="3" t="s">
        <v>1963</v>
      </c>
      <c r="C969" s="2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s="3" t="s">
        <v>1965</v>
      </c>
      <c r="C970" s="2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s="3" t="s">
        <v>1967</v>
      </c>
      <c r="C971" s="2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s="3" t="s">
        <v>1969</v>
      </c>
      <c r="C972" s="2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s="3" t="s">
        <v>1971</v>
      </c>
      <c r="C973" s="2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s="3" t="s">
        <v>1973</v>
      </c>
      <c r="C974" s="2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s="3" t="s">
        <v>1975</v>
      </c>
      <c r="C975" s="2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s="3" t="s">
        <v>1977</v>
      </c>
      <c r="C976" s="2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s="3" t="s">
        <v>1979</v>
      </c>
      <c r="C977" s="2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s="3" t="s">
        <v>1981</v>
      </c>
      <c r="C978" s="2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s="3" t="s">
        <v>1258</v>
      </c>
      <c r="C979" s="2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s="3" t="s">
        <v>1984</v>
      </c>
      <c r="C980" s="2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s="3" t="s">
        <v>1986</v>
      </c>
      <c r="C981" s="2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s="3" t="s">
        <v>1988</v>
      </c>
      <c r="C982" s="2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s="3" t="s">
        <v>1990</v>
      </c>
      <c r="C983" s="2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s="3" t="s">
        <v>1992</v>
      </c>
      <c r="C984" s="2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s="3" t="s">
        <v>1994</v>
      </c>
      <c r="C985" s="2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s="3" t="s">
        <v>1996</v>
      </c>
      <c r="C986" s="2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s="3" t="s">
        <v>1998</v>
      </c>
      <c r="C987" s="2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s="3" t="s">
        <v>2000</v>
      </c>
      <c r="C988" s="2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s="3" t="s">
        <v>2002</v>
      </c>
      <c r="C989" s="2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s="3" t="s">
        <v>2004</v>
      </c>
      <c r="C990" s="2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s="3" t="s">
        <v>2006</v>
      </c>
      <c r="C991" s="2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s="3" t="s">
        <v>2008</v>
      </c>
      <c r="C992" s="2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s="3" t="s">
        <v>1080</v>
      </c>
      <c r="C993" s="2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s="3" t="s">
        <v>2011</v>
      </c>
      <c r="C994" s="2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s="3" t="s">
        <v>2013</v>
      </c>
      <c r="C995" s="2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s="3" t="s">
        <v>2015</v>
      </c>
      <c r="C996" s="2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s="3" t="s">
        <v>2017</v>
      </c>
      <c r="C997" s="2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s="3" t="s">
        <v>2019</v>
      </c>
      <c r="C998" s="2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s="3" t="s">
        <v>2021</v>
      </c>
      <c r="C999" s="2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s="3" t="s">
        <v>2023</v>
      </c>
      <c r="C1000" s="2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s="3" t="s">
        <v>2025</v>
      </c>
      <c r="C1001" s="2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21" priority="7" operator="equal">
      <formula>"canceled"</formula>
    </cfRule>
    <cfRule type="cellIs" dxfId="20" priority="8" operator="equal">
      <formula>"live"</formula>
    </cfRule>
    <cfRule type="cellIs" dxfId="19" priority="9" operator="equal">
      <formula>"live"</formula>
    </cfRule>
    <cfRule type="cellIs" dxfId="18" priority="10" operator="equal">
      <formula>"live"</formula>
    </cfRule>
    <cfRule type="cellIs" dxfId="17" priority="11" operator="equal">
      <formula>"live"</formula>
    </cfRule>
    <cfRule type="cellIs" dxfId="16" priority="12" operator="equal">
      <formula>"successful"</formula>
    </cfRule>
    <cfRule type="cellIs" dxfId="15" priority="13" operator="equal">
      <formula>"failed"</formula>
    </cfRule>
  </conditionalFormatting>
  <conditionalFormatting sqref="F1:F1048576">
    <cfRule type="colorScale" priority="3">
      <colorScale>
        <cfvo type="percent" val="0"/>
        <cfvo type="percent" val="100"/>
        <cfvo type="num" val="0"/>
        <color rgb="FFC00000"/>
        <color rgb="FF92D050"/>
        <color rgb="FF00B0F0"/>
      </colorScale>
    </cfRule>
    <cfRule type="colorScale" priority="6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  <cfRule type="colorScale" priority="2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461C-A0AC-4B79-AE57-A20BDB40CC96}">
  <dimension ref="A1:F29"/>
  <sheetViews>
    <sheetView workbookViewId="0">
      <selection activeCell="B20" sqref="B20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2070</v>
      </c>
    </row>
    <row r="3" spans="1:6" x14ac:dyDescent="0.35">
      <c r="A3" s="7" t="s">
        <v>2069</v>
      </c>
      <c r="B3" s="7" t="s">
        <v>2068</v>
      </c>
    </row>
    <row r="4" spans="1:6" x14ac:dyDescent="0.3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3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  <row r="21" spans="4:6" x14ac:dyDescent="0.35">
      <c r="D21" s="9"/>
      <c r="E21" s="9"/>
      <c r="F21" s="15"/>
    </row>
    <row r="22" spans="4:6" x14ac:dyDescent="0.35">
      <c r="D22" s="9"/>
      <c r="E22" s="9"/>
      <c r="F22" s="15"/>
    </row>
    <row r="23" spans="4:6" x14ac:dyDescent="0.35">
      <c r="D23" s="9"/>
      <c r="E23" s="9"/>
      <c r="F23" s="15"/>
    </row>
    <row r="24" spans="4:6" x14ac:dyDescent="0.35">
      <c r="D24" s="9"/>
      <c r="E24" s="9"/>
      <c r="F24" s="15"/>
    </row>
    <row r="25" spans="4:6" x14ac:dyDescent="0.35">
      <c r="D25" s="9"/>
      <c r="E25" s="9"/>
      <c r="F25" s="15"/>
    </row>
    <row r="26" spans="4:6" x14ac:dyDescent="0.35">
      <c r="D26" s="9"/>
      <c r="E26" s="9"/>
      <c r="F26" s="15"/>
    </row>
    <row r="27" spans="4:6" x14ac:dyDescent="0.35">
      <c r="D27" s="9"/>
      <c r="E27" s="9"/>
      <c r="F27" s="15"/>
    </row>
    <row r="28" spans="4:6" x14ac:dyDescent="0.35">
      <c r="D28" s="9"/>
      <c r="E28" s="9"/>
      <c r="F28" s="15"/>
    </row>
    <row r="29" spans="4:6" x14ac:dyDescent="0.35">
      <c r="D29" s="9"/>
      <c r="E29" s="9"/>
      <c r="F29" s="1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E77A-BCDA-4F1F-A3BA-AF1DE1E61B87}">
  <dimension ref="A1:F30"/>
  <sheetViews>
    <sheetView workbookViewId="0">
      <selection activeCell="F33" sqref="F33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2070</v>
      </c>
    </row>
    <row r="2" spans="1:6" x14ac:dyDescent="0.35">
      <c r="A2" s="7" t="s">
        <v>2031</v>
      </c>
      <c r="B2" t="s">
        <v>2070</v>
      </c>
    </row>
    <row r="4" spans="1:6" x14ac:dyDescent="0.35">
      <c r="A4" s="7" t="s">
        <v>2069</v>
      </c>
      <c r="B4" s="7" t="s">
        <v>2068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3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3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44FF-F2E5-4A56-A340-6F152B587E67}">
  <dimension ref="A1:E18"/>
  <sheetViews>
    <sheetView workbookViewId="0">
      <selection activeCell="I26" sqref="I2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7" t="s">
        <v>2031</v>
      </c>
      <c r="B1" t="s">
        <v>2070</v>
      </c>
    </row>
    <row r="2" spans="1:5" x14ac:dyDescent="0.35">
      <c r="A2" s="7" t="s">
        <v>2085</v>
      </c>
      <c r="B2" t="s">
        <v>2070</v>
      </c>
    </row>
    <row r="4" spans="1:5" x14ac:dyDescent="0.35">
      <c r="A4" s="7" t="s">
        <v>2069</v>
      </c>
      <c r="B4" s="7" t="s">
        <v>2068</v>
      </c>
    </row>
    <row r="5" spans="1:5" x14ac:dyDescent="0.35">
      <c r="A5" s="7" t="s">
        <v>2066</v>
      </c>
      <c r="B5" s="8" t="s">
        <v>74</v>
      </c>
      <c r="C5" t="s">
        <v>14</v>
      </c>
      <c r="D5" t="s">
        <v>20</v>
      </c>
      <c r="E5" t="s">
        <v>2067</v>
      </c>
    </row>
    <row r="6" spans="1:5" x14ac:dyDescent="0.35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5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5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5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5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5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5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5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5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5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5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5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5">
      <c r="A18" s="11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9D3C-F67C-4227-B00F-61C405147A60}">
  <dimension ref="A1:H13"/>
  <sheetViews>
    <sheetView workbookViewId="0">
      <selection activeCell="I24" sqref="I24"/>
    </sheetView>
  </sheetViews>
  <sheetFormatPr defaultRowHeight="15.5" x14ac:dyDescent="0.35"/>
  <cols>
    <col min="1" max="1" width="16.25" customWidth="1"/>
    <col min="2" max="8" width="18.6640625" customWidth="1"/>
  </cols>
  <sheetData>
    <row r="1" spans="1:8" ht="26" x14ac:dyDescent="0.35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35">
      <c r="A2" s="13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5">
      <c r="A3" s="13" t="s">
        <v>2095</v>
      </c>
      <c r="B3">
        <f>COUNTIFS(Crowdfunding!$D$2:$D$1001,"&gt;=1000",Crowdfunding!$D$2:$D$1001,"&lt;5000",Crowdfunding!$G$2:$G$1001,"successful")</f>
        <v>191</v>
      </c>
      <c r="C3">
        <f>COUNTIFS(Crowdfunding!$D$2:$D$1001,"&gt;=1000",Crowdfunding!$D$2:$D$1001,"&lt;5000",Crowdfunding!$G$2:$G$1001,"failed")</f>
        <v>38</v>
      </c>
      <c r="D3">
        <f>COUNTIFS(Crowdfunding!$D$2:$D$1001,"&gt;=1000",Crowdfunding!$D$2:$D$1001,"&lt;5000",Crowdfunding!$G$2:$G$1001,"canceled")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35">
      <c r="A4" s="13" t="s">
        <v>2096</v>
      </c>
      <c r="B4">
        <f>COUNTIFS(Crowdfunding!$D$2:$D$1001,"&gt;=5000",Crowdfunding!$D$2:$D$1001,"&lt;10000",Crowdfunding!$G$2:$G$1001,"successful")</f>
        <v>164</v>
      </c>
      <c r="C4">
        <f>COUNTIFS(Crowdfunding!$D$2:$D$1001,"&gt;=5000",Crowdfunding!$D$2:$D$1001,"&lt;10000",Crowdfunding!$G$2:$G$1001,"failed")</f>
        <v>126</v>
      </c>
      <c r="D4">
        <f>COUNTIFS(Crowdfunding!$D$2:$D$1001,"&gt;=5000",Crowdfunding!$D$2:$D$1001,"&lt;10000",Crowdfunding!$G$2:$G$1001,"canceled")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5">
      <c r="A5" s="13" t="s">
        <v>2097</v>
      </c>
      <c r="B5">
        <f>COUNTIFS(Crowdfunding!$D$3:$D$1002,"&gt;=10000",Crowdfunding!$D$3:$D$1002,"&lt;15000",Crowdfunding!$G$3:$G$1002,"successful")</f>
        <v>4</v>
      </c>
      <c r="C5">
        <f>COUNTIFS(Crowdfunding!$D$3:$D$1002,"&gt;=10000",Crowdfunding!$D$3:$D$1002,"&lt;15000",Crowdfunding!$G$3:$G$1002,"failed")</f>
        <v>5</v>
      </c>
      <c r="D5">
        <f>COUNTIFS(Crowdfunding!$D$3:$D$1002,"&gt;=10000",Crowdfunding!$D$3:$D$1002,"&lt;15000",Crowdfunding!$G$3:$G$1002,"canceled")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5">
      <c r="A6" s="13" t="s">
        <v>2098</v>
      </c>
      <c r="B6">
        <f>COUNTIFS(Crowdfunding!$D$4:$D$1003,"&gt;=15000",Crowdfunding!$D$4:$D$1003,"&lt;20000",Crowdfunding!$G$4:$G$1003,"successful")</f>
        <v>10</v>
      </c>
      <c r="C6">
        <f>COUNTIFS(Crowdfunding!$D$4:$D$1003,"&gt;=15000",Crowdfunding!$D$4:$D$1003,"&lt;20000",Crowdfunding!$G$4:$G$1003,"failed")</f>
        <v>0</v>
      </c>
      <c r="D6">
        <f>COUNTIFS(Crowdfunding!$D$4:$D$1003,"&gt;=15000",Crowdfunding!$D$4:$D$1003,"&lt;20000",Crowdfunding!$G$4:$G$1003,"canceled")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5">
      <c r="A7" s="13" t="s">
        <v>2099</v>
      </c>
      <c r="B7">
        <f>COUNTIFS(Crowdfunding!$D$5:$D$1004,"&gt;=20000",Crowdfunding!$D$5:$D$1004,"&lt;25000",Crowdfunding!$G$5:$G$1004,"successful")</f>
        <v>7</v>
      </c>
      <c r="C7">
        <f>COUNTIFS(Crowdfunding!$D$5:$D$1004,"&gt;=20000",Crowdfunding!$D$5:$D$1004,"&lt;25000",Crowdfunding!$G$5:$G$1004,"failed")</f>
        <v>0</v>
      </c>
      <c r="D7">
        <f>COUNTIFS(Crowdfunding!$D$5:$D$1004,"&gt;=20000",Crowdfunding!$D$5:$D$1004,"&lt;25000",Crowdfunding!$G$5:$G$1004,"canceled")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5">
      <c r="A8" s="13" t="s">
        <v>2100</v>
      </c>
      <c r="B8">
        <f>COUNTIFS(Crowdfunding!$D$6:$D$1005,"&gt;=25000",Crowdfunding!$D$6:$D$1005,"&lt;30000",Crowdfunding!$G$6:$G$1005,"successful")</f>
        <v>11</v>
      </c>
      <c r="C8">
        <f>COUNTIFS(Crowdfunding!$D$6:$D$1005,"&gt;=25000",Crowdfunding!$D$6:$D$1005,"&lt;30000",Crowdfunding!$G$6:$G$1005,"failed")</f>
        <v>3</v>
      </c>
      <c r="D8">
        <f>COUNTIFS(Crowdfunding!$D$6:$D$1005,"&gt;=25000",Crowdfunding!$D$6:$D$1005,"&lt;30000",Crowdfunding!$G$6:$G$1005,"canceled")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5">
      <c r="A9" s="13" t="s">
        <v>2101</v>
      </c>
      <c r="B9">
        <f>COUNTIFS(Crowdfunding!$D$7:$D$1006,"&gt;=30000",Crowdfunding!$D$7:$D$1006,"&lt;35000",Crowdfunding!$G$7:$G$1006,"successful")</f>
        <v>7</v>
      </c>
      <c r="C9">
        <f>COUNTIFS(Crowdfunding!$D$7:$D$1006,"&gt;=30000",Crowdfunding!$D$7:$D$1006,"&lt;35000",Crowdfunding!$G$7:$G$1006,"failed")</f>
        <v>0</v>
      </c>
      <c r="D9">
        <f>COUNTIFS(Crowdfunding!$D$7:$D$1006,"&gt;=30000",Crowdfunding!$D$7:$D$1006,"&lt;35000",Crowdfunding!$G$7:$G$1006,"canceled")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5">
      <c r="A10" s="13" t="s">
        <v>2102</v>
      </c>
      <c r="B10">
        <f>COUNTIFS(Crowdfunding!$D$8:$D$1007,"&gt;=35000",Crowdfunding!$D$8:$D$1007,"&lt;40000",Crowdfunding!$G$8:$G$1007,"successful")</f>
        <v>8</v>
      </c>
      <c r="C10">
        <f>COUNTIFS(Crowdfunding!$D$8:$D$1007,"&gt;=35000",Crowdfunding!$D$8:$D$1007,"&lt;40000",Crowdfunding!$G$8:$G$1007,"failed")</f>
        <v>3</v>
      </c>
      <c r="D10">
        <f>COUNTIFS(Crowdfunding!$D$8:$D$1007,"&gt;=35000",Crowdfunding!$D$8:$D$1007,"&lt;40000",Crowdfunding!$G$8:$G$1007,"canceled")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5">
      <c r="A11" s="13" t="s">
        <v>2103</v>
      </c>
      <c r="B11">
        <f>COUNTIFS(Crowdfunding!$D$9:$D$1008,"&gt;=40000",Crowdfunding!$D$9:$D$1008,"&lt;45000",Crowdfunding!$G$9:$G$1008,"successful")</f>
        <v>11</v>
      </c>
      <c r="C11">
        <f>COUNTIFS(Crowdfunding!$D$9:$D$1008,"&gt;=40000",Crowdfunding!$D$9:$D$1008,"&lt;45000",Crowdfunding!$G$9:$G$1008,"failed")</f>
        <v>3</v>
      </c>
      <c r="D11">
        <f>COUNTIFS(Crowdfunding!$D$9:$D$1008,"&gt;=40000",Crowdfunding!$D$9:$D$1008,"&lt;45000",Crowdfunding!$G$9:$G$1008,"canceled")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5">
      <c r="A12" s="13" t="s">
        <v>2104</v>
      </c>
      <c r="B12">
        <f>COUNTIFS(Crowdfunding!$D$10:$D$1009,"&gt;=45000",Crowdfunding!$D$10:$D$1009,"&lt;50000",Crowdfunding!$G$10:$G$1009,"successful")</f>
        <v>8</v>
      </c>
      <c r="C12">
        <f>COUNTIFS(Crowdfunding!$D$10:$D$1009,"&gt;=45000",Crowdfunding!$D$10:$D$1009,"&lt;50000",Crowdfunding!$G$10:$G$1009,"failed")</f>
        <v>3</v>
      </c>
      <c r="D12">
        <f>COUNTIFS(Crowdfunding!$D$10:$D$1009,"&gt;=45000",Crowdfunding!$D$10:$D$1009,"&lt;50000",Crowdfunding!$G$10:$G$1009,"canceled")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35">
      <c r="A13" s="14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05F2-F7E9-4C46-9163-4511A04E731C}">
  <dimension ref="A1:K566"/>
  <sheetViews>
    <sheetView workbookViewId="0">
      <selection activeCell="G13" sqref="G13"/>
    </sheetView>
  </sheetViews>
  <sheetFormatPr defaultRowHeight="15.5" x14ac:dyDescent="0.35"/>
  <cols>
    <col min="2" max="2" width="12.83203125" bestFit="1" customWidth="1"/>
    <col min="5" max="5" width="12.83203125" bestFit="1" customWidth="1"/>
    <col min="7" max="7" width="20.08203125" bestFit="1" customWidth="1"/>
    <col min="8" max="8" width="13.1640625" customWidth="1"/>
    <col min="9" max="9" width="10.58203125" customWidth="1"/>
    <col min="10" max="10" width="21.5" bestFit="1" customWidth="1"/>
    <col min="11" max="11" width="12.25" customWidth="1"/>
  </cols>
  <sheetData>
    <row r="1" spans="1:11" x14ac:dyDescent="0.35">
      <c r="A1" s="16" t="s">
        <v>4</v>
      </c>
      <c r="B1" s="16" t="s">
        <v>5</v>
      </c>
      <c r="C1" s="20"/>
      <c r="D1" s="16" t="s">
        <v>4</v>
      </c>
      <c r="E1" s="16" t="s">
        <v>5</v>
      </c>
      <c r="G1" s="21" t="s">
        <v>2106</v>
      </c>
      <c r="H1" s="19"/>
      <c r="J1" s="21" t="s">
        <v>2113</v>
      </c>
      <c r="K1" s="19"/>
    </row>
    <row r="2" spans="1:11" x14ac:dyDescent="0.35">
      <c r="A2" t="s">
        <v>20</v>
      </c>
      <c r="B2">
        <v>158</v>
      </c>
      <c r="D2" t="s">
        <v>14</v>
      </c>
      <c r="E2">
        <v>0</v>
      </c>
      <c r="G2" t="s">
        <v>2107</v>
      </c>
      <c r="H2" s="22">
        <f>AVERAGE(B2:B566)</f>
        <v>851.14690265486729</v>
      </c>
      <c r="J2" t="s">
        <v>2107</v>
      </c>
      <c r="K2" s="22">
        <f>AVERAGE(E2:E365)</f>
        <v>585.61538461538464</v>
      </c>
    </row>
    <row r="3" spans="1:11" x14ac:dyDescent="0.35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MEDIAN(B2:B566)</f>
        <v>201</v>
      </c>
      <c r="J3" t="s">
        <v>2108</v>
      </c>
      <c r="K3">
        <f>MEDIAN(E2:E365)</f>
        <v>114.5</v>
      </c>
    </row>
    <row r="4" spans="1:11" x14ac:dyDescent="0.35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MIN(B2:B566)</f>
        <v>16</v>
      </c>
      <c r="J4" t="s">
        <v>2109</v>
      </c>
      <c r="K4">
        <f>MIN(E2:E365)</f>
        <v>0</v>
      </c>
    </row>
    <row r="5" spans="1:11" x14ac:dyDescent="0.35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MAX(B2:B566)</f>
        <v>7295</v>
      </c>
      <c r="J5" t="s">
        <v>2110</v>
      </c>
      <c r="K5">
        <f>MAX(E2:E365)</f>
        <v>6080</v>
      </c>
    </row>
    <row r="6" spans="1:11" x14ac:dyDescent="0.35">
      <c r="A6" t="s">
        <v>20</v>
      </c>
      <c r="B6">
        <v>220</v>
      </c>
      <c r="D6" t="s">
        <v>14</v>
      </c>
      <c r="E6">
        <v>44</v>
      </c>
      <c r="G6" t="s">
        <v>2111</v>
      </c>
      <c r="H6">
        <f>_xlfn.VAR.S(B2:B566)</f>
        <v>1606216.5936295739</v>
      </c>
      <c r="J6" t="s">
        <v>2111</v>
      </c>
      <c r="K6">
        <f>_xlfn.VAR.S(E2:E365)</f>
        <v>924113.45496927318</v>
      </c>
    </row>
    <row r="7" spans="1:11" x14ac:dyDescent="0.35">
      <c r="A7" t="s">
        <v>20</v>
      </c>
      <c r="B7">
        <v>98</v>
      </c>
      <c r="D7" t="s">
        <v>14</v>
      </c>
      <c r="E7">
        <v>27</v>
      </c>
      <c r="G7" t="s">
        <v>2112</v>
      </c>
      <c r="H7">
        <f>_xlfn.STDEV.S(B2:B566)</f>
        <v>1267.366006183523</v>
      </c>
      <c r="J7" t="s">
        <v>2112</v>
      </c>
      <c r="K7">
        <f>_xlfn.STDEV.S(E2:E365)</f>
        <v>961.30819978260524</v>
      </c>
    </row>
    <row r="8" spans="1:11" x14ac:dyDescent="0.35">
      <c r="A8" t="s">
        <v>20</v>
      </c>
      <c r="B8">
        <v>100</v>
      </c>
      <c r="D8" t="s">
        <v>14</v>
      </c>
      <c r="E8">
        <v>55</v>
      </c>
    </row>
    <row r="9" spans="1:11" x14ac:dyDescent="0.35">
      <c r="A9" t="s">
        <v>20</v>
      </c>
      <c r="B9">
        <v>1249</v>
      </c>
      <c r="D9" t="s">
        <v>14</v>
      </c>
      <c r="E9">
        <v>200</v>
      </c>
    </row>
    <row r="10" spans="1:11" x14ac:dyDescent="0.35">
      <c r="A10" t="s">
        <v>20</v>
      </c>
      <c r="B10">
        <v>1396</v>
      </c>
      <c r="D10" t="s">
        <v>14</v>
      </c>
      <c r="E10">
        <v>452</v>
      </c>
    </row>
    <row r="11" spans="1:11" x14ac:dyDescent="0.35">
      <c r="A11" t="s">
        <v>20</v>
      </c>
      <c r="B11">
        <v>890</v>
      </c>
      <c r="D11" t="s">
        <v>14</v>
      </c>
      <c r="E11">
        <v>674</v>
      </c>
    </row>
    <row r="12" spans="1:11" x14ac:dyDescent="0.35">
      <c r="A12" t="s">
        <v>20</v>
      </c>
      <c r="B12">
        <v>142</v>
      </c>
      <c r="D12" t="s">
        <v>14</v>
      </c>
      <c r="E12">
        <v>558</v>
      </c>
    </row>
    <row r="13" spans="1:11" x14ac:dyDescent="0.35">
      <c r="A13" t="s">
        <v>20</v>
      </c>
      <c r="B13">
        <v>2673</v>
      </c>
      <c r="D13" t="s">
        <v>14</v>
      </c>
      <c r="E13">
        <v>15</v>
      </c>
    </row>
    <row r="14" spans="1:11" x14ac:dyDescent="0.35">
      <c r="A14" t="s">
        <v>20</v>
      </c>
      <c r="B14">
        <v>163</v>
      </c>
      <c r="D14" t="s">
        <v>14</v>
      </c>
      <c r="E14">
        <v>2307</v>
      </c>
    </row>
    <row r="15" spans="1:11" x14ac:dyDescent="0.35">
      <c r="A15" t="s">
        <v>20</v>
      </c>
      <c r="B15">
        <v>2220</v>
      </c>
      <c r="D15" t="s">
        <v>14</v>
      </c>
      <c r="E15">
        <v>88</v>
      </c>
    </row>
    <row r="16" spans="1:11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566">
    <cfRule type="cellIs" dxfId="13" priority="8" operator="equal">
      <formula>"canceled"</formula>
    </cfRule>
    <cfRule type="cellIs" dxfId="12" priority="9" operator="equal">
      <formula>"live"</formula>
    </cfRule>
    <cfRule type="cellIs" dxfId="11" priority="10" operator="equal">
      <formula>"live"</formula>
    </cfRule>
    <cfRule type="cellIs" dxfId="10" priority="11" operator="equal">
      <formula>"live"</formula>
    </cfRule>
    <cfRule type="cellIs" dxfId="9" priority="12" operator="equal">
      <formula>"live"</formula>
    </cfRule>
    <cfRule type="cellIs" dxfId="8" priority="13" operator="equal">
      <formula>"successful"</formula>
    </cfRule>
    <cfRule type="cellIs" dxfId="7" priority="14" operator="equal">
      <formula>"failed"</formula>
    </cfRule>
  </conditionalFormatting>
  <conditionalFormatting sqref="D1:D365">
    <cfRule type="cellIs" dxfId="6" priority="1" operator="equal">
      <formula>"canceled"</formula>
    </cfRule>
    <cfRule type="cellIs" dxfId="5" priority="2" operator="equal">
      <formula>"live"</formula>
    </cfRule>
    <cfRule type="cellIs" dxfId="4" priority="3" operator="equal">
      <formula>"live"</formula>
    </cfRule>
    <cfRule type="cellIs" dxfId="3" priority="4" operator="equal">
      <formula>"live"</formula>
    </cfRule>
    <cfRule type="cellIs" dxfId="2" priority="5" operator="equal">
      <formula>"live"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Deon Joshua</cp:lastModifiedBy>
  <dcterms:created xsi:type="dcterms:W3CDTF">2021-09-29T18:52:28Z</dcterms:created>
  <dcterms:modified xsi:type="dcterms:W3CDTF">2022-11-24T11:01:44Z</dcterms:modified>
</cp:coreProperties>
</file>