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owulf\Documents\Git Sync\kkn_ppm\public\"/>
    </mc:Choice>
  </mc:AlternateContent>
  <xr:revisionPtr revIDLastSave="0" documentId="13_ncr:1_{141C9D4B-8B59-4843-B468-AC8B0444501F}" xr6:coauthVersionLast="43" xr6:coauthVersionMax="43" xr10:uidLastSave="{00000000-0000-0000-0000-000000000000}"/>
  <bookViews>
    <workbookView xWindow="-120" yWindow="-120" windowWidth="20730" windowHeight="11160" xr2:uid="{9604A6A0-33D9-4689-8010-100485218F89}"/>
  </bookViews>
  <sheets>
    <sheet name="Sheet1" sheetId="2" r:id="rId1"/>
  </sheets>
  <definedNames>
    <definedName name="_xlnm._FilterDatabase" localSheetId="0" hidden="1">Sheet1!$A$1:$D$135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5" i="2" l="1"/>
  <c r="H134" i="2"/>
  <c r="H133" i="2"/>
  <c r="H132" i="2"/>
  <c r="H131" i="2"/>
  <c r="H130" i="2"/>
  <c r="H129" i="2"/>
  <c r="H128" i="2"/>
  <c r="H127" i="2"/>
  <c r="H126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7" i="2"/>
  <c r="H66" i="2"/>
  <c r="H65" i="2"/>
  <c r="H64" i="2"/>
  <c r="H63" i="2"/>
  <c r="H62" i="2"/>
  <c r="H61" i="2"/>
  <c r="H60" i="2"/>
  <c r="H59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7" i="2"/>
  <c r="H36" i="2"/>
  <c r="H35" i="2"/>
  <c r="H34" i="2"/>
  <c r="H32" i="2"/>
  <c r="H30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<sst xmlns="http://schemas.openxmlformats.org/spreadsheetml/2006/main" count="748" uniqueCount="324">
  <si>
    <t>WR. BAKSO MAS ENCEK</t>
  </si>
  <si>
    <t>WARUNG BAKSO MAS JOKO</t>
  </si>
  <si>
    <t>Cappa Galung</t>
  </si>
  <si>
    <t>WR. BAKSO CA'MANG</t>
  </si>
  <si>
    <t>Kampung Pisang</t>
  </si>
  <si>
    <t>WR. BASALERO</t>
  </si>
  <si>
    <t>Lakessi</t>
  </si>
  <si>
    <t>WR. SYAFA'AT</t>
  </si>
  <si>
    <t>Bukit Harapan</t>
  </si>
  <si>
    <t>RM. IKAN BAKAR HJ. UNI</t>
  </si>
  <si>
    <t>Ujung Lare</t>
  </si>
  <si>
    <t>REST. WR BAKSO MAS ALES</t>
  </si>
  <si>
    <t>Lapadde</t>
  </si>
  <si>
    <t>BAKSO SOLO  MAS GEPENG</t>
  </si>
  <si>
    <t>REST. RM PANGSIT LASINRANG</t>
  </si>
  <si>
    <t>REST. WR KOPI BANDUNG</t>
  </si>
  <si>
    <t>Ujung Sabbang</t>
  </si>
  <si>
    <t>WR.BAKSO MARIO</t>
  </si>
  <si>
    <t>WARUNG SOLO MANDIRI</t>
  </si>
  <si>
    <t>WR. PAK TO</t>
  </si>
  <si>
    <t>Bumi Harapan</t>
  </si>
  <si>
    <t>CAFE KARAOKE GAZZAZ</t>
  </si>
  <si>
    <t>WR. NASI KUNING REZKI</t>
  </si>
  <si>
    <t>Watang Soreang</t>
  </si>
  <si>
    <t>REST. WR BAKSO MADANGKARA</t>
  </si>
  <si>
    <t>Labukkang</t>
  </si>
  <si>
    <t>WR. COTO SENGKANG MAKASSAR</t>
  </si>
  <si>
    <t>WARUNG SATE AYAM MADURA</t>
  </si>
  <si>
    <t>Kampung Baru</t>
  </si>
  <si>
    <t>RM IKAN BAKAR KAMELIA</t>
  </si>
  <si>
    <t>WR. PANGKEP 147</t>
  </si>
  <si>
    <t>PT. FASTFOOD INDONESIA (KFC)</t>
  </si>
  <si>
    <t>REST. ASIA</t>
  </si>
  <si>
    <t>REST. KIOS SURYA</t>
  </si>
  <si>
    <t>RM.SYUKUR</t>
  </si>
  <si>
    <t>RM SEDAP</t>
  </si>
  <si>
    <t>REST. RM PARIAMAN LAWE 1</t>
  </si>
  <si>
    <t>WR. DIPO</t>
  </si>
  <si>
    <t>WARKOP OGI'E</t>
  </si>
  <si>
    <t>RESTORAN WR.ANUGRAH</t>
  </si>
  <si>
    <t>RM. PUTRA MINANG</t>
  </si>
  <si>
    <t>RM.AYAM PENYET SUROBOYO</t>
  </si>
  <si>
    <t>REST.KIOS MARANNU</t>
  </si>
  <si>
    <t>WARKOP BUGIS/CAPITAL</t>
  </si>
  <si>
    <t>SARI LAUT SURABAYA</t>
  </si>
  <si>
    <t>WR.MARI</t>
  </si>
  <si>
    <t>IN BOX KARAOKE DAN RESTORAN</t>
  </si>
  <si>
    <t>WR. HJ. HASNA</t>
  </si>
  <si>
    <t>WR. SEDAP MALAM</t>
  </si>
  <si>
    <t>WARUNG SEDAP II</t>
  </si>
  <si>
    <t>WARUNG SEKUMPUL</t>
  </si>
  <si>
    <t>CAFE LUCKY</t>
  </si>
  <si>
    <t>WARUNG PODO MAMPIR</t>
  </si>
  <si>
    <t>WARUNG MERCUSUAR</t>
  </si>
  <si>
    <t>WARKOP CHILOS</t>
  </si>
  <si>
    <t>KEDAI SERUMPUN</t>
  </si>
  <si>
    <t>US. TRI LESTARI (RAJA MARTABAK)</t>
  </si>
  <si>
    <t>REST. RM PARAIKATTE</t>
  </si>
  <si>
    <t>REST.HID.SOP PANGKEP</t>
  </si>
  <si>
    <t>REST.HIDANGAN PANGKEP PELITA</t>
  </si>
  <si>
    <t>WARUNG MAS TANTO</t>
  </si>
  <si>
    <t>RM. BUMBU RAJA</t>
  </si>
  <si>
    <t>WARUNG MUSDALIFAH</t>
  </si>
  <si>
    <t>RUMAH MAKAN 'AYAM PENYET'</t>
  </si>
  <si>
    <t>COTO MAKASSAR</t>
  </si>
  <si>
    <t>SUKA-SUKA</t>
  </si>
  <si>
    <t>REST. RM SATE MADURA</t>
  </si>
  <si>
    <t>RM. PONDOK MINI RASA</t>
  </si>
  <si>
    <t>REST. RM SERBU 5000</t>
  </si>
  <si>
    <t>WARKOP ALYA SWEETNEES</t>
  </si>
  <si>
    <t>REST. WR SOTO BANJAR</t>
  </si>
  <si>
    <t>WARKOP FAHRUL</t>
  </si>
  <si>
    <t>WARUNG MAKAN ILHAM</t>
  </si>
  <si>
    <t>CAFE &amp; RESTO WARNA WARNI</t>
  </si>
  <si>
    <t>REST. CAFE CARLOS</t>
  </si>
  <si>
    <t>WARUNG PADANG</t>
  </si>
  <si>
    <t>RUMAH KOPI SWEETNESS</t>
  </si>
  <si>
    <t>KEDAI BAHARI</t>
  </si>
  <si>
    <t>WARUNG KOPI PASTE</t>
  </si>
  <si>
    <t>RM. MINANG JAYA</t>
  </si>
  <si>
    <t>KIOS NIRWANA</t>
  </si>
  <si>
    <t>CV. GLORY</t>
  </si>
  <si>
    <t>WARKOP DG. SIJA</t>
  </si>
  <si>
    <t>KEDAI PELANGI</t>
  </si>
  <si>
    <t>RM. CITA RASA</t>
  </si>
  <si>
    <t>WR. BAKSO HOT JELETOT</t>
  </si>
  <si>
    <t>SARI LAUT MAS SAIFUL</t>
  </si>
  <si>
    <t>WARKOP ANDI SINTA</t>
  </si>
  <si>
    <t>WARKOP SWETNES 588</t>
  </si>
  <si>
    <t>WARKOP D'DAFRIN</t>
  </si>
  <si>
    <t>RM. PADANG RAYA</t>
  </si>
  <si>
    <t>CINEMA CAFE &amp; RESTO</t>
  </si>
  <si>
    <t>REST. WR IKAN BAKAR ZAINUDDIN</t>
  </si>
  <si>
    <t>REST. WR PANGSIT SAZILIA</t>
  </si>
  <si>
    <t>REST. RM SEDERHANA</t>
  </si>
  <si>
    <t>WR. BAKSO HOT JELOTOT I</t>
  </si>
  <si>
    <t>REST. MIE KUNGFU</t>
  </si>
  <si>
    <t>C'BEZT FRIED CHICKEN</t>
  </si>
  <si>
    <t>RM GOYANG LIDAH</t>
  </si>
  <si>
    <t>REST.DINASTY</t>
  </si>
  <si>
    <t>REST.BUKIT INDAH</t>
  </si>
  <si>
    <t>WR. BAKSO ADEM AYAM</t>
  </si>
  <si>
    <t>REST. RM MIE TITI</t>
  </si>
  <si>
    <t>WR. MAKAN GOYANG LIDAH III</t>
  </si>
  <si>
    <t>WR. BAKSO MESRA</t>
  </si>
  <si>
    <t>REST.RM.SARTIKA</t>
  </si>
  <si>
    <t>REST.RM.SABAR MENANTI</t>
  </si>
  <si>
    <t>WR. MBA ILMA</t>
  </si>
  <si>
    <t xml:space="preserve">WR.MAS ANTOK </t>
  </si>
  <si>
    <t>WARUNG PANYANA</t>
  </si>
  <si>
    <t>WR. MBA FILZA</t>
  </si>
  <si>
    <t>WR.NASI GORENG JAKARTA</t>
  </si>
  <si>
    <t>CV.TERAS EMPANG SALOKARAJAE</t>
  </si>
  <si>
    <t>WARKOP S3 BOX COFEE</t>
  </si>
  <si>
    <t>Ujung Baru</t>
  </si>
  <si>
    <t>Lompoe</t>
  </si>
  <si>
    <t>Bukit Indah</t>
  </si>
  <si>
    <t>Tiro Sompe</t>
  </si>
  <si>
    <t>Sumpang Minangae</t>
  </si>
  <si>
    <t>JL. SAZILIA</t>
  </si>
  <si>
    <t>JL.BAU MASSEPE</t>
  </si>
  <si>
    <t>JL. DG. PAWERO KP.PISANG</t>
  </si>
  <si>
    <t>JL.LAHALEDE</t>
  </si>
  <si>
    <t>JL. JEND.AHMAD YANI KM. 6</t>
  </si>
  <si>
    <t>JL. ANDI MAKKASAU TIMUR</t>
  </si>
  <si>
    <t>JL. JEND AHMAD YANI</t>
  </si>
  <si>
    <t>JL. MESSANG BAU MASSEPE NO. 37</t>
  </si>
  <si>
    <t>JL. LASINRANG</t>
  </si>
  <si>
    <t>JL. BASO DG PATOMPO</t>
  </si>
  <si>
    <t>JL.PERMANDIAN LUMPUE</t>
  </si>
  <si>
    <t>JL. BAU MASSEPE NO. 170</t>
  </si>
  <si>
    <t>JL.JEND.SUDIRMAN</t>
  </si>
  <si>
    <t>JL. DG. PARANI NO. 29 PAREPARE</t>
  </si>
  <si>
    <t>JL.A.MAKKASAU NO. 16</t>
  </si>
  <si>
    <t>JL. BAU MASSEPE</t>
  </si>
  <si>
    <t xml:space="preserve">JL. ANDI MAKKASAU </t>
  </si>
  <si>
    <t>JL. MATTIROTASI</t>
  </si>
  <si>
    <t>JL BAU MASSEPE</t>
  </si>
  <si>
    <t>JL. SULTAN HASANUDDIN</t>
  </si>
  <si>
    <t>JL.SULTAN HASANUDDIN</t>
  </si>
  <si>
    <t>JLN BASO DG PATOMPO</t>
  </si>
  <si>
    <t>JL. MANGGA</t>
  </si>
  <si>
    <t>JL. BAU MASSEPE NO. 421</t>
  </si>
  <si>
    <t>JL.A.MAPPATOLA</t>
  </si>
  <si>
    <t>GARUDA BLOK E NO. 9</t>
  </si>
  <si>
    <t>JL.MATTIROTASI</t>
  </si>
  <si>
    <t>JL. JEND.A.YANI</t>
  </si>
  <si>
    <t>JL. MATTIROTASI NO. 18 B</t>
  </si>
  <si>
    <t>JL. LANGSAT</t>
  </si>
  <si>
    <t>JL. BAU MASSEPE NO. 83</t>
  </si>
  <si>
    <t>JL. MATTIROTASI BARU</t>
  </si>
  <si>
    <t xml:space="preserve">JL. INDUSTRI KECIL </t>
  </si>
  <si>
    <t>JL. MUHAMMADIYAH</t>
  </si>
  <si>
    <t>JL. ANDI MAKKASAU</t>
  </si>
  <si>
    <t>JL.PELITA</t>
  </si>
  <si>
    <t>JL. MANGGA TENGAH NO. 58</t>
  </si>
  <si>
    <t>JL. BAU MASSEPE NO. 264</t>
  </si>
  <si>
    <t>JL.A.MAKKASAU NO. 55</t>
  </si>
  <si>
    <t>JL.A. MAPPATOLA</t>
  </si>
  <si>
    <t>JL. MANGGA BARAT</t>
  </si>
  <si>
    <t>JL. BAU MASSEPE NO. 125</t>
  </si>
  <si>
    <t>JL. MANGGA TENGAH</t>
  </si>
  <si>
    <t>JL. MATTIROTASI NO. 8</t>
  </si>
  <si>
    <t xml:space="preserve">JL. MATTIROTASI </t>
  </si>
  <si>
    <t>JL. BAU MASSEPE NO. 391</t>
  </si>
  <si>
    <t>JL. JEND. SUDIRMAN</t>
  </si>
  <si>
    <t>JL. JEND. AHMAD YANI</t>
  </si>
  <si>
    <t xml:space="preserve">JL. SAPTA MARGA </t>
  </si>
  <si>
    <t>SUMPANG</t>
  </si>
  <si>
    <t>JL. A. MAPPATOLA NO. 23</t>
  </si>
  <si>
    <t>JL. JEND. AHMAD YANI NO. 16</t>
  </si>
  <si>
    <t>JL. MAWAR NO. 18</t>
  </si>
  <si>
    <t>JL. JEND. AHMAD YANI KM. 6 BLOK B1/3</t>
  </si>
  <si>
    <t>JL. ANDI CAMMI NO. 32</t>
  </si>
  <si>
    <t>JL. LAUPE</t>
  </si>
  <si>
    <t>JL. JEND. AHMAD YANI KM. 5</t>
  </si>
  <si>
    <t>JL. ANDI SINTA</t>
  </si>
  <si>
    <t>JL. SULAWESI</t>
  </si>
  <si>
    <t>JL. BAU MASSEPE NO. 389</t>
  </si>
  <si>
    <t>JL. ABU BAKAR LAMBOGO NO. 17</t>
  </si>
  <si>
    <t>JL. JEND SUDIRMAN</t>
  </si>
  <si>
    <t>JL. LASANGGA LOMPOE</t>
  </si>
  <si>
    <t>JL. BAU MASSEPE NO. 189</t>
  </si>
  <si>
    <t>JL. ANDI SULOLIPU NO. 11</t>
  </si>
  <si>
    <t>JL. BAU MASSEPE NO. 12</t>
  </si>
  <si>
    <t>JL. JEND.AHMAD YANI KM. 2</t>
  </si>
  <si>
    <t xml:space="preserve">JL. BAU MASSEPE </t>
  </si>
  <si>
    <t>JL. MATTIROTASI NO. 113</t>
  </si>
  <si>
    <t>JL.ANDI DEWANG NO. 99</t>
  </si>
  <si>
    <t>RM. HOLCHICK / AYAM GEMBIRA</t>
  </si>
  <si>
    <t>KEDAI KOPI INDUSTANI</t>
  </si>
  <si>
    <t>JL. INDUSTRI KECIL</t>
  </si>
  <si>
    <t>JL. VETERAN</t>
  </si>
  <si>
    <t>MK. CORNER</t>
  </si>
  <si>
    <t>JL. MATTIROTASI NO. 107</t>
  </si>
  <si>
    <t>WR.SARI LAUT MAS ANTOK PATUNG PEMUDA</t>
  </si>
  <si>
    <t>WR. SARI LAUT MAS ANTOK AGUSSALIM</t>
  </si>
  <si>
    <t>JL. AGUSSALIM</t>
  </si>
  <si>
    <t>DHAVY CAKE</t>
  </si>
  <si>
    <t>JL. H. AGUSSALIM</t>
  </si>
  <si>
    <t>WARUNG KAPURUNG</t>
  </si>
  <si>
    <t>JL. USMAN ISA</t>
  </si>
  <si>
    <t>JL. BASO DG NGERANG/SAMPIN HOTEL PERMATASARI</t>
  </si>
  <si>
    <t>WR. BAKSO MARIO II</t>
  </si>
  <si>
    <t>WARUNG JAWA PODOMORO</t>
  </si>
  <si>
    <t>JL. JEND.AHMAD YANI KM. 3 PAREPARE</t>
  </si>
  <si>
    <t>WR. MAS AMIN</t>
  </si>
  <si>
    <t>WR. SATE MADURA</t>
  </si>
  <si>
    <t>JL. JEND. AHMAD YANI KM. 2</t>
  </si>
  <si>
    <t>RM. MIE AYAM JAGO</t>
  </si>
  <si>
    <t>JL. MATTIROTASI NO. 167/26</t>
  </si>
  <si>
    <t>RM. NASI GORENG GILA GONRONG OBAMA</t>
  </si>
  <si>
    <t>JL. BAU MASSEPE NOL 421/A7</t>
  </si>
  <si>
    <t>COTO BONTO TOMPO</t>
  </si>
  <si>
    <t>COFFE SHOP / A LOT OF COFFEE</t>
  </si>
  <si>
    <t>JL. LANGSAT NO. 13 PAREPARE</t>
  </si>
  <si>
    <t>JL. ABU BAKAR LAMBOGO</t>
  </si>
  <si>
    <t>KOPINA</t>
  </si>
  <si>
    <t>JL. VETERAN NO. 31</t>
  </si>
  <si>
    <t>US. HJ. MULYANA RIZAL / CATERING HAWAI</t>
  </si>
  <si>
    <t>JL. MATTIROTASI NO. 1</t>
  </si>
  <si>
    <t>WR. BAKSO PERUMNAS</t>
  </si>
  <si>
    <t>JL. GARUDA PERUMNAS WEKKE'E</t>
  </si>
  <si>
    <t>WR. ES BUAH UJUNG BULU</t>
  </si>
  <si>
    <t>JL. GANGGAWA</t>
  </si>
  <si>
    <t>JL.SULAWESI NO. 1</t>
  </si>
  <si>
    <t>RM. GOYANG LIDAH PERUMNAS</t>
  </si>
  <si>
    <t>REST. WR BAKSO MAS TARSI</t>
  </si>
  <si>
    <t>DELIMA COFFEE</t>
  </si>
  <si>
    <t>JL. DELIMA</t>
  </si>
  <si>
    <t>WARKOP LENTERA</t>
  </si>
  <si>
    <t>PT. QUINCK CHIKEN INDONESIA</t>
  </si>
  <si>
    <t>JL. JEND.AHMAD YANI KM.2</t>
  </si>
  <si>
    <t>WARKOP PALES TEDUH</t>
  </si>
  <si>
    <t>JL. KELAPA GADING</t>
  </si>
  <si>
    <t>PT.QUICK CHIKEN INDONESIA</t>
  </si>
  <si>
    <t>JL. BAU MASSEPE DEP KANTOR. KEL.S.MINANGAE</t>
  </si>
  <si>
    <t>CATERING AMELIA</t>
  </si>
  <si>
    <t>CHICK'N ROLL</t>
  </si>
  <si>
    <t>JL. BAU MASSEPE NO. 421 A 5/6 PAREPARE</t>
  </si>
  <si>
    <t>WARUNG REZA</t>
  </si>
  <si>
    <t>JL. JEND.SUDIRMAN</t>
  </si>
  <si>
    <t>RM. AYAM GEPREK ZAM</t>
  </si>
  <si>
    <t>Malusetasi</t>
  </si>
  <si>
    <t>Ujung Bulu</t>
  </si>
  <si>
    <t>Lumpue</t>
  </si>
  <si>
    <t>JL. H. A. MUH. ARSYAD</t>
  </si>
  <si>
    <t>-4.0064335</t>
  </si>
  <si>
    <t>119.6228052</t>
  </si>
  <si>
    <t>-4.0269889</t>
  </si>
  <si>
    <t>119.6252268</t>
  </si>
  <si>
    <t>-4.0056023</t>
  </si>
  <si>
    <t>119.6404018</t>
  </si>
  <si>
    <t>-4.014336</t>
  </si>
  <si>
    <t>119.6212179</t>
  </si>
  <si>
    <t>-4.0090248</t>
  </si>
  <si>
    <t>119.6247334</t>
  </si>
  <si>
    <t>-4.014129</t>
  </si>
  <si>
    <t>119.6220361</t>
  </si>
  <si>
    <t>-4.0175763</t>
  </si>
  <si>
    <t>119.6245808</t>
  </si>
  <si>
    <t>-4.0216551</t>
  </si>
  <si>
    <t>119.6235725</t>
  </si>
  <si>
    <t>-4.0189359</t>
  </si>
  <si>
    <t>119.6210534</t>
  </si>
  <si>
    <t>-4.010643</t>
  </si>
  <si>
    <t>119.6343926</t>
  </si>
  <si>
    <t>-4.0248998</t>
  </si>
  <si>
    <t>119.6249353</t>
  </si>
  <si>
    <t>-4.0440623</t>
  </si>
  <si>
    <t>119.6294233</t>
  </si>
  <si>
    <t>-4.0255504</t>
  </si>
  <si>
    <t>119.6318552</t>
  </si>
  <si>
    <t>-4.0078876</t>
  </si>
  <si>
    <t>119.6234962</t>
  </si>
  <si>
    <t>-4.026339</t>
  </si>
  <si>
    <t>119.6242793</t>
  </si>
  <si>
    <t>-4.0208109</t>
  </si>
  <si>
    <t>119.6234668</t>
  </si>
  <si>
    <t>-4.0308061</t>
  </si>
  <si>
    <t>119.6253321</t>
  </si>
  <si>
    <t>-4.0159862</t>
  </si>
  <si>
    <t>119.6505735</t>
  </si>
  <si>
    <t>-4.0074491</t>
  </si>
  <si>
    <t>119.624608</t>
  </si>
  <si>
    <t>-3.9900955</t>
  </si>
  <si>
    <t>119.6363948</t>
  </si>
  <si>
    <t>-4.0154268</t>
  </si>
  <si>
    <t>119.6229006</t>
  </si>
  <si>
    <t>-4.0622352</t>
  </si>
  <si>
    <t>119.6227734</t>
  </si>
  <si>
    <t>-4.0099271</t>
  </si>
  <si>
    <t>119.6244272</t>
  </si>
  <si>
    <t>-4.0057438</t>
  </si>
  <si>
    <t>119.6294291</t>
  </si>
  <si>
    <t>-4.0074606</t>
  </si>
  <si>
    <t>119.6225063</t>
  </si>
  <si>
    <t>-4.0122158</t>
  </si>
  <si>
    <t>119.6205988</t>
  </si>
  <si>
    <t>-4.0169728</t>
  </si>
  <si>
    <t>119.622984</t>
  </si>
  <si>
    <t>-4.0054756</t>
  </si>
  <si>
    <t>119.6394377</t>
  </si>
  <si>
    <t>-4.0257827</t>
  </si>
  <si>
    <t>119.6251791</t>
  </si>
  <si>
    <t>-4.008483</t>
  </si>
  <si>
    <t>119.6233837</t>
  </si>
  <si>
    <t>-4.031852</t>
  </si>
  <si>
    <t>119.6296588</t>
  </si>
  <si>
    <t>-4.0208602</t>
  </si>
  <si>
    <t>119.6239654</t>
  </si>
  <si>
    <t>-4.0578478</t>
  </si>
  <si>
    <t>119.6235381</t>
  </si>
  <si>
    <t>-4.0344929</t>
  </si>
  <si>
    <t>119.6258105</t>
  </si>
  <si>
    <t>-4.0283452</t>
  </si>
  <si>
    <t>119.6274888</t>
  </si>
  <si>
    <t>-</t>
  </si>
  <si>
    <t>Restaurant</t>
  </si>
  <si>
    <t>alat</t>
  </si>
  <si>
    <t>119.64512586593.</t>
  </si>
  <si>
    <t>119.63513195514.</t>
  </si>
  <si>
    <t>alat (ineffective)</t>
  </si>
  <si>
    <t>119.63519096374.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</si>
</sst>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17BB-0179-47F5-B14E-9917D1604EAB}">
  <dimension ref="A1:I135"/>
  <sheetViews>
    <sheetView tabSelected="1" zoomScale="55" zoomScaleNormal="55" workbookViewId="0">
      <selection activeCell="N11" sqref="N11"/>
    </sheetView>
  </sheetViews>
  <sheetFormatPr defaultRowHeight="15" x14ac:dyDescent="0.25"/>
  <cols>
    <col min="1" max="1" width="42" style="2" bestFit="1" customWidth="1"/>
    <col min="2" max="2" width="11.85546875" bestFit="1" customWidth="1"/>
    <col min="3" max="3" width="49.5703125" style="1" bestFit="1" customWidth="1"/>
    <col min="4" max="4" width="18.5703125" style="1" bestFit="1" customWidth="1"/>
    <col min="5" max="5" width="12.85546875" customWidth="1"/>
    <col min="6" max="6" width="14.7109375" bestFit="1" customWidth="1"/>
    <col min="7" max="7" width="30.5703125" bestFit="1" customWidth="1"/>
    <col min="8" max="8" width="29.7109375" bestFit="1" customWidth="1"/>
    <col min="9" max="9" width="14.140625" bestFit="1" customWidth="1"/>
  </cols>
  <sheetData>
    <row r="1" spans="1:9" x14ac:dyDescent="0.25">
      <c r="A1" s="3" t="s">
        <v>13</v>
      </c>
      <c r="B1" s="3" t="s">
        <v>318</v>
      </c>
      <c r="C1" s="3" t="s">
        <v>126</v>
      </c>
      <c r="D1" s="3" t="s">
        <v>4</v>
      </c>
      <c r="E1" s="3">
        <v>-4.0071060000000003</v>
      </c>
      <c r="F1" s="3">
        <v>119.62581400000001</v>
      </c>
      <c r="G1" s="4">
        <v>437500</v>
      </c>
      <c r="H1" s="4">
        <f>G1 *2.69</f>
        <v>1176875</v>
      </c>
      <c r="I1" s="3" t="s">
        <v>317</v>
      </c>
    </row>
    <row r="2" spans="1:9" x14ac:dyDescent="0.25">
      <c r="A2" s="3" t="s">
        <v>73</v>
      </c>
      <c r="B2" s="3" t="s">
        <v>318</v>
      </c>
      <c r="C2" s="3" t="s">
        <v>165</v>
      </c>
      <c r="D2" s="3" t="s">
        <v>20</v>
      </c>
      <c r="E2" s="3">
        <v>-4.0374439999999998</v>
      </c>
      <c r="F2" s="3">
        <v>119.62873500000001</v>
      </c>
      <c r="G2" s="4">
        <v>760425</v>
      </c>
      <c r="H2" s="4">
        <f t="shared" ref="H2:H51" si="0">G2 *2.69</f>
        <v>2045543.25</v>
      </c>
      <c r="I2" s="3" t="s">
        <v>317</v>
      </c>
    </row>
    <row r="3" spans="1:9" x14ac:dyDescent="0.25">
      <c r="A3" s="3" t="s">
        <v>21</v>
      </c>
      <c r="B3" s="3" t="s">
        <v>318</v>
      </c>
      <c r="C3" s="3" t="s">
        <v>132</v>
      </c>
      <c r="D3" s="3" t="s">
        <v>243</v>
      </c>
      <c r="E3" s="3">
        <v>-4.0132770000000004</v>
      </c>
      <c r="F3" s="3">
        <v>119.62133799999999</v>
      </c>
      <c r="G3" s="4">
        <v>2255612.5</v>
      </c>
      <c r="H3" s="4">
        <f t="shared" si="0"/>
        <v>6067597.625</v>
      </c>
      <c r="I3" s="3" t="s">
        <v>317</v>
      </c>
    </row>
    <row r="4" spans="1:9" x14ac:dyDescent="0.25">
      <c r="A4" s="3" t="s">
        <v>51</v>
      </c>
      <c r="B4" s="3" t="s">
        <v>318</v>
      </c>
      <c r="C4" s="3" t="s">
        <v>134</v>
      </c>
      <c r="D4" s="3" t="s">
        <v>2</v>
      </c>
      <c r="E4" s="3">
        <v>-4.0391859999999999</v>
      </c>
      <c r="F4" s="3">
        <v>119.625331</v>
      </c>
      <c r="G4" s="4">
        <v>253333.33333333334</v>
      </c>
      <c r="H4" s="4">
        <f t="shared" si="0"/>
        <v>681466.66666666663</v>
      </c>
      <c r="I4" s="3" t="s">
        <v>317</v>
      </c>
    </row>
    <row r="5" spans="1:9" x14ac:dyDescent="0.25">
      <c r="A5" s="3" t="s">
        <v>237</v>
      </c>
      <c r="B5" s="3" t="s">
        <v>318</v>
      </c>
      <c r="C5" s="3" t="s">
        <v>134</v>
      </c>
      <c r="D5" s="3" t="s">
        <v>245</v>
      </c>
      <c r="E5" s="5">
        <v>-4.0610011357970004</v>
      </c>
      <c r="F5" s="5">
        <v>119.62459087371001</v>
      </c>
      <c r="G5" s="4">
        <v>779166.66666666663</v>
      </c>
      <c r="H5" s="4">
        <f t="shared" si="0"/>
        <v>2095958.3333333333</v>
      </c>
      <c r="I5" s="3" t="s">
        <v>317</v>
      </c>
    </row>
    <row r="6" spans="1:9" x14ac:dyDescent="0.25">
      <c r="A6" s="3" t="s">
        <v>97</v>
      </c>
      <c r="B6" s="3" t="s">
        <v>318</v>
      </c>
      <c r="C6" s="3" t="s">
        <v>163</v>
      </c>
      <c r="D6" s="3" t="s">
        <v>2</v>
      </c>
      <c r="E6" s="3">
        <v>-4.0350890000000001</v>
      </c>
      <c r="F6" s="3">
        <v>119.625795</v>
      </c>
      <c r="G6" s="4">
        <v>3069706.25</v>
      </c>
      <c r="H6" s="4">
        <f>1823687*3</f>
        <v>5471061</v>
      </c>
      <c r="I6" s="3" t="s">
        <v>319</v>
      </c>
    </row>
    <row r="7" spans="1:9" x14ac:dyDescent="0.25">
      <c r="A7" s="3" t="s">
        <v>238</v>
      </c>
      <c r="B7" s="3" t="s">
        <v>318</v>
      </c>
      <c r="C7" s="3" t="s">
        <v>239</v>
      </c>
      <c r="D7" s="3" t="s">
        <v>16</v>
      </c>
      <c r="E7" s="3">
        <v>-4.0101290000000001</v>
      </c>
      <c r="F7" s="3">
        <v>119.622052</v>
      </c>
      <c r="G7" s="4">
        <v>464583.33333333331</v>
      </c>
      <c r="H7" s="4">
        <f t="shared" si="0"/>
        <v>1249729.1666666665</v>
      </c>
      <c r="I7" s="3" t="s">
        <v>317</v>
      </c>
    </row>
    <row r="8" spans="1:9" x14ac:dyDescent="0.25">
      <c r="A8" s="3" t="s">
        <v>91</v>
      </c>
      <c r="B8" s="3" t="s">
        <v>318</v>
      </c>
      <c r="C8" s="3" t="s">
        <v>134</v>
      </c>
      <c r="D8" s="3" t="s">
        <v>243</v>
      </c>
      <c r="E8" s="3">
        <v>-4.0144070000000003</v>
      </c>
      <c r="F8" s="3">
        <v>119.621927</v>
      </c>
      <c r="G8" s="4">
        <v>655050</v>
      </c>
      <c r="H8" s="4">
        <f t="shared" si="0"/>
        <v>1762084.5</v>
      </c>
      <c r="I8" s="3" t="s">
        <v>317</v>
      </c>
    </row>
    <row r="9" spans="1:9" x14ac:dyDescent="0.25">
      <c r="A9" s="3" t="s">
        <v>214</v>
      </c>
      <c r="B9" s="3" t="s">
        <v>318</v>
      </c>
      <c r="C9" s="3" t="s">
        <v>215</v>
      </c>
      <c r="D9" s="3" t="s">
        <v>28</v>
      </c>
      <c r="E9" s="3">
        <v>-4.020295</v>
      </c>
      <c r="F9" s="3">
        <v>119.624274</v>
      </c>
      <c r="G9" s="4">
        <v>200000</v>
      </c>
      <c r="H9" s="4">
        <f t="shared" si="0"/>
        <v>538000</v>
      </c>
      <c r="I9" s="3" t="s">
        <v>317</v>
      </c>
    </row>
    <row r="10" spans="1:9" x14ac:dyDescent="0.25">
      <c r="A10" s="3" t="s">
        <v>213</v>
      </c>
      <c r="B10" s="3" t="s">
        <v>318</v>
      </c>
      <c r="C10" s="3" t="s">
        <v>246</v>
      </c>
      <c r="D10" s="3" t="s">
        <v>23</v>
      </c>
      <c r="E10" s="5">
        <v>-3.9889994053560001</v>
      </c>
      <c r="F10" s="5">
        <v>119.63727235794001</v>
      </c>
      <c r="G10" s="4">
        <v>150000</v>
      </c>
      <c r="H10" s="4">
        <f t="shared" si="0"/>
        <v>403500</v>
      </c>
      <c r="I10" s="3" t="s">
        <v>317</v>
      </c>
    </row>
    <row r="11" spans="1:9" x14ac:dyDescent="0.25">
      <c r="A11" s="3" t="s">
        <v>64</v>
      </c>
      <c r="B11" s="3" t="s">
        <v>318</v>
      </c>
      <c r="C11" s="3" t="s">
        <v>246</v>
      </c>
      <c r="D11" s="3" t="s">
        <v>116</v>
      </c>
      <c r="E11" s="5">
        <v>-3.993494523791</v>
      </c>
      <c r="F11" s="5" t="s">
        <v>320</v>
      </c>
      <c r="G11" s="4">
        <v>487500</v>
      </c>
      <c r="H11" s="4">
        <f t="shared" si="0"/>
        <v>1311375</v>
      </c>
      <c r="I11" s="3" t="s">
        <v>317</v>
      </c>
    </row>
    <row r="12" spans="1:9" x14ac:dyDescent="0.25">
      <c r="A12" s="3" t="s">
        <v>64</v>
      </c>
      <c r="B12" s="3" t="s">
        <v>318</v>
      </c>
      <c r="C12" s="3" t="s">
        <v>134</v>
      </c>
      <c r="D12" s="3" t="s">
        <v>118</v>
      </c>
      <c r="E12" s="3">
        <v>-4.0437386274640001</v>
      </c>
      <c r="F12" s="3">
        <v>119.62574422359</v>
      </c>
      <c r="G12" s="4">
        <v>487500</v>
      </c>
      <c r="H12" s="4">
        <f t="shared" si="0"/>
        <v>1311375</v>
      </c>
      <c r="I12" s="3" t="s">
        <v>317</v>
      </c>
    </row>
    <row r="13" spans="1:9" x14ac:dyDescent="0.25">
      <c r="A13" s="3" t="s">
        <v>64</v>
      </c>
      <c r="B13" s="3" t="s">
        <v>318</v>
      </c>
      <c r="C13" s="3" t="s">
        <v>202</v>
      </c>
      <c r="D13" s="3" t="s">
        <v>16</v>
      </c>
      <c r="E13" s="3">
        <v>-4.0080879999999999</v>
      </c>
      <c r="F13" s="3">
        <v>119.624871</v>
      </c>
      <c r="G13" s="4">
        <v>487500</v>
      </c>
      <c r="H13" s="4">
        <f t="shared" si="0"/>
        <v>1311375</v>
      </c>
      <c r="I13" s="3" t="s">
        <v>317</v>
      </c>
    </row>
    <row r="14" spans="1:9" x14ac:dyDescent="0.25">
      <c r="A14" s="3" t="s">
        <v>81</v>
      </c>
      <c r="B14" s="3" t="s">
        <v>318</v>
      </c>
      <c r="C14" s="3" t="s">
        <v>170</v>
      </c>
      <c r="D14" s="3" t="s">
        <v>244</v>
      </c>
      <c r="E14" s="3">
        <v>-4.0129650000000003</v>
      </c>
      <c r="F14" s="3">
        <v>119.627168</v>
      </c>
      <c r="G14" s="4">
        <v>4851225</v>
      </c>
      <c r="H14" s="4">
        <f t="shared" si="0"/>
        <v>13049795.25</v>
      </c>
      <c r="I14" s="3" t="s">
        <v>317</v>
      </c>
    </row>
    <row r="15" spans="1:9" x14ac:dyDescent="0.25">
      <c r="A15" s="3" t="s">
        <v>112</v>
      </c>
      <c r="B15" s="3" t="s">
        <v>318</v>
      </c>
      <c r="C15" s="3" t="s">
        <v>188</v>
      </c>
      <c r="D15" s="3" t="s">
        <v>118</v>
      </c>
      <c r="E15" s="3">
        <v>-4.045693</v>
      </c>
      <c r="F15" s="3">
        <v>119.627832</v>
      </c>
      <c r="G15" s="4">
        <v>1992500</v>
      </c>
      <c r="H15" s="4">
        <f t="shared" si="0"/>
        <v>5359825</v>
      </c>
      <c r="I15" s="3" t="s">
        <v>317</v>
      </c>
    </row>
    <row r="16" spans="1:9" x14ac:dyDescent="0.25">
      <c r="A16" s="3" t="s">
        <v>228</v>
      </c>
      <c r="B16" s="3" t="s">
        <v>318</v>
      </c>
      <c r="C16" s="3" t="s">
        <v>229</v>
      </c>
      <c r="D16" s="3" t="s">
        <v>243</v>
      </c>
      <c r="E16" s="5">
        <v>-4.0142222039539996</v>
      </c>
      <c r="F16" s="5">
        <v>119.62307810783</v>
      </c>
      <c r="G16" s="4">
        <v>300000</v>
      </c>
      <c r="H16" s="4">
        <f t="shared" si="0"/>
        <v>807000</v>
      </c>
      <c r="I16" s="3" t="s">
        <v>317</v>
      </c>
    </row>
    <row r="17" spans="1:9" x14ac:dyDescent="0.25">
      <c r="A17" s="3" t="s">
        <v>198</v>
      </c>
      <c r="B17" s="3" t="s">
        <v>318</v>
      </c>
      <c r="C17" s="3" t="s">
        <v>199</v>
      </c>
      <c r="D17" s="3" t="s">
        <v>28</v>
      </c>
      <c r="E17" s="3">
        <v>-4.0213289999999997</v>
      </c>
      <c r="F17" s="3">
        <v>119.62561100000001</v>
      </c>
      <c r="G17" s="4">
        <v>99591.666666666672</v>
      </c>
      <c r="H17" s="4">
        <f t="shared" si="0"/>
        <v>267901.58333333331</v>
      </c>
      <c r="I17" s="3" t="s">
        <v>317</v>
      </c>
    </row>
    <row r="18" spans="1:9" x14ac:dyDescent="0.25">
      <c r="A18" s="3" t="s">
        <v>46</v>
      </c>
      <c r="B18" s="3" t="s">
        <v>318</v>
      </c>
      <c r="C18" s="3" t="s">
        <v>134</v>
      </c>
      <c r="D18" s="3" t="s">
        <v>243</v>
      </c>
      <c r="E18" s="3">
        <v>-4.0131889999999997</v>
      </c>
      <c r="F18" s="3">
        <v>119.621629</v>
      </c>
      <c r="G18" s="4">
        <v>1320125</v>
      </c>
      <c r="H18" s="4">
        <f t="shared" si="0"/>
        <v>3551136.25</v>
      </c>
      <c r="I18" s="3" t="s">
        <v>317</v>
      </c>
    </row>
    <row r="19" spans="1:9" x14ac:dyDescent="0.25">
      <c r="A19" s="3" t="s">
        <v>77</v>
      </c>
      <c r="B19" s="3" t="s">
        <v>318</v>
      </c>
      <c r="C19" s="3" t="s">
        <v>168</v>
      </c>
      <c r="D19" s="3" t="s">
        <v>118</v>
      </c>
      <c r="E19" s="3">
        <v>-4.0459160000000001</v>
      </c>
      <c r="F19" s="3">
        <v>119.626351</v>
      </c>
      <c r="G19" s="4">
        <v>600864.16666666663</v>
      </c>
      <c r="H19" s="4">
        <f t="shared" si="0"/>
        <v>1616324.6083333332</v>
      </c>
      <c r="I19" s="3" t="s">
        <v>317</v>
      </c>
    </row>
    <row r="20" spans="1:9" x14ac:dyDescent="0.25">
      <c r="A20" s="3" t="s">
        <v>190</v>
      </c>
      <c r="B20" s="3" t="s">
        <v>318</v>
      </c>
      <c r="C20" s="3" t="s">
        <v>191</v>
      </c>
      <c r="D20" s="3" t="s">
        <v>116</v>
      </c>
      <c r="E20" s="3">
        <v>-3.999438</v>
      </c>
      <c r="F20" s="3">
        <v>119.640755</v>
      </c>
      <c r="G20" s="4">
        <v>175000</v>
      </c>
      <c r="H20" s="4">
        <f t="shared" si="0"/>
        <v>470750</v>
      </c>
      <c r="I20" s="3" t="s">
        <v>317</v>
      </c>
    </row>
    <row r="21" spans="1:9" x14ac:dyDescent="0.25">
      <c r="A21" s="3" t="s">
        <v>83</v>
      </c>
      <c r="B21" s="3" t="s">
        <v>318</v>
      </c>
      <c r="C21" s="3" t="s">
        <v>172</v>
      </c>
      <c r="D21" s="3" t="s">
        <v>12</v>
      </c>
      <c r="E21" s="5">
        <v>-4.0126434194089997</v>
      </c>
      <c r="F21" s="5" t="s">
        <v>321</v>
      </c>
      <c r="G21" s="4">
        <v>162500</v>
      </c>
      <c r="H21" s="4">
        <f t="shared" si="0"/>
        <v>437125</v>
      </c>
      <c r="I21" s="3" t="s">
        <v>317</v>
      </c>
    </row>
    <row r="22" spans="1:9" x14ac:dyDescent="0.25">
      <c r="A22" s="3" t="s">
        <v>55</v>
      </c>
      <c r="B22" s="3" t="s">
        <v>318</v>
      </c>
      <c r="C22" s="3" t="s">
        <v>151</v>
      </c>
      <c r="D22" s="3" t="s">
        <v>116</v>
      </c>
      <c r="E22" s="3">
        <v>-4.0038359999999997</v>
      </c>
      <c r="F22" s="3">
        <v>119.637924</v>
      </c>
      <c r="G22" s="4">
        <v>370833.33333333331</v>
      </c>
      <c r="H22" s="4">
        <f t="shared" si="0"/>
        <v>997541.66666666663</v>
      </c>
      <c r="I22" s="3" t="s">
        <v>317</v>
      </c>
    </row>
    <row r="23" spans="1:9" x14ac:dyDescent="0.25">
      <c r="A23" s="3" t="s">
        <v>80</v>
      </c>
      <c r="B23" s="3" t="s">
        <v>318</v>
      </c>
      <c r="C23" s="3" t="s">
        <v>134</v>
      </c>
      <c r="D23" s="3" t="s">
        <v>25</v>
      </c>
      <c r="E23" s="3">
        <v>-4.0133770000000002</v>
      </c>
      <c r="F23" s="3">
        <v>119.621916</v>
      </c>
      <c r="G23" s="4">
        <v>640666.66666666663</v>
      </c>
      <c r="H23" s="4">
        <f t="shared" si="0"/>
        <v>1723393.3333333333</v>
      </c>
      <c r="I23" s="3" t="s">
        <v>317</v>
      </c>
    </row>
    <row r="24" spans="1:9" x14ac:dyDescent="0.25">
      <c r="A24" s="3" t="s">
        <v>217</v>
      </c>
      <c r="B24" s="3" t="s">
        <v>318</v>
      </c>
      <c r="C24" s="3" t="s">
        <v>218</v>
      </c>
      <c r="D24" s="3" t="s">
        <v>16</v>
      </c>
      <c r="E24" s="3">
        <v>-4.0107030000000004</v>
      </c>
      <c r="F24" s="3">
        <v>119.62302699999999</v>
      </c>
      <c r="G24" s="4">
        <v>362500</v>
      </c>
      <c r="H24" s="4">
        <f t="shared" si="0"/>
        <v>975125</v>
      </c>
      <c r="I24" s="3" t="s">
        <v>317</v>
      </c>
    </row>
    <row r="25" spans="1:9" x14ac:dyDescent="0.25">
      <c r="A25" s="3" t="s">
        <v>193</v>
      </c>
      <c r="B25" s="3" t="s">
        <v>318</v>
      </c>
      <c r="C25" s="3" t="s">
        <v>194</v>
      </c>
      <c r="D25" s="3" t="s">
        <v>28</v>
      </c>
      <c r="E25" s="3">
        <v>-4.0233020000000002</v>
      </c>
      <c r="F25" s="3">
        <v>119.624033</v>
      </c>
      <c r="G25" s="4">
        <v>400000</v>
      </c>
      <c r="H25" s="4">
        <f t="shared" si="0"/>
        <v>1076000</v>
      </c>
      <c r="I25" s="3" t="s">
        <v>317</v>
      </c>
    </row>
    <row r="26" spans="1:9" x14ac:dyDescent="0.25">
      <c r="A26" s="3" t="s">
        <v>31</v>
      </c>
      <c r="B26" s="3" t="s">
        <v>318</v>
      </c>
      <c r="C26" s="3" t="s">
        <v>137</v>
      </c>
      <c r="D26" s="3" t="s">
        <v>243</v>
      </c>
      <c r="E26" s="3">
        <v>-4.0132890000000003</v>
      </c>
      <c r="F26" s="3">
        <v>119.62160299999999</v>
      </c>
      <c r="G26" s="4">
        <v>102744584.91666667</v>
      </c>
      <c r="H26" s="4">
        <f t="shared" si="0"/>
        <v>276382933.42583334</v>
      </c>
      <c r="I26" s="3" t="s">
        <v>317</v>
      </c>
    </row>
    <row r="27" spans="1:9" x14ac:dyDescent="0.25">
      <c r="A27" s="3" t="s">
        <v>231</v>
      </c>
      <c r="B27" s="3" t="s">
        <v>318</v>
      </c>
      <c r="C27" s="3" t="s">
        <v>232</v>
      </c>
      <c r="D27" s="3" t="s">
        <v>114</v>
      </c>
      <c r="E27" s="3">
        <v>-4.0129780000000004</v>
      </c>
      <c r="F27" s="3">
        <v>119.627465</v>
      </c>
      <c r="G27" s="4">
        <v>2449129.6666666665</v>
      </c>
      <c r="H27" s="4">
        <f t="shared" si="0"/>
        <v>6588158.8033333328</v>
      </c>
      <c r="I27" s="3" t="s">
        <v>317</v>
      </c>
    </row>
    <row r="28" spans="1:9" x14ac:dyDescent="0.25">
      <c r="A28" s="3" t="s">
        <v>235</v>
      </c>
      <c r="B28" s="3" t="s">
        <v>318</v>
      </c>
      <c r="C28" s="3" t="s">
        <v>236</v>
      </c>
      <c r="D28" s="3" t="s">
        <v>118</v>
      </c>
      <c r="E28" s="3">
        <v>-4.0205060000000001</v>
      </c>
      <c r="F28" s="3">
        <v>119.623784</v>
      </c>
      <c r="G28" s="4">
        <v>1948543.8333333333</v>
      </c>
      <c r="H28" s="4">
        <f t="shared" si="0"/>
        <v>5241582.9116666662</v>
      </c>
      <c r="I28" s="3" t="s">
        <v>317</v>
      </c>
    </row>
    <row r="29" spans="1:9" x14ac:dyDescent="0.25">
      <c r="A29" s="3" t="s">
        <v>32</v>
      </c>
      <c r="B29" s="3" t="s">
        <v>318</v>
      </c>
      <c r="C29" s="3" t="s">
        <v>128</v>
      </c>
      <c r="D29" s="3" t="s">
        <v>16</v>
      </c>
      <c r="E29" s="3">
        <v>-4.0066189999999997</v>
      </c>
      <c r="F29" s="3">
        <v>119.622478</v>
      </c>
      <c r="G29" s="4">
        <v>9317104.166666666</v>
      </c>
      <c r="H29" s="4">
        <v>16657100</v>
      </c>
      <c r="I29" s="3" t="s">
        <v>319</v>
      </c>
    </row>
    <row r="30" spans="1:9" x14ac:dyDescent="0.25">
      <c r="A30" s="3" t="s">
        <v>74</v>
      </c>
      <c r="B30" s="3" t="s">
        <v>318</v>
      </c>
      <c r="C30" s="3" t="s">
        <v>134</v>
      </c>
      <c r="D30" s="3" t="s">
        <v>28</v>
      </c>
      <c r="E30" s="3">
        <v>-4.0203620000000004</v>
      </c>
      <c r="F30" s="3">
        <v>119.623555</v>
      </c>
      <c r="G30" s="4">
        <v>4096950</v>
      </c>
      <c r="H30" s="4">
        <f t="shared" si="0"/>
        <v>11020795.5</v>
      </c>
      <c r="I30" s="3" t="s">
        <v>317</v>
      </c>
    </row>
    <row r="31" spans="1:9" x14ac:dyDescent="0.25">
      <c r="A31" s="3" t="s">
        <v>33</v>
      </c>
      <c r="B31" s="3" t="s">
        <v>318</v>
      </c>
      <c r="C31" s="3" t="s">
        <v>138</v>
      </c>
      <c r="D31" s="3" t="s">
        <v>16</v>
      </c>
      <c r="E31" s="3">
        <v>-4.0075729999999998</v>
      </c>
      <c r="F31" s="3">
        <v>119.622067</v>
      </c>
      <c r="G31" s="4">
        <v>3295000</v>
      </c>
      <c r="H31" s="4">
        <v>3375500</v>
      </c>
      <c r="I31" s="3" t="s">
        <v>319</v>
      </c>
    </row>
    <row r="32" spans="1:9" x14ac:dyDescent="0.25">
      <c r="A32" s="3" t="s">
        <v>96</v>
      </c>
      <c r="B32" s="3" t="s">
        <v>318</v>
      </c>
      <c r="C32" s="3" t="s">
        <v>134</v>
      </c>
      <c r="D32" s="3" t="s">
        <v>25</v>
      </c>
      <c r="E32" s="3">
        <v>-4.0201250000000002</v>
      </c>
      <c r="F32" s="3">
        <v>119.623515</v>
      </c>
      <c r="G32" s="4">
        <v>810991.66666666663</v>
      </c>
      <c r="H32" s="4">
        <f t="shared" si="0"/>
        <v>2181567.583333333</v>
      </c>
      <c r="I32" s="3" t="s">
        <v>317</v>
      </c>
    </row>
    <row r="33" spans="1:9" x14ac:dyDescent="0.25">
      <c r="A33" s="3" t="s">
        <v>102</v>
      </c>
      <c r="B33" s="3" t="s">
        <v>318</v>
      </c>
      <c r="C33" s="3" t="s">
        <v>134</v>
      </c>
      <c r="D33" s="3" t="s">
        <v>2</v>
      </c>
      <c r="E33" s="3">
        <v>-4.0222850000000001</v>
      </c>
      <c r="F33" s="3">
        <v>119.62409700000001</v>
      </c>
      <c r="G33" s="4">
        <v>8312500</v>
      </c>
      <c r="H33" s="4">
        <v>27572600</v>
      </c>
      <c r="I33" s="3" t="s">
        <v>319</v>
      </c>
    </row>
    <row r="34" spans="1:9" x14ac:dyDescent="0.25">
      <c r="A34" s="3" t="s">
        <v>14</v>
      </c>
      <c r="B34" s="3" t="s">
        <v>318</v>
      </c>
      <c r="C34" s="3" t="s">
        <v>127</v>
      </c>
      <c r="D34" s="3" t="s">
        <v>4</v>
      </c>
      <c r="E34" s="5">
        <v>-4.0065158052959999</v>
      </c>
      <c r="F34" s="3">
        <v>119.62536334991</v>
      </c>
      <c r="G34" s="4">
        <v>728000</v>
      </c>
      <c r="H34" s="4">
        <f t="shared" si="0"/>
        <v>1958320</v>
      </c>
      <c r="I34" s="3" t="s">
        <v>322</v>
      </c>
    </row>
    <row r="35" spans="1:9" x14ac:dyDescent="0.25">
      <c r="A35" s="3" t="s">
        <v>57</v>
      </c>
      <c r="B35" s="3" t="s">
        <v>318</v>
      </c>
      <c r="C35" s="3" t="s">
        <v>153</v>
      </c>
      <c r="D35" s="3" t="s">
        <v>114</v>
      </c>
      <c r="E35" s="3">
        <v>-4.0077090000000002</v>
      </c>
      <c r="F35" s="3">
        <v>119.624841</v>
      </c>
      <c r="G35" s="4">
        <v>473333.33333333331</v>
      </c>
      <c r="H35" s="4">
        <f t="shared" si="0"/>
        <v>1273266.6666666665</v>
      </c>
      <c r="I35" s="3" t="s">
        <v>317</v>
      </c>
    </row>
    <row r="36" spans="1:9" x14ac:dyDescent="0.25">
      <c r="A36" s="3" t="s">
        <v>36</v>
      </c>
      <c r="B36" s="3" t="s">
        <v>318</v>
      </c>
      <c r="C36" s="3" t="s">
        <v>138</v>
      </c>
      <c r="D36" s="3" t="s">
        <v>16</v>
      </c>
      <c r="E36" s="5">
        <v>-4.0099729616689999</v>
      </c>
      <c r="F36" s="5">
        <v>119.62174236774</v>
      </c>
      <c r="G36" s="4">
        <v>1150000</v>
      </c>
      <c r="H36" s="4">
        <f t="shared" si="0"/>
        <v>3093500</v>
      </c>
      <c r="I36" s="3" t="s">
        <v>317</v>
      </c>
    </row>
    <row r="37" spans="1:9" x14ac:dyDescent="0.25">
      <c r="A37" s="3" t="s">
        <v>66</v>
      </c>
      <c r="B37" s="3" t="s">
        <v>318</v>
      </c>
      <c r="C37" s="3" t="s">
        <v>159</v>
      </c>
      <c r="D37" s="3" t="s">
        <v>25</v>
      </c>
      <c r="E37" s="3">
        <v>-4.0179359999999997</v>
      </c>
      <c r="F37" s="3">
        <v>119.622541</v>
      </c>
      <c r="G37" s="4">
        <v>663333.33333333337</v>
      </c>
      <c r="H37" s="4">
        <f t="shared" si="0"/>
        <v>1784366.6666666667</v>
      </c>
      <c r="I37" s="3" t="s">
        <v>317</v>
      </c>
    </row>
    <row r="38" spans="1:9" x14ac:dyDescent="0.25">
      <c r="A38" s="3" t="s">
        <v>94</v>
      </c>
      <c r="B38" s="3" t="s">
        <v>318</v>
      </c>
      <c r="C38" s="3" t="s">
        <v>134</v>
      </c>
      <c r="D38" s="3" t="s">
        <v>25</v>
      </c>
      <c r="E38" s="3">
        <v>-4.0173990000000002</v>
      </c>
      <c r="F38" s="3">
        <v>119.622792</v>
      </c>
      <c r="G38" s="4">
        <v>1984291.6666666667</v>
      </c>
      <c r="H38" s="4">
        <v>2968800</v>
      </c>
      <c r="I38" s="3" t="s">
        <v>319</v>
      </c>
    </row>
    <row r="39" spans="1:9" x14ac:dyDescent="0.25">
      <c r="A39" s="3" t="s">
        <v>68</v>
      </c>
      <c r="B39" s="3" t="s">
        <v>318</v>
      </c>
      <c r="C39" s="3" t="s">
        <v>161</v>
      </c>
      <c r="D39" s="3" t="s">
        <v>25</v>
      </c>
      <c r="E39" s="3">
        <v>-4.017582</v>
      </c>
      <c r="F39" s="3">
        <v>119.623999</v>
      </c>
      <c r="G39" s="4">
        <v>325000</v>
      </c>
      <c r="H39" s="4">
        <f t="shared" si="0"/>
        <v>874250</v>
      </c>
      <c r="I39" s="3" t="s">
        <v>317</v>
      </c>
    </row>
    <row r="40" spans="1:9" x14ac:dyDescent="0.25">
      <c r="A40" s="3" t="s">
        <v>24</v>
      </c>
      <c r="B40" s="3" t="s">
        <v>318</v>
      </c>
      <c r="C40" s="3" t="s">
        <v>134</v>
      </c>
      <c r="D40" s="3" t="s">
        <v>245</v>
      </c>
      <c r="E40" s="5">
        <v>-4.0504501367149999</v>
      </c>
      <c r="F40" s="5">
        <v>119.62937593460001</v>
      </c>
      <c r="G40" s="4">
        <v>408333.33333333331</v>
      </c>
      <c r="H40" s="4">
        <f t="shared" si="0"/>
        <v>1098416.6666666665</v>
      </c>
      <c r="I40" s="3" t="s">
        <v>322</v>
      </c>
    </row>
    <row r="41" spans="1:9" x14ac:dyDescent="0.25">
      <c r="A41" s="3" t="s">
        <v>11</v>
      </c>
      <c r="B41" s="3" t="s">
        <v>318</v>
      </c>
      <c r="C41" s="3" t="s">
        <v>125</v>
      </c>
      <c r="D41" s="3" t="s">
        <v>12</v>
      </c>
      <c r="E41" s="5">
        <v>-4.0121811617910002</v>
      </c>
      <c r="F41" s="5">
        <v>119.63695049285</v>
      </c>
      <c r="G41" s="4">
        <v>652000</v>
      </c>
      <c r="H41" s="4">
        <f t="shared" si="0"/>
        <v>1753880</v>
      </c>
      <c r="I41" s="3" t="s">
        <v>317</v>
      </c>
    </row>
    <row r="42" spans="1:9" x14ac:dyDescent="0.25">
      <c r="A42" s="3" t="s">
        <v>227</v>
      </c>
      <c r="B42" s="3" t="s">
        <v>318</v>
      </c>
      <c r="C42" s="3" t="s">
        <v>134</v>
      </c>
      <c r="D42" s="3" t="s">
        <v>118</v>
      </c>
      <c r="E42" s="5">
        <v>-4.0396938129400004</v>
      </c>
      <c r="F42" s="5">
        <v>119.62700486183</v>
      </c>
      <c r="G42" s="4">
        <v>350000</v>
      </c>
      <c r="H42" s="4">
        <f t="shared" si="0"/>
        <v>941500</v>
      </c>
      <c r="I42" s="3" t="s">
        <v>317</v>
      </c>
    </row>
    <row r="43" spans="1:9" x14ac:dyDescent="0.25">
      <c r="A43" s="3" t="s">
        <v>92</v>
      </c>
      <c r="B43" s="3" t="s">
        <v>318</v>
      </c>
      <c r="C43" s="3" t="s">
        <v>179</v>
      </c>
      <c r="D43" s="3" t="s">
        <v>4</v>
      </c>
      <c r="E43" s="3">
        <v>-4.0074730000000001</v>
      </c>
      <c r="F43" s="3">
        <v>119.63138499999999</v>
      </c>
      <c r="G43" s="4">
        <v>1200000</v>
      </c>
      <c r="H43" s="4">
        <f t="shared" si="0"/>
        <v>3228000</v>
      </c>
      <c r="I43" s="3" t="s">
        <v>317</v>
      </c>
    </row>
    <row r="44" spans="1:9" x14ac:dyDescent="0.25">
      <c r="A44" s="3" t="s">
        <v>15</v>
      </c>
      <c r="B44" s="3" t="s">
        <v>318</v>
      </c>
      <c r="C44" s="3" t="s">
        <v>128</v>
      </c>
      <c r="D44" s="3" t="s">
        <v>16</v>
      </c>
      <c r="E44" s="5">
        <v>-4.0094699427010001</v>
      </c>
      <c r="F44" s="5">
        <v>119.62331414222</v>
      </c>
      <c r="G44" s="4">
        <v>353333.33333333331</v>
      </c>
      <c r="H44" s="4">
        <f t="shared" si="0"/>
        <v>950466.66666666663</v>
      </c>
      <c r="I44" s="3" t="s">
        <v>317</v>
      </c>
    </row>
    <row r="45" spans="1:9" x14ac:dyDescent="0.25">
      <c r="A45" s="3" t="s">
        <v>93</v>
      </c>
      <c r="B45" s="3" t="s">
        <v>318</v>
      </c>
      <c r="C45" s="3" t="s">
        <v>119</v>
      </c>
      <c r="D45" s="3" t="s">
        <v>16</v>
      </c>
      <c r="E45" s="5">
        <v>-4.0103152324869997</v>
      </c>
      <c r="F45" s="5">
        <v>119.62496638298001</v>
      </c>
      <c r="G45" s="4">
        <v>695500</v>
      </c>
      <c r="H45" s="4">
        <f t="shared" si="0"/>
        <v>1870895</v>
      </c>
      <c r="I45" s="3" t="s">
        <v>322</v>
      </c>
    </row>
    <row r="46" spans="1:9" x14ac:dyDescent="0.25">
      <c r="A46" s="3" t="s">
        <v>70</v>
      </c>
      <c r="B46" s="3" t="s">
        <v>318</v>
      </c>
      <c r="C46" s="3" t="s">
        <v>134</v>
      </c>
      <c r="D46" s="3" t="s">
        <v>12</v>
      </c>
      <c r="E46" s="3">
        <v>-4.0138920000000002</v>
      </c>
      <c r="F46" s="3">
        <v>119.621999</v>
      </c>
      <c r="G46" s="4">
        <v>533333.33333333337</v>
      </c>
      <c r="H46" s="4">
        <f t="shared" si="0"/>
        <v>1434666.6666666667</v>
      </c>
      <c r="I46" s="3" t="s">
        <v>322</v>
      </c>
    </row>
    <row r="47" spans="1:9" x14ac:dyDescent="0.25">
      <c r="A47" s="3" t="s">
        <v>100</v>
      </c>
      <c r="B47" s="3" t="s">
        <v>318</v>
      </c>
      <c r="C47" s="3" t="s">
        <v>180</v>
      </c>
      <c r="D47" s="3" t="s">
        <v>2</v>
      </c>
      <c r="E47" s="5">
        <v>-4.0315077814890001</v>
      </c>
      <c r="F47" s="5">
        <v>119.63132858276001</v>
      </c>
      <c r="G47" s="4">
        <v>2349833.3333333335</v>
      </c>
      <c r="H47" s="4">
        <f t="shared" si="0"/>
        <v>6321051.666666667</v>
      </c>
      <c r="I47" s="3" t="s">
        <v>317</v>
      </c>
    </row>
    <row r="48" spans="1:9" x14ac:dyDescent="0.25">
      <c r="A48" s="3" t="s">
        <v>99</v>
      </c>
      <c r="B48" s="3" t="s">
        <v>318</v>
      </c>
      <c r="C48" s="3" t="s">
        <v>225</v>
      </c>
      <c r="D48" s="3" t="s">
        <v>16</v>
      </c>
      <c r="E48" s="3">
        <v>-4.0061419999999996</v>
      </c>
      <c r="F48" s="3">
        <v>119.622499</v>
      </c>
      <c r="G48" s="4">
        <v>393688.33333333331</v>
      </c>
      <c r="H48" s="4">
        <f>637600*2</f>
        <v>1275200</v>
      </c>
      <c r="I48" s="3" t="s">
        <v>319</v>
      </c>
    </row>
    <row r="49" spans="1:9" x14ac:dyDescent="0.25">
      <c r="A49" s="3" t="s">
        <v>58</v>
      </c>
      <c r="B49" s="3" t="s">
        <v>318</v>
      </c>
      <c r="C49" s="3" t="s">
        <v>127</v>
      </c>
      <c r="D49" s="3" t="s">
        <v>6</v>
      </c>
      <c r="E49" s="3">
        <v>-4.0061879999999999</v>
      </c>
      <c r="F49" s="3">
        <v>119.626876</v>
      </c>
      <c r="G49" s="4">
        <v>743833.33333333337</v>
      </c>
      <c r="H49" s="4">
        <f t="shared" si="0"/>
        <v>2000911.6666666667</v>
      </c>
      <c r="I49" s="3" t="s">
        <v>317</v>
      </c>
    </row>
    <row r="50" spans="1:9" x14ac:dyDescent="0.25">
      <c r="A50" s="3" t="s">
        <v>59</v>
      </c>
      <c r="B50" s="3" t="s">
        <v>318</v>
      </c>
      <c r="C50" s="3" t="s">
        <v>154</v>
      </c>
      <c r="D50" s="3" t="s">
        <v>4</v>
      </c>
      <c r="E50" s="3">
        <v>-4.0065189999999999</v>
      </c>
      <c r="F50" s="3">
        <v>119.626524</v>
      </c>
      <c r="G50" s="4">
        <v>279166.66666666669</v>
      </c>
      <c r="H50" s="4">
        <f t="shared" si="0"/>
        <v>750958.33333333337</v>
      </c>
      <c r="I50" s="3" t="s">
        <v>317</v>
      </c>
    </row>
    <row r="51" spans="1:9" x14ac:dyDescent="0.25">
      <c r="A51" s="3" t="s">
        <v>42</v>
      </c>
      <c r="B51" s="3" t="s">
        <v>318</v>
      </c>
      <c r="C51" s="3" t="s">
        <v>139</v>
      </c>
      <c r="D51" s="3" t="s">
        <v>16</v>
      </c>
      <c r="E51" s="3">
        <v>-4.0074779999999999</v>
      </c>
      <c r="F51" s="3">
        <v>119.62205400000001</v>
      </c>
      <c r="G51" s="4">
        <v>1650000</v>
      </c>
      <c r="H51" s="4">
        <f t="shared" si="0"/>
        <v>4438500</v>
      </c>
      <c r="I51" s="3" t="s">
        <v>317</v>
      </c>
    </row>
    <row r="52" spans="1:9" x14ac:dyDescent="0.25">
      <c r="A52" s="3" t="s">
        <v>106</v>
      </c>
      <c r="B52" s="3" t="s">
        <v>318</v>
      </c>
      <c r="C52" s="3" t="s">
        <v>120</v>
      </c>
      <c r="D52" s="3" t="s">
        <v>25</v>
      </c>
      <c r="E52" s="3">
        <v>-4.0152609999999997</v>
      </c>
      <c r="F52" s="3">
        <v>119.62192400000001</v>
      </c>
      <c r="G52" s="4">
        <v>798500</v>
      </c>
      <c r="H52" s="4">
        <f xml:space="preserve"> 1313500 * 3</f>
        <v>3940500</v>
      </c>
      <c r="I52" s="3" t="s">
        <v>319</v>
      </c>
    </row>
    <row r="53" spans="1:9" x14ac:dyDescent="0.25">
      <c r="A53" s="3" t="s">
        <v>105</v>
      </c>
      <c r="B53" s="3" t="s">
        <v>318</v>
      </c>
      <c r="C53" s="3" t="s">
        <v>134</v>
      </c>
      <c r="D53" s="3" t="s">
        <v>25</v>
      </c>
      <c r="E53" s="3">
        <v>-4.0214449999999999</v>
      </c>
      <c r="F53" s="3">
        <v>119.623683</v>
      </c>
      <c r="G53" s="4">
        <v>905000</v>
      </c>
      <c r="H53" s="4">
        <f xml:space="preserve"> 2263700 * 1.1</f>
        <v>2490070</v>
      </c>
      <c r="I53" s="3" t="s">
        <v>319</v>
      </c>
    </row>
    <row r="54" spans="1:9" x14ac:dyDescent="0.25">
      <c r="A54" s="3" t="s">
        <v>39</v>
      </c>
      <c r="B54" s="3" t="s">
        <v>318</v>
      </c>
      <c r="C54" s="3" t="s">
        <v>143</v>
      </c>
      <c r="D54" s="3" t="s">
        <v>16</v>
      </c>
      <c r="E54" s="5">
        <v>-4.0087328408670002</v>
      </c>
      <c r="F54" s="5">
        <v>119.62597489356</v>
      </c>
      <c r="G54" s="4">
        <v>450833.33333333331</v>
      </c>
      <c r="H54" s="4">
        <f t="shared" ref="H54" si="1">G54 *2.69</f>
        <v>1212741.6666666665</v>
      </c>
      <c r="I54" s="3" t="s">
        <v>317</v>
      </c>
    </row>
    <row r="55" spans="1:9" x14ac:dyDescent="0.25">
      <c r="A55" s="3" t="s">
        <v>98</v>
      </c>
      <c r="B55" s="3" t="s">
        <v>318</v>
      </c>
      <c r="C55" s="3" t="s">
        <v>138</v>
      </c>
      <c r="D55" s="3" t="s">
        <v>16</v>
      </c>
      <c r="E55" s="3">
        <v>-4.008953</v>
      </c>
      <c r="F55" s="3">
        <v>119.621622</v>
      </c>
      <c r="G55" s="4">
        <v>2479166.6666666665</v>
      </c>
      <c r="H55" s="4">
        <v>2798078</v>
      </c>
      <c r="I55" s="3" t="s">
        <v>319</v>
      </c>
    </row>
    <row r="56" spans="1:9" x14ac:dyDescent="0.25">
      <c r="A56" s="3" t="s">
        <v>29</v>
      </c>
      <c r="B56" s="3" t="s">
        <v>318</v>
      </c>
      <c r="C56" s="3" t="s">
        <v>134</v>
      </c>
      <c r="D56" s="3" t="s">
        <v>28</v>
      </c>
      <c r="E56" s="5">
        <v>-4.0225595059349999</v>
      </c>
      <c r="F56" s="5">
        <v>119.62450504301999</v>
      </c>
      <c r="G56" s="4">
        <v>2500000</v>
      </c>
      <c r="H56" s="4">
        <f>8562100 * 1.2</f>
        <v>10274520</v>
      </c>
      <c r="I56" s="3" t="s">
        <v>319</v>
      </c>
    </row>
    <row r="57" spans="1:9" x14ac:dyDescent="0.25">
      <c r="A57" s="3" t="s">
        <v>35</v>
      </c>
      <c r="B57" s="3" t="s">
        <v>318</v>
      </c>
      <c r="C57" s="3" t="s">
        <v>140</v>
      </c>
      <c r="D57" s="3" t="s">
        <v>16</v>
      </c>
      <c r="E57" s="3">
        <v>-4.0067409999999999</v>
      </c>
      <c r="F57" s="3">
        <v>119.622472</v>
      </c>
      <c r="G57" s="4">
        <v>5773708.333333333</v>
      </c>
      <c r="H57" s="4">
        <v>5773708.333333333</v>
      </c>
      <c r="I57" s="3" t="s">
        <v>319</v>
      </c>
    </row>
    <row r="58" spans="1:9" x14ac:dyDescent="0.25">
      <c r="A58" s="3" t="s">
        <v>242</v>
      </c>
      <c r="B58" s="3" t="s">
        <v>318</v>
      </c>
      <c r="C58" s="3" t="s">
        <v>134</v>
      </c>
      <c r="D58" s="3" t="s">
        <v>25</v>
      </c>
      <c r="E58" s="3">
        <v>-4.0161850000000001</v>
      </c>
      <c r="F58" s="3">
        <v>119.62239700000001</v>
      </c>
      <c r="G58" s="4">
        <v>791666.66666666663</v>
      </c>
      <c r="H58" s="4">
        <v>3537940</v>
      </c>
      <c r="I58" s="3" t="s">
        <v>319</v>
      </c>
    </row>
    <row r="59" spans="1:9" x14ac:dyDescent="0.25">
      <c r="A59" s="3" t="s">
        <v>61</v>
      </c>
      <c r="B59" s="3" t="s">
        <v>318</v>
      </c>
      <c r="C59" s="3" t="s">
        <v>134</v>
      </c>
      <c r="D59" s="3" t="s">
        <v>25</v>
      </c>
      <c r="E59" s="3">
        <v>-4.0170089999999998</v>
      </c>
      <c r="F59" s="3">
        <v>119.62285799999999</v>
      </c>
      <c r="G59" s="4">
        <v>1083333.3333333333</v>
      </c>
      <c r="H59" s="4">
        <f xml:space="preserve"> 1846800 * 2</f>
        <v>3693600</v>
      </c>
      <c r="I59" s="3" t="s">
        <v>319</v>
      </c>
    </row>
    <row r="60" spans="1:9" x14ac:dyDescent="0.25">
      <c r="A60" s="3" t="s">
        <v>84</v>
      </c>
      <c r="B60" s="3" t="s">
        <v>318</v>
      </c>
      <c r="C60" s="3" t="s">
        <v>173</v>
      </c>
      <c r="D60" s="3" t="s">
        <v>25</v>
      </c>
      <c r="E60" s="3">
        <v>-4.0166320000000004</v>
      </c>
      <c r="F60" s="3">
        <v>119.621621</v>
      </c>
      <c r="G60" s="4">
        <v>355000</v>
      </c>
      <c r="H60" s="4">
        <f t="shared" ref="H60:H94" si="2">G60 *2.69</f>
        <v>954950</v>
      </c>
      <c r="I60" s="3" t="s">
        <v>317</v>
      </c>
    </row>
    <row r="61" spans="1:9" x14ac:dyDescent="0.25">
      <c r="A61" s="3" t="s">
        <v>226</v>
      </c>
      <c r="B61" s="3" t="s">
        <v>318</v>
      </c>
      <c r="C61" s="3" t="s">
        <v>222</v>
      </c>
      <c r="D61" s="3" t="s">
        <v>115</v>
      </c>
      <c r="E61" s="5">
        <v>-4.015668475899</v>
      </c>
      <c r="F61" s="5">
        <v>119.65171337127001</v>
      </c>
      <c r="G61" s="4">
        <v>300000</v>
      </c>
      <c r="H61" s="4">
        <f t="shared" si="2"/>
        <v>807000</v>
      </c>
      <c r="I61" s="3" t="s">
        <v>317</v>
      </c>
    </row>
    <row r="62" spans="1:9" x14ac:dyDescent="0.25">
      <c r="A62" s="3" t="s">
        <v>189</v>
      </c>
      <c r="B62" s="3" t="s">
        <v>318</v>
      </c>
      <c r="C62" s="3" t="s">
        <v>184</v>
      </c>
      <c r="D62" s="3" t="s">
        <v>25</v>
      </c>
      <c r="E62" s="3">
        <v>-4.0194109999999998</v>
      </c>
      <c r="F62" s="3">
        <v>119.623317</v>
      </c>
      <c r="G62" s="4">
        <v>737500</v>
      </c>
      <c r="H62" s="4">
        <f t="shared" si="2"/>
        <v>1983875</v>
      </c>
      <c r="I62" s="3" t="s">
        <v>317</v>
      </c>
    </row>
    <row r="63" spans="1:9" x14ac:dyDescent="0.25">
      <c r="A63" s="3" t="s">
        <v>9</v>
      </c>
      <c r="B63" s="3" t="s">
        <v>318</v>
      </c>
      <c r="C63" s="3" t="s">
        <v>124</v>
      </c>
      <c r="D63" s="3" t="s">
        <v>10</v>
      </c>
      <c r="E63" s="3">
        <v>-4.0084070000000001</v>
      </c>
      <c r="F63" s="3">
        <v>119.631203</v>
      </c>
      <c r="G63" s="4">
        <v>341666.66666666669</v>
      </c>
      <c r="H63" s="4">
        <f xml:space="preserve"> 550028 * 6</f>
        <v>3300168</v>
      </c>
      <c r="I63" s="3" t="s">
        <v>319</v>
      </c>
    </row>
    <row r="64" spans="1:9" x14ac:dyDescent="0.25">
      <c r="A64" s="3" t="s">
        <v>209</v>
      </c>
      <c r="B64" s="3" t="s">
        <v>318</v>
      </c>
      <c r="C64" s="3" t="s">
        <v>210</v>
      </c>
      <c r="D64" s="3" t="s">
        <v>2</v>
      </c>
      <c r="E64" s="3">
        <v>-4.0340829999999999</v>
      </c>
      <c r="F64" s="3">
        <v>119.62549</v>
      </c>
      <c r="G64" s="4">
        <v>500000</v>
      </c>
      <c r="H64" s="4">
        <f t="shared" si="2"/>
        <v>1345000</v>
      </c>
      <c r="I64" s="3" t="s">
        <v>322</v>
      </c>
    </row>
    <row r="65" spans="1:9" x14ac:dyDescent="0.25">
      <c r="A65" s="3" t="s">
        <v>79</v>
      </c>
      <c r="B65" s="3" t="s">
        <v>318</v>
      </c>
      <c r="C65" s="3" t="s">
        <v>246</v>
      </c>
      <c r="D65" s="3" t="s">
        <v>116</v>
      </c>
      <c r="E65" s="3">
        <v>-3.9985780000000002</v>
      </c>
      <c r="F65" s="3">
        <v>119.635296</v>
      </c>
      <c r="G65" s="4">
        <v>572158.33333333337</v>
      </c>
      <c r="H65" s="4">
        <f t="shared" si="2"/>
        <v>1539105.9166666667</v>
      </c>
      <c r="I65" s="3" t="s">
        <v>317</v>
      </c>
    </row>
    <row r="66" spans="1:9" x14ac:dyDescent="0.25">
      <c r="A66" s="3" t="s">
        <v>211</v>
      </c>
      <c r="B66" s="3" t="s">
        <v>318</v>
      </c>
      <c r="C66" s="3" t="s">
        <v>212</v>
      </c>
      <c r="D66" s="3" t="s">
        <v>16</v>
      </c>
      <c r="E66" s="3">
        <v>-4.010313</v>
      </c>
      <c r="F66" s="3">
        <v>119.62196299999999</v>
      </c>
      <c r="G66" s="4">
        <v>405450</v>
      </c>
      <c r="H66" s="4">
        <f t="shared" si="2"/>
        <v>1090660.5</v>
      </c>
      <c r="I66" s="3" t="s">
        <v>317</v>
      </c>
    </row>
    <row r="67" spans="1:9" x14ac:dyDescent="0.25">
      <c r="A67" s="3" t="s">
        <v>90</v>
      </c>
      <c r="B67" s="3" t="s">
        <v>318</v>
      </c>
      <c r="C67" s="3" t="s">
        <v>178</v>
      </c>
      <c r="D67" s="3" t="s">
        <v>25</v>
      </c>
      <c r="E67" s="3">
        <v>-4.0144029999999997</v>
      </c>
      <c r="F67" s="3">
        <v>119.62211499999999</v>
      </c>
      <c r="G67" s="4">
        <v>1177500</v>
      </c>
      <c r="H67" s="4">
        <f t="shared" si="2"/>
        <v>3167475</v>
      </c>
      <c r="I67" s="3" t="s">
        <v>317</v>
      </c>
    </row>
    <row r="68" spans="1:9" x14ac:dyDescent="0.25">
      <c r="A68" s="3" t="s">
        <v>67</v>
      </c>
      <c r="B68" s="3" t="s">
        <v>318</v>
      </c>
      <c r="C68" s="3" t="s">
        <v>160</v>
      </c>
      <c r="D68" s="3" t="s">
        <v>28</v>
      </c>
      <c r="E68" s="3">
        <v>-4.0216050000000001</v>
      </c>
      <c r="F68" s="3">
        <v>119.623876</v>
      </c>
      <c r="G68" s="4">
        <v>1787500</v>
      </c>
      <c r="H68" s="4">
        <v>8022700</v>
      </c>
      <c r="I68" s="3" t="s">
        <v>319</v>
      </c>
    </row>
    <row r="69" spans="1:9" x14ac:dyDescent="0.25">
      <c r="A69" s="3" t="s">
        <v>40</v>
      </c>
      <c r="B69" s="3" t="s">
        <v>318</v>
      </c>
      <c r="C69" s="3" t="s">
        <v>192</v>
      </c>
      <c r="D69" s="3" t="s">
        <v>16</v>
      </c>
      <c r="E69" s="3">
        <v>-4.009169</v>
      </c>
      <c r="F69" s="3">
        <v>119.62312799999999</v>
      </c>
      <c r="G69" s="4">
        <v>386666.66666666669</v>
      </c>
      <c r="H69" s="4">
        <f t="shared" si="2"/>
        <v>1040133.3333333334</v>
      </c>
      <c r="I69" s="3" t="s">
        <v>317</v>
      </c>
    </row>
    <row r="70" spans="1:9" x14ac:dyDescent="0.25">
      <c r="A70" s="3" t="s">
        <v>41</v>
      </c>
      <c r="B70" s="3" t="s">
        <v>318</v>
      </c>
      <c r="C70" s="3" t="s">
        <v>134</v>
      </c>
      <c r="D70" s="3" t="s">
        <v>25</v>
      </c>
      <c r="E70" s="3">
        <v>-4.0186700000000002</v>
      </c>
      <c r="F70" s="3">
        <v>119.623319</v>
      </c>
      <c r="G70" s="4">
        <v>783333.33333333337</v>
      </c>
      <c r="H70" s="4">
        <f t="shared" si="2"/>
        <v>2107166.6666666665</v>
      </c>
      <c r="I70" s="3" t="s">
        <v>317</v>
      </c>
    </row>
    <row r="71" spans="1:9" x14ac:dyDescent="0.25">
      <c r="A71" s="3" t="s">
        <v>34</v>
      </c>
      <c r="B71" s="3" t="s">
        <v>318</v>
      </c>
      <c r="C71" s="3" t="s">
        <v>139</v>
      </c>
      <c r="D71" s="3" t="s">
        <v>16</v>
      </c>
      <c r="E71" s="3">
        <v>-4.0099220000000004</v>
      </c>
      <c r="F71" s="3">
        <v>119.621601</v>
      </c>
      <c r="G71" s="4">
        <v>275000</v>
      </c>
      <c r="H71" s="4">
        <f t="shared" si="2"/>
        <v>739750</v>
      </c>
      <c r="I71" s="3" t="s">
        <v>317</v>
      </c>
    </row>
    <row r="72" spans="1:9" x14ac:dyDescent="0.25">
      <c r="A72" s="3" t="s">
        <v>76</v>
      </c>
      <c r="B72" s="3" t="s">
        <v>318</v>
      </c>
      <c r="C72" s="3" t="s">
        <v>167</v>
      </c>
      <c r="D72" s="3" t="s">
        <v>23</v>
      </c>
      <c r="E72" s="3">
        <v>-3.9962156000000002</v>
      </c>
      <c r="F72" s="3">
        <v>119.632434</v>
      </c>
      <c r="G72" s="4">
        <v>903558.33333333337</v>
      </c>
      <c r="H72" s="4">
        <f xml:space="preserve"> 724100 * 3.3</f>
        <v>2389530</v>
      </c>
      <c r="I72" s="3" t="s">
        <v>319</v>
      </c>
    </row>
    <row r="73" spans="1:9" x14ac:dyDescent="0.25">
      <c r="A73" s="3" t="s">
        <v>63</v>
      </c>
      <c r="B73" s="3" t="s">
        <v>318</v>
      </c>
      <c r="C73" s="3" t="s">
        <v>157</v>
      </c>
      <c r="D73" s="3" t="s">
        <v>4</v>
      </c>
      <c r="E73" s="3">
        <v>-4.0077579999999999</v>
      </c>
      <c r="F73" s="3">
        <v>119.624453</v>
      </c>
      <c r="G73" s="4">
        <v>1108475</v>
      </c>
      <c r="H73" s="4">
        <f t="shared" si="2"/>
        <v>2981797.75</v>
      </c>
      <c r="I73" s="3" t="s">
        <v>317</v>
      </c>
    </row>
    <row r="74" spans="1:9" x14ac:dyDescent="0.25">
      <c r="A74" s="3" t="s">
        <v>86</v>
      </c>
      <c r="B74" s="3" t="s">
        <v>318</v>
      </c>
      <c r="C74" s="3" t="s">
        <v>175</v>
      </c>
      <c r="D74" s="3" t="s">
        <v>12</v>
      </c>
      <c r="E74" s="3">
        <v>-3.9928430000000001</v>
      </c>
      <c r="F74" s="3">
        <v>119.651385</v>
      </c>
      <c r="G74" s="4">
        <v>600000</v>
      </c>
      <c r="H74" s="4">
        <f t="shared" si="2"/>
        <v>1614000</v>
      </c>
      <c r="I74" s="3" t="s">
        <v>317</v>
      </c>
    </row>
    <row r="75" spans="1:9" x14ac:dyDescent="0.25">
      <c r="A75" s="3" t="s">
        <v>44</v>
      </c>
      <c r="B75" s="3" t="s">
        <v>318</v>
      </c>
      <c r="C75" s="3" t="s">
        <v>144</v>
      </c>
      <c r="D75" s="3" t="s">
        <v>115</v>
      </c>
      <c r="E75" s="5">
        <v>-4.0159678469979996</v>
      </c>
      <c r="F75" s="5">
        <v>119.65403079986</v>
      </c>
      <c r="G75" s="4">
        <v>386250</v>
      </c>
      <c r="H75" s="4">
        <f t="shared" si="2"/>
        <v>1039012.5</v>
      </c>
      <c r="I75" s="3" t="s">
        <v>317</v>
      </c>
    </row>
    <row r="76" spans="1:9" x14ac:dyDescent="0.25">
      <c r="A76" s="3" t="s">
        <v>65</v>
      </c>
      <c r="B76" s="3" t="s">
        <v>318</v>
      </c>
      <c r="C76" s="3" t="s">
        <v>158</v>
      </c>
      <c r="D76" s="3" t="s">
        <v>114</v>
      </c>
      <c r="E76" s="5">
        <v>-4.0084752318919996</v>
      </c>
      <c r="F76" s="5">
        <v>119.63588833807999</v>
      </c>
      <c r="G76" s="4">
        <v>1857125</v>
      </c>
      <c r="H76" s="4">
        <f t="shared" si="2"/>
        <v>4995666.25</v>
      </c>
      <c r="I76" s="3" t="s">
        <v>317</v>
      </c>
    </row>
    <row r="77" spans="1:9" x14ac:dyDescent="0.25">
      <c r="A77" s="3" t="s">
        <v>219</v>
      </c>
      <c r="B77" s="3" t="s">
        <v>318</v>
      </c>
      <c r="C77" s="3" t="s">
        <v>220</v>
      </c>
      <c r="D77" s="3" t="s">
        <v>243</v>
      </c>
      <c r="E77" s="5">
        <v>-4.0176357636470001</v>
      </c>
      <c r="F77" s="5">
        <v>119.62194621562</v>
      </c>
      <c r="G77" s="4">
        <v>780000</v>
      </c>
      <c r="H77" s="4">
        <f t="shared" si="2"/>
        <v>2098200</v>
      </c>
      <c r="I77" s="3" t="s">
        <v>317</v>
      </c>
    </row>
    <row r="78" spans="1:9" x14ac:dyDescent="0.25">
      <c r="A78" s="3" t="s">
        <v>56</v>
      </c>
      <c r="B78" s="3" t="s">
        <v>318</v>
      </c>
      <c r="C78" s="3" t="s">
        <v>152</v>
      </c>
      <c r="D78" s="3" t="s">
        <v>10</v>
      </c>
      <c r="E78" s="5">
        <v>-4.00771965666</v>
      </c>
      <c r="F78" s="5">
        <v>119.63197231292</v>
      </c>
      <c r="G78" s="4">
        <v>627916.66666666663</v>
      </c>
      <c r="H78" s="4">
        <f t="shared" si="2"/>
        <v>1689095.8333333333</v>
      </c>
      <c r="I78" s="3" t="s">
        <v>322</v>
      </c>
    </row>
    <row r="79" spans="1:9" x14ac:dyDescent="0.25">
      <c r="A79" s="3" t="s">
        <v>69</v>
      </c>
      <c r="B79" s="3" t="s">
        <v>318</v>
      </c>
      <c r="C79" s="3" t="s">
        <v>162</v>
      </c>
      <c r="D79" s="3" t="s">
        <v>28</v>
      </c>
      <c r="E79" s="3">
        <v>-4.0212830000000004</v>
      </c>
      <c r="F79" s="3">
        <v>119.62332600000001</v>
      </c>
      <c r="G79" s="4">
        <v>1345833.3333333333</v>
      </c>
      <c r="H79" s="4">
        <f t="shared" si="2"/>
        <v>3620291.6666666665</v>
      </c>
      <c r="I79" s="3" t="s">
        <v>317</v>
      </c>
    </row>
    <row r="80" spans="1:9" x14ac:dyDescent="0.25">
      <c r="A80" s="3" t="s">
        <v>87</v>
      </c>
      <c r="B80" s="3" t="s">
        <v>318</v>
      </c>
      <c r="C80" s="3" t="s">
        <v>176</v>
      </c>
      <c r="D80" s="3" t="s">
        <v>6</v>
      </c>
      <c r="E80" s="3">
        <v>-4.0070750000000004</v>
      </c>
      <c r="F80" s="3">
        <v>119.629012</v>
      </c>
      <c r="G80" s="4">
        <v>270833.33333333331</v>
      </c>
      <c r="H80" s="4">
        <f t="shared" si="2"/>
        <v>728541.66666666663</v>
      </c>
      <c r="I80" s="3" t="s">
        <v>317</v>
      </c>
    </row>
    <row r="81" spans="1:9" x14ac:dyDescent="0.25">
      <c r="A81" s="3" t="s">
        <v>43</v>
      </c>
      <c r="B81" s="3" t="s">
        <v>318</v>
      </c>
      <c r="C81" s="3" t="s">
        <v>136</v>
      </c>
      <c r="D81" s="3" t="s">
        <v>16</v>
      </c>
      <c r="E81" s="5">
        <v>-4.0094901742389997</v>
      </c>
      <c r="F81" s="5">
        <v>119.6238720417</v>
      </c>
      <c r="G81" s="4">
        <v>368333.33333333331</v>
      </c>
      <c r="H81" s="4">
        <f xml:space="preserve"> 1709600 * 2.1</f>
        <v>3590160</v>
      </c>
      <c r="I81" s="3" t="s">
        <v>319</v>
      </c>
    </row>
    <row r="82" spans="1:9" x14ac:dyDescent="0.25">
      <c r="A82" s="3" t="s">
        <v>54</v>
      </c>
      <c r="B82" s="3" t="s">
        <v>318</v>
      </c>
      <c r="C82" s="3" t="s">
        <v>150</v>
      </c>
      <c r="D82" s="3" t="s">
        <v>118</v>
      </c>
      <c r="E82" s="3">
        <v>-4.0438080000000003</v>
      </c>
      <c r="F82" s="3">
        <v>119.623919</v>
      </c>
      <c r="G82" s="4">
        <v>300000</v>
      </c>
      <c r="H82" s="4">
        <f t="shared" si="2"/>
        <v>807000</v>
      </c>
      <c r="I82" s="3" t="s">
        <v>317</v>
      </c>
    </row>
    <row r="83" spans="1:9" x14ac:dyDescent="0.25">
      <c r="A83" s="3" t="s">
        <v>89</v>
      </c>
      <c r="B83" s="3" t="s">
        <v>318</v>
      </c>
      <c r="C83" s="3" t="s">
        <v>216</v>
      </c>
      <c r="D83" s="3" t="s">
        <v>10</v>
      </c>
      <c r="E83" s="3">
        <v>-4.0066079999999999</v>
      </c>
      <c r="F83" s="3">
        <v>119.636437</v>
      </c>
      <c r="G83" s="4">
        <v>207500</v>
      </c>
      <c r="H83" s="4">
        <f t="shared" si="2"/>
        <v>558175</v>
      </c>
      <c r="I83" s="3" t="s">
        <v>317</v>
      </c>
    </row>
    <row r="84" spans="1:9" x14ac:dyDescent="0.25">
      <c r="A84" s="3" t="s">
        <v>82</v>
      </c>
      <c r="B84" s="3" t="s">
        <v>318</v>
      </c>
      <c r="C84" s="3" t="s">
        <v>171</v>
      </c>
      <c r="D84" s="3" t="s">
        <v>12</v>
      </c>
      <c r="E84" s="3">
        <v>-4.0147029999999999</v>
      </c>
      <c r="F84" s="3">
        <v>119.62353899999999</v>
      </c>
      <c r="G84" s="4">
        <v>322916.66666666669</v>
      </c>
      <c r="H84" s="4">
        <f t="shared" si="2"/>
        <v>868645.83333333337</v>
      </c>
      <c r="I84" s="3" t="s">
        <v>317</v>
      </c>
    </row>
    <row r="85" spans="1:9" x14ac:dyDescent="0.25">
      <c r="A85" s="3" t="s">
        <v>71</v>
      </c>
      <c r="B85" s="3" t="s">
        <v>318</v>
      </c>
      <c r="C85" s="3" t="s">
        <v>163</v>
      </c>
      <c r="D85" s="3" t="s">
        <v>2</v>
      </c>
      <c r="E85" s="3">
        <v>-4.0372389999999996</v>
      </c>
      <c r="F85" s="3">
        <v>119.62594900000001</v>
      </c>
      <c r="G85" s="4">
        <v>345833.33333333331</v>
      </c>
      <c r="H85" s="4">
        <f t="shared" si="2"/>
        <v>930291.66666666663</v>
      </c>
      <c r="I85" s="3" t="s">
        <v>317</v>
      </c>
    </row>
    <row r="86" spans="1:9" x14ac:dyDescent="0.25">
      <c r="A86" s="3" t="s">
        <v>230</v>
      </c>
      <c r="B86" s="3" t="s">
        <v>318</v>
      </c>
      <c r="C86" s="3" t="s">
        <v>165</v>
      </c>
      <c r="D86" s="3" t="s">
        <v>28</v>
      </c>
      <c r="E86" s="3">
        <v>-4.0248720000000002</v>
      </c>
      <c r="F86" s="3">
        <v>119.63272000000001</v>
      </c>
      <c r="G86" s="4">
        <v>273966.66666666669</v>
      </c>
      <c r="H86" s="4">
        <f t="shared" si="2"/>
        <v>736970.33333333337</v>
      </c>
      <c r="I86" s="3" t="s">
        <v>317</v>
      </c>
    </row>
    <row r="87" spans="1:9" x14ac:dyDescent="0.25">
      <c r="A87" s="3" t="s">
        <v>38</v>
      </c>
      <c r="B87" s="3" t="s">
        <v>318</v>
      </c>
      <c r="C87" s="3" t="s">
        <v>142</v>
      </c>
      <c r="D87" s="3" t="s">
        <v>16</v>
      </c>
      <c r="E87" s="3">
        <v>-4.0071250000000003</v>
      </c>
      <c r="F87" s="3">
        <v>119.625812</v>
      </c>
      <c r="G87" s="4">
        <v>145833.33333333334</v>
      </c>
      <c r="H87" s="4">
        <f t="shared" si="2"/>
        <v>392291.66666666669</v>
      </c>
      <c r="I87" s="3" t="s">
        <v>317</v>
      </c>
    </row>
    <row r="88" spans="1:9" x14ac:dyDescent="0.25">
      <c r="A88" s="3" t="s">
        <v>233</v>
      </c>
      <c r="B88" s="3" t="s">
        <v>318</v>
      </c>
      <c r="C88" s="3" t="s">
        <v>234</v>
      </c>
      <c r="D88" s="3" t="s">
        <v>2</v>
      </c>
      <c r="E88" s="3">
        <v>-4.0274580000000002</v>
      </c>
      <c r="F88" s="3">
        <v>119.639348</v>
      </c>
      <c r="G88" s="4">
        <v>1000000</v>
      </c>
      <c r="H88" s="4">
        <f t="shared" si="2"/>
        <v>2690000</v>
      </c>
      <c r="I88" s="3" t="s">
        <v>317</v>
      </c>
    </row>
    <row r="89" spans="1:9" x14ac:dyDescent="0.25">
      <c r="A89" s="3" t="s">
        <v>113</v>
      </c>
      <c r="B89" s="3" t="s">
        <v>318</v>
      </c>
      <c r="C89" s="3" t="s">
        <v>136</v>
      </c>
      <c r="D89" s="3" t="s">
        <v>2</v>
      </c>
      <c r="E89" s="3">
        <v>-4.0266900000000003</v>
      </c>
      <c r="F89" s="3">
        <v>119.624403</v>
      </c>
      <c r="G89" s="4">
        <v>3037500</v>
      </c>
      <c r="H89" s="4">
        <f t="shared" si="2"/>
        <v>8170875</v>
      </c>
      <c r="I89" s="3" t="s">
        <v>317</v>
      </c>
    </row>
    <row r="90" spans="1:9" x14ac:dyDescent="0.25">
      <c r="A90" s="3" t="s">
        <v>88</v>
      </c>
      <c r="B90" s="3" t="s">
        <v>318</v>
      </c>
      <c r="C90" s="3" t="s">
        <v>177</v>
      </c>
      <c r="D90" s="3" t="s">
        <v>16</v>
      </c>
      <c r="E90" s="3" t="s">
        <v>247</v>
      </c>
      <c r="F90" s="3" t="s">
        <v>248</v>
      </c>
      <c r="G90" s="4">
        <v>1500000</v>
      </c>
      <c r="H90" s="4">
        <f t="shared" si="2"/>
        <v>4035000</v>
      </c>
      <c r="I90" s="3" t="s">
        <v>317</v>
      </c>
    </row>
    <row r="91" spans="1:9" x14ac:dyDescent="0.25">
      <c r="A91" s="3" t="s">
        <v>1</v>
      </c>
      <c r="B91" s="3" t="s">
        <v>318</v>
      </c>
      <c r="C91" s="3" t="s">
        <v>120</v>
      </c>
      <c r="D91" s="3" t="s">
        <v>28</v>
      </c>
      <c r="E91" s="3" t="s">
        <v>249</v>
      </c>
      <c r="F91" s="3" t="s">
        <v>250</v>
      </c>
      <c r="G91" s="4">
        <v>577083.33333333337</v>
      </c>
      <c r="H91" s="4">
        <f t="shared" si="2"/>
        <v>1552354.1666666667</v>
      </c>
      <c r="I91" s="3" t="s">
        <v>322</v>
      </c>
    </row>
    <row r="92" spans="1:9" x14ac:dyDescent="0.25">
      <c r="A92" s="3" t="s">
        <v>204</v>
      </c>
      <c r="B92" s="3" t="s">
        <v>318</v>
      </c>
      <c r="C92" s="3" t="s">
        <v>205</v>
      </c>
      <c r="D92" s="3" t="s">
        <v>12</v>
      </c>
      <c r="E92" s="3" t="s">
        <v>251</v>
      </c>
      <c r="F92" s="3" t="s">
        <v>252</v>
      </c>
      <c r="G92" s="4">
        <v>254166.66666666666</v>
      </c>
      <c r="H92" s="4">
        <f t="shared" si="2"/>
        <v>683708.33333333326</v>
      </c>
      <c r="I92" s="3" t="s">
        <v>317</v>
      </c>
    </row>
    <row r="93" spans="1:9" x14ac:dyDescent="0.25">
      <c r="A93" s="3" t="s">
        <v>200</v>
      </c>
      <c r="B93" s="3" t="s">
        <v>318</v>
      </c>
      <c r="C93" s="3" t="s">
        <v>201</v>
      </c>
      <c r="D93" s="3" t="s">
        <v>243</v>
      </c>
      <c r="E93" s="3" t="s">
        <v>253</v>
      </c>
      <c r="F93" s="3" t="s">
        <v>254</v>
      </c>
      <c r="G93" s="4">
        <v>150000</v>
      </c>
      <c r="H93" s="4">
        <f t="shared" si="2"/>
        <v>403500</v>
      </c>
      <c r="I93" s="3" t="s">
        <v>317</v>
      </c>
    </row>
    <row r="94" spans="1:9" x14ac:dyDescent="0.25">
      <c r="A94" s="3" t="s">
        <v>78</v>
      </c>
      <c r="B94" s="3" t="s">
        <v>318</v>
      </c>
      <c r="C94" s="3" t="s">
        <v>169</v>
      </c>
      <c r="D94" s="3" t="s">
        <v>16</v>
      </c>
      <c r="E94" s="3" t="s">
        <v>255</v>
      </c>
      <c r="F94" s="3" t="s">
        <v>256</v>
      </c>
      <c r="G94" s="4">
        <v>1056841.6666666667</v>
      </c>
      <c r="H94" s="4">
        <f t="shared" si="2"/>
        <v>2842904.0833333335</v>
      </c>
      <c r="I94" s="3" t="s">
        <v>317</v>
      </c>
    </row>
    <row r="95" spans="1:9" x14ac:dyDescent="0.25">
      <c r="A95" s="3" t="s">
        <v>72</v>
      </c>
      <c r="B95" s="3" t="s">
        <v>318</v>
      </c>
      <c r="C95" s="3" t="s">
        <v>164</v>
      </c>
      <c r="D95" s="3" t="s">
        <v>243</v>
      </c>
      <c r="E95" s="3" t="s">
        <v>257</v>
      </c>
      <c r="F95" s="3" t="s">
        <v>258</v>
      </c>
      <c r="G95" s="4">
        <v>500000</v>
      </c>
      <c r="H95" s="4">
        <v>593800</v>
      </c>
      <c r="I95" s="3" t="s">
        <v>319</v>
      </c>
    </row>
    <row r="96" spans="1:9" x14ac:dyDescent="0.25">
      <c r="A96" s="3" t="s">
        <v>60</v>
      </c>
      <c r="B96" s="3" t="s">
        <v>318</v>
      </c>
      <c r="C96" s="3" t="s">
        <v>155</v>
      </c>
      <c r="D96" s="3" t="s">
        <v>25</v>
      </c>
      <c r="E96" s="3" t="s">
        <v>259</v>
      </c>
      <c r="F96" s="3" t="s">
        <v>260</v>
      </c>
      <c r="G96" s="4">
        <v>537500</v>
      </c>
      <c r="H96" s="4">
        <f t="shared" ref="H96" si="3">G96 *2.69</f>
        <v>1445875</v>
      </c>
      <c r="I96" s="3" t="s">
        <v>317</v>
      </c>
    </row>
    <row r="97" spans="1:9" x14ac:dyDescent="0.25">
      <c r="A97" s="3" t="s">
        <v>53</v>
      </c>
      <c r="B97" s="3" t="s">
        <v>318</v>
      </c>
      <c r="C97" s="3" t="s">
        <v>134</v>
      </c>
      <c r="D97" s="3" t="s">
        <v>28</v>
      </c>
      <c r="E97" s="3" t="s">
        <v>261</v>
      </c>
      <c r="F97" s="3" t="s">
        <v>262</v>
      </c>
      <c r="G97" s="4">
        <v>708333.33333333337</v>
      </c>
      <c r="H97" s="4">
        <f xml:space="preserve"> 616826 * 2.5</f>
        <v>1542065</v>
      </c>
      <c r="I97" s="3" t="s">
        <v>319</v>
      </c>
    </row>
    <row r="98" spans="1:9" x14ac:dyDescent="0.25">
      <c r="A98" s="3" t="s">
        <v>62</v>
      </c>
      <c r="B98" s="3" t="s">
        <v>318</v>
      </c>
      <c r="C98" s="3" t="s">
        <v>156</v>
      </c>
      <c r="D98" s="3" t="s">
        <v>25</v>
      </c>
      <c r="E98" s="3" t="s">
        <v>263</v>
      </c>
      <c r="F98" s="3" t="s">
        <v>264</v>
      </c>
      <c r="G98" s="4">
        <v>183333.33333333334</v>
      </c>
      <c r="H98" s="4">
        <f t="shared" ref="H98:H119" si="4">G98 *2.69</f>
        <v>493166.66666666669</v>
      </c>
      <c r="I98" s="3" t="s">
        <v>317</v>
      </c>
    </row>
    <row r="99" spans="1:9" x14ac:dyDescent="0.25">
      <c r="A99" s="3" t="s">
        <v>75</v>
      </c>
      <c r="B99" s="3" t="s">
        <v>318</v>
      </c>
      <c r="C99" s="3" t="s">
        <v>166</v>
      </c>
      <c r="D99" s="3" t="s">
        <v>12</v>
      </c>
      <c r="E99" s="3" t="s">
        <v>265</v>
      </c>
      <c r="F99" s="3" t="s">
        <v>266</v>
      </c>
      <c r="G99" s="4">
        <v>278333.33333333331</v>
      </c>
      <c r="H99" s="4">
        <f t="shared" si="4"/>
        <v>748716.66666666663</v>
      </c>
      <c r="I99" s="3" t="s">
        <v>317</v>
      </c>
    </row>
    <row r="100" spans="1:9" x14ac:dyDescent="0.25">
      <c r="A100" s="3" t="s">
        <v>109</v>
      </c>
      <c r="B100" s="3" t="s">
        <v>318</v>
      </c>
      <c r="C100" s="3" t="s">
        <v>187</v>
      </c>
      <c r="D100" s="3" t="s">
        <v>16</v>
      </c>
      <c r="E100" s="3" t="s">
        <v>267</v>
      </c>
      <c r="F100" s="3" t="s">
        <v>268</v>
      </c>
      <c r="G100" s="4">
        <v>270833.33333333331</v>
      </c>
      <c r="H100" s="4">
        <f t="shared" si="4"/>
        <v>728541.66666666663</v>
      </c>
      <c r="I100" s="3" t="s">
        <v>317</v>
      </c>
    </row>
    <row r="101" spans="1:9" x14ac:dyDescent="0.25">
      <c r="A101" s="3" t="s">
        <v>52</v>
      </c>
      <c r="B101" s="3" t="s">
        <v>318</v>
      </c>
      <c r="C101" s="3" t="s">
        <v>149</v>
      </c>
      <c r="D101" s="3" t="s">
        <v>118</v>
      </c>
      <c r="E101" s="3" t="s">
        <v>269</v>
      </c>
      <c r="F101" s="3" t="s">
        <v>270</v>
      </c>
      <c r="G101" s="4">
        <v>401666.66666666669</v>
      </c>
      <c r="H101" s="4">
        <f t="shared" si="4"/>
        <v>1080483.3333333333</v>
      </c>
      <c r="I101" s="3" t="s">
        <v>317</v>
      </c>
    </row>
    <row r="102" spans="1:9" x14ac:dyDescent="0.25">
      <c r="A102" s="3" t="s">
        <v>240</v>
      </c>
      <c r="B102" s="3" t="s">
        <v>318</v>
      </c>
      <c r="C102" s="3" t="s">
        <v>241</v>
      </c>
      <c r="D102" s="3" t="s">
        <v>117</v>
      </c>
      <c r="E102" s="3" t="s">
        <v>271</v>
      </c>
      <c r="F102" s="3" t="s">
        <v>272</v>
      </c>
      <c r="G102" s="4">
        <v>4425000</v>
      </c>
      <c r="H102" s="4">
        <f t="shared" si="4"/>
        <v>11903250</v>
      </c>
      <c r="I102" s="3" t="s">
        <v>317</v>
      </c>
    </row>
    <row r="103" spans="1:9" x14ac:dyDescent="0.25">
      <c r="A103" s="3" t="s">
        <v>27</v>
      </c>
      <c r="B103" s="3" t="s">
        <v>318</v>
      </c>
      <c r="C103" s="3" t="s">
        <v>135</v>
      </c>
      <c r="D103" s="3" t="s">
        <v>114</v>
      </c>
      <c r="E103" s="3" t="s">
        <v>273</v>
      </c>
      <c r="F103" s="3" t="s">
        <v>274</v>
      </c>
      <c r="G103" s="4">
        <v>657500</v>
      </c>
      <c r="H103" s="4">
        <f t="shared" si="4"/>
        <v>1768675</v>
      </c>
      <c r="I103" s="3" t="s">
        <v>317</v>
      </c>
    </row>
    <row r="104" spans="1:9" x14ac:dyDescent="0.25">
      <c r="A104" s="3" t="s">
        <v>49</v>
      </c>
      <c r="B104" s="3" t="s">
        <v>318</v>
      </c>
      <c r="C104" s="3" t="s">
        <v>147</v>
      </c>
      <c r="D104" s="3" t="s">
        <v>2</v>
      </c>
      <c r="E104" s="3" t="s">
        <v>275</v>
      </c>
      <c r="F104" s="3" t="s">
        <v>276</v>
      </c>
      <c r="G104" s="4">
        <v>149166.66666666666</v>
      </c>
      <c r="H104" s="4">
        <f t="shared" si="4"/>
        <v>401258.33333333331</v>
      </c>
      <c r="I104" s="3" t="s">
        <v>322</v>
      </c>
    </row>
    <row r="105" spans="1:9" x14ac:dyDescent="0.25">
      <c r="A105" s="3" t="s">
        <v>50</v>
      </c>
      <c r="B105" s="3" t="s">
        <v>318</v>
      </c>
      <c r="C105" s="3" t="s">
        <v>148</v>
      </c>
      <c r="D105" s="3" t="s">
        <v>23</v>
      </c>
      <c r="E105" s="3" t="s">
        <v>277</v>
      </c>
      <c r="F105" s="3" t="s">
        <v>278</v>
      </c>
      <c r="G105" s="4">
        <v>242500</v>
      </c>
      <c r="H105" s="4">
        <f t="shared" si="4"/>
        <v>652325</v>
      </c>
      <c r="I105" s="3" t="s">
        <v>317</v>
      </c>
    </row>
    <row r="106" spans="1:9" x14ac:dyDescent="0.25">
      <c r="A106" s="3" t="s">
        <v>18</v>
      </c>
      <c r="B106" s="3" t="s">
        <v>318</v>
      </c>
      <c r="C106" s="3" t="s">
        <v>130</v>
      </c>
      <c r="D106" s="3" t="s">
        <v>2</v>
      </c>
      <c r="E106" s="3" t="s">
        <v>279</v>
      </c>
      <c r="F106" s="3" t="s">
        <v>280</v>
      </c>
      <c r="G106" s="4">
        <v>320833.33333333331</v>
      </c>
      <c r="H106" s="4">
        <f t="shared" si="4"/>
        <v>863041.66666666663</v>
      </c>
      <c r="I106" s="3" t="s">
        <v>317</v>
      </c>
    </row>
    <row r="107" spans="1:9" x14ac:dyDescent="0.25">
      <c r="A107" s="3" t="s">
        <v>101</v>
      </c>
      <c r="B107" s="3" t="s">
        <v>318</v>
      </c>
      <c r="C107" s="3" t="s">
        <v>181</v>
      </c>
      <c r="D107" s="3" t="s">
        <v>115</v>
      </c>
      <c r="E107" s="3" t="s">
        <v>281</v>
      </c>
      <c r="F107" s="3" t="s">
        <v>282</v>
      </c>
      <c r="G107" s="4">
        <v>204166.66666666666</v>
      </c>
      <c r="H107" s="4">
        <f t="shared" si="4"/>
        <v>549208.33333333326</v>
      </c>
      <c r="I107" s="3" t="s">
        <v>317</v>
      </c>
    </row>
    <row r="108" spans="1:9" x14ac:dyDescent="0.25">
      <c r="A108" s="3" t="s">
        <v>3</v>
      </c>
      <c r="B108" s="3" t="s">
        <v>318</v>
      </c>
      <c r="C108" s="3" t="s">
        <v>121</v>
      </c>
      <c r="D108" s="3" t="s">
        <v>4</v>
      </c>
      <c r="E108" s="3" t="s">
        <v>283</v>
      </c>
      <c r="F108" s="3" t="s">
        <v>284</v>
      </c>
      <c r="G108" s="4">
        <v>400000</v>
      </c>
      <c r="H108" s="4">
        <f t="shared" si="4"/>
        <v>1076000</v>
      </c>
      <c r="I108" s="3" t="s">
        <v>317</v>
      </c>
    </row>
    <row r="109" spans="1:9" x14ac:dyDescent="0.25">
      <c r="A109" s="3" t="s">
        <v>85</v>
      </c>
      <c r="B109" s="3" t="s">
        <v>318</v>
      </c>
      <c r="C109" s="3" t="s">
        <v>174</v>
      </c>
      <c r="D109" s="3" t="s">
        <v>8</v>
      </c>
      <c r="E109" s="3" t="s">
        <v>285</v>
      </c>
      <c r="F109" s="3" t="s">
        <v>286</v>
      </c>
      <c r="G109" s="4">
        <v>391666.66666666669</v>
      </c>
      <c r="H109" s="4">
        <f t="shared" si="4"/>
        <v>1053583.3333333333</v>
      </c>
      <c r="I109" s="3" t="s">
        <v>317</v>
      </c>
    </row>
    <row r="110" spans="1:9" x14ac:dyDescent="0.25">
      <c r="A110" s="3" t="s">
        <v>95</v>
      </c>
      <c r="B110" s="3" t="s">
        <v>318</v>
      </c>
      <c r="C110" s="3" t="s">
        <v>134</v>
      </c>
      <c r="D110" s="3" t="s">
        <v>25</v>
      </c>
      <c r="E110" s="3" t="s">
        <v>287</v>
      </c>
      <c r="F110" s="3" t="s">
        <v>288</v>
      </c>
      <c r="G110" s="4">
        <v>445833.33333333331</v>
      </c>
      <c r="H110" s="4">
        <f t="shared" si="4"/>
        <v>1199291.6666666665</v>
      </c>
      <c r="I110" s="3" t="s">
        <v>317</v>
      </c>
    </row>
    <row r="111" spans="1:9" x14ac:dyDescent="0.25">
      <c r="A111" s="3" t="s">
        <v>203</v>
      </c>
      <c r="B111" s="3" t="s">
        <v>318</v>
      </c>
      <c r="C111" s="3" t="s">
        <v>134</v>
      </c>
      <c r="D111" s="3" t="s">
        <v>245</v>
      </c>
      <c r="E111" s="3" t="s">
        <v>289</v>
      </c>
      <c r="F111" s="3" t="s">
        <v>290</v>
      </c>
      <c r="G111" s="4">
        <v>300000</v>
      </c>
      <c r="H111" s="4">
        <f t="shared" si="4"/>
        <v>807000</v>
      </c>
      <c r="I111" s="3" t="s">
        <v>317</v>
      </c>
    </row>
    <row r="112" spans="1:9" x14ac:dyDescent="0.25">
      <c r="A112" s="3" t="s">
        <v>0</v>
      </c>
      <c r="B112" s="3" t="s">
        <v>318</v>
      </c>
      <c r="C112" s="3" t="s">
        <v>119</v>
      </c>
      <c r="D112" s="3" t="s">
        <v>4</v>
      </c>
      <c r="E112" s="5">
        <v>-4.0061355155890004</v>
      </c>
      <c r="F112" s="5">
        <v>119.624081254</v>
      </c>
      <c r="G112" s="4">
        <v>724166.66666666663</v>
      </c>
      <c r="H112" s="4">
        <f t="shared" si="4"/>
        <v>1948008.3333333333</v>
      </c>
      <c r="I112" s="3" t="s">
        <v>322</v>
      </c>
    </row>
    <row r="113" spans="1:9" x14ac:dyDescent="0.25">
      <c r="A113" s="3" t="s">
        <v>104</v>
      </c>
      <c r="B113" s="3" t="s">
        <v>318</v>
      </c>
      <c r="C113" s="3" t="s">
        <v>183</v>
      </c>
      <c r="D113" s="3" t="s">
        <v>16</v>
      </c>
      <c r="E113" s="3" t="s">
        <v>291</v>
      </c>
      <c r="F113" s="3" t="s">
        <v>292</v>
      </c>
      <c r="G113" s="4">
        <v>270833.33333333331</v>
      </c>
      <c r="H113" s="4">
        <f t="shared" si="4"/>
        <v>728541.66666666663</v>
      </c>
      <c r="I113" s="3" t="s">
        <v>317</v>
      </c>
    </row>
    <row r="114" spans="1:9" x14ac:dyDescent="0.25">
      <c r="A114" s="3" t="s">
        <v>221</v>
      </c>
      <c r="B114" s="3" t="s">
        <v>318</v>
      </c>
      <c r="C114" s="3" t="s">
        <v>222</v>
      </c>
      <c r="D114" s="3" t="s">
        <v>115</v>
      </c>
      <c r="E114" s="5">
        <v>-4.0262605735930004</v>
      </c>
      <c r="F114" s="5">
        <v>119.6489238739</v>
      </c>
      <c r="G114" s="4">
        <v>222916.66666666666</v>
      </c>
      <c r="H114" s="4">
        <f t="shared" si="4"/>
        <v>599645.83333333326</v>
      </c>
      <c r="I114" s="3" t="s">
        <v>317</v>
      </c>
    </row>
    <row r="115" spans="1:9" x14ac:dyDescent="0.25">
      <c r="A115" s="3" t="s">
        <v>5</v>
      </c>
      <c r="B115" s="3" t="s">
        <v>318</v>
      </c>
      <c r="C115" s="3" t="s">
        <v>122</v>
      </c>
      <c r="D115" s="3" t="s">
        <v>6</v>
      </c>
      <c r="E115" s="3" t="s">
        <v>293</v>
      </c>
      <c r="F115" s="3" t="s">
        <v>294</v>
      </c>
      <c r="G115" s="4">
        <v>300000</v>
      </c>
      <c r="H115" s="4">
        <f t="shared" si="4"/>
        <v>807000</v>
      </c>
      <c r="I115" s="3" t="s">
        <v>317</v>
      </c>
    </row>
    <row r="116" spans="1:9" x14ac:dyDescent="0.25">
      <c r="A116" s="3" t="s">
        <v>26</v>
      </c>
      <c r="B116" s="3" t="s">
        <v>318</v>
      </c>
      <c r="C116" s="3" t="s">
        <v>128</v>
      </c>
      <c r="D116" s="3" t="s">
        <v>16</v>
      </c>
      <c r="E116" s="3" t="s">
        <v>295</v>
      </c>
      <c r="F116" s="3" t="s">
        <v>296</v>
      </c>
      <c r="G116" s="4">
        <v>774166.66666666663</v>
      </c>
      <c r="H116" s="4">
        <f t="shared" si="4"/>
        <v>2082508.3333333333</v>
      </c>
      <c r="I116" s="3" t="s">
        <v>317</v>
      </c>
    </row>
    <row r="117" spans="1:9" x14ac:dyDescent="0.25">
      <c r="A117" s="3" t="s">
        <v>37</v>
      </c>
      <c r="B117" s="3" t="s">
        <v>318</v>
      </c>
      <c r="C117" s="3" t="s">
        <v>141</v>
      </c>
      <c r="D117" s="3" t="s">
        <v>25</v>
      </c>
      <c r="E117" s="3" t="s">
        <v>297</v>
      </c>
      <c r="F117" s="3" t="s">
        <v>298</v>
      </c>
      <c r="G117" s="4">
        <v>405416.66666666669</v>
      </c>
      <c r="H117" s="4">
        <f t="shared" si="4"/>
        <v>1090570.8333333333</v>
      </c>
      <c r="I117" s="3" t="s">
        <v>317</v>
      </c>
    </row>
    <row r="118" spans="1:9" x14ac:dyDescent="0.25">
      <c r="A118" s="3" t="s">
        <v>223</v>
      </c>
      <c r="B118" s="3" t="s">
        <v>318</v>
      </c>
      <c r="C118" s="3" t="s">
        <v>224</v>
      </c>
      <c r="D118" s="3" t="s">
        <v>244</v>
      </c>
      <c r="E118" s="5">
        <v>-4.0134825564699996</v>
      </c>
      <c r="F118" s="5">
        <v>119.62744474410999</v>
      </c>
      <c r="G118" s="4">
        <v>500000</v>
      </c>
      <c r="H118" s="4">
        <f t="shared" si="4"/>
        <v>1345000</v>
      </c>
      <c r="I118" s="3" t="s">
        <v>317</v>
      </c>
    </row>
    <row r="119" spans="1:9" x14ac:dyDescent="0.25">
      <c r="A119" s="3" t="s">
        <v>47</v>
      </c>
      <c r="B119" s="3" t="s">
        <v>318</v>
      </c>
      <c r="C119" s="3" t="s">
        <v>146</v>
      </c>
      <c r="D119" s="3" t="s">
        <v>8</v>
      </c>
      <c r="E119" s="5">
        <v>-3.9854279630790002</v>
      </c>
      <c r="F119" s="3">
        <v>119.64540481567001</v>
      </c>
      <c r="G119" s="4">
        <v>283333.33333333331</v>
      </c>
      <c r="H119" s="4">
        <f t="shared" si="4"/>
        <v>762166.66666666663</v>
      </c>
      <c r="I119" s="3" t="s">
        <v>317</v>
      </c>
    </row>
    <row r="120" spans="1:9" x14ac:dyDescent="0.25">
      <c r="A120" s="3" t="s">
        <v>103</v>
      </c>
      <c r="B120" s="3" t="s">
        <v>318</v>
      </c>
      <c r="C120" s="3" t="s">
        <v>182</v>
      </c>
      <c r="D120" s="3" t="s">
        <v>28</v>
      </c>
      <c r="E120" s="3" t="s">
        <v>299</v>
      </c>
      <c r="F120" s="3" t="s">
        <v>300</v>
      </c>
      <c r="G120" s="4">
        <v>3500000</v>
      </c>
      <c r="H120" s="4">
        <f>1124600 * 4</f>
        <v>4498400</v>
      </c>
      <c r="I120" s="3" t="s">
        <v>319</v>
      </c>
    </row>
    <row r="121" spans="1:9" x14ac:dyDescent="0.25">
      <c r="A121" s="3" t="s">
        <v>206</v>
      </c>
      <c r="B121" s="3" t="s">
        <v>318</v>
      </c>
      <c r="C121" s="3" t="s">
        <v>166</v>
      </c>
      <c r="D121" s="3" t="s">
        <v>12</v>
      </c>
      <c r="E121" s="3" t="s">
        <v>301</v>
      </c>
      <c r="F121" s="3" t="s">
        <v>302</v>
      </c>
      <c r="G121" s="4">
        <v>260000</v>
      </c>
      <c r="H121" s="4">
        <f t="shared" ref="H121:H124" si="5">G121 *2.69</f>
        <v>699400</v>
      </c>
      <c r="I121" s="3" t="s">
        <v>322</v>
      </c>
    </row>
    <row r="122" spans="1:9" x14ac:dyDescent="0.25">
      <c r="A122" s="3" t="s">
        <v>110</v>
      </c>
      <c r="B122" s="3" t="s">
        <v>318</v>
      </c>
      <c r="C122" s="3" t="s">
        <v>186</v>
      </c>
      <c r="D122" s="3" t="s">
        <v>117</v>
      </c>
      <c r="E122" s="3" t="s">
        <v>303</v>
      </c>
      <c r="F122" s="3" t="s">
        <v>304</v>
      </c>
      <c r="G122" s="4">
        <v>707000</v>
      </c>
      <c r="H122" s="4">
        <f t="shared" si="5"/>
        <v>1901830</v>
      </c>
      <c r="I122" s="3" t="s">
        <v>317</v>
      </c>
    </row>
    <row r="123" spans="1:9" x14ac:dyDescent="0.25">
      <c r="A123" s="3" t="s">
        <v>107</v>
      </c>
      <c r="B123" s="3" t="s">
        <v>318</v>
      </c>
      <c r="C123" s="3" t="s">
        <v>185</v>
      </c>
      <c r="D123" s="3" t="s">
        <v>12</v>
      </c>
      <c r="E123" s="5">
        <v>-4.0139370249580004</v>
      </c>
      <c r="F123" s="5" t="s">
        <v>323</v>
      </c>
      <c r="G123" s="4">
        <v>270000</v>
      </c>
      <c r="H123" s="4">
        <f t="shared" si="5"/>
        <v>726300</v>
      </c>
      <c r="I123" s="3" t="s">
        <v>317</v>
      </c>
    </row>
    <row r="124" spans="1:9" x14ac:dyDescent="0.25">
      <c r="A124" s="3" t="s">
        <v>22</v>
      </c>
      <c r="B124" s="3" t="s">
        <v>318</v>
      </c>
      <c r="C124" s="3" t="s">
        <v>133</v>
      </c>
      <c r="D124" s="3" t="s">
        <v>16</v>
      </c>
      <c r="E124" s="3" t="s">
        <v>305</v>
      </c>
      <c r="F124" s="3" t="s">
        <v>306</v>
      </c>
      <c r="G124" s="4">
        <v>661000</v>
      </c>
      <c r="H124" s="4">
        <f t="shared" si="5"/>
        <v>1778090</v>
      </c>
      <c r="I124" s="3" t="s">
        <v>317</v>
      </c>
    </row>
    <row r="125" spans="1:9" x14ac:dyDescent="0.25">
      <c r="A125" s="3" t="s">
        <v>19</v>
      </c>
      <c r="B125" s="3" t="s">
        <v>318</v>
      </c>
      <c r="C125" s="3" t="s">
        <v>131</v>
      </c>
      <c r="D125" s="3" t="s">
        <v>20</v>
      </c>
      <c r="E125" s="3" t="s">
        <v>307</v>
      </c>
      <c r="F125" s="3" t="s">
        <v>308</v>
      </c>
      <c r="G125" s="4">
        <v>1045833.3333333334</v>
      </c>
      <c r="H125" s="4">
        <v>10666400</v>
      </c>
      <c r="I125" s="3" t="s">
        <v>319</v>
      </c>
    </row>
    <row r="126" spans="1:9" x14ac:dyDescent="0.25">
      <c r="A126" s="3" t="s">
        <v>30</v>
      </c>
      <c r="B126" s="3" t="s">
        <v>318</v>
      </c>
      <c r="C126" s="3" t="s">
        <v>134</v>
      </c>
      <c r="D126" s="3" t="s">
        <v>28</v>
      </c>
      <c r="E126" s="3" t="s">
        <v>309</v>
      </c>
      <c r="F126" s="3" t="s">
        <v>310</v>
      </c>
      <c r="G126" s="4">
        <v>701291.66666666663</v>
      </c>
      <c r="H126" s="4">
        <f t="shared" ref="H126:H131" si="6">G126 *2.69</f>
        <v>1886474.5833333333</v>
      </c>
      <c r="I126" s="3" t="s">
        <v>317</v>
      </c>
    </row>
    <row r="127" spans="1:9" x14ac:dyDescent="0.25">
      <c r="A127" s="3" t="s">
        <v>196</v>
      </c>
      <c r="B127" s="3" t="s">
        <v>318</v>
      </c>
      <c r="C127" s="3" t="s">
        <v>197</v>
      </c>
      <c r="D127" s="3" t="s">
        <v>244</v>
      </c>
      <c r="E127" s="5">
        <v>-4.0130127335039996</v>
      </c>
      <c r="F127" s="5">
        <v>119.6254491806</v>
      </c>
      <c r="G127" s="4">
        <v>320000</v>
      </c>
      <c r="H127" s="4">
        <f t="shared" si="6"/>
        <v>860800</v>
      </c>
      <c r="I127" s="3" t="s">
        <v>322</v>
      </c>
    </row>
    <row r="128" spans="1:9" x14ac:dyDescent="0.25">
      <c r="A128" s="3" t="s">
        <v>207</v>
      </c>
      <c r="B128" s="3" t="s">
        <v>318</v>
      </c>
      <c r="C128" s="3" t="s">
        <v>208</v>
      </c>
      <c r="D128" s="3" t="s">
        <v>12</v>
      </c>
      <c r="E128" s="5">
        <v>-3.9926596420370002</v>
      </c>
      <c r="F128" s="5">
        <v>119.6549963951</v>
      </c>
      <c r="G128" s="4">
        <v>200000</v>
      </c>
      <c r="H128" s="4">
        <f t="shared" si="6"/>
        <v>538000</v>
      </c>
      <c r="I128" s="3" t="s">
        <v>317</v>
      </c>
    </row>
    <row r="129" spans="1:9" x14ac:dyDescent="0.25">
      <c r="A129" s="3" t="s">
        <v>48</v>
      </c>
      <c r="B129" s="3" t="s">
        <v>318</v>
      </c>
      <c r="C129" s="3" t="s">
        <v>146</v>
      </c>
      <c r="D129" s="3" t="s">
        <v>8</v>
      </c>
      <c r="E129" s="5">
        <v>-3.9940672327129998</v>
      </c>
      <c r="F129" s="5">
        <v>119.64660644531</v>
      </c>
      <c r="G129" s="4">
        <v>300000</v>
      </c>
      <c r="H129" s="4">
        <f t="shared" si="6"/>
        <v>807000</v>
      </c>
      <c r="I129" s="3" t="s">
        <v>317</v>
      </c>
    </row>
    <row r="130" spans="1:9" x14ac:dyDescent="0.25">
      <c r="A130" s="3" t="s">
        <v>7</v>
      </c>
      <c r="B130" s="3" t="s">
        <v>318</v>
      </c>
      <c r="C130" s="3" t="s">
        <v>123</v>
      </c>
      <c r="D130" s="3" t="s">
        <v>12</v>
      </c>
      <c r="E130" s="5">
        <v>-4.0138514901560001</v>
      </c>
      <c r="F130" s="5">
        <v>119.63351726531</v>
      </c>
      <c r="G130" s="4">
        <v>191666.66666666666</v>
      </c>
      <c r="H130" s="4">
        <f t="shared" si="6"/>
        <v>515583.33333333331</v>
      </c>
      <c r="I130" s="3" t="s">
        <v>317</v>
      </c>
    </row>
    <row r="131" spans="1:9" x14ac:dyDescent="0.25">
      <c r="A131" s="3" t="s">
        <v>17</v>
      </c>
      <c r="B131" s="3" t="s">
        <v>318</v>
      </c>
      <c r="C131" s="3" t="s">
        <v>129</v>
      </c>
      <c r="D131" s="3" t="s">
        <v>245</v>
      </c>
      <c r="E131" s="3" t="s">
        <v>311</v>
      </c>
      <c r="F131" s="3" t="s">
        <v>312</v>
      </c>
      <c r="G131" s="4">
        <v>700000</v>
      </c>
      <c r="H131" s="4">
        <f t="shared" si="6"/>
        <v>1883000</v>
      </c>
      <c r="I131" s="3" t="s">
        <v>322</v>
      </c>
    </row>
    <row r="132" spans="1:9" x14ac:dyDescent="0.25">
      <c r="A132" s="3" t="s">
        <v>45</v>
      </c>
      <c r="B132" s="3" t="s">
        <v>318</v>
      </c>
      <c r="C132" s="3" t="s">
        <v>145</v>
      </c>
      <c r="D132" s="3" t="s">
        <v>245</v>
      </c>
      <c r="E132" s="5">
        <v>-4.0562338588509999</v>
      </c>
      <c r="F132" s="5">
        <v>119.62931156158</v>
      </c>
      <c r="G132" s="4">
        <v>811666.66666666663</v>
      </c>
      <c r="H132" s="4">
        <f>533100*3.5</f>
        <v>1865850</v>
      </c>
      <c r="I132" s="3" t="s">
        <v>319</v>
      </c>
    </row>
    <row r="133" spans="1:9" x14ac:dyDescent="0.25">
      <c r="A133" s="3" t="s">
        <v>108</v>
      </c>
      <c r="B133" s="3" t="s">
        <v>318</v>
      </c>
      <c r="C133" s="3" t="s">
        <v>186</v>
      </c>
      <c r="D133" s="3" t="s">
        <v>20</v>
      </c>
      <c r="E133" s="3" t="s">
        <v>313</v>
      </c>
      <c r="F133" s="3" t="s">
        <v>314</v>
      </c>
      <c r="G133" s="4">
        <v>1500000</v>
      </c>
      <c r="H133" s="4">
        <f t="shared" ref="H133:H135" si="7">G133 *2.69</f>
        <v>4035000</v>
      </c>
      <c r="I133" s="3" t="s">
        <v>317</v>
      </c>
    </row>
    <row r="134" spans="1:9" x14ac:dyDescent="0.25">
      <c r="A134" s="3" t="s">
        <v>111</v>
      </c>
      <c r="B134" s="3" t="s">
        <v>318</v>
      </c>
      <c r="C134" s="3" t="s">
        <v>134</v>
      </c>
      <c r="D134" s="3" t="s">
        <v>28</v>
      </c>
      <c r="E134" s="3">
        <v>-4.0215545994369997</v>
      </c>
      <c r="F134" s="5">
        <v>119.62422609329001</v>
      </c>
      <c r="G134" s="4">
        <v>475833.33333333331</v>
      </c>
      <c r="H134" s="4">
        <f t="shared" si="7"/>
        <v>1279991.6666666665</v>
      </c>
      <c r="I134" s="3" t="s">
        <v>317</v>
      </c>
    </row>
    <row r="135" spans="1:9" x14ac:dyDescent="0.25">
      <c r="A135" s="3" t="s">
        <v>195</v>
      </c>
      <c r="B135" s="3" t="s">
        <v>318</v>
      </c>
      <c r="C135" s="3" t="s">
        <v>134</v>
      </c>
      <c r="D135" s="3" t="s">
        <v>2</v>
      </c>
      <c r="E135" s="3" t="s">
        <v>315</v>
      </c>
      <c r="F135" s="3" t="s">
        <v>316</v>
      </c>
      <c r="G135" s="4">
        <v>300000</v>
      </c>
      <c r="H135" s="4">
        <f t="shared" si="7"/>
        <v>807000</v>
      </c>
      <c r="I135" s="3" t="s">
        <v>322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Grathya Sri Mulyani</dc:creator>
  <cp:lastModifiedBy>Meowulf</cp:lastModifiedBy>
  <dcterms:created xsi:type="dcterms:W3CDTF">2019-07-10T06:01:41Z</dcterms:created>
  <dcterms:modified xsi:type="dcterms:W3CDTF">2019-07-28T15:10:05Z</dcterms:modified>
</cp:coreProperties>
</file>