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andalone\Desktop\datamap_repo\"/>
    </mc:Choice>
  </mc:AlternateContent>
  <bookViews>
    <workbookView xWindow="0" yWindow="0" windowWidth="20490" windowHeight="7155" activeTab="1"/>
  </bookViews>
  <sheets>
    <sheet name="Summary" sheetId="1" r:id="rId1"/>
    <sheet name="Finance &amp; Benefits" sheetId="4" r:id="rId2"/>
    <sheet name="Resource" sheetId="5" r:id="rId3"/>
    <sheet name="Approval &amp; Project Mileston" sheetId="7" r:id="rId4"/>
    <sheet name="Assurance Planning" sheetId="6" r:id="rId5"/>
    <sheet name="Dropdown" sheetId="9" r:id="rId6"/>
    <sheet name="GMPP" sheetId="8" r:id="rId7"/>
    <sheet name="VERSION" sheetId="2" r:id="rId8"/>
    <sheet name="DESIGN" sheetId="3" r:id="rId9"/>
  </sheets>
  <externalReferences>
    <externalReference r:id="rId10"/>
  </externalReferences>
  <definedNames>
    <definedName name="Agencies">#REF!</definedName>
    <definedName name="ARCat">#REF!</definedName>
    <definedName name="BC">#REF!</definedName>
    <definedName name="BCAll">#REF!</definedName>
    <definedName name="BCs">#REF!</definedName>
    <definedName name="Benefits_years">#REF!</definedName>
    <definedName name="BenYears">#REF!</definedName>
    <definedName name="BIS">Depts</definedName>
    <definedName name="BUSCASE">[1]Categories!$D$1:$D$7</definedName>
    <definedName name="BusinessCase">#REF!</definedName>
    <definedName name="CapRAG">#REF!</definedName>
    <definedName name="Category">#REF!</definedName>
    <definedName name="Category_2">#REF!</definedName>
    <definedName name="Class">#REF!</definedName>
    <definedName name="Concept" localSheetId="3">Dropdown!$AD$2:$AD$19</definedName>
    <definedName name="Count">#REF!</definedName>
    <definedName name="Cycle">#REF!</definedName>
    <definedName name="Deflator">#REF!</definedName>
    <definedName name="Depts">#REF!</definedName>
    <definedName name="Depts.">#REF!</definedName>
    <definedName name="DeptSplit">#REF!</definedName>
    <definedName name="EndYears">#REF!</definedName>
    <definedName name="Entity">#REF!</definedName>
    <definedName name="FIELDS_NEEDED">[1]Categories!$E$1:$E$5</definedName>
    <definedName name="FinT">#REF!</definedName>
    <definedName name="Format">#REF!</definedName>
    <definedName name="Green">#REF!</definedName>
    <definedName name="JoiningQtr">#REF!</definedName>
    <definedName name="Meth">#REF!</definedName>
    <definedName name="Meth_1">#REF!</definedName>
    <definedName name="Meth_2">#REF!</definedName>
    <definedName name="Meth_3">#REF!</definedName>
    <definedName name="MPLAPLP">#REF!</definedName>
    <definedName name="MT">#REF!</definedName>
    <definedName name="MTypes">#REF!</definedName>
    <definedName name="MTypes2">#REF!</definedName>
    <definedName name="NMBens">#REF!</definedName>
    <definedName name="Other" localSheetId="3">Dropdown!$AD$2:$AD$19</definedName>
    <definedName name="Percentage">#REF!</definedName>
    <definedName name="PLChanges">#REF!</definedName>
    <definedName name="PorUP">#REF!</definedName>
    <definedName name="_xlnm.Print_Area" localSheetId="3">'Approval &amp; Project Mileston'!$A$1:$L$42</definedName>
    <definedName name="_xlnm.Print_Area" localSheetId="1">'Finance &amp; Benefits'!$A$1:$I$167</definedName>
    <definedName name="_xlnm.Print_Area" localSheetId="2">Resource!$A$1:$M$39</definedName>
    <definedName name="_xlnm.Print_Area" localSheetId="0">Summary!$A$1:$L$49</definedName>
    <definedName name="Programme">Dropdown!$AC$2:$AC$7</definedName>
    <definedName name="programme2">#REF!</definedName>
    <definedName name="Project">Dropdown!$AB$2:$AB$10</definedName>
    <definedName name="Quarters">#REF!</definedName>
    <definedName name="Quarters2">#REF!</definedName>
    <definedName name="RAG">#REF!</definedName>
    <definedName name="RAGs">#REF!</definedName>
    <definedName name="RealNom">#REF!</definedName>
    <definedName name="RNom">#REF!</definedName>
    <definedName name="RPA">#REF!</definedName>
    <definedName name="Salutation">#REF!</definedName>
    <definedName name="ScopeChange">#REF!</definedName>
    <definedName name="Snapshot">#REF!</definedName>
    <definedName name="SNAPSHOT2">#REF!</definedName>
    <definedName name="SROLetter">#REF!</definedName>
    <definedName name="Stage">#REF!</definedName>
    <definedName name="Years">#REF!</definedName>
    <definedName name="Years_3">#REF!</definedName>
    <definedName name="Years_4">#REF!</definedName>
    <definedName name="YEARS_5">#REF!</definedName>
    <definedName name="Years_6">#REF!</definedName>
    <definedName name="YN">#REF!</definedName>
    <definedName name="YN_2">#REF!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5" i="4" l="1"/>
  <c r="G154" i="4"/>
  <c r="G153" i="4"/>
  <c r="G152" i="4"/>
  <c r="G151" i="4"/>
  <c r="G150" i="4"/>
  <c r="G149" i="4"/>
  <c r="G148" i="4"/>
  <c r="G147" i="4"/>
  <c r="G146" i="4"/>
  <c r="F102" i="4"/>
  <c r="F101" i="4"/>
  <c r="F100" i="4"/>
  <c r="F99" i="4"/>
  <c r="F98" i="4"/>
  <c r="F97" i="4"/>
  <c r="F96" i="4"/>
  <c r="F95" i="4"/>
  <c r="F94" i="4"/>
  <c r="F93" i="4"/>
  <c r="F59" i="4"/>
  <c r="F58" i="4"/>
  <c r="F57" i="4"/>
  <c r="F56" i="4"/>
  <c r="F55" i="4"/>
  <c r="F54" i="4"/>
  <c r="F53" i="4"/>
  <c r="F52" i="4"/>
  <c r="F51" i="4"/>
  <c r="F50" i="4"/>
  <c r="F37" i="4"/>
  <c r="F80" i="4"/>
  <c r="G127" i="4"/>
  <c r="G126" i="4"/>
  <c r="G125" i="4"/>
  <c r="G124" i="4"/>
  <c r="G129" i="4"/>
  <c r="G128" i="4"/>
  <c r="G131" i="4"/>
  <c r="G130" i="4"/>
  <c r="L35" i="1" l="1"/>
  <c r="H32" i="1"/>
  <c r="C162" i="4"/>
  <c r="D121" i="4"/>
  <c r="C19" i="4"/>
  <c r="C20" i="4"/>
  <c r="E65" i="4"/>
  <c r="D12" i="4"/>
  <c r="C23" i="4"/>
  <c r="F10" i="4"/>
  <c r="L26" i="1" l="1"/>
  <c r="G120" i="4" l="1"/>
  <c r="G121" i="4"/>
  <c r="G119" i="4"/>
  <c r="E108" i="4"/>
  <c r="D6" i="4"/>
  <c r="B27" i="1"/>
  <c r="B32" i="1"/>
  <c r="D21" i="1"/>
  <c r="D19" i="1"/>
  <c r="I19" i="1" l="1"/>
  <c r="I21" i="1"/>
  <c r="L27" i="1"/>
  <c r="L43" i="1"/>
  <c r="L42" i="1"/>
  <c r="L41" i="1"/>
  <c r="C48" i="1"/>
  <c r="C46" i="1"/>
  <c r="H39" i="1" l="1"/>
  <c r="G8" i="6" l="1"/>
  <c r="G9" i="6" l="1"/>
  <c r="G10" i="6"/>
  <c r="G11" i="6"/>
  <c r="G12" i="6"/>
  <c r="G13" i="6"/>
  <c r="G14" i="6"/>
  <c r="G15" i="6"/>
  <c r="G16" i="6"/>
  <c r="G17" i="6"/>
  <c r="G18" i="6"/>
  <c r="G19" i="6"/>
  <c r="G20" i="6"/>
  <c r="G21" i="6"/>
  <c r="G22" i="6"/>
  <c r="G23" i="6"/>
  <c r="G24" i="6"/>
  <c r="G25" i="6"/>
  <c r="G40" i="7"/>
  <c r="G39" i="7"/>
  <c r="G38" i="7"/>
  <c r="G37" i="7"/>
  <c r="G36" i="7"/>
  <c r="G35" i="7"/>
  <c r="G34" i="7"/>
  <c r="G33" i="7"/>
  <c r="G32" i="7"/>
  <c r="G31" i="7"/>
  <c r="G30" i="7"/>
  <c r="G29" i="7"/>
  <c r="G28" i="7"/>
  <c r="G27" i="7"/>
  <c r="G26" i="7"/>
  <c r="G24" i="7"/>
  <c r="G23" i="7"/>
  <c r="G22" i="7"/>
  <c r="G21" i="7"/>
  <c r="G20" i="7"/>
  <c r="G19" i="7"/>
  <c r="G18" i="7"/>
  <c r="G17" i="7"/>
  <c r="G16" i="7"/>
  <c r="G15" i="7"/>
  <c r="G14" i="7"/>
  <c r="G13" i="7"/>
  <c r="G12" i="7"/>
  <c r="G11" i="7"/>
  <c r="G10" i="7"/>
  <c r="G9" i="7"/>
  <c r="E5" i="7" l="1"/>
  <c r="G37" i="5"/>
  <c r="E37" i="5"/>
  <c r="C37" i="5"/>
  <c r="I7" i="5"/>
  <c r="I8" i="5"/>
  <c r="I9" i="5"/>
  <c r="I10" i="5"/>
  <c r="I11" i="5"/>
  <c r="I12" i="5"/>
  <c r="I13" i="5"/>
  <c r="I14" i="5"/>
  <c r="I15" i="5"/>
  <c r="I16" i="5"/>
  <c r="I6" i="5"/>
  <c r="G17" i="5"/>
  <c r="E17" i="5"/>
  <c r="C17" i="5"/>
  <c r="I17" i="5" l="1"/>
  <c r="F159" i="4"/>
  <c r="F158" i="4"/>
  <c r="I115" i="4"/>
  <c r="H115" i="4"/>
  <c r="I113" i="4"/>
  <c r="E159" i="4"/>
  <c r="D159" i="4"/>
  <c r="C159" i="4"/>
  <c r="E158" i="4"/>
  <c r="D158" i="4"/>
  <c r="C158" i="4"/>
  <c r="G157" i="4"/>
  <c r="G156" i="4"/>
  <c r="G145" i="4"/>
  <c r="G144" i="4"/>
  <c r="G143" i="4"/>
  <c r="G142" i="4"/>
  <c r="G141" i="4"/>
  <c r="G140" i="4"/>
  <c r="G139" i="4"/>
  <c r="G138" i="4"/>
  <c r="G137" i="4"/>
  <c r="G136" i="4"/>
  <c r="G135" i="4"/>
  <c r="G134" i="4"/>
  <c r="G133" i="4"/>
  <c r="G132" i="4"/>
  <c r="E106" i="4"/>
  <c r="D106" i="4"/>
  <c r="C106" i="4"/>
  <c r="E105" i="4"/>
  <c r="D105" i="4"/>
  <c r="C105" i="4"/>
  <c r="F104" i="4"/>
  <c r="F103" i="4"/>
  <c r="F92" i="4"/>
  <c r="F91" i="4"/>
  <c r="F90" i="4"/>
  <c r="F89" i="4"/>
  <c r="F88" i="4"/>
  <c r="F87" i="4"/>
  <c r="F86" i="4"/>
  <c r="F85" i="4"/>
  <c r="F84" i="4"/>
  <c r="F83" i="4"/>
  <c r="F82" i="4"/>
  <c r="F81" i="4"/>
  <c r="F79" i="4"/>
  <c r="F78" i="4"/>
  <c r="I62" i="4"/>
  <c r="I63" i="4"/>
  <c r="H63" i="4"/>
  <c r="D115" i="4" s="1"/>
  <c r="H62" i="4"/>
  <c r="C115" i="4" s="1"/>
  <c r="F39" i="4"/>
  <c r="F40" i="4"/>
  <c r="F41" i="4"/>
  <c r="F42" i="4"/>
  <c r="F43" i="4"/>
  <c r="F44" i="4"/>
  <c r="F45" i="4"/>
  <c r="F46" i="4"/>
  <c r="F47" i="4"/>
  <c r="F48" i="4"/>
  <c r="F49" i="4"/>
  <c r="F60" i="4"/>
  <c r="F61" i="4"/>
  <c r="F38" i="4"/>
  <c r="F36" i="4"/>
  <c r="F35" i="4"/>
  <c r="D62" i="4"/>
  <c r="E62" i="4"/>
  <c r="D63" i="4"/>
  <c r="E63" i="4"/>
  <c r="C63" i="4"/>
  <c r="C62" i="4"/>
  <c r="F115" i="4" l="1"/>
  <c r="E64" i="4"/>
  <c r="H113" i="4"/>
  <c r="E107" i="4"/>
  <c r="E115" i="4"/>
  <c r="F105" i="4"/>
  <c r="C114" i="4" s="1"/>
  <c r="H114" i="4"/>
  <c r="I114" i="4"/>
  <c r="I116" i="4" s="1"/>
  <c r="G159" i="4"/>
  <c r="F106" i="4"/>
  <c r="D114" i="4" s="1"/>
  <c r="F114" i="4" s="1"/>
  <c r="G158" i="4"/>
  <c r="F63" i="4"/>
  <c r="D113" i="4" s="1"/>
  <c r="F62" i="4"/>
  <c r="C113" i="4" s="1"/>
  <c r="H116" i="4" l="1"/>
  <c r="F113" i="4"/>
  <c r="E113" i="4"/>
  <c r="E114" i="4"/>
  <c r="C116" i="4"/>
  <c r="D116" i="4"/>
  <c r="F116" i="4" l="1"/>
  <c r="E116" i="4"/>
</calcChain>
</file>

<file path=xl/sharedStrings.xml><?xml version="1.0" encoding="utf-8"?>
<sst xmlns="http://schemas.openxmlformats.org/spreadsheetml/2006/main" count="1065" uniqueCount="681">
  <si>
    <t>OFFICIAL SENSITIVE - WHEN COMPLETE</t>
  </si>
  <si>
    <t>BICC Portfolio Office</t>
  </si>
  <si>
    <t xml:space="preserve">BOARD INVESTMENT COMMERICAL COMMITTEE TIER 1 PORTFOLIO REPORT </t>
  </si>
  <si>
    <t xml:space="preserve">PART 1 - SUMMARY </t>
  </si>
  <si>
    <t>THICK WHITE</t>
  </si>
  <si>
    <t>FONT</t>
  </si>
  <si>
    <t>data cells</t>
  </si>
  <si>
    <t>Title</t>
  </si>
  <si>
    <t>Arial - 14</t>
  </si>
  <si>
    <t>Arial - 16</t>
  </si>
  <si>
    <t>Project / Programme Name</t>
  </si>
  <si>
    <t>Project ID (DfT / IPA)</t>
  </si>
  <si>
    <t>DfT Group</t>
  </si>
  <si>
    <t>DfT Division</t>
  </si>
  <si>
    <t>Name</t>
  </si>
  <si>
    <t>Email</t>
  </si>
  <si>
    <t xml:space="preserve">Telephone </t>
  </si>
  <si>
    <t>SRO tenure start date</t>
  </si>
  <si>
    <t>SRO tenure end date</t>
  </si>
  <si>
    <t>If yes, please state the reason</t>
  </si>
  <si>
    <t>SRO MPLA status</t>
  </si>
  <si>
    <t>SRO MPLA - if 'other' please describe</t>
  </si>
  <si>
    <t>SRO PLP - if 'other please describe</t>
  </si>
  <si>
    <t>Strategic Alignment / Government Policy</t>
  </si>
  <si>
    <t>Single Departmental Plan Alignment</t>
  </si>
  <si>
    <t>SRO Sign-off date</t>
  </si>
  <si>
    <t>Reporting Period</t>
  </si>
  <si>
    <t>Please select from the dropdown list. For GMPP the projects the start date has been completed for you.</t>
  </si>
  <si>
    <t>GMPP</t>
  </si>
  <si>
    <t>IUK top 40</t>
  </si>
  <si>
    <t>Top 37</t>
  </si>
  <si>
    <t>DfT Business Plan</t>
  </si>
  <si>
    <t>Data Title boxes</t>
  </si>
  <si>
    <t>Project Response Cell</t>
  </si>
  <si>
    <t>BICC Portfolio Office Data Title</t>
  </si>
  <si>
    <t xml:space="preserve">BICC Portfolio Office Data </t>
  </si>
  <si>
    <t>New data being collected</t>
  </si>
  <si>
    <t>Dark Teal
Red - 0
Green - 128
Blue - 128</t>
  </si>
  <si>
    <t>Aqua
Red - 204
Green - 228
Blue - 150</t>
  </si>
  <si>
    <t>Blue, Accent 5, Dark 25%
Red - 48
Green - 84
Blue - 150</t>
  </si>
  <si>
    <t>Blue, Accent 5, Lighter 80%
Red - 217
Green - 225
Blue - 242</t>
  </si>
  <si>
    <t>Gold, Accent 4
Red - 225
Green - 195
Blue - 0</t>
  </si>
  <si>
    <t>All cell colours where possible have been taken from the pallet or stand colour chart</t>
  </si>
  <si>
    <t>CELL BOARDERS</t>
  </si>
  <si>
    <t>colour</t>
  </si>
  <si>
    <t>white or black</t>
  </si>
  <si>
    <t>Part /section title</t>
  </si>
  <si>
    <t>Working Contact</t>
  </si>
  <si>
    <t>Telephone</t>
  </si>
  <si>
    <t>Programme / Project Director</t>
  </si>
  <si>
    <t>Date if PD letter issued</t>
  </si>
  <si>
    <t>PD tenure end date</t>
  </si>
  <si>
    <t>PD MPLA status</t>
  </si>
  <si>
    <t>PD MPLA - if 'other' please describe</t>
  </si>
  <si>
    <t>PD PLP - if 'other please describe</t>
  </si>
  <si>
    <t>Project Scope</t>
  </si>
  <si>
    <t>Risk Level (RPA)</t>
  </si>
  <si>
    <t>Rating</t>
  </si>
  <si>
    <t>Date</t>
  </si>
  <si>
    <t>Delivery Structure</t>
  </si>
  <si>
    <t>If other</t>
  </si>
  <si>
    <t>Has project scope changed this quarter?</t>
  </si>
  <si>
    <t>Project Methodology</t>
  </si>
  <si>
    <t>Primary Category</t>
  </si>
  <si>
    <t>Secondary Category</t>
  </si>
  <si>
    <t>Tertiary Category</t>
  </si>
  <si>
    <t>If other please provide description</t>
  </si>
  <si>
    <t>Summary tab - text box length</t>
  </si>
  <si>
    <t>Strategic Alignment, Project Scope and short description</t>
  </si>
  <si>
    <t>project scope change and SRO RAG</t>
  </si>
  <si>
    <t>less than 7001 characters (500 words)</t>
  </si>
  <si>
    <t>less than 5001 characters (350 words)</t>
  </si>
  <si>
    <t>PART 2 - FINANCIALS</t>
  </si>
  <si>
    <t>Finance (£m)</t>
  </si>
  <si>
    <t>SRO Finance Confidence</t>
  </si>
  <si>
    <t>Source of Finance</t>
  </si>
  <si>
    <t>Business Case used to source figures</t>
  </si>
  <si>
    <t>Name of source if not Business Case</t>
  </si>
  <si>
    <t>Date of Business Case</t>
  </si>
  <si>
    <t>Version number of document used to source figures</t>
  </si>
  <si>
    <t>Date document approved by SRO</t>
  </si>
  <si>
    <t>Latest BICC approval point</t>
  </si>
  <si>
    <t>Latest HMT approvals point</t>
  </si>
  <si>
    <t>Date of HMT approval point</t>
  </si>
  <si>
    <t>Does the project have a significant steel requirement with a capital value of £10m or above?</t>
  </si>
  <si>
    <t>https://www.gov.uk/government/publications/procurement-policy-note-1615-procuring-steel-in-major-projects</t>
  </si>
  <si>
    <t>Real or Nominal</t>
  </si>
  <si>
    <t>Baseline</t>
  </si>
  <si>
    <t>Actual / Forecast</t>
  </si>
  <si>
    <t>Index Year</t>
  </si>
  <si>
    <t>Deflator</t>
  </si>
  <si>
    <t>real</t>
  </si>
  <si>
    <t>Source of finance</t>
  </si>
  <si>
    <t>PD tenure start date</t>
  </si>
  <si>
    <t>SRO Overall Delivery Confidence</t>
  </si>
  <si>
    <r>
      <t>Senior Responsible</t>
    </r>
    <r>
      <rPr>
        <b/>
        <sz val="11"/>
        <color rgb="FFFF0000"/>
        <rFont val="Arial"/>
        <family val="2"/>
      </rPr>
      <t xml:space="preserve"> Owner </t>
    </r>
    <r>
      <rPr>
        <b/>
        <sz val="11"/>
        <color theme="0"/>
        <rFont val="Arial"/>
        <family val="2"/>
      </rPr>
      <t>(SRO)</t>
    </r>
  </si>
  <si>
    <r>
      <t>Secondary PD (please list</t>
    </r>
    <r>
      <rPr>
        <b/>
        <sz val="11"/>
        <color rgb="FFFF0000"/>
        <rFont val="Arial"/>
        <family val="2"/>
      </rPr>
      <t>)</t>
    </r>
  </si>
  <si>
    <r>
      <t xml:space="preserve">Date </t>
    </r>
    <r>
      <rPr>
        <b/>
        <sz val="11"/>
        <color rgb="FFFF0000"/>
        <rFont val="Arial"/>
        <family val="2"/>
      </rPr>
      <t>of</t>
    </r>
    <r>
      <rPr>
        <b/>
        <sz val="11"/>
        <color theme="0"/>
        <rFont val="Arial"/>
        <family val="2"/>
      </rPr>
      <t xml:space="preserve"> current SRO letter issued</t>
    </r>
  </si>
  <si>
    <r>
      <t>% of time spen</t>
    </r>
    <r>
      <rPr>
        <b/>
        <sz val="11"/>
        <color rgb="FFFF0000"/>
        <rFont val="Arial"/>
        <family val="2"/>
      </rPr>
      <t>t</t>
    </r>
    <r>
      <rPr>
        <b/>
        <sz val="11"/>
        <color theme="0"/>
        <rFont val="Arial"/>
        <family val="2"/>
      </rPr>
      <t xml:space="preserve"> on SRO role</t>
    </r>
  </si>
  <si>
    <r>
      <t>% of time spen</t>
    </r>
    <r>
      <rPr>
        <b/>
        <sz val="11"/>
        <color rgb="FFFF0000"/>
        <rFont val="Arial"/>
        <family val="2"/>
      </rPr>
      <t>t</t>
    </r>
    <r>
      <rPr>
        <b/>
        <sz val="11"/>
        <color theme="0"/>
        <rFont val="Arial"/>
        <family val="2"/>
      </rPr>
      <t xml:space="preserve"> on PD role</t>
    </r>
  </si>
  <si>
    <r>
      <t xml:space="preserve">Has </t>
    </r>
    <r>
      <rPr>
        <b/>
        <sz val="11"/>
        <color rgb="FFFF0000"/>
        <rFont val="Arial"/>
        <family val="2"/>
      </rPr>
      <t>the</t>
    </r>
    <r>
      <rPr>
        <b/>
        <sz val="11"/>
        <color theme="0"/>
        <rFont val="Arial"/>
        <family val="2"/>
      </rPr>
      <t xml:space="preserve"> PD changed </t>
    </r>
    <r>
      <rPr>
        <b/>
        <sz val="11"/>
        <color rgb="FFFF0000"/>
        <rFont val="Arial"/>
        <family val="2"/>
      </rPr>
      <t>?</t>
    </r>
  </si>
  <si>
    <r>
      <t xml:space="preserve">Brief Project Description </t>
    </r>
    <r>
      <rPr>
        <sz val="11"/>
        <color theme="0"/>
        <rFont val="Arial"/>
        <family val="2"/>
      </rPr>
      <t>(please keep to a short sentence)</t>
    </r>
  </si>
  <si>
    <r>
      <rPr>
        <b/>
        <sz val="11"/>
        <color theme="0"/>
        <rFont val="Arial"/>
        <family val="2"/>
      </rPr>
      <t>If</t>
    </r>
    <r>
      <rPr>
        <sz val="11"/>
        <color theme="1"/>
        <rFont val="Arial"/>
        <family val="2"/>
      </rPr>
      <t xml:space="preserve"> </t>
    </r>
    <r>
      <rPr>
        <b/>
        <sz val="11"/>
        <color rgb="FFFF0000"/>
        <rFont val="Arial"/>
        <family val="2"/>
      </rPr>
      <t>'</t>
    </r>
    <r>
      <rPr>
        <b/>
        <sz val="11"/>
        <color theme="0"/>
        <rFont val="Arial"/>
        <family val="2"/>
      </rPr>
      <t>other</t>
    </r>
    <r>
      <rPr>
        <b/>
        <sz val="11"/>
        <color rgb="FFFF0000"/>
        <rFont val="Arial"/>
        <family val="2"/>
      </rPr>
      <t xml:space="preserve">' </t>
    </r>
    <r>
      <rPr>
        <b/>
        <sz val="11"/>
        <color theme="0"/>
        <rFont val="Arial"/>
        <family val="2"/>
      </rPr>
      <t>describe</t>
    </r>
  </si>
  <si>
    <t>Arial - 11</t>
  </si>
  <si>
    <t>Cost (£m to 1DP)</t>
  </si>
  <si>
    <t>Delegated Expenditure (£m to 1DP)</t>
  </si>
  <si>
    <t>Resource - RDEL</t>
  </si>
  <si>
    <t>RDEL (one off new cost)</t>
  </si>
  <si>
    <t>RDEL (recurring new costs)</t>
  </si>
  <si>
    <t>RDEL (recurring old cost)</t>
  </si>
  <si>
    <t>All RDEL (WLC) Total</t>
  </si>
  <si>
    <t>Budget</t>
  </si>
  <si>
    <t>Actual</t>
  </si>
  <si>
    <t>Pre 2017/2018</t>
  </si>
  <si>
    <t>2017/2018 Spend on Profile</t>
  </si>
  <si>
    <t>Yes/No</t>
  </si>
  <si>
    <t>Teal 
Red -135
Green - 191
Blue - 182</t>
  </si>
  <si>
    <t>2017/2018</t>
  </si>
  <si>
    <t>2018/2019</t>
  </si>
  <si>
    <t>2019/2020</t>
  </si>
  <si>
    <t>2020/2021</t>
  </si>
  <si>
    <t>2021/2022</t>
  </si>
  <si>
    <t>2022/2023</t>
  </si>
  <si>
    <t>Remaining Unprofiled Spend</t>
  </si>
  <si>
    <t>Forecast</t>
  </si>
  <si>
    <t>Total</t>
  </si>
  <si>
    <t xml:space="preserve">Baseline </t>
  </si>
  <si>
    <t>Spending Review Period 2015/16 - 2019/20</t>
  </si>
  <si>
    <t>Non-Gov (£m) both Revenue and Capital</t>
  </si>
  <si>
    <t xml:space="preserve">Income (£m) both Revenue and Capital </t>
  </si>
  <si>
    <t>Annual Steady state for recurring new costs</t>
  </si>
  <si>
    <t>Year RDEL spend stops</t>
  </si>
  <si>
    <t>Project cost narrative (500 word limit)</t>
  </si>
  <si>
    <t>Capital - CDEL</t>
  </si>
  <si>
    <t>CDEL (one off new cost)</t>
  </si>
  <si>
    <t>CDEL (recurring new costs)</t>
  </si>
  <si>
    <t>CDEL (recurring old cost)</t>
  </si>
  <si>
    <t>All CDEL (WLC) Total</t>
  </si>
  <si>
    <t>Budget / Baseline</t>
  </si>
  <si>
    <t>Variance</t>
  </si>
  <si>
    <t>Variance %</t>
  </si>
  <si>
    <t>Total WLC (RDEL)</t>
  </si>
  <si>
    <t>Total WLC (CDEL)</t>
  </si>
  <si>
    <t>Total WLC (Non-Gov)</t>
  </si>
  <si>
    <t>Total WLC</t>
  </si>
  <si>
    <t>Benefits Management</t>
  </si>
  <si>
    <t>SRO Benefits Delivery RAG rating</t>
  </si>
  <si>
    <t>Benefits Map</t>
  </si>
  <si>
    <t>Benefits Analysed</t>
  </si>
  <si>
    <t>Benefits Realisation Plan</t>
  </si>
  <si>
    <t>Gov.Cashable</t>
  </si>
  <si>
    <t>Gov.Non-Cashable</t>
  </si>
  <si>
    <t>Economic (inc.private partner)</t>
  </si>
  <si>
    <t>Disbenefits UK Economic</t>
  </si>
  <si>
    <t>What year are the benefits calculated to?</t>
  </si>
  <si>
    <t>VfM category</t>
  </si>
  <si>
    <t>Benefits Cost Ratio (BCR)</t>
  </si>
  <si>
    <t>Initial BCR</t>
  </si>
  <si>
    <t>Adjusted BCR</t>
  </si>
  <si>
    <t>Benefits caveat (500 words)</t>
  </si>
  <si>
    <t>Benefits</t>
  </si>
  <si>
    <t>Total cost up to end of Spending Review Period</t>
  </si>
  <si>
    <t>Finance tab</t>
  </si>
  <si>
    <t>note that the finance breakdowns do not allow negative figures (see Data validation) expect where applicable and are set for accounting (format cell).</t>
  </si>
  <si>
    <t>Part 4 - RESOURCE</t>
  </si>
  <si>
    <t>Grade</t>
  </si>
  <si>
    <t>No. of public sector employees</t>
  </si>
  <si>
    <t>No. of external contractors working on project</t>
  </si>
  <si>
    <t>No. of vacancies</t>
  </si>
  <si>
    <t>Total number of employees funded to work on project</t>
  </si>
  <si>
    <t>SCS (PB3)</t>
  </si>
  <si>
    <t>SCS (PB2)</t>
  </si>
  <si>
    <t>SCS (PB1)</t>
  </si>
  <si>
    <t>Grade 6 (PB7)</t>
  </si>
  <si>
    <t>Grade 7 (PB6)</t>
  </si>
  <si>
    <t>FastSteam</t>
  </si>
  <si>
    <t>SEO (PB5)</t>
  </si>
  <si>
    <t>HEO (PB4)</t>
  </si>
  <si>
    <t>EO (PB3)</t>
  </si>
  <si>
    <t>AO (PB2)</t>
  </si>
  <si>
    <t>AA (PB1)</t>
  </si>
  <si>
    <t>Resource commentary</t>
  </si>
  <si>
    <t>Project / Industry Capability and Capacity</t>
  </si>
  <si>
    <t>Internal Project Team</t>
  </si>
  <si>
    <t>SRO Skills RAG rating overall (Internal / External)</t>
  </si>
  <si>
    <t>Function / Expertise</t>
  </si>
  <si>
    <t>No. of vacancies / skills gap</t>
  </si>
  <si>
    <t>Now</t>
  </si>
  <si>
    <t>Future</t>
  </si>
  <si>
    <t>Digital</t>
  </si>
  <si>
    <t>Information Technology</t>
  </si>
  <si>
    <t>Project Delivery (including programme)</t>
  </si>
  <si>
    <t>Technical</t>
  </si>
  <si>
    <t>Change Implementation</t>
  </si>
  <si>
    <t>Industry Knowledge</t>
  </si>
  <si>
    <t>Finance</t>
  </si>
  <si>
    <t>Communications, &amp; Stakeholder Management</t>
  </si>
  <si>
    <t>Other (please specify)</t>
  </si>
  <si>
    <t>Overall Assessment</t>
  </si>
  <si>
    <t>The capability totals should add up to above resource table</t>
  </si>
  <si>
    <t>Red</t>
  </si>
  <si>
    <t>Amber</t>
  </si>
  <si>
    <t>Green</t>
  </si>
  <si>
    <t>N/A</t>
  </si>
  <si>
    <t>Resource for this skill is not relevant for the project in question</t>
  </si>
  <si>
    <t>Calculated Net Present Value (NPV) for all projects, programmes if available</t>
  </si>
  <si>
    <t>RDEL or CDEL (please record AME spend in Non-Gov)</t>
  </si>
  <si>
    <r>
      <t xml:space="preserve">Baseline: </t>
    </r>
    <r>
      <rPr>
        <sz val="11"/>
        <color theme="0"/>
        <rFont val="Arial"/>
        <family val="2"/>
      </rPr>
      <t>should reflect latest (approved) TAP figures.</t>
    </r>
    <r>
      <rPr>
        <b/>
        <sz val="11"/>
        <color theme="0"/>
        <rFont val="Arial"/>
        <family val="2"/>
      </rPr>
      <t xml:space="preserve">
Forecast: </t>
    </r>
    <r>
      <rPr>
        <sz val="11"/>
        <color theme="0"/>
        <rFont val="Arial"/>
        <family val="2"/>
      </rPr>
      <t>should reflect expected spend; including change in internal budget allocation.</t>
    </r>
  </si>
  <si>
    <r>
      <t xml:space="preserve">Baseline: </t>
    </r>
    <r>
      <rPr>
        <sz val="11"/>
        <color theme="0"/>
        <rFont val="Arial"/>
        <family val="2"/>
      </rPr>
      <t>should reflect latest (approved) TAP figures.</t>
    </r>
    <r>
      <rPr>
        <b/>
        <sz val="11"/>
        <color theme="0"/>
        <rFont val="Arial"/>
        <family val="2"/>
      </rPr>
      <t xml:space="preserve">
Forecast: </t>
    </r>
    <r>
      <rPr>
        <sz val="11"/>
        <color theme="0"/>
        <rFont val="Arial"/>
        <family val="2"/>
      </rPr>
      <t xml:space="preserve">should reflect expected benefits </t>
    </r>
  </si>
  <si>
    <t>Remaining Unprofiled benefits to project</t>
  </si>
  <si>
    <t>present Value Cost (PVC)</t>
  </si>
  <si>
    <t>present Value Benefit (PVB)</t>
  </si>
  <si>
    <t>Approvals and Milestones</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</si>
  <si>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</si>
  <si>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</si>
  <si>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Legal, Commercial &amp; Contract management</t>
  </si>
  <si>
    <t>Resource for this skill is largely satisfactory for successfully delivering project to time, cost &amp; quality</t>
  </si>
  <si>
    <t>Analysis</t>
  </si>
  <si>
    <t>Project Recourses</t>
  </si>
  <si>
    <t>Project Stage</t>
  </si>
  <si>
    <t>If other describe</t>
  </si>
  <si>
    <t>Milestone date - as per latest TAP (or equivalent)</t>
  </si>
  <si>
    <t>Actual / Forecast Date</t>
  </si>
  <si>
    <t>Type of milestone</t>
  </si>
  <si>
    <t>Approvals</t>
  </si>
  <si>
    <r>
      <t>Milestones (</t>
    </r>
    <r>
      <rPr>
        <b/>
        <sz val="11"/>
        <color theme="8" tint="-0.249977111117893"/>
        <rFont val="Arial"/>
        <family val="2"/>
      </rPr>
      <t xml:space="preserve">blue </t>
    </r>
    <r>
      <rPr>
        <b/>
        <sz val="11"/>
        <color theme="0"/>
        <rFont val="Arial"/>
        <family val="2"/>
      </rPr>
      <t>is mandatory)</t>
    </r>
  </si>
  <si>
    <t>SOBC - BICC Approval</t>
  </si>
  <si>
    <t>SOBC - HMT Approval</t>
  </si>
  <si>
    <t>OBC - BICC Approval</t>
  </si>
  <si>
    <t>OBC - HMT Approval</t>
  </si>
  <si>
    <t>Planning Consents</t>
  </si>
  <si>
    <t>Pre-PIN Approval</t>
  </si>
  <si>
    <t>Pre-OJEU Approval</t>
  </si>
  <si>
    <t>Shortlisting BICC Approval</t>
  </si>
  <si>
    <t>Selection BICC Approval</t>
  </si>
  <si>
    <t>FBC - BICC Approval</t>
  </si>
  <si>
    <t>FBC - HMT Approval</t>
  </si>
  <si>
    <t>1 - other approval point</t>
  </si>
  <si>
    <t>2 - other approval point</t>
  </si>
  <si>
    <t>3 - other approval point</t>
  </si>
  <si>
    <t>4 - other approval point</t>
  </si>
  <si>
    <t>5 - other approval point</t>
  </si>
  <si>
    <t>Approval - HMT SOBC</t>
  </si>
  <si>
    <t>Approval - HMT OBC</t>
  </si>
  <si>
    <t>Approval - HMT FBC</t>
  </si>
  <si>
    <t>Start of Project</t>
  </si>
  <si>
    <t>Start of Operation</t>
  </si>
  <si>
    <t>Project End Date</t>
  </si>
  <si>
    <t>Business Case End Date</t>
  </si>
  <si>
    <t>1 - other key milestone</t>
  </si>
  <si>
    <t>2 - other key milestone</t>
  </si>
  <si>
    <t>3 - other key milestone</t>
  </si>
  <si>
    <t>4 - other key milestone</t>
  </si>
  <si>
    <t>5 - other key milestone</t>
  </si>
  <si>
    <t>6 - other key milestone</t>
  </si>
  <si>
    <t>7 - other key milestone</t>
  </si>
  <si>
    <t>8 - other key milestone</t>
  </si>
  <si>
    <t>9 - other key milestone</t>
  </si>
  <si>
    <t>10 - other key milestone</t>
  </si>
  <si>
    <t>Project Start Date</t>
  </si>
  <si>
    <t>Commentary / Notes (500 words)</t>
  </si>
  <si>
    <t xml:space="preserve">Assurance </t>
  </si>
  <si>
    <t>Date Created</t>
  </si>
  <si>
    <t>Date Revised</t>
  </si>
  <si>
    <t>Version Number</t>
  </si>
  <si>
    <t>Milestone date - as per latest IAAP</t>
  </si>
  <si>
    <t>Latest Approved Baseline Date</t>
  </si>
  <si>
    <t>Review Team Delivery Confidence Assessment (RAG</t>
  </si>
  <si>
    <t>Project Validation Review (PVR) (Project Initiation)</t>
  </si>
  <si>
    <t>Gate 0 (Programme)</t>
  </si>
  <si>
    <t>Gate1 or PAR (SOBC)</t>
  </si>
  <si>
    <t>Gate 2 or PAR (OBC)</t>
  </si>
  <si>
    <t>Gate 3 or PAR (FBC)</t>
  </si>
  <si>
    <t>Gate 4 or PAR (Readiness for Service)</t>
  </si>
  <si>
    <t>Gate 5 or PAR (Project Closure &amp; Lessons Learned)</t>
  </si>
  <si>
    <t>IPA Gate Exit</t>
  </si>
  <si>
    <t>IAAP SRO assessment of assurance activities</t>
  </si>
  <si>
    <t xml:space="preserve">SRO Confidence / Quality RAG Rating - Assurance Activities </t>
  </si>
  <si>
    <t>Assurance / Approvals</t>
  </si>
  <si>
    <t>Internal</t>
  </si>
  <si>
    <t>External</t>
  </si>
  <si>
    <t>This section is fro the SRO to make an assessment of the coverage of the assurance and approvals activities that is planned over the next two years or to the end of the programme / project whichever is sooner.</t>
  </si>
  <si>
    <t>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</si>
  <si>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IPA ID Number</t>
  </si>
  <si>
    <t>IPA ID Number 2</t>
  </si>
  <si>
    <t>Dept</t>
  </si>
  <si>
    <t>Main Reason for Joining GMPP</t>
  </si>
  <si>
    <t xml:space="preserve">IPA DCA </t>
  </si>
  <si>
    <t>IPA DCA Commentary</t>
  </si>
  <si>
    <t>SRO ID</t>
  </si>
  <si>
    <t>PD ID</t>
  </si>
  <si>
    <t>GMPP Annual Report Category</t>
  </si>
  <si>
    <t>(OR(B9="",D9=""),"Please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</si>
  <si>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for the formula for checking the milestones dates use formula in cell 'c' adding =IF at the front and change the cell numbers</t>
  </si>
  <si>
    <t xml:space="preserve">Milestones Tab </t>
  </si>
  <si>
    <t>Delivery Structure' dropdown is dependant on summary tab 'Project Methodology' dropdown</t>
  </si>
  <si>
    <t xml:space="preserve">to create a dependent dropdown use this method - </t>
  </si>
  <si>
    <t>List Strategic outcomes (monetised and non-monetised benefits)</t>
  </si>
  <si>
    <t>PART 3 - BENEFITS</t>
  </si>
  <si>
    <t>Part 5 - Approvals and Milestones</t>
  </si>
  <si>
    <t>Part 5 - Assurance Planning</t>
  </si>
  <si>
    <t>Agency or Delivery Partner</t>
  </si>
  <si>
    <r>
      <t>Has the SRO changed</t>
    </r>
    <r>
      <rPr>
        <b/>
        <sz val="11"/>
        <color rgb="FFFF0000"/>
        <rFont val="Arial"/>
        <family val="2"/>
      </rPr>
      <t>?</t>
    </r>
  </si>
  <si>
    <r>
      <rPr>
        <b/>
        <sz val="11"/>
        <color rgb="FFFF0000"/>
        <rFont val="Arial"/>
        <family val="2"/>
      </rPr>
      <t xml:space="preserve">Forecast </t>
    </r>
    <r>
      <rPr>
        <b/>
        <sz val="11"/>
        <color theme="0"/>
        <rFont val="Arial"/>
        <family val="2"/>
      </rPr>
      <t>Project cost to closure (£m to 1DP)</t>
    </r>
  </si>
  <si>
    <t>version</t>
  </si>
  <si>
    <t>Editor</t>
  </si>
  <si>
    <t>Notes</t>
  </si>
  <si>
    <t>V0.1</t>
  </si>
  <si>
    <t>Michelle Jennings</t>
  </si>
  <si>
    <t>V0.2</t>
  </si>
  <si>
    <t>V0.3</t>
  </si>
  <si>
    <t>Quarter</t>
  </si>
  <si>
    <t>Classification</t>
  </si>
  <si>
    <t>Entity format</t>
  </si>
  <si>
    <t>Methodology</t>
  </si>
  <si>
    <t>Category</t>
  </si>
  <si>
    <t>Scope Changed</t>
  </si>
  <si>
    <t>Monetised / Non Monetised Benefits</t>
  </si>
  <si>
    <t>RAG</t>
  </si>
  <si>
    <t>RPA</t>
  </si>
  <si>
    <t>MPLA / PLP</t>
  </si>
  <si>
    <t>PL Changes</t>
  </si>
  <si>
    <t>Capability RAG</t>
  </si>
  <si>
    <t>Stage</t>
  </si>
  <si>
    <t>Business Cases</t>
  </si>
  <si>
    <t>Milestone Types</t>
  </si>
  <si>
    <t>Finance figures format</t>
  </si>
  <si>
    <t>Index Years</t>
  </si>
  <si>
    <t>Discount Rate</t>
  </si>
  <si>
    <t>Finance type</t>
  </si>
  <si>
    <t>Years (Spend)</t>
  </si>
  <si>
    <t>Years (Benefits)</t>
  </si>
  <si>
    <t>Snapshot Dates</t>
  </si>
  <si>
    <t>%age of time</t>
  </si>
  <si>
    <t>AR Category</t>
  </si>
  <si>
    <t>Programme Lifecycle</t>
  </si>
  <si>
    <t>Other</t>
  </si>
  <si>
    <t>Start / Year end - FY</t>
  </si>
  <si>
    <t>Q1 1516</t>
  </si>
  <si>
    <t>Q1 1112</t>
  </si>
  <si>
    <t>Official</t>
  </si>
  <si>
    <t>Project</t>
  </si>
  <si>
    <t>Waterfall</t>
  </si>
  <si>
    <t>No</t>
  </si>
  <si>
    <t>Monetised Benefit</t>
  </si>
  <si>
    <t>Low</t>
  </si>
  <si>
    <t>Not Eligible - Master Builder</t>
  </si>
  <si>
    <t>Yes</t>
  </si>
  <si>
    <t>Career break</t>
  </si>
  <si>
    <t>Concept</t>
  </si>
  <si>
    <t>Strategic Outline Case</t>
  </si>
  <si>
    <t>Real</t>
  </si>
  <si>
    <t>Levy Control</t>
  </si>
  <si>
    <t>No Spend</t>
  </si>
  <si>
    <t>No Monetised Benefits</t>
  </si>
  <si>
    <t>Government Transformation and Service Delivery</t>
  </si>
  <si>
    <t>Identification phase</t>
  </si>
  <si>
    <t>Q2 1516</t>
  </si>
  <si>
    <t>Q2 1112</t>
  </si>
  <si>
    <t>Official - Sensitive</t>
  </si>
  <si>
    <t>Programme</t>
  </si>
  <si>
    <t>Agile</t>
  </si>
  <si>
    <t>Increase</t>
  </si>
  <si>
    <t>Non-Monetised Benefit</t>
  </si>
  <si>
    <t>Amber/Green</t>
  </si>
  <si>
    <t>Medium</t>
  </si>
  <si>
    <t>Not Eligible - Contractor</t>
  </si>
  <si>
    <t>Consolidation of projects, resulting in one SRO / PD</t>
  </si>
  <si>
    <t>Feasibility</t>
  </si>
  <si>
    <t>Outline Business Case</t>
  </si>
  <si>
    <t>Procurement</t>
  </si>
  <si>
    <t>Nominal</t>
  </si>
  <si>
    <t>PFI</t>
  </si>
  <si>
    <t>SOBC Costs being calculated</t>
  </si>
  <si>
    <t>SOBC Monetised Benefits being calculated</t>
  </si>
  <si>
    <t>ICT</t>
  </si>
  <si>
    <t>Definition phase</t>
  </si>
  <si>
    <t>Q3 1516</t>
  </si>
  <si>
    <t>Q3 1112</t>
  </si>
  <si>
    <t>Hybrid</t>
  </si>
  <si>
    <t>Decommissioning</t>
  </si>
  <si>
    <t>Decrease</t>
  </si>
  <si>
    <t>High</t>
  </si>
  <si>
    <t>Not Eligible - Interim Appointment</t>
  </si>
  <si>
    <t>Consolidation of SROs / PDs, resulting in one SRO / PD</t>
  </si>
  <si>
    <t>Appraise &amp; Select</t>
  </si>
  <si>
    <t>Full Business Case</t>
  </si>
  <si>
    <t xml:space="preserve">Other </t>
  </si>
  <si>
    <t>Public</t>
  </si>
  <si>
    <t>-</t>
  </si>
  <si>
    <t>Pre 2015/2016</t>
  </si>
  <si>
    <t>Infrastructure and Construction</t>
  </si>
  <si>
    <t>Delivery phase</t>
  </si>
  <si>
    <t>Q4 1516</t>
  </si>
  <si>
    <t>Q4 1112</t>
  </si>
  <si>
    <t>Hybrid - Programme (between projects)</t>
  </si>
  <si>
    <t>Government Operations Reform (Transformation)</t>
  </si>
  <si>
    <t>Amber/Red</t>
  </si>
  <si>
    <t>Not Eligible - Leaving role</t>
  </si>
  <si>
    <t>Departmental (or equivalent) Organisational change</t>
  </si>
  <si>
    <t>Define and refine plan</t>
  </si>
  <si>
    <t>Initial Gate Business Case (IGBC)</t>
  </si>
  <si>
    <t>Private</t>
  </si>
  <si>
    <t>2015/2016</t>
  </si>
  <si>
    <t>Military Capability</t>
  </si>
  <si>
    <t>Closure phase</t>
  </si>
  <si>
    <t>Q1 1617</t>
  </si>
  <si>
    <t>Q1 1213</t>
  </si>
  <si>
    <t>Hybrid - Programme (within Projects)</t>
  </si>
  <si>
    <t>ICT Development and Refresh</t>
  </si>
  <si>
    <t>Not Eligible - Project Leaving GMPP</t>
  </si>
  <si>
    <t>Directorate (or equivalent) Organisational change</t>
  </si>
  <si>
    <t>Execute</t>
  </si>
  <si>
    <t>Main Gate Business Case (MGBC)</t>
  </si>
  <si>
    <t>2016/2017</t>
  </si>
  <si>
    <t>Execute (Delivery)</t>
  </si>
  <si>
    <t>Benefits Realisation phase</t>
  </si>
  <si>
    <t>Q2 1617</t>
  </si>
  <si>
    <t>Q2 1213</t>
  </si>
  <si>
    <t>Hybrid - programme (between and within projects)</t>
  </si>
  <si>
    <t>Infrastructure</t>
  </si>
  <si>
    <t>Reset</t>
  </si>
  <si>
    <t>Not Eligible - Agreed with IPA</t>
  </si>
  <si>
    <t>End of loan / secondment from Other Government dept</t>
  </si>
  <si>
    <t>Operate</t>
  </si>
  <si>
    <t>PBC (or equivalent)</t>
  </si>
  <si>
    <t>Q3 1617</t>
  </si>
  <si>
    <t>Q3 1213</t>
  </si>
  <si>
    <t>Eligible - awaiting cohort</t>
  </si>
  <si>
    <t>End of loan / secondment from Other Non-Government organisation</t>
  </si>
  <si>
    <t>Embed in BAU. Review and lessons Learnt</t>
  </si>
  <si>
    <t>On Hold</t>
  </si>
  <si>
    <t>Q4 1617</t>
  </si>
  <si>
    <t>Q4 1213</t>
  </si>
  <si>
    <t>Cohort 0</t>
  </si>
  <si>
    <t>End of SRO letter stated tenure</t>
  </si>
  <si>
    <t>Completion Benefits realisation (steady state)</t>
  </si>
  <si>
    <t>No Business Case</t>
  </si>
  <si>
    <t>Q1 1718</t>
  </si>
  <si>
    <t>Q1 1314</t>
  </si>
  <si>
    <t>Public Service Delivery Reform (Transformation)</t>
  </si>
  <si>
    <t>Cohort 1</t>
  </si>
  <si>
    <t>End of temporary promotion</t>
  </si>
  <si>
    <t>No Business Case required</t>
  </si>
  <si>
    <t>Q2 1718</t>
  </si>
  <si>
    <t>Q2 1314</t>
  </si>
  <si>
    <t>Cohort 2</t>
  </si>
  <si>
    <t>Internal governance restructure</t>
  </si>
  <si>
    <t>SOBC being developed</t>
  </si>
  <si>
    <t>Q3 1718</t>
  </si>
  <si>
    <t>Q3 1314</t>
  </si>
  <si>
    <t>Cohort 3</t>
  </si>
  <si>
    <t>Left due to not being an MPLA graduate</t>
  </si>
  <si>
    <t>Q4 1718</t>
  </si>
  <si>
    <t>Q4 1314</t>
  </si>
  <si>
    <t>Cohort 4</t>
  </si>
  <si>
    <t>Left due to not being an PLP graduate</t>
  </si>
  <si>
    <t>2023/2024</t>
  </si>
  <si>
    <t>Q1 1819</t>
  </si>
  <si>
    <t>Q1 1415</t>
  </si>
  <si>
    <t>Cohort 5</t>
  </si>
  <si>
    <t>Left for new role in current department</t>
  </si>
  <si>
    <t>2024/2025</t>
  </si>
  <si>
    <t>Q2 1819</t>
  </si>
  <si>
    <t>Q2 1415</t>
  </si>
  <si>
    <t>Cohort 6</t>
  </si>
  <si>
    <t>Left for new role in government</t>
  </si>
  <si>
    <t>2025/2026</t>
  </si>
  <si>
    <t>Q3 1819</t>
  </si>
  <si>
    <t>Q3 1415</t>
  </si>
  <si>
    <t>Cohort 7</t>
  </si>
  <si>
    <t>Left for new role in private sector</t>
  </si>
  <si>
    <t>2026/2027</t>
  </si>
  <si>
    <t>Define</t>
  </si>
  <si>
    <t>Q4 1819</t>
  </si>
  <si>
    <t>Q4 1415</t>
  </si>
  <si>
    <t>Cohort 8</t>
  </si>
  <si>
    <t>Left for new role on promotion in current department</t>
  </si>
  <si>
    <t>2027/2028</t>
  </si>
  <si>
    <t>Categorise</t>
  </si>
  <si>
    <t>Cohort 9</t>
  </si>
  <si>
    <t>Left for new role on promotion in government</t>
  </si>
  <si>
    <t>2028/2029</t>
  </si>
  <si>
    <t>Prioritise</t>
  </si>
  <si>
    <t>Cohort 10</t>
  </si>
  <si>
    <t>Life Cycle based change</t>
  </si>
  <si>
    <t>2029/2030</t>
  </si>
  <si>
    <t>Balance</t>
  </si>
  <si>
    <t>Cohort 11</t>
  </si>
  <si>
    <t>Maternity Leave</t>
  </si>
  <si>
    <t>2030/2031</t>
  </si>
  <si>
    <t>DfT - DfTc</t>
  </si>
  <si>
    <t>Cohort 12</t>
  </si>
  <si>
    <t>Paternity Leave</t>
  </si>
  <si>
    <t>2031/2032</t>
  </si>
  <si>
    <t>Cohort 13</t>
  </si>
  <si>
    <t>Post Rotation</t>
  </si>
  <si>
    <t>2032/2033</t>
  </si>
  <si>
    <t>Cohort 14</t>
  </si>
  <si>
    <t>Project transferred to other government entity</t>
  </si>
  <si>
    <t>2033/2034</t>
  </si>
  <si>
    <t>Cohort 15</t>
  </si>
  <si>
    <t>Retirement</t>
  </si>
  <si>
    <t>2034/2035</t>
  </si>
  <si>
    <t>DfT - HS2 Ltd</t>
  </si>
  <si>
    <t>Cohort 16</t>
  </si>
  <si>
    <t>Review recommended departure</t>
  </si>
  <si>
    <t>2035/2036</t>
  </si>
  <si>
    <t>DfT - Maritime and Coastguard Agency (MCA)</t>
  </si>
  <si>
    <t>Cohort 17</t>
  </si>
  <si>
    <t>Secondment outside Civil Service</t>
  </si>
  <si>
    <t>2036/2037</t>
  </si>
  <si>
    <t>Cohort 18</t>
  </si>
  <si>
    <t>Secondment within Civil Service</t>
  </si>
  <si>
    <t>2037/2038</t>
  </si>
  <si>
    <t>Cohort 19</t>
  </si>
  <si>
    <t>Temporary / Interim Assignment only</t>
  </si>
  <si>
    <t>2038/2039</t>
  </si>
  <si>
    <t>Cohort 20</t>
  </si>
  <si>
    <t>2039/2040</t>
  </si>
  <si>
    <t>2040/2041</t>
  </si>
  <si>
    <t>2041/2042</t>
  </si>
  <si>
    <t>2042/2043</t>
  </si>
  <si>
    <t>2043/2044</t>
  </si>
  <si>
    <t>2044/2045</t>
  </si>
  <si>
    <t>2045/2046</t>
  </si>
  <si>
    <t>2046/2047</t>
  </si>
  <si>
    <t>2047/2048</t>
  </si>
  <si>
    <t>2048/2049</t>
  </si>
  <si>
    <t>2049/2050</t>
  </si>
  <si>
    <t>2050/2051</t>
  </si>
  <si>
    <t>2051/2052</t>
  </si>
  <si>
    <t>2052/2053</t>
  </si>
  <si>
    <t>2053/2054</t>
  </si>
  <si>
    <t>2054/2055</t>
  </si>
  <si>
    <t>2055/2056</t>
  </si>
  <si>
    <t>2056/2057</t>
  </si>
  <si>
    <t>2057/2058</t>
  </si>
  <si>
    <t>2058/2059</t>
  </si>
  <si>
    <t>2059/2060</t>
  </si>
  <si>
    <t>2060/2061</t>
  </si>
  <si>
    <t>2061/2062</t>
  </si>
  <si>
    <t>2062/2063</t>
  </si>
  <si>
    <t>2063/2064</t>
  </si>
  <si>
    <t>2064/2065</t>
  </si>
  <si>
    <t>2065/2066</t>
  </si>
  <si>
    <t>2066/2067</t>
  </si>
  <si>
    <t>2067/2068</t>
  </si>
  <si>
    <t>2068/2069</t>
  </si>
  <si>
    <t>2069/2070</t>
  </si>
  <si>
    <t>2070/2071</t>
  </si>
  <si>
    <t>2071/2072</t>
  </si>
  <si>
    <t>2072/2073</t>
  </si>
  <si>
    <t>2073/2074</t>
  </si>
  <si>
    <t>2074/2075</t>
  </si>
  <si>
    <t>2075/2076</t>
  </si>
  <si>
    <t>2076/2077</t>
  </si>
  <si>
    <t>2077/2078</t>
  </si>
  <si>
    <t>2078/2079</t>
  </si>
  <si>
    <t>2079/2080</t>
  </si>
  <si>
    <t>2080/2081</t>
  </si>
  <si>
    <t>2081/2082</t>
  </si>
  <si>
    <t>2082/2083</t>
  </si>
  <si>
    <t>2083/2084</t>
  </si>
  <si>
    <t>2084/2085</t>
  </si>
  <si>
    <t>2085/2086</t>
  </si>
  <si>
    <t>2086/2087</t>
  </si>
  <si>
    <t>2087/2088</t>
  </si>
  <si>
    <t>2088/2089</t>
  </si>
  <si>
    <t>2089/2090</t>
  </si>
  <si>
    <t>2090/2091</t>
  </si>
  <si>
    <t>2091/2092</t>
  </si>
  <si>
    <t>2092/2093</t>
  </si>
  <si>
    <t>2093/2094</t>
  </si>
  <si>
    <t>2094/2095</t>
  </si>
  <si>
    <t>2095/2096</t>
  </si>
  <si>
    <t>2096/2097</t>
  </si>
  <si>
    <t>2097/2098</t>
  </si>
  <si>
    <t>2098/2099</t>
  </si>
  <si>
    <t>2099/2100</t>
  </si>
  <si>
    <t>Post 2100</t>
  </si>
  <si>
    <r>
      <t xml:space="preserve">Asset </t>
    </r>
    <r>
      <rPr>
        <sz val="11"/>
        <color theme="1"/>
        <rFont val="Calibri"/>
        <family val="2"/>
      </rPr>
      <t>Realisation</t>
    </r>
  </si>
  <si>
    <t>RAG 2</t>
  </si>
  <si>
    <t>VFM</t>
  </si>
  <si>
    <t>Very Poor</t>
  </si>
  <si>
    <t>Poor</t>
  </si>
  <si>
    <t>Very High</t>
  </si>
  <si>
    <t>Financially Positive</t>
  </si>
  <si>
    <t>No Category</t>
  </si>
  <si>
    <t>High Speed Rail Group</t>
  </si>
  <si>
    <t>Rail Group</t>
  </si>
  <si>
    <t>Roads, Devolution &amp; Motoring</t>
  </si>
  <si>
    <t>International, Security and Environment</t>
  </si>
  <si>
    <t>Resource and Strategy</t>
  </si>
  <si>
    <t>Non-Group</t>
  </si>
  <si>
    <t xml:space="preserve">GMPP Annual Report Category </t>
  </si>
  <si>
    <t>HS2 Phase 1</t>
  </si>
  <si>
    <t>Major Projects</t>
  </si>
  <si>
    <t>Northern Transport Strategy</t>
  </si>
  <si>
    <t>Airports Capacity Delivery</t>
  </si>
  <si>
    <t>Group Commercial Services</t>
  </si>
  <si>
    <t>HS2 Phase 2</t>
  </si>
  <si>
    <t>Passenger Service</t>
  </si>
  <si>
    <t>Strategic Roads</t>
  </si>
  <si>
    <t>Maritime</t>
  </si>
  <si>
    <t>Rolling Stock &amp; depot</t>
  </si>
  <si>
    <t>Network Services</t>
  </si>
  <si>
    <t>Motor, Freight &amp; London</t>
  </si>
  <si>
    <t>Energy, Technology &amp; Innovation</t>
  </si>
  <si>
    <t>Local Authority</t>
  </si>
  <si>
    <t>SDP</t>
  </si>
  <si>
    <t xml:space="preserve">Boosting Economic Growth and Opportunity </t>
  </si>
  <si>
    <t xml:space="preserve">Building a One Nation Britain </t>
  </si>
  <si>
    <t>Improving Journeys</t>
  </si>
  <si>
    <t>A Safe, Secure and Sustainable transport system</t>
  </si>
  <si>
    <t xml:space="preserve">Non-Group </t>
  </si>
  <si>
    <t>Agency</t>
  </si>
  <si>
    <t>DfT - Driver and Vehicle Licensing Agency (DVLA)</t>
  </si>
  <si>
    <t>DfT - Highways England</t>
  </si>
  <si>
    <t>DfT - Driver and Vehicle Standards Agency (DVSA)</t>
  </si>
  <si>
    <t>SRO PLP status</t>
  </si>
  <si>
    <t>PD PLP status</t>
  </si>
  <si>
    <t>Network Rail</t>
  </si>
  <si>
    <t>TfL</t>
  </si>
  <si>
    <t xml:space="preserve">Deduct RDEL one off new costs? </t>
  </si>
  <si>
    <t>Deduct RDEL Recurring new costs?</t>
  </si>
  <si>
    <t>Deduct RDEL recurring old?</t>
  </si>
  <si>
    <t>No deductions net benefits provided?</t>
  </si>
  <si>
    <t xml:space="preserve">Deduct CDEL one off new costs? </t>
  </si>
  <si>
    <t>Deduct CDEL Recurring new costs?</t>
  </si>
  <si>
    <t>Deduct CDEL recurring old?</t>
  </si>
  <si>
    <t>Dates</t>
  </si>
  <si>
    <t>to ensure that dates are only added to cells use the Data Validation and great than 01/01/1900</t>
  </si>
  <si>
    <t>(OR('Approval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</si>
  <si>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r>
      <t xml:space="preserve">Finance Tab Forecast project to end date </t>
    </r>
    <r>
      <rPr>
        <sz val="12"/>
        <color theme="1"/>
        <rFont val="Arial"/>
        <family val="2"/>
      </rPr>
      <t>(this formula checks the project and BC end dates against WLC. In short forecast project cost to end cannot be more than WLC)</t>
    </r>
  </si>
  <si>
    <t>(AND(C9="",C10="",D11=""),"Please complete source of finance figures",IF(OR(C9="",C10="",D11=""),"Please add Business Case version number in cell C12",IF(OR(C9="",C10="",D11=""),"Please complete only C9 or C10, not both","")))</t>
  </si>
  <si>
    <t xml:space="preserve">Finance Tab source of Finance - BC or other document should be used not both. </t>
  </si>
  <si>
    <t>Finance Tab Annual steady state</t>
  </si>
  <si>
    <t>(AND(OR(D44&gt;0,D45&gt;0,)),"Please complete annual steady state","")</t>
  </si>
  <si>
    <t>(AND(OR(G35="increase",G35="decrease"),H35=""),"Please complete as scope change","")</t>
  </si>
  <si>
    <t>Milestones and Assurance Tab</t>
  </si>
  <si>
    <t>Not currently being used</t>
  </si>
  <si>
    <t>this data is from the GMPP that is IPA specific</t>
  </si>
  <si>
    <t>Issue with this bit now as this is not just spending round costs but includes total spend to end of SR you might want to remove or change what this calculation is.</t>
  </si>
  <si>
    <t>For portfolio level analysis how should we calculate the net benefits position?</t>
  </si>
  <si>
    <r>
      <rPr>
        <b/>
        <sz val="11"/>
        <color theme="0"/>
        <rFont val="Arial"/>
        <family val="2"/>
      </rPr>
      <t>SRO Overall Delivery Confidence (500 words)</t>
    </r>
    <r>
      <rPr>
        <sz val="11"/>
        <color theme="0"/>
        <rFont val="Arial"/>
        <family val="2"/>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 </t>
    </r>
  </si>
  <si>
    <t>Qtr. Joined BICC Portfolio</t>
  </si>
  <si>
    <t>Other - please describe</t>
  </si>
  <si>
    <t>Start on Construction/build</t>
  </si>
  <si>
    <t>Reason for movement / note</t>
  </si>
  <si>
    <t>1 (Repeat assurance point, Assurance Action Plan (AAP), NAO, PAC, SGAR etc.)</t>
  </si>
  <si>
    <t>2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</si>
  <si>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</si>
  <si>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</si>
  <si>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</si>
  <si>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 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</si>
  <si>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</si>
  <si>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</si>
  <si>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</si>
  <si>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</si>
  <si>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Integrated Assurance and Approvals Plan (IAAP)</t>
  </si>
  <si>
    <t>Economically Efficient / Cost Saving</t>
  </si>
  <si>
    <t>Joining Qtr. (BICC &amp;GMPP)</t>
  </si>
  <si>
    <t>Project Lifecycle</t>
  </si>
  <si>
    <t>Official - Commercial</t>
  </si>
  <si>
    <t>start of new template, added tabs and subsequent data fields any typos from old template in red.
New tab added design for notes on format etc</t>
  </si>
  <si>
    <t>V0.4</t>
  </si>
  <si>
    <t>finalised templates and updated printing options</t>
  </si>
  <si>
    <t>added formula's and functions those in yellow need to be corrected - completed 13/04/217</t>
  </si>
  <si>
    <t>added dropdown lists, prep for GMPP changes see benefits section - need to check with Andy Potthurst that this is how they will be collecting the information</t>
  </si>
  <si>
    <t>Summary Tab scope</t>
  </si>
  <si>
    <t>Finance budget/forecast</t>
  </si>
  <si>
    <t xml:space="preserve">To Note that some formulas have been copied over but without =IF </t>
  </si>
  <si>
    <t>Project stage</t>
  </si>
  <si>
    <t>This is an indirect dropdown</t>
  </si>
  <si>
    <t>In the dropdown list tab name the list this needs to correspond to the delivery structure list</t>
  </si>
  <si>
    <t>in summary select the dropdown in the normal way</t>
  </si>
  <si>
    <t>in the approvals &amp; project milestones select datavalidation and write =INDIRECT(Summary!G32)</t>
  </si>
  <si>
    <t>https://www.ablebits.com/office-addins-blog/2014/09/30/dependent-cascading-dropdown-lists-excel/</t>
  </si>
  <si>
    <t>2014/2015</t>
  </si>
  <si>
    <t>Pre 2014/2015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</si>
</sst>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quot;£&quot;* #,##0.0_-;\-&quot;£&quot;* #,##0.0_-;_-&quot;£&quot;* &quot;-&quot;?_-;_-@_-"/>
    <numFmt numFmtId="166" formatCode="0.0%"/>
  </numFmts>
  <fonts count="30" x14ac:knownFonts="1">
    <font>
      <sz val="12"/>
      <color theme="1"/>
      <name val="Arial"/>
      <family val="2"/>
    </font>
    <font>
      <b/>
      <sz val="12"/>
      <color theme="0"/>
      <name val="Arial"/>
      <family val="2"/>
    </font>
    <font>
      <b/>
      <sz val="12"/>
      <color theme="1"/>
      <name val="Arial"/>
      <family val="2"/>
    </font>
    <font>
      <b/>
      <sz val="14"/>
      <color theme="1"/>
      <name val="Arial"/>
      <family val="2"/>
    </font>
    <font>
      <b/>
      <sz val="16"/>
      <color theme="1"/>
      <name val="Arial"/>
      <family val="2"/>
    </font>
    <font>
      <i/>
      <sz val="12"/>
      <color theme="1"/>
      <name val="Arial"/>
      <family val="2"/>
    </font>
    <font>
      <sz val="11"/>
      <color theme="1"/>
      <name val="Arial"/>
      <family val="2"/>
    </font>
    <font>
      <b/>
      <sz val="10"/>
      <color theme="1"/>
      <name val="Arial"/>
      <family val="2"/>
    </font>
    <font>
      <u/>
      <sz val="12"/>
      <color theme="10"/>
      <name val="Arial"/>
      <family val="2"/>
    </font>
    <font>
      <b/>
      <sz val="11"/>
      <color theme="0"/>
      <name val="Arial"/>
      <family val="2"/>
    </font>
    <font>
      <b/>
      <sz val="11"/>
      <color rgb="FFFF0000"/>
      <name val="Arial"/>
      <family val="2"/>
    </font>
    <font>
      <sz val="11"/>
      <name val="Arial"/>
      <family val="2"/>
    </font>
    <font>
      <sz val="11"/>
      <color theme="0"/>
      <name val="Arial"/>
      <family val="2"/>
    </font>
    <font>
      <sz val="11"/>
      <color rgb="FFFF0000"/>
      <name val="Arial"/>
      <family val="2"/>
    </font>
    <font>
      <i/>
      <sz val="11"/>
      <color theme="1"/>
      <name val="Arial"/>
      <family val="2"/>
    </font>
    <font>
      <u/>
      <sz val="11"/>
      <color theme="10"/>
      <name val="Arial"/>
      <family val="2"/>
    </font>
    <font>
      <i/>
      <sz val="11"/>
      <color theme="8" tint="0.59999389629810485"/>
      <name val="Arial"/>
      <family val="2"/>
    </font>
    <font>
      <b/>
      <sz val="11"/>
      <color theme="8" tint="-0.249977111117893"/>
      <name val="Arial"/>
      <family val="2"/>
    </font>
    <font>
      <b/>
      <sz val="11"/>
      <color theme="1"/>
      <name val="Arial"/>
      <family val="2"/>
    </font>
    <font>
      <b/>
      <sz val="12"/>
      <color rgb="FFFF0000"/>
      <name val="Arial"/>
      <family val="2"/>
    </font>
    <font>
      <sz val="11"/>
      <color theme="1"/>
      <name val="Calibri"/>
      <family val="2"/>
      <scheme val="minor"/>
    </font>
    <font>
      <b/>
      <sz val="11"/>
      <color theme="1"/>
      <name val="Calibri"/>
      <family val="2"/>
      <scheme val="minor"/>
    </font>
    <font>
      <strike/>
      <sz val="11"/>
      <color theme="1"/>
      <name val="Calibri"/>
      <family val="2"/>
      <scheme val="minor"/>
    </font>
    <font>
      <sz val="11"/>
      <color theme="1"/>
      <name val="Calibri"/>
      <family val="2"/>
    </font>
    <font>
      <b/>
      <sz val="11"/>
      <color theme="1"/>
      <name val="Calibri"/>
      <family val="2"/>
    </font>
    <font>
      <sz val="10"/>
      <color theme="1"/>
      <name val="Calibri"/>
      <family val="2"/>
      <scheme val="minor"/>
    </font>
    <font>
      <sz val="10"/>
      <name val="Calibri"/>
      <family val="2"/>
      <scheme val="minor"/>
    </font>
    <font>
      <b/>
      <sz val="10"/>
      <color theme="1"/>
      <name val="Calibri"/>
      <family val="2"/>
      <scheme val="minor"/>
    </font>
    <font>
      <b/>
      <sz val="10"/>
      <name val="Calibri"/>
      <family val="2"/>
      <scheme val="minor"/>
    </font>
    <font>
      <b/>
      <sz val="11"/>
      <name val="Arial"/>
      <family val="2"/>
    </font>
  </fonts>
  <fills count="20">
    <fill>
      <patternFill patternType="none"/>
    </fill>
    <fill>
      <patternFill patternType="gray125"/>
    </fill>
    <fill>
      <patternFill patternType="solid">
        <fgColor rgb="FF008080"/>
        <bgColor indexed="64"/>
      </patternFill>
    </fill>
    <fill>
      <patternFill patternType="solid">
        <fgColor rgb="FFCCE4E0"/>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7"/>
        <bgColor indexed="64"/>
      </patternFill>
    </fill>
    <fill>
      <patternFill patternType="solid">
        <fgColor theme="0"/>
        <bgColor indexed="64"/>
      </patternFill>
    </fill>
    <fill>
      <patternFill patternType="solid">
        <fgColor rgb="FF7030A0"/>
        <bgColor indexed="64"/>
      </patternFill>
    </fill>
    <fill>
      <patternFill patternType="solid">
        <fgColor rgb="FF87BFB6"/>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FF00"/>
        <bgColor indexed="64"/>
      </patternFill>
    </fill>
  </fills>
  <borders count="36">
    <border>
      <left/>
      <right/>
      <top/>
      <bottom/>
      <diagonal/>
    </border>
    <border>
      <left style="medium">
        <color theme="0"/>
      </left>
      <right style="medium">
        <color theme="0"/>
      </right>
      <top style="medium">
        <color theme="0"/>
      </top>
      <bottom style="medium">
        <color theme="0"/>
      </bottom>
      <diagonal/>
    </border>
    <border>
      <left style="medium">
        <color theme="0"/>
      </left>
      <right/>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top style="medium">
        <color theme="0"/>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style="medium">
        <color theme="0"/>
      </left>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right/>
      <top/>
      <bottom style="medium">
        <color theme="0"/>
      </bottom>
      <diagonal/>
    </border>
    <border>
      <left style="mediumDashed">
        <color theme="8" tint="-0.249977111117893"/>
      </left>
      <right style="medium">
        <color theme="0"/>
      </right>
      <top style="mediumDashed">
        <color theme="8" tint="-0.249977111117893"/>
      </top>
      <bottom style="medium">
        <color theme="0"/>
      </bottom>
      <diagonal/>
    </border>
    <border>
      <left style="medium">
        <color theme="0"/>
      </left>
      <right style="medium">
        <color theme="0"/>
      </right>
      <top style="mediumDashed">
        <color theme="8" tint="-0.249977111117893"/>
      </top>
      <bottom style="medium">
        <color theme="0"/>
      </bottom>
      <diagonal/>
    </border>
    <border>
      <left style="medium">
        <color theme="0"/>
      </left>
      <right style="mediumDashed">
        <color theme="8" tint="-0.249977111117893"/>
      </right>
      <top style="mediumDashed">
        <color theme="8" tint="-0.249977111117893"/>
      </top>
      <bottom style="medium">
        <color theme="0"/>
      </bottom>
      <diagonal/>
    </border>
    <border>
      <left style="mediumDashed">
        <color theme="8" tint="-0.249977111117893"/>
      </left>
      <right style="medium">
        <color theme="0"/>
      </right>
      <top style="medium">
        <color theme="0"/>
      </top>
      <bottom style="medium">
        <color theme="0"/>
      </bottom>
      <diagonal/>
    </border>
    <border>
      <left style="medium">
        <color theme="0"/>
      </left>
      <right style="mediumDashed">
        <color theme="8" tint="-0.249977111117893"/>
      </right>
      <top style="medium">
        <color theme="0"/>
      </top>
      <bottom style="medium">
        <color theme="0"/>
      </bottom>
      <diagonal/>
    </border>
    <border>
      <left style="mediumDashed">
        <color theme="8" tint="-0.249977111117893"/>
      </left>
      <right style="medium">
        <color theme="0"/>
      </right>
      <top style="medium">
        <color theme="0"/>
      </top>
      <bottom style="mediumDashed">
        <color theme="8" tint="-0.249977111117893"/>
      </bottom>
      <diagonal/>
    </border>
    <border>
      <left style="medium">
        <color theme="0"/>
      </left>
      <right style="medium">
        <color theme="0"/>
      </right>
      <top style="medium">
        <color theme="0"/>
      </top>
      <bottom style="mediumDashed">
        <color theme="8" tint="-0.249977111117893"/>
      </bottom>
      <diagonal/>
    </border>
    <border>
      <left style="medium">
        <color theme="0"/>
      </left>
      <right style="mediumDashed">
        <color theme="8" tint="-0.249977111117893"/>
      </right>
      <top style="medium">
        <color theme="0"/>
      </top>
      <bottom style="mediumDashed">
        <color theme="8" tint="-0.249977111117893"/>
      </bottom>
      <diagonal/>
    </border>
    <border>
      <left style="mediumDashed">
        <color theme="8" tint="-0.249977111117893"/>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auto="1"/>
      </right>
      <top style="medium">
        <color auto="1"/>
      </top>
      <bottom/>
      <diagonal/>
    </border>
    <border>
      <left style="medium">
        <color indexed="64"/>
      </left>
      <right/>
      <top/>
      <bottom style="medium">
        <color indexed="64"/>
      </bottom>
      <diagonal/>
    </border>
    <border>
      <left/>
      <right style="medium">
        <color auto="1"/>
      </right>
      <top/>
      <bottom style="medium">
        <color auto="1"/>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Dashed">
        <color theme="8" tint="-0.249977111117893"/>
      </right>
      <top/>
      <bottom/>
      <diagonal/>
    </border>
  </borders>
  <cellStyleXfs count="4">
    <xf numFmtId="0" fontId="0" fillId="0" borderId="0"/>
    <xf numFmtId="0" fontId="8" fillId="0" borderId="0" applyNumberFormat="0" applyFill="0" applyBorder="0" applyAlignment="0" applyProtection="0"/>
    <xf numFmtId="0" fontId="20" fillId="0" borderId="0"/>
    <xf numFmtId="9" fontId="20" fillId="0" borderId="0" applyFont="0" applyFill="0" applyBorder="0" applyAlignment="0" applyProtection="0"/>
  </cellStyleXfs>
  <cellXfs count="369">
    <xf numFmtId="0" fontId="0" fillId="0" borderId="0" xfId="0"/>
    <xf numFmtId="0" fontId="2" fillId="0" borderId="0" xfId="0" applyFont="1"/>
    <xf numFmtId="0" fontId="2" fillId="0" borderId="0" xfId="0" applyFont="1" applyAlignment="1">
      <alignment vertical="center"/>
    </xf>
    <xf numFmtId="0" fontId="0" fillId="2" borderId="0" xfId="0" applyFill="1"/>
    <xf numFmtId="0" fontId="0" fillId="0" borderId="0" xfId="0" applyAlignment="1">
      <alignment wrapText="1"/>
    </xf>
    <xf numFmtId="0" fontId="0" fillId="0" borderId="0" xfId="0" applyFill="1"/>
    <xf numFmtId="0" fontId="0" fillId="3" borderId="0" xfId="0" applyFill="1"/>
    <xf numFmtId="0" fontId="0" fillId="5" borderId="0" xfId="0" applyFill="1"/>
    <xf numFmtId="0" fontId="0" fillId="5" borderId="0" xfId="0" applyFill="1" applyAlignment="1">
      <alignment horizontal="center" vertical="center"/>
    </xf>
    <xf numFmtId="0" fontId="1" fillId="4" borderId="1" xfId="0" applyFont="1" applyFill="1" applyBorder="1" applyAlignment="1">
      <alignment vertical="center"/>
    </xf>
    <xf numFmtId="0" fontId="1" fillId="2" borderId="0" xfId="0" applyFont="1" applyFill="1" applyAlignment="1">
      <alignment horizontal="center" vertical="center" wrapText="1"/>
    </xf>
    <xf numFmtId="0" fontId="5" fillId="0" borderId="0" xfId="0" applyFont="1" applyAlignment="1"/>
    <xf numFmtId="0" fontId="0" fillId="4" borderId="0" xfId="0" applyFill="1"/>
    <xf numFmtId="0" fontId="2" fillId="0" borderId="0" xfId="0" applyFont="1" applyAlignment="1">
      <alignment vertical="center" wrapText="1"/>
    </xf>
    <xf numFmtId="0" fontId="2" fillId="0" borderId="0" xfId="0" applyFont="1" applyAlignment="1">
      <alignment wrapText="1"/>
    </xf>
    <xf numFmtId="0" fontId="0" fillId="6" borderId="0" xfId="0" applyFill="1"/>
    <xf numFmtId="0" fontId="2" fillId="0" borderId="0" xfId="0" applyFont="1" applyFill="1" applyAlignment="1">
      <alignment wrapText="1"/>
    </xf>
    <xf numFmtId="0" fontId="0" fillId="0" borderId="0" xfId="0" applyFill="1" applyAlignment="1">
      <alignment wrapText="1"/>
    </xf>
    <xf numFmtId="0" fontId="4" fillId="7" borderId="0" xfId="0" applyFont="1" applyFill="1"/>
    <xf numFmtId="0" fontId="0" fillId="7" borderId="0" xfId="0" applyFill="1"/>
    <xf numFmtId="0" fontId="5" fillId="7" borderId="0" xfId="0" applyFont="1" applyFill="1" applyAlignment="1"/>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1" fillId="8" borderId="0" xfId="0" applyFont="1" applyFill="1"/>
    <xf numFmtId="0" fontId="9" fillId="2" borderId="1" xfId="0" applyFont="1" applyFill="1" applyBorder="1" applyAlignment="1">
      <alignment vertical="center" wrapText="1"/>
    </xf>
    <xf numFmtId="0" fontId="9" fillId="2" borderId="1" xfId="0" applyFont="1" applyFill="1" applyBorder="1" applyAlignment="1">
      <alignment horizontal="left" vertical="center"/>
    </xf>
    <xf numFmtId="0" fontId="6" fillId="7" borderId="0" xfId="0" applyFont="1" applyFill="1"/>
    <xf numFmtId="0" fontId="6" fillId="3" borderId="1" xfId="0" applyFont="1" applyFill="1" applyBorder="1" applyAlignment="1">
      <alignment horizontal="center" vertical="center"/>
    </xf>
    <xf numFmtId="0" fontId="9" fillId="2" borderId="1" xfId="0" applyFont="1" applyFill="1" applyBorder="1"/>
    <xf numFmtId="0" fontId="6" fillId="3" borderId="1" xfId="0" applyFont="1" applyFill="1" applyBorder="1" applyAlignment="1" applyProtection="1">
      <alignment horizontal="center" vertical="center"/>
      <protection locked="0"/>
    </xf>
    <xf numFmtId="0" fontId="6" fillId="0" borderId="0" xfId="0" applyFont="1"/>
    <xf numFmtId="0" fontId="6" fillId="7" borderId="0" xfId="0" applyFont="1" applyFill="1" applyAlignment="1">
      <alignment horizontal="left" vertical="center"/>
    </xf>
    <xf numFmtId="0" fontId="9" fillId="2" borderId="1" xfId="0" applyFont="1" applyFill="1" applyBorder="1" applyAlignment="1">
      <alignment horizontal="left" vertical="center" wrapText="1"/>
    </xf>
    <xf numFmtId="0" fontId="6" fillId="3" borderId="1" xfId="0" applyFont="1" applyFill="1" applyBorder="1" applyAlignment="1" applyProtection="1">
      <alignment horizontal="left" vertical="center"/>
      <protection locked="0"/>
    </xf>
    <xf numFmtId="0" fontId="6" fillId="3" borderId="3" xfId="0" applyFont="1" applyFill="1" applyBorder="1" applyAlignment="1" applyProtection="1">
      <alignment horizontal="left" vertical="center"/>
      <protection locked="0"/>
    </xf>
    <xf numFmtId="0" fontId="10"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3" fillId="7" borderId="0" xfId="0" applyFont="1" applyFill="1"/>
    <xf numFmtId="0" fontId="6" fillId="3" borderId="0" xfId="0" applyFont="1" applyFill="1" applyAlignment="1" applyProtection="1">
      <alignment horizontal="center" vertical="center"/>
      <protection locked="0"/>
    </xf>
    <xf numFmtId="0" fontId="6" fillId="3" borderId="1" xfId="0" applyFont="1" applyFill="1" applyBorder="1" applyProtection="1">
      <protection locked="0"/>
    </xf>
    <xf numFmtId="0" fontId="9" fillId="2" borderId="1" xfId="0" applyFont="1" applyFill="1" applyBorder="1" applyAlignment="1">
      <alignment wrapText="1"/>
    </xf>
    <xf numFmtId="0" fontId="9" fillId="2" borderId="1" xfId="0" applyFont="1" applyFill="1" applyBorder="1" applyAlignment="1">
      <alignment vertical="center"/>
    </xf>
    <xf numFmtId="0" fontId="6" fillId="2" borderId="1" xfId="0" applyFont="1" applyFill="1" applyBorder="1" applyAlignment="1">
      <alignment vertical="center"/>
    </xf>
    <xf numFmtId="0" fontId="9" fillId="4" borderId="1" xfId="0" applyFont="1" applyFill="1" applyBorder="1" applyAlignment="1">
      <alignment vertical="center" wrapText="1"/>
    </xf>
    <xf numFmtId="0" fontId="0" fillId="9" borderId="0" xfId="0" applyFill="1"/>
    <xf numFmtId="0" fontId="9" fillId="2" borderId="1" xfId="0" applyFont="1" applyFill="1" applyBorder="1" applyAlignment="1">
      <alignment vertical="top" wrapText="1"/>
    </xf>
    <xf numFmtId="0" fontId="6" fillId="9" borderId="3" xfId="0" applyFont="1" applyFill="1" applyBorder="1"/>
    <xf numFmtId="0" fontId="9" fillId="2" borderId="6" xfId="0" applyFont="1" applyFill="1" applyBorder="1" applyAlignment="1">
      <alignment vertical="center" wrapText="1"/>
    </xf>
    <xf numFmtId="0" fontId="9" fillId="4" borderId="6" xfId="0" applyFont="1" applyFill="1" applyBorder="1" applyAlignment="1">
      <alignment vertical="center" wrapText="1"/>
    </xf>
    <xf numFmtId="0" fontId="0" fillId="12" borderId="0" xfId="0" applyFill="1"/>
    <xf numFmtId="0" fontId="9" fillId="4" borderId="6" xfId="0" applyFont="1" applyFill="1" applyBorder="1"/>
    <xf numFmtId="0" fontId="10" fillId="0" borderId="0" xfId="0" applyFont="1"/>
    <xf numFmtId="0" fontId="1" fillId="8" borderId="0" xfId="0" applyFont="1" applyFill="1" applyAlignment="1">
      <alignment vertical="center"/>
    </xf>
    <xf numFmtId="165" fontId="6" fillId="10" borderId="1" xfId="0" applyNumberFormat="1" applyFont="1" applyFill="1" applyBorder="1" applyAlignment="1">
      <alignment horizontal="center" vertical="center"/>
    </xf>
    <xf numFmtId="165" fontId="6" fillId="10" borderId="8" xfId="0" applyNumberFormat="1" applyFont="1" applyFill="1" applyBorder="1" applyAlignment="1">
      <alignment horizontal="center" vertical="center"/>
    </xf>
    <xf numFmtId="165" fontId="0" fillId="11" borderId="1" xfId="0" applyNumberFormat="1" applyFill="1" applyBorder="1" applyAlignment="1">
      <alignment horizontal="center" vertical="center"/>
    </xf>
    <xf numFmtId="165" fontId="6" fillId="10" borderId="18" xfId="0" applyNumberFormat="1" applyFont="1" applyFill="1" applyBorder="1" applyAlignment="1">
      <alignment horizontal="center" vertical="center"/>
    </xf>
    <xf numFmtId="165" fontId="6" fillId="10" borderId="20" xfId="0" applyNumberFormat="1" applyFont="1" applyFill="1" applyBorder="1" applyAlignment="1">
      <alignment horizontal="center" vertical="center"/>
    </xf>
    <xf numFmtId="165" fontId="6" fillId="10" borderId="23" xfId="0" applyNumberFormat="1" applyFont="1" applyFill="1" applyBorder="1" applyAlignment="1">
      <alignment horizontal="center" vertical="center"/>
    </xf>
    <xf numFmtId="0" fontId="9" fillId="4" borderId="1" xfId="0" applyFont="1" applyFill="1" applyBorder="1" applyAlignment="1">
      <alignment wrapText="1"/>
    </xf>
    <xf numFmtId="0" fontId="10" fillId="4" borderId="1" xfId="0" applyFont="1" applyFill="1" applyBorder="1" applyAlignment="1">
      <alignment vertical="center" wrapText="1"/>
    </xf>
    <xf numFmtId="165" fontId="6" fillId="5" borderId="1" xfId="0" applyNumberFormat="1" applyFont="1" applyFill="1" applyBorder="1" applyAlignment="1">
      <alignment horizontal="center" vertical="center"/>
    </xf>
    <xf numFmtId="9" fontId="6" fillId="5" borderId="1" xfId="0" applyNumberFormat="1" applyFont="1" applyFill="1" applyBorder="1" applyAlignment="1">
      <alignment horizontal="center" vertical="center"/>
    </xf>
    <xf numFmtId="165" fontId="6" fillId="11" borderId="1" xfId="0" applyNumberFormat="1" applyFont="1" applyFill="1" applyBorder="1" applyAlignment="1">
      <alignment horizontal="center" vertical="center"/>
    </xf>
    <xf numFmtId="14" fontId="6" fillId="3" borderId="1" xfId="0" applyNumberFormat="1" applyFont="1" applyFill="1" applyBorder="1" applyAlignment="1" applyProtection="1">
      <alignment horizontal="center" vertical="center"/>
      <protection locked="0"/>
    </xf>
    <xf numFmtId="0" fontId="6" fillId="3" borderId="0" xfId="0" applyFont="1" applyFill="1" applyProtection="1">
      <protection locked="0"/>
    </xf>
    <xf numFmtId="164" fontId="6" fillId="3" borderId="1" xfId="0" applyNumberFormat="1" applyFont="1" applyFill="1" applyBorder="1" applyAlignment="1" applyProtection="1">
      <alignment horizontal="center" vertical="center"/>
      <protection locked="0"/>
    </xf>
    <xf numFmtId="165" fontId="6" fillId="3" borderId="16" xfId="0" applyNumberFormat="1" applyFont="1" applyFill="1" applyBorder="1" applyAlignment="1" applyProtection="1">
      <alignment horizontal="center" vertical="center"/>
      <protection locked="0"/>
    </xf>
    <xf numFmtId="165" fontId="6" fillId="3" borderId="17" xfId="0" applyNumberFormat="1" applyFont="1" applyFill="1" applyBorder="1" applyAlignment="1" applyProtection="1">
      <alignment horizontal="center" vertical="center"/>
      <protection locked="0"/>
    </xf>
    <xf numFmtId="165" fontId="6" fillId="3" borderId="19" xfId="0" applyNumberFormat="1" applyFont="1" applyFill="1" applyBorder="1" applyAlignment="1" applyProtection="1">
      <alignment horizontal="center" vertical="center"/>
      <protection locked="0"/>
    </xf>
    <xf numFmtId="165" fontId="6" fillId="3" borderId="1" xfId="0" applyNumberFormat="1" applyFont="1" applyFill="1" applyBorder="1" applyAlignment="1" applyProtection="1">
      <alignment horizontal="center" vertical="center"/>
      <protection locked="0"/>
    </xf>
    <xf numFmtId="164" fontId="6" fillId="3" borderId="19" xfId="0" applyNumberFormat="1" applyFont="1" applyFill="1" applyBorder="1" applyAlignment="1" applyProtection="1">
      <alignment horizontal="center" vertical="center"/>
      <protection locked="0"/>
    </xf>
    <xf numFmtId="165" fontId="6" fillId="3" borderId="21" xfId="0" applyNumberFormat="1" applyFont="1" applyFill="1" applyBorder="1" applyAlignment="1" applyProtection="1">
      <alignment horizontal="center" vertical="center"/>
      <protection locked="0"/>
    </xf>
    <xf numFmtId="165" fontId="6" fillId="3" borderId="22" xfId="0" applyNumberFormat="1" applyFont="1" applyFill="1" applyBorder="1" applyAlignment="1" applyProtection="1">
      <alignment horizontal="center" vertical="center"/>
      <protection locked="0"/>
    </xf>
    <xf numFmtId="165" fontId="6" fillId="3" borderId="8" xfId="0" applyNumberFormat="1" applyFont="1" applyFill="1" applyBorder="1" applyAlignment="1" applyProtection="1">
      <alignment horizontal="center" vertical="center"/>
      <protection locked="0"/>
    </xf>
    <xf numFmtId="164" fontId="6" fillId="3" borderId="6"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center" vertical="center"/>
      <protection locked="0"/>
    </xf>
    <xf numFmtId="0" fontId="6" fillId="3" borderId="6" xfId="0" applyFont="1" applyFill="1" applyBorder="1" applyAlignment="1" applyProtection="1">
      <alignment horizontal="center" vertical="center"/>
      <protection locked="0"/>
    </xf>
    <xf numFmtId="0" fontId="6" fillId="0" borderId="0" xfId="0" applyFont="1" applyAlignment="1">
      <alignment horizontal="left" vertical="center" wrapText="1"/>
    </xf>
    <xf numFmtId="0" fontId="9" fillId="4" borderId="1" xfId="0" applyFont="1" applyFill="1" applyBorder="1" applyAlignment="1">
      <alignment horizontal="left" vertical="center" wrapText="1"/>
    </xf>
    <xf numFmtId="0" fontId="6" fillId="3" borderId="1" xfId="0" applyFont="1" applyFill="1" applyBorder="1"/>
    <xf numFmtId="0" fontId="9" fillId="2" borderId="1" xfId="0" applyFont="1" applyFill="1" applyBorder="1" applyAlignment="1">
      <alignment horizontal="center" vertical="center"/>
    </xf>
    <xf numFmtId="0" fontId="6" fillId="5"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6" fillId="11" borderId="0" xfId="0" applyFont="1" applyFill="1" applyAlignment="1">
      <alignment horizontal="center" vertical="center"/>
    </xf>
    <xf numFmtId="0" fontId="9" fillId="4" borderId="7" xfId="0" applyFont="1" applyFill="1" applyBorder="1" applyAlignment="1">
      <alignment horizontal="left" vertical="center" wrapText="1"/>
    </xf>
    <xf numFmtId="0" fontId="6" fillId="14" borderId="25" xfId="0" applyFont="1" applyFill="1" applyBorder="1" applyAlignment="1">
      <alignment horizontal="center" vertical="center"/>
    </xf>
    <xf numFmtId="0" fontId="6" fillId="15" borderId="25" xfId="0" applyFont="1" applyFill="1" applyBorder="1" applyAlignment="1">
      <alignment horizontal="center" vertical="center"/>
    </xf>
    <xf numFmtId="0" fontId="6" fillId="16" borderId="25" xfId="0" applyFont="1" applyFill="1" applyBorder="1" applyAlignment="1">
      <alignment horizontal="center" vertical="center"/>
    </xf>
    <xf numFmtId="0" fontId="6" fillId="0" borderId="25" xfId="0" applyFont="1" applyBorder="1" applyAlignment="1">
      <alignment horizontal="center" vertical="center"/>
    </xf>
    <xf numFmtId="0" fontId="6" fillId="7" borderId="0" xfId="0" applyFont="1" applyFill="1" applyAlignment="1">
      <alignment horizontal="left" vertical="center" wrapText="1"/>
    </xf>
    <xf numFmtId="0" fontId="6" fillId="7" borderId="0" xfId="0" applyFont="1" applyFill="1" applyAlignment="1">
      <alignment horizontal="center" vertical="center"/>
    </xf>
    <xf numFmtId="0" fontId="9" fillId="8" borderId="0" xfId="0" applyFont="1" applyFill="1" applyAlignment="1">
      <alignment horizontal="center" vertical="center" wrapText="1"/>
    </xf>
    <xf numFmtId="0" fontId="9" fillId="2" borderId="0" xfId="0" applyFont="1" applyFill="1" applyAlignment="1">
      <alignment horizontal="center" vertical="center"/>
    </xf>
    <xf numFmtId="0" fontId="6" fillId="11" borderId="6" xfId="0" applyFont="1" applyFill="1" applyBorder="1" applyAlignment="1">
      <alignment horizontal="center" vertical="center"/>
    </xf>
    <xf numFmtId="0" fontId="6" fillId="11" borderId="1" xfId="0" applyFont="1" applyFill="1" applyBorder="1" applyAlignment="1">
      <alignment horizontal="center" vertical="center"/>
    </xf>
    <xf numFmtId="0" fontId="9" fillId="2" borderId="1" xfId="0" applyFont="1" applyFill="1" applyBorder="1" applyAlignment="1">
      <alignment horizontal="left" vertical="top" wrapText="1"/>
    </xf>
    <xf numFmtId="0" fontId="9" fillId="2" borderId="0" xfId="0" applyFont="1" applyFill="1" applyAlignment="1">
      <alignment horizontal="center" vertical="center" wrapText="1"/>
    </xf>
    <xf numFmtId="0" fontId="9" fillId="0" borderId="0" xfId="0" applyFont="1" applyFill="1" applyAlignment="1">
      <alignment horizontal="center" vertical="center" wrapText="1"/>
    </xf>
    <xf numFmtId="0" fontId="9" fillId="14" borderId="1" xfId="0" applyFont="1" applyFill="1" applyBorder="1"/>
    <xf numFmtId="0" fontId="6" fillId="17" borderId="3" xfId="0" applyFont="1" applyFill="1" applyBorder="1"/>
    <xf numFmtId="0" fontId="6" fillId="17" borderId="9" xfId="0" applyFont="1" applyFill="1" applyBorder="1"/>
    <xf numFmtId="0" fontId="6" fillId="17" borderId="4" xfId="0" applyFont="1" applyFill="1" applyBorder="1"/>
    <xf numFmtId="14" fontId="6" fillId="3" borderId="1" xfId="0" applyNumberFormat="1" applyFont="1" applyFill="1" applyBorder="1" applyProtection="1">
      <protection locked="0"/>
    </xf>
    <xf numFmtId="0" fontId="6" fillId="3" borderId="1" xfId="0" applyFont="1" applyFill="1" applyBorder="1" applyAlignment="1">
      <alignment wrapText="1"/>
    </xf>
    <xf numFmtId="0" fontId="17" fillId="3" borderId="1" xfId="0" applyFont="1" applyFill="1" applyBorder="1" applyAlignment="1">
      <alignment vertical="center" wrapText="1"/>
    </xf>
    <xf numFmtId="0" fontId="6" fillId="3" borderId="1" xfId="0" applyFont="1" applyFill="1" applyBorder="1" applyAlignment="1">
      <alignment vertical="center" wrapText="1"/>
    </xf>
    <xf numFmtId="0" fontId="17"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7" borderId="9" xfId="0" applyFont="1" applyFill="1" applyBorder="1" applyAlignment="1">
      <alignment wrapText="1"/>
    </xf>
    <xf numFmtId="0" fontId="6" fillId="3" borderId="1" xfId="0" applyFont="1" applyFill="1" applyBorder="1" applyAlignment="1">
      <alignment horizontal="left" vertical="top"/>
    </xf>
    <xf numFmtId="0" fontId="6" fillId="17" borderId="4" xfId="0" applyFont="1" applyFill="1" applyBorder="1" applyAlignment="1">
      <alignment horizontal="left" vertical="top"/>
    </xf>
    <xf numFmtId="0" fontId="9" fillId="7" borderId="0" xfId="0" applyFont="1" applyFill="1" applyAlignment="1">
      <alignment horizontal="center" vertical="center" wrapText="1"/>
    </xf>
    <xf numFmtId="0" fontId="6" fillId="3" borderId="1" xfId="0" applyFont="1" applyFill="1" applyBorder="1" applyAlignment="1" applyProtection="1">
      <alignment wrapText="1"/>
      <protection locked="0"/>
    </xf>
    <xf numFmtId="0" fontId="6" fillId="3" borderId="1" xfId="0" applyFont="1" applyFill="1" applyBorder="1" applyAlignment="1" applyProtection="1">
      <alignment horizontal="left" vertical="top"/>
      <protection locked="0"/>
    </xf>
    <xf numFmtId="0" fontId="6" fillId="0" borderId="0" xfId="0" applyFont="1" applyBorder="1"/>
    <xf numFmtId="0" fontId="9" fillId="8" borderId="0" xfId="0" applyFont="1" applyFill="1" applyAlignment="1">
      <alignment vertical="top"/>
    </xf>
    <xf numFmtId="0" fontId="9" fillId="7" borderId="0" xfId="0" applyFont="1" applyFill="1" applyAlignment="1">
      <alignment vertical="top"/>
    </xf>
    <xf numFmtId="14" fontId="6" fillId="3" borderId="1" xfId="0" applyNumberFormat="1" applyFont="1" applyFill="1" applyBorder="1"/>
    <xf numFmtId="0" fontId="6" fillId="3" borderId="1" xfId="0" applyNumberFormat="1" applyFont="1" applyFill="1" applyBorder="1"/>
    <xf numFmtId="0" fontId="17" fillId="3" borderId="1" xfId="0" applyFont="1" applyFill="1" applyBorder="1" applyAlignment="1">
      <alignment vertical="top" wrapText="1"/>
    </xf>
    <xf numFmtId="0" fontId="6" fillId="0" borderId="13" xfId="0" applyFont="1" applyFill="1" applyBorder="1" applyAlignment="1"/>
    <xf numFmtId="0" fontId="6" fillId="0" borderId="15" xfId="0" applyFont="1" applyFill="1" applyBorder="1" applyAlignment="1"/>
    <xf numFmtId="0" fontId="6" fillId="0" borderId="14" xfId="0" applyFont="1" applyFill="1" applyBorder="1" applyAlignment="1"/>
    <xf numFmtId="14" fontId="6" fillId="3" borderId="1" xfId="0" applyNumberFormat="1" applyFont="1" applyFill="1" applyBorder="1" applyAlignment="1">
      <alignment horizontal="center" vertical="center"/>
    </xf>
    <xf numFmtId="0" fontId="6" fillId="3" borderId="12" xfId="0" applyFont="1" applyFill="1" applyBorder="1" applyAlignment="1">
      <alignment horizontal="left" vertical="top"/>
    </xf>
    <xf numFmtId="0" fontId="6" fillId="3" borderId="5" xfId="0" applyFont="1" applyFill="1" applyBorder="1" applyAlignment="1">
      <alignment horizontal="left" vertical="top"/>
    </xf>
    <xf numFmtId="0" fontId="6" fillId="3" borderId="10" xfId="0" applyFont="1" applyFill="1" applyBorder="1" applyAlignment="1">
      <alignment horizontal="left" vertical="top"/>
    </xf>
    <xf numFmtId="0" fontId="6" fillId="3" borderId="2" xfId="0" applyFont="1" applyFill="1" applyBorder="1" applyAlignment="1">
      <alignment horizontal="left" vertical="top"/>
    </xf>
    <xf numFmtId="0" fontId="6" fillId="3" borderId="0" xfId="0" applyFont="1" applyFill="1" applyBorder="1" applyAlignment="1">
      <alignment horizontal="left" vertical="top"/>
    </xf>
    <xf numFmtId="0" fontId="6" fillId="3" borderId="11" xfId="0" applyFont="1" applyFill="1" applyBorder="1" applyAlignment="1">
      <alignment horizontal="left" vertical="top"/>
    </xf>
    <xf numFmtId="0" fontId="6" fillId="3" borderId="13" xfId="0" applyFont="1" applyFill="1" applyBorder="1" applyAlignment="1">
      <alignment horizontal="left" vertical="top"/>
    </xf>
    <xf numFmtId="0" fontId="6" fillId="3" borderId="15" xfId="0" applyFont="1" applyFill="1" applyBorder="1" applyAlignment="1">
      <alignment horizontal="left" vertical="top"/>
    </xf>
    <xf numFmtId="0" fontId="6" fillId="3" borderId="14" xfId="0" applyFont="1" applyFill="1" applyBorder="1" applyAlignment="1">
      <alignment horizontal="left" vertical="top"/>
    </xf>
    <xf numFmtId="0" fontId="2" fillId="0" borderId="0" xfId="0" applyFont="1" applyAlignment="1">
      <alignment vertical="top"/>
    </xf>
    <xf numFmtId="0" fontId="10" fillId="7" borderId="0" xfId="0" applyFont="1" applyFill="1"/>
    <xf numFmtId="0" fontId="10" fillId="7" borderId="0" xfId="0" applyFont="1" applyFill="1" applyAlignment="1">
      <alignment vertical="top" wrapText="1"/>
    </xf>
    <xf numFmtId="0" fontId="6" fillId="7" borderId="0" xfId="0" applyFont="1" applyFill="1" applyAlignment="1">
      <alignment wrapText="1"/>
    </xf>
    <xf numFmtId="0" fontId="19" fillId="7" borderId="0" xfId="0" applyFont="1" applyFill="1"/>
    <xf numFmtId="0" fontId="10" fillId="0" borderId="0" xfId="0" applyFont="1" applyAlignment="1">
      <alignment wrapText="1"/>
    </xf>
    <xf numFmtId="0" fontId="6" fillId="3" borderId="3" xfId="0" applyFont="1" applyFill="1" applyBorder="1" applyAlignment="1" applyProtection="1">
      <alignment horizontal="left" vertical="center"/>
      <protection locked="0"/>
    </xf>
    <xf numFmtId="14" fontId="0" fillId="0" borderId="0" xfId="0" applyNumberFormat="1"/>
    <xf numFmtId="0" fontId="21" fillId="18" borderId="0" xfId="0" applyFont="1" applyFill="1" applyAlignment="1" applyProtection="1">
      <alignment horizontal="left" vertical="center" wrapText="1"/>
    </xf>
    <xf numFmtId="166" fontId="20" fillId="0" borderId="0" xfId="3" applyNumberFormat="1" applyFont="1" applyFill="1" applyAlignment="1" applyProtection="1">
      <alignment horizontal="left" vertical="center" wrapText="1"/>
    </xf>
    <xf numFmtId="0" fontId="21" fillId="0" borderId="0" xfId="0" applyFont="1" applyFill="1" applyAlignment="1" applyProtection="1">
      <alignment horizontal="left" vertical="center" wrapText="1"/>
    </xf>
    <xf numFmtId="9" fontId="20" fillId="0" borderId="0" xfId="3" applyFont="1" applyFill="1" applyProtection="1"/>
    <xf numFmtId="0" fontId="22" fillId="0" borderId="0" xfId="0" applyFont="1" applyFill="1" applyAlignment="1" applyProtection="1">
      <alignment horizontal="left" vertical="center" wrapText="1"/>
    </xf>
    <xf numFmtId="9" fontId="20" fillId="0" borderId="0" xfId="3" applyFont="1" applyProtection="1"/>
    <xf numFmtId="0" fontId="6" fillId="0" borderId="0" xfId="0" applyFont="1" applyAlignment="1" applyProtection="1">
      <alignment horizontal="left" vertical="center" wrapText="1"/>
    </xf>
    <xf numFmtId="0" fontId="6" fillId="0" borderId="0" xfId="0" applyFont="1" applyProtection="1"/>
    <xf numFmtId="0" fontId="6" fillId="0" borderId="0" xfId="0" applyFont="1" applyFill="1" applyAlignment="1" applyProtection="1">
      <alignment horizontal="left" vertical="center" wrapText="1"/>
    </xf>
    <xf numFmtId="0" fontId="6" fillId="0" borderId="0" xfId="0" applyFont="1" applyFill="1" applyBorder="1" applyAlignment="1" applyProtection="1">
      <alignment horizontal="left" vertical="center" wrapText="1"/>
    </xf>
    <xf numFmtId="14" fontId="6" fillId="0" borderId="0" xfId="0" applyNumberFormat="1" applyFont="1" applyFill="1" applyAlignment="1" applyProtection="1">
      <alignment vertical="center"/>
    </xf>
    <xf numFmtId="14" fontId="6" fillId="0" borderId="26" xfId="0" applyNumberFormat="1" applyFont="1" applyFill="1" applyBorder="1" applyAlignment="1" applyProtection="1">
      <alignment horizontal="left" vertical="center" wrapText="1"/>
    </xf>
    <xf numFmtId="0" fontId="6" fillId="0" borderId="27" xfId="0" applyFont="1" applyFill="1" applyBorder="1" applyAlignment="1" applyProtection="1">
      <alignment horizontal="left" vertical="center" wrapText="1"/>
    </xf>
    <xf numFmtId="14" fontId="6" fillId="0" borderId="28" xfId="0" applyNumberFormat="1" applyFont="1" applyFill="1" applyBorder="1" applyAlignment="1" applyProtection="1">
      <alignment horizontal="left" vertical="center" wrapText="1"/>
    </xf>
    <xf numFmtId="0" fontId="6" fillId="0" borderId="29" xfId="0" applyFont="1" applyFill="1" applyBorder="1" applyAlignment="1" applyProtection="1">
      <alignment horizontal="left" vertical="center" wrapText="1"/>
    </xf>
    <xf numFmtId="14" fontId="6" fillId="0" borderId="30" xfId="0" applyNumberFormat="1" applyFont="1" applyFill="1" applyBorder="1" applyAlignment="1" applyProtection="1">
      <alignment horizontal="left" vertical="center" wrapText="1"/>
    </xf>
    <xf numFmtId="0" fontId="6" fillId="0" borderId="31" xfId="0" applyFont="1" applyFill="1" applyBorder="1" applyAlignment="1" applyProtection="1">
      <alignment horizontal="left" vertical="center" wrapText="1"/>
    </xf>
    <xf numFmtId="0" fontId="6" fillId="0" borderId="0" xfId="0" applyFont="1" applyFill="1" applyBorder="1" applyAlignment="1" applyProtection="1">
      <alignment vertical="center" wrapText="1"/>
    </xf>
    <xf numFmtId="0" fontId="6" fillId="0" borderId="0" xfId="0" applyFont="1" applyFill="1" applyProtection="1"/>
    <xf numFmtId="14" fontId="6" fillId="0" borderId="0" xfId="0" applyNumberFormat="1" applyFont="1" applyFill="1" applyAlignment="1" applyProtection="1">
      <alignment vertical="center" wrapText="1"/>
    </xf>
    <xf numFmtId="14" fontId="6" fillId="0" borderId="0" xfId="0" applyNumberFormat="1" applyFont="1" applyFill="1" applyAlignment="1" applyProtection="1">
      <alignment horizontal="left" vertical="center" wrapText="1"/>
    </xf>
    <xf numFmtId="0" fontId="6" fillId="0" borderId="0" xfId="0" applyFont="1" applyFill="1" applyAlignment="1" applyProtection="1">
      <alignment vertical="center" wrapText="1"/>
    </xf>
    <xf numFmtId="0" fontId="6" fillId="0" borderId="0" xfId="0" applyFont="1" applyAlignment="1" applyProtection="1">
      <alignment vertical="center" wrapText="1"/>
    </xf>
    <xf numFmtId="0" fontId="20" fillId="0" borderId="0" xfId="0" applyFont="1" applyFill="1" applyAlignment="1" applyProtection="1">
      <alignment horizontal="left" vertical="center" wrapText="1"/>
    </xf>
    <xf numFmtId="0" fontId="23" fillId="0" borderId="0" xfId="0" applyFont="1" applyFill="1" applyAlignment="1" applyProtection="1">
      <alignment horizontal="left" vertical="center" wrapText="1"/>
    </xf>
    <xf numFmtId="0" fontId="24" fillId="0" borderId="0" xfId="0" applyFont="1" applyFill="1" applyAlignment="1" applyProtection="1">
      <alignment horizontal="left" vertical="center" wrapText="1"/>
    </xf>
    <xf numFmtId="0" fontId="25" fillId="0" borderId="0" xfId="0" applyFont="1" applyFill="1" applyBorder="1" applyAlignment="1" applyProtection="1">
      <alignment wrapText="1"/>
    </xf>
    <xf numFmtId="0" fontId="26" fillId="0" borderId="0" xfId="0" applyFont="1" applyFill="1" applyBorder="1" applyAlignment="1"/>
    <xf numFmtId="14" fontId="25" fillId="0" borderId="0" xfId="0" applyNumberFormat="1" applyFont="1" applyFill="1" applyBorder="1" applyAlignment="1" applyProtection="1">
      <alignment wrapText="1"/>
    </xf>
    <xf numFmtId="0" fontId="27" fillId="0" borderId="0" xfId="0" applyFont="1" applyFill="1" applyBorder="1" applyAlignment="1" applyProtection="1">
      <alignment wrapText="1"/>
    </xf>
    <xf numFmtId="0" fontId="28" fillId="0" borderId="0" xfId="0" applyFont="1" applyFill="1" applyBorder="1" applyAlignment="1"/>
    <xf numFmtId="0" fontId="28" fillId="0" borderId="0" xfId="0" applyFont="1" applyFill="1" applyBorder="1" applyAlignment="1">
      <alignment wrapText="1"/>
    </xf>
    <xf numFmtId="0" fontId="9" fillId="4" borderId="1" xfId="0" applyFont="1" applyFill="1" applyBorder="1" applyAlignment="1">
      <alignment horizontal="left" vertical="center"/>
    </xf>
    <xf numFmtId="0" fontId="6" fillId="5" borderId="1" xfId="0" applyFont="1" applyFill="1" applyBorder="1" applyAlignment="1">
      <alignment horizontal="left" vertical="center"/>
    </xf>
    <xf numFmtId="0" fontId="9" fillId="4" borderId="0" xfId="0" applyFont="1" applyFill="1"/>
    <xf numFmtId="165" fontId="6" fillId="3" borderId="6" xfId="0" applyNumberFormat="1" applyFont="1" applyFill="1" applyBorder="1" applyAlignment="1" applyProtection="1">
      <alignment horizontal="center" vertical="center"/>
      <protection locked="0"/>
    </xf>
    <xf numFmtId="0" fontId="10" fillId="2" borderId="0" xfId="0" applyFont="1" applyFill="1" applyAlignment="1">
      <alignment vertical="center"/>
    </xf>
    <xf numFmtId="0" fontId="9" fillId="0" borderId="0" xfId="0" applyFont="1" applyFill="1" applyBorder="1" applyAlignment="1">
      <alignment vertical="center"/>
    </xf>
    <xf numFmtId="0" fontId="6" fillId="0" borderId="0" xfId="0" applyFont="1" applyFill="1"/>
    <xf numFmtId="0" fontId="6" fillId="9" borderId="1" xfId="0" applyFont="1" applyFill="1" applyBorder="1" applyAlignment="1">
      <alignment vertical="center" wrapText="1"/>
    </xf>
    <xf numFmtId="0" fontId="6" fillId="7" borderId="12" xfId="0" applyFont="1" applyFill="1" applyBorder="1" applyAlignment="1" applyProtection="1">
      <alignment horizontal="center" vertical="center"/>
      <protection locked="0"/>
    </xf>
    <xf numFmtId="0" fontId="9" fillId="7" borderId="0" xfId="0" applyFont="1" applyFill="1" applyBorder="1" applyAlignment="1">
      <alignment horizontal="center" vertical="center" wrapText="1"/>
    </xf>
    <xf numFmtId="0" fontId="6" fillId="7" borderId="5" xfId="0" applyFont="1" applyFill="1" applyBorder="1" applyAlignment="1">
      <alignment horizontal="left" vertical="center"/>
    </xf>
    <xf numFmtId="0" fontId="6" fillId="7" borderId="5" xfId="0" applyFont="1" applyFill="1" applyBorder="1" applyAlignment="1" applyProtection="1">
      <alignment horizontal="center" vertical="center"/>
      <protection locked="0"/>
    </xf>
    <xf numFmtId="0" fontId="9" fillId="7" borderId="5" xfId="0" applyFont="1" applyFill="1" applyBorder="1" applyAlignment="1">
      <alignment vertical="center" wrapText="1"/>
    </xf>
    <xf numFmtId="0" fontId="6" fillId="7" borderId="10" xfId="0" applyFont="1" applyFill="1" applyBorder="1" applyAlignment="1" applyProtection="1">
      <alignment horizontal="center" vertical="center"/>
      <protection locked="0"/>
    </xf>
    <xf numFmtId="0" fontId="9" fillId="7" borderId="0" xfId="0" applyFont="1" applyFill="1" applyBorder="1" applyAlignment="1">
      <alignment vertical="center"/>
    </xf>
    <xf numFmtId="0" fontId="13" fillId="3" borderId="3" xfId="0" applyFont="1" applyFill="1" applyBorder="1" applyAlignment="1" applyProtection="1">
      <alignment horizontal="center" vertical="center"/>
      <protection locked="0"/>
    </xf>
    <xf numFmtId="0" fontId="13" fillId="9" borderId="1" xfId="0" applyFont="1" applyFill="1" applyBorder="1" applyAlignment="1">
      <alignment horizontal="left" vertical="center"/>
    </xf>
    <xf numFmtId="0" fontId="13" fillId="3" borderId="1" xfId="0" applyFont="1" applyFill="1" applyBorder="1" applyAlignment="1" applyProtection="1">
      <alignment horizontal="center" vertical="center"/>
      <protection locked="0"/>
    </xf>
    <xf numFmtId="0" fontId="10" fillId="2" borderId="1" xfId="0" applyFont="1" applyFill="1" applyBorder="1" applyAlignment="1">
      <alignment vertical="center" wrapText="1"/>
    </xf>
    <xf numFmtId="0" fontId="10" fillId="2" borderId="8" xfId="0" applyFont="1" applyFill="1" applyBorder="1" applyAlignment="1">
      <alignment vertical="center"/>
    </xf>
    <xf numFmtId="0" fontId="13" fillId="3" borderId="6" xfId="0" applyFont="1" applyFill="1" applyBorder="1" applyAlignment="1" applyProtection="1">
      <alignment horizontal="center" vertical="center"/>
      <protection locked="0"/>
    </xf>
    <xf numFmtId="0" fontId="13" fillId="9" borderId="6" xfId="0" applyFont="1" applyFill="1" applyBorder="1" applyAlignment="1">
      <alignment horizontal="left" vertical="center"/>
    </xf>
    <xf numFmtId="0" fontId="10" fillId="2" borderId="6" xfId="0" applyFont="1" applyFill="1" applyBorder="1" applyAlignment="1">
      <alignment vertical="center" wrapText="1"/>
    </xf>
    <xf numFmtId="0" fontId="0" fillId="0" borderId="0" xfId="0" applyAlignment="1">
      <alignment horizontal="left" vertical="top" wrapText="1"/>
    </xf>
    <xf numFmtId="0" fontId="6" fillId="7" borderId="1" xfId="0" applyFont="1" applyFill="1" applyBorder="1"/>
    <xf numFmtId="165" fontId="11" fillId="3" borderId="16" xfId="0" applyNumberFormat="1" applyFont="1" applyFill="1" applyBorder="1" applyAlignment="1" applyProtection="1">
      <alignment horizontal="center" vertical="center"/>
      <protection locked="0"/>
    </xf>
    <xf numFmtId="165" fontId="11" fillId="3" borderId="18" xfId="0" applyNumberFormat="1" applyFont="1" applyFill="1" applyBorder="1" applyAlignment="1" applyProtection="1">
      <alignment horizontal="center" vertical="center"/>
      <protection locked="0"/>
    </xf>
    <xf numFmtId="165" fontId="11" fillId="3" borderId="19" xfId="0" applyNumberFormat="1" applyFont="1" applyFill="1" applyBorder="1" applyAlignment="1" applyProtection="1">
      <alignment horizontal="center" vertical="center"/>
      <protection locked="0"/>
    </xf>
    <xf numFmtId="165" fontId="11" fillId="3" borderId="20" xfId="0" applyNumberFormat="1" applyFont="1" applyFill="1" applyBorder="1" applyAlignment="1" applyProtection="1">
      <alignment horizontal="center" vertical="center"/>
      <protection locked="0"/>
    </xf>
    <xf numFmtId="164" fontId="11" fillId="3" borderId="19" xfId="0" applyNumberFormat="1" applyFont="1" applyFill="1" applyBorder="1" applyAlignment="1" applyProtection="1">
      <alignment horizontal="center" vertical="center"/>
      <protection locked="0"/>
    </xf>
    <xf numFmtId="165" fontId="11" fillId="3" borderId="21" xfId="0" applyNumberFormat="1" applyFont="1" applyFill="1" applyBorder="1" applyAlignment="1" applyProtection="1">
      <alignment horizontal="center" vertical="center"/>
      <protection locked="0"/>
    </xf>
    <xf numFmtId="165" fontId="11" fillId="3" borderId="23" xfId="0" applyNumberFormat="1" applyFont="1" applyFill="1" applyBorder="1" applyAlignment="1" applyProtection="1">
      <alignment horizontal="center" vertical="center"/>
      <protection locked="0"/>
    </xf>
    <xf numFmtId="165" fontId="11" fillId="3" borderId="8" xfId="0" applyNumberFormat="1" applyFont="1" applyFill="1" applyBorder="1" applyAlignment="1" applyProtection="1">
      <alignment horizontal="center" vertical="center"/>
      <protection locked="0"/>
    </xf>
    <xf numFmtId="165" fontId="11" fillId="3" borderId="1" xfId="0" applyNumberFormat="1" applyFont="1" applyFill="1" applyBorder="1" applyAlignment="1" applyProtection="1">
      <alignment horizontal="center" vertical="center"/>
      <protection locked="0"/>
    </xf>
    <xf numFmtId="0" fontId="2" fillId="0" borderId="0" xfId="0" applyFont="1" applyAlignment="1">
      <alignment horizontal="left" vertical="top"/>
    </xf>
    <xf numFmtId="0" fontId="2" fillId="0" borderId="0" xfId="0" applyFont="1" applyAlignment="1">
      <alignment horizontal="left" vertical="top" wrapText="1"/>
    </xf>
    <xf numFmtId="0" fontId="19" fillId="7" borderId="0" xfId="0" applyFont="1" applyFill="1" applyAlignment="1">
      <alignment vertical="center"/>
    </xf>
    <xf numFmtId="0" fontId="10" fillId="7" borderId="0" xfId="0" applyFont="1" applyFill="1" applyAlignment="1">
      <alignment wrapText="1"/>
    </xf>
    <xf numFmtId="0" fontId="10" fillId="8" borderId="1" xfId="0" applyFont="1" applyFill="1" applyBorder="1" applyAlignment="1">
      <alignment vertical="center" wrapText="1"/>
    </xf>
    <xf numFmtId="0" fontId="9" fillId="8" borderId="1" xfId="0" applyFont="1" applyFill="1" applyBorder="1" applyAlignment="1">
      <alignment vertical="center" wrapText="1"/>
    </xf>
    <xf numFmtId="0" fontId="9" fillId="8" borderId="3" xfId="0" applyFont="1" applyFill="1" applyBorder="1" applyAlignment="1">
      <alignment horizontal="left" vertical="center" wrapText="1"/>
    </xf>
    <xf numFmtId="165" fontId="6" fillId="8" borderId="1" xfId="0" applyNumberFormat="1" applyFont="1" applyFill="1" applyBorder="1" applyAlignment="1">
      <alignment horizontal="center" vertical="center"/>
    </xf>
    <xf numFmtId="0" fontId="9" fillId="8" borderId="3" xfId="0" applyFont="1" applyFill="1" applyBorder="1" applyAlignment="1">
      <alignment horizontal="left" vertical="center"/>
    </xf>
    <xf numFmtId="0" fontId="29" fillId="9" borderId="1" xfId="0" applyFont="1" applyFill="1" applyBorder="1" applyAlignment="1">
      <alignment horizontal="left" vertical="center" wrapText="1"/>
    </xf>
    <xf numFmtId="0" fontId="9" fillId="2" borderId="11" xfId="0" applyFont="1" applyFill="1" applyBorder="1" applyAlignment="1">
      <alignment vertical="center" wrapText="1"/>
    </xf>
    <xf numFmtId="0" fontId="9" fillId="2" borderId="2" xfId="0" applyFont="1" applyFill="1" applyBorder="1" applyAlignment="1">
      <alignment vertical="center" wrapText="1"/>
    </xf>
    <xf numFmtId="165" fontId="6" fillId="3" borderId="3" xfId="0" applyNumberFormat="1" applyFont="1" applyFill="1" applyBorder="1" applyAlignment="1" applyProtection="1">
      <alignment horizontal="center" vertical="center"/>
      <protection locked="0"/>
    </xf>
    <xf numFmtId="0" fontId="6" fillId="9" borderId="3" xfId="0" applyFont="1" applyFill="1" applyBorder="1" applyAlignment="1">
      <alignment horizontal="left" vertical="center"/>
    </xf>
    <xf numFmtId="0" fontId="6" fillId="9" borderId="1" xfId="0" applyFont="1" applyFill="1" applyBorder="1" applyAlignment="1">
      <alignment horizontal="left" vertical="center"/>
    </xf>
    <xf numFmtId="0" fontId="9" fillId="4" borderId="6" xfId="0" applyFont="1" applyFill="1" applyBorder="1" applyAlignment="1">
      <alignment horizontal="left" vertical="center"/>
    </xf>
    <xf numFmtId="165" fontId="6" fillId="10" borderId="3" xfId="0" applyNumberFormat="1" applyFont="1" applyFill="1" applyBorder="1" applyAlignment="1">
      <alignment horizontal="center" vertical="center"/>
    </xf>
    <xf numFmtId="0" fontId="0" fillId="0" borderId="0" xfId="0" applyFill="1" applyBorder="1"/>
    <xf numFmtId="0" fontId="0" fillId="7" borderId="0" xfId="0" applyFill="1" applyBorder="1"/>
    <xf numFmtId="165" fontId="6" fillId="7" borderId="0" xfId="0" applyNumberFormat="1" applyFont="1" applyFill="1" applyBorder="1" applyAlignment="1">
      <alignment horizontal="center" vertical="center"/>
    </xf>
    <xf numFmtId="0" fontId="10" fillId="7" borderId="9" xfId="0" applyFont="1" applyFill="1" applyBorder="1" applyAlignment="1">
      <alignment horizontal="left" wrapText="1"/>
    </xf>
    <xf numFmtId="0" fontId="10" fillId="7" borderId="2" xfId="0" applyFont="1" applyFill="1" applyBorder="1" applyAlignment="1">
      <alignment horizontal="left" vertical="top" wrapText="1"/>
    </xf>
    <xf numFmtId="0" fontId="10" fillId="7" borderId="11" xfId="0" applyFont="1" applyFill="1" applyBorder="1" applyAlignment="1">
      <alignment horizontal="left" vertical="top" wrapText="1"/>
    </xf>
    <xf numFmtId="0" fontId="3" fillId="7" borderId="0" xfId="0" applyFont="1" applyFill="1" applyAlignment="1">
      <alignment horizontal="left"/>
    </xf>
    <xf numFmtId="0" fontId="6" fillId="5" borderId="3" xfId="0" applyFont="1" applyFill="1" applyBorder="1" applyAlignment="1">
      <alignment horizontal="left" vertical="center"/>
    </xf>
    <xf numFmtId="0" fontId="6" fillId="5" borderId="4" xfId="0" applyFont="1" applyFill="1" applyBorder="1" applyAlignment="1">
      <alignment horizontal="left" vertical="center"/>
    </xf>
    <xf numFmtId="0" fontId="6" fillId="3" borderId="3" xfId="0" applyFont="1" applyFill="1" applyBorder="1" applyAlignment="1" applyProtection="1">
      <alignment horizontal="left" vertical="center"/>
      <protection locked="0"/>
    </xf>
    <xf numFmtId="0" fontId="6" fillId="3" borderId="4" xfId="0" applyFont="1" applyFill="1" applyBorder="1" applyAlignment="1" applyProtection="1">
      <alignment horizontal="left" vertical="center"/>
      <protection locked="0"/>
    </xf>
    <xf numFmtId="0" fontId="11" fillId="3" borderId="3" xfId="0" applyFont="1" applyFill="1" applyBorder="1" applyAlignment="1" applyProtection="1">
      <alignment horizontal="left" vertical="top"/>
      <protection locked="0"/>
    </xf>
    <xf numFmtId="0" fontId="11" fillId="3" borderId="4" xfId="0" applyFont="1" applyFill="1" applyBorder="1" applyAlignment="1" applyProtection="1">
      <alignment horizontal="left" vertical="top"/>
      <protection locked="0"/>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6" fillId="3" borderId="3" xfId="0" applyFont="1" applyFill="1" applyBorder="1" applyAlignment="1" applyProtection="1">
      <alignment horizontal="left"/>
      <protection locked="0"/>
    </xf>
    <xf numFmtId="0" fontId="6" fillId="3" borderId="4" xfId="0" applyFont="1" applyFill="1" applyBorder="1" applyAlignment="1" applyProtection="1">
      <alignment horizontal="left"/>
      <protection locked="0"/>
    </xf>
    <xf numFmtId="0" fontId="10" fillId="7" borderId="9" xfId="0" applyFont="1" applyFill="1" applyBorder="1" applyAlignment="1">
      <alignment horizontal="left"/>
    </xf>
    <xf numFmtId="0" fontId="6" fillId="0" borderId="9" xfId="0" applyFont="1" applyBorder="1" applyAlignment="1">
      <alignment horizontal="center"/>
    </xf>
    <xf numFmtId="0" fontId="1" fillId="2" borderId="0" xfId="0" applyFont="1" applyFill="1" applyAlignment="1">
      <alignment horizontal="center" vertical="center" wrapText="1"/>
    </xf>
    <xf numFmtId="0" fontId="2" fillId="0" borderId="0" xfId="0" applyFont="1" applyAlignment="1">
      <alignment horizontal="center" vertical="center"/>
    </xf>
    <xf numFmtId="0" fontId="7" fillId="6" borderId="0" xfId="0" applyFont="1" applyFill="1" applyAlignment="1">
      <alignment horizontal="center" vertical="center" wrapText="1"/>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10" fillId="0" borderId="5" xfId="0" applyFont="1" applyBorder="1" applyAlignment="1">
      <alignment horizontal="left"/>
    </xf>
    <xf numFmtId="0" fontId="10" fillId="0" borderId="0" xfId="0" applyFont="1" applyAlignment="1">
      <alignment horizontal="left"/>
    </xf>
    <xf numFmtId="0" fontId="6" fillId="3" borderId="5" xfId="0" applyFont="1" applyFill="1" applyBorder="1" applyAlignment="1" applyProtection="1">
      <alignment horizontal="left" vertical="center"/>
      <protection locked="0"/>
    </xf>
    <xf numFmtId="0" fontId="6" fillId="3" borderId="15" xfId="0" applyFont="1" applyFill="1" applyBorder="1" applyAlignment="1" applyProtection="1">
      <alignment horizontal="left" vertical="center"/>
      <protection locked="0"/>
    </xf>
    <xf numFmtId="0" fontId="6" fillId="3" borderId="3" xfId="0" applyFont="1" applyFill="1" applyBorder="1" applyAlignment="1" applyProtection="1">
      <alignment horizontal="left" vertical="top"/>
      <protection locked="0"/>
    </xf>
    <xf numFmtId="0" fontId="6" fillId="3" borderId="9" xfId="0" applyFont="1" applyFill="1" applyBorder="1" applyAlignment="1" applyProtection="1">
      <alignment horizontal="left" vertical="top"/>
      <protection locked="0"/>
    </xf>
    <xf numFmtId="0" fontId="6" fillId="3" borderId="4" xfId="0" applyFont="1" applyFill="1" applyBorder="1" applyAlignment="1" applyProtection="1">
      <alignment horizontal="left" vertical="top"/>
      <protection locked="0"/>
    </xf>
    <xf numFmtId="0" fontId="6" fillId="3" borderId="12" xfId="0" applyFont="1" applyFill="1" applyBorder="1" applyAlignment="1" applyProtection="1">
      <alignment horizontal="left" vertical="top"/>
      <protection locked="0"/>
    </xf>
    <xf numFmtId="0" fontId="6" fillId="3" borderId="5" xfId="0" applyFont="1" applyFill="1" applyBorder="1" applyAlignment="1" applyProtection="1">
      <alignment horizontal="left" vertical="top"/>
      <protection locked="0"/>
    </xf>
    <xf numFmtId="0" fontId="6" fillId="3" borderId="10" xfId="0" applyFont="1" applyFill="1" applyBorder="1" applyAlignment="1" applyProtection="1">
      <alignment horizontal="left" vertical="top"/>
      <protection locked="0"/>
    </xf>
    <xf numFmtId="0" fontId="6" fillId="3" borderId="2" xfId="0" applyFont="1" applyFill="1" applyBorder="1" applyAlignment="1" applyProtection="1">
      <alignment horizontal="left" vertical="top"/>
      <protection locked="0"/>
    </xf>
    <xf numFmtId="0" fontId="6" fillId="3" borderId="0" xfId="0" applyFont="1" applyFill="1" applyBorder="1" applyAlignment="1" applyProtection="1">
      <alignment horizontal="left" vertical="top"/>
      <protection locked="0"/>
    </xf>
    <xf numFmtId="0" fontId="6" fillId="3" borderId="11" xfId="0" applyFont="1" applyFill="1" applyBorder="1" applyAlignment="1" applyProtection="1">
      <alignment horizontal="left" vertical="top"/>
      <protection locked="0"/>
    </xf>
    <xf numFmtId="0" fontId="6" fillId="3" borderId="13" xfId="0" applyFont="1" applyFill="1" applyBorder="1" applyAlignment="1" applyProtection="1">
      <alignment horizontal="left" vertical="top"/>
      <protection locked="0"/>
    </xf>
    <xf numFmtId="0" fontId="6" fillId="3" borderId="15" xfId="0" applyFont="1" applyFill="1" applyBorder="1" applyAlignment="1" applyProtection="1">
      <alignment horizontal="left" vertical="top"/>
      <protection locked="0"/>
    </xf>
    <xf numFmtId="0" fontId="6" fillId="3" borderId="14" xfId="0" applyFont="1" applyFill="1" applyBorder="1" applyAlignment="1" applyProtection="1">
      <alignment horizontal="left" vertical="top"/>
      <protection locked="0"/>
    </xf>
    <xf numFmtId="0" fontId="6" fillId="3" borderId="10" xfId="0" applyFont="1" applyFill="1" applyBorder="1" applyAlignment="1" applyProtection="1">
      <alignment horizontal="center" vertical="center"/>
      <protection locked="0"/>
    </xf>
    <xf numFmtId="0" fontId="6" fillId="3" borderId="11" xfId="0" applyFont="1" applyFill="1" applyBorder="1" applyAlignment="1" applyProtection="1">
      <alignment horizontal="center" vertical="center"/>
      <protection locked="0"/>
    </xf>
    <xf numFmtId="0" fontId="14" fillId="7" borderId="15" xfId="0" applyFont="1" applyFill="1" applyBorder="1" applyAlignment="1">
      <alignment horizontal="left"/>
    </xf>
    <xf numFmtId="0" fontId="12" fillId="2" borderId="3"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6" fillId="7" borderId="9" xfId="0" applyFont="1" applyFill="1" applyBorder="1" applyAlignment="1">
      <alignment horizontal="center"/>
    </xf>
    <xf numFmtId="0" fontId="9" fillId="2" borderId="2"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6" fillId="3" borderId="3" xfId="0" applyFont="1" applyFill="1" applyBorder="1" applyAlignment="1" applyProtection="1">
      <alignment horizontal="center"/>
      <protection locked="0"/>
    </xf>
    <xf numFmtId="0" fontId="6" fillId="3" borderId="4" xfId="0" applyFont="1" applyFill="1" applyBorder="1" applyAlignment="1" applyProtection="1">
      <alignment horizontal="center"/>
      <protection locked="0"/>
    </xf>
    <xf numFmtId="0" fontId="6" fillId="3" borderId="3" xfId="0" applyFont="1" applyFill="1" applyBorder="1" applyAlignment="1" applyProtection="1">
      <alignment horizontal="left" vertical="top" wrapText="1"/>
      <protection locked="0"/>
    </xf>
    <xf numFmtId="0" fontId="6" fillId="3" borderId="4" xfId="0" applyFont="1" applyFill="1" applyBorder="1" applyAlignment="1" applyProtection="1">
      <alignment horizontal="left" vertical="top" wrapText="1"/>
      <protection locked="0"/>
    </xf>
    <xf numFmtId="0" fontId="3" fillId="19" borderId="2" xfId="0" applyFont="1" applyFill="1" applyBorder="1" applyAlignment="1">
      <alignment horizontal="left" vertical="top" wrapText="1"/>
    </xf>
    <xf numFmtId="0" fontId="3" fillId="19" borderId="0" xfId="0" applyFont="1" applyFill="1" applyAlignment="1">
      <alignment horizontal="left" vertical="top" wrapText="1"/>
    </xf>
    <xf numFmtId="0" fontId="19" fillId="7" borderId="12" xfId="0" applyFont="1" applyFill="1" applyBorder="1" applyAlignment="1">
      <alignment horizontal="left" vertical="center"/>
    </xf>
    <xf numFmtId="0" fontId="19" fillId="7" borderId="5" xfId="0" applyFont="1" applyFill="1" applyBorder="1" applyAlignment="1">
      <alignment horizontal="left" vertical="center"/>
    </xf>
    <xf numFmtId="0" fontId="18" fillId="15" borderId="10" xfId="0" applyFont="1" applyFill="1" applyBorder="1" applyAlignment="1">
      <alignment horizontal="left" vertical="center" wrapText="1"/>
    </xf>
    <xf numFmtId="0" fontId="18" fillId="15" borderId="11" xfId="0" applyFont="1" applyFill="1" applyBorder="1" applyAlignment="1">
      <alignment horizontal="left" vertical="center" wrapText="1"/>
    </xf>
    <xf numFmtId="0" fontId="9" fillId="2" borderId="5" xfId="0" applyFont="1" applyFill="1" applyBorder="1" applyAlignment="1">
      <alignment horizontal="left" vertical="center"/>
    </xf>
    <xf numFmtId="0" fontId="9" fillId="2" borderId="0" xfId="0" applyFont="1" applyFill="1" applyBorder="1" applyAlignment="1">
      <alignment horizontal="left" vertical="center"/>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0" fillId="3" borderId="3" xfId="0" applyFill="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9" fillId="3" borderId="3" xfId="0" applyFont="1" applyFill="1" applyBorder="1" applyAlignment="1" applyProtection="1">
      <alignment horizontal="left" vertical="top" wrapText="1"/>
      <protection locked="0"/>
    </xf>
    <xf numFmtId="0" fontId="9" fillId="3" borderId="9" xfId="0" applyFont="1" applyFill="1" applyBorder="1" applyAlignment="1" applyProtection="1">
      <alignment horizontal="left" vertical="top" wrapText="1"/>
      <protection locked="0"/>
    </xf>
    <xf numFmtId="0" fontId="9" fillId="3" borderId="4" xfId="0" applyFont="1" applyFill="1" applyBorder="1" applyAlignment="1" applyProtection="1">
      <alignment horizontal="left" vertical="top" wrapText="1"/>
      <protection locked="0"/>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2" borderId="0" xfId="0" applyFont="1" applyFill="1" applyAlignment="1">
      <alignment horizontal="left" vertical="center"/>
    </xf>
    <xf numFmtId="0" fontId="9" fillId="4" borderId="35" xfId="0" applyFont="1" applyFill="1" applyBorder="1" applyAlignment="1">
      <alignment horizontal="center" vertical="center" textRotation="90"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9" fillId="2" borderId="3" xfId="0" applyFont="1" applyFill="1" applyBorder="1" applyAlignment="1">
      <alignment horizontal="left"/>
    </xf>
    <xf numFmtId="0" fontId="9" fillId="2" borderId="4" xfId="0" applyFont="1" applyFill="1" applyBorder="1" applyAlignment="1">
      <alignment horizontal="left"/>
    </xf>
    <xf numFmtId="0" fontId="6" fillId="3" borderId="9" xfId="0" applyFont="1" applyFill="1" applyBorder="1" applyAlignment="1" applyProtection="1">
      <alignment horizontal="left" vertical="top" wrapText="1"/>
      <protection locked="0"/>
    </xf>
    <xf numFmtId="0" fontId="13" fillId="7" borderId="2" xfId="0" applyFont="1" applyFill="1" applyBorder="1" applyAlignment="1">
      <alignment horizontal="center"/>
    </xf>
    <xf numFmtId="0" fontId="13" fillId="7" borderId="0" xfId="0" applyFont="1" applyFill="1" applyAlignment="1">
      <alignment horizontal="center"/>
    </xf>
    <xf numFmtId="0" fontId="9" fillId="2" borderId="10" xfId="0" applyFont="1" applyFill="1" applyBorder="1" applyAlignment="1">
      <alignment vertical="center"/>
    </xf>
    <xf numFmtId="0" fontId="0" fillId="0" borderId="14" xfId="0" applyBorder="1" applyAlignment="1">
      <alignment vertical="center"/>
    </xf>
    <xf numFmtId="0" fontId="10" fillId="7" borderId="0" xfId="0" applyFont="1" applyFill="1" applyBorder="1" applyAlignment="1">
      <alignment horizontal="left" vertical="top" wrapText="1"/>
    </xf>
    <xf numFmtId="0" fontId="10" fillId="7" borderId="2" xfId="0" applyFont="1" applyFill="1" applyBorder="1" applyAlignment="1">
      <alignment horizontal="left" vertical="top"/>
    </xf>
    <xf numFmtId="0" fontId="10" fillId="7" borderId="0" xfId="0" applyFont="1" applyFill="1" applyAlignment="1">
      <alignment horizontal="left" vertical="top"/>
    </xf>
    <xf numFmtId="0" fontId="15" fillId="0" borderId="0" xfId="1" applyFont="1" applyAlignment="1">
      <alignment horizontal="center"/>
    </xf>
    <xf numFmtId="0" fontId="9" fillId="4" borderId="3" xfId="0" applyFont="1" applyFill="1" applyBorder="1" applyAlignment="1">
      <alignment horizontal="left" vertical="center"/>
    </xf>
    <xf numFmtId="0" fontId="9" fillId="4" borderId="4" xfId="0" applyFont="1" applyFill="1" applyBorder="1" applyAlignment="1">
      <alignment horizontal="left" vertical="center"/>
    </xf>
    <xf numFmtId="0" fontId="10" fillId="2" borderId="3" xfId="0" applyFont="1" applyFill="1" applyBorder="1" applyAlignment="1">
      <alignment horizontal="left" vertical="center"/>
    </xf>
    <xf numFmtId="0" fontId="10" fillId="2" borderId="4" xfId="0" applyFont="1" applyFill="1" applyBorder="1" applyAlignment="1">
      <alignment horizontal="left" vertical="center"/>
    </xf>
    <xf numFmtId="0" fontId="10" fillId="2" borderId="6"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 fillId="8" borderId="13" xfId="0" applyFont="1" applyFill="1" applyBorder="1" applyAlignment="1">
      <alignment horizontal="left" vertical="center" wrapText="1"/>
    </xf>
    <xf numFmtId="0" fontId="1" fillId="8" borderId="15"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0" xfId="0" applyFont="1" applyFill="1" applyBorder="1" applyAlignment="1">
      <alignment horizontal="left" vertical="center" wrapText="1"/>
    </xf>
    <xf numFmtId="0" fontId="9" fillId="4" borderId="24" xfId="0" applyFont="1" applyFill="1" applyBorder="1" applyAlignment="1">
      <alignment horizontal="center" vertical="center" textRotation="90" wrapText="1"/>
    </xf>
    <xf numFmtId="0" fontId="9" fillId="2" borderId="2" xfId="0" applyFont="1" applyFill="1" applyBorder="1" applyAlignment="1">
      <alignment horizontal="left" vertical="center"/>
    </xf>
    <xf numFmtId="0" fontId="6" fillId="3" borderId="12" xfId="0" applyFont="1" applyFill="1" applyBorder="1" applyAlignment="1" applyProtection="1">
      <alignment horizontal="left" vertical="top" wrapText="1"/>
      <protection locked="0"/>
    </xf>
    <xf numFmtId="0" fontId="6" fillId="3" borderId="5" xfId="0" applyFont="1" applyFill="1" applyBorder="1" applyAlignment="1" applyProtection="1">
      <alignment horizontal="left" vertical="top" wrapText="1"/>
      <protection locked="0"/>
    </xf>
    <xf numFmtId="0" fontId="1" fillId="8" borderId="0" xfId="0" applyFont="1" applyFill="1" applyAlignment="1">
      <alignment horizontal="center"/>
    </xf>
    <xf numFmtId="0" fontId="4" fillId="7" borderId="0" xfId="0" applyFont="1" applyFill="1" applyAlignment="1">
      <alignment horizontal="center"/>
    </xf>
    <xf numFmtId="0" fontId="6" fillId="3" borderId="2" xfId="0" applyFont="1" applyFill="1" applyBorder="1" applyAlignment="1" applyProtection="1">
      <alignment horizontal="left" vertical="top" wrapText="1"/>
      <protection locked="0"/>
    </xf>
    <xf numFmtId="0" fontId="6" fillId="3" borderId="0" xfId="0" applyFont="1" applyFill="1" applyBorder="1" applyAlignment="1" applyProtection="1">
      <alignment horizontal="left" vertical="top" wrapText="1"/>
      <protection locked="0"/>
    </xf>
    <xf numFmtId="0" fontId="2" fillId="7" borderId="0" xfId="0" applyFont="1" applyFill="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14" fillId="13" borderId="3" xfId="0" applyFont="1" applyFill="1" applyBorder="1" applyAlignment="1">
      <alignment horizontal="left" vertical="center" wrapText="1"/>
    </xf>
    <xf numFmtId="0" fontId="16" fillId="13" borderId="9" xfId="0" applyFont="1" applyFill="1" applyBorder="1" applyAlignment="1">
      <alignment horizontal="left" vertical="center" wrapText="1"/>
    </xf>
    <xf numFmtId="0" fontId="16" fillId="13" borderId="4" xfId="0" applyFont="1" applyFill="1" applyBorder="1" applyAlignment="1">
      <alignment horizontal="left" vertical="center" wrapText="1"/>
    </xf>
    <xf numFmtId="0" fontId="6" fillId="0" borderId="25" xfId="0" applyFont="1" applyBorder="1" applyAlignment="1">
      <alignment horizontal="left" vertical="top" wrapText="1"/>
    </xf>
    <xf numFmtId="0" fontId="10" fillId="0" borderId="0" xfId="0" applyFont="1" applyBorder="1" applyAlignment="1">
      <alignment horizontal="left" vertical="top" wrapText="1"/>
    </xf>
    <xf numFmtId="0" fontId="10" fillId="0" borderId="0" xfId="0" applyFont="1" applyAlignment="1">
      <alignment horizontal="left" vertical="top" wrapText="1"/>
    </xf>
    <xf numFmtId="0" fontId="6" fillId="3" borderId="9" xfId="0" applyFont="1" applyFill="1" applyBorder="1" applyAlignment="1" applyProtection="1">
      <alignment horizontal="center"/>
      <protection locked="0"/>
    </xf>
    <xf numFmtId="0" fontId="6" fillId="3" borderId="10" xfId="0" applyFont="1" applyFill="1" applyBorder="1" applyAlignment="1" applyProtection="1">
      <alignment horizontal="center"/>
      <protection locked="0"/>
    </xf>
    <xf numFmtId="0" fontId="10" fillId="7" borderId="0" xfId="0" applyFont="1" applyFill="1" applyAlignment="1">
      <alignment horizontal="left" vertical="top" wrapText="1"/>
    </xf>
    <xf numFmtId="0" fontId="1" fillId="8" borderId="0" xfId="0" applyFont="1" applyFill="1" applyAlignment="1">
      <alignment horizontal="left" vertical="top"/>
    </xf>
    <xf numFmtId="0" fontId="10" fillId="7" borderId="2" xfId="0" applyFont="1" applyFill="1" applyBorder="1" applyAlignment="1">
      <alignment vertical="center" wrapText="1"/>
    </xf>
    <xf numFmtId="0" fontId="10" fillId="7" borderId="0" xfId="0" applyFont="1" applyFill="1" applyAlignment="1">
      <alignment vertical="center" wrapText="1"/>
    </xf>
    <xf numFmtId="0" fontId="9" fillId="2" borderId="3"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9" xfId="0" applyFont="1" applyFill="1" applyBorder="1" applyAlignment="1">
      <alignment horizontal="center" vertical="center"/>
    </xf>
    <xf numFmtId="0" fontId="6" fillId="3" borderId="12" xfId="0" applyFont="1" applyFill="1" applyBorder="1" applyAlignment="1">
      <alignment horizontal="left" vertical="top"/>
    </xf>
    <xf numFmtId="0" fontId="6" fillId="3" borderId="5" xfId="0" applyFont="1" applyFill="1" applyBorder="1" applyAlignment="1">
      <alignment horizontal="left" vertical="top"/>
    </xf>
    <xf numFmtId="0" fontId="6" fillId="3" borderId="10" xfId="0" applyFont="1" applyFill="1" applyBorder="1" applyAlignment="1">
      <alignment horizontal="left" vertical="top"/>
    </xf>
    <xf numFmtId="0" fontId="6" fillId="3" borderId="2" xfId="0" applyFont="1" applyFill="1" applyBorder="1" applyAlignment="1">
      <alignment horizontal="left" vertical="top"/>
    </xf>
    <xf numFmtId="0" fontId="6" fillId="3" borderId="0" xfId="0" applyFont="1" applyFill="1" applyBorder="1" applyAlignment="1">
      <alignment horizontal="left" vertical="top"/>
    </xf>
    <xf numFmtId="0" fontId="6" fillId="3" borderId="11" xfId="0" applyFont="1" applyFill="1" applyBorder="1" applyAlignment="1">
      <alignment horizontal="left" vertical="top"/>
    </xf>
    <xf numFmtId="0" fontId="6" fillId="3" borderId="13" xfId="0" applyFont="1" applyFill="1" applyBorder="1" applyAlignment="1">
      <alignment horizontal="left" vertical="top"/>
    </xf>
    <xf numFmtId="0" fontId="6" fillId="3" borderId="15" xfId="0" applyFont="1" applyFill="1" applyBorder="1" applyAlignment="1">
      <alignment horizontal="left" vertical="top"/>
    </xf>
    <xf numFmtId="0" fontId="6" fillId="3" borderId="14" xfId="0" applyFont="1" applyFill="1" applyBorder="1" applyAlignment="1">
      <alignment horizontal="left" vertical="top"/>
    </xf>
    <xf numFmtId="0" fontId="6" fillId="0" borderId="0" xfId="0" applyFont="1" applyAlignment="1">
      <alignment horizontal="left" vertical="top" wrapText="1"/>
    </xf>
    <xf numFmtId="0" fontId="10" fillId="0" borderId="2" xfId="0" applyFont="1" applyBorder="1" applyAlignment="1">
      <alignment horizontal="left" vertical="top" wrapText="1"/>
    </xf>
    <xf numFmtId="0" fontId="1" fillId="8" borderId="0" xfId="0" applyFont="1" applyFill="1" applyAlignment="1">
      <alignment horizontal="left" vertical="center"/>
    </xf>
    <xf numFmtId="0" fontId="18" fillId="0" borderId="0" xfId="0" applyFont="1" applyAlignment="1">
      <alignment horizontal="center" vertical="center"/>
    </xf>
    <xf numFmtId="0" fontId="18" fillId="0" borderId="0" xfId="0" applyFont="1" applyAlignment="1">
      <alignment horizontal="center"/>
    </xf>
    <xf numFmtId="0" fontId="19" fillId="0" borderId="32" xfId="0" applyFont="1" applyBorder="1" applyAlignment="1">
      <alignment horizontal="center" vertical="top" wrapText="1"/>
    </xf>
    <xf numFmtId="0" fontId="19" fillId="0" borderId="33" xfId="0" applyFont="1" applyBorder="1" applyAlignment="1">
      <alignment horizontal="center" vertical="top" wrapText="1"/>
    </xf>
    <xf numFmtId="0" fontId="19" fillId="0" borderId="34" xfId="0" applyFont="1" applyBorder="1" applyAlignment="1">
      <alignment horizontal="center" vertical="top"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quotePrefix="1" applyAlignment="1">
      <alignment horizontal="left" vertical="top" wrapText="1"/>
    </xf>
  </cellXfs>
  <cellStyles count="4">
    <cellStyle name="Hyperlink" xfId="1" builtinId="8"/>
    <cellStyle name="Normal" xfId="0" builtinId="0"/>
    <cellStyle name="Normal 2" xfId="2"/>
    <cellStyle name="Percent 2"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CCE4E0"/>
      <color rgb="FF008080"/>
      <color rgb="FF87BFB6"/>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1562100</xdr:colOff>
      <xdr:row>0</xdr:row>
      <xdr:rowOff>952239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2100" cy="952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1562100</xdr:colOff>
      <xdr:row>1</xdr:row>
      <xdr:rowOff>18789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2100" cy="9522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1551662</xdr:colOff>
      <xdr:row>0</xdr:row>
      <xdr:rowOff>961764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2100" cy="9522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1562100</xdr:colOff>
      <xdr:row>0</xdr:row>
      <xdr:rowOff>961764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2100" cy="9617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1562100</xdr:colOff>
      <xdr:row>0</xdr:row>
      <xdr:rowOff>961764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2100" cy="9617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fs52620.link2.gpn.gov.uk\10027568$\Users\Benjamin.Harris\Desktop\GMPP%20mk2%20retu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row r="1">
          <cell r="D1" t="str">
            <v>SOBC</v>
          </cell>
          <cell r="E1" t="str">
            <v>FIELDS NEEDED</v>
          </cell>
        </row>
        <row r="2">
          <cell r="D2" t="str">
            <v>OBC</v>
          </cell>
          <cell r="E2" t="str">
            <v>FIELDS NEEDED</v>
          </cell>
        </row>
        <row r="3">
          <cell r="D3" t="str">
            <v>PBC</v>
          </cell>
          <cell r="E3" t="str">
            <v>FIELDS NEEDED</v>
          </cell>
        </row>
        <row r="4">
          <cell r="D4" t="str">
            <v>FBC</v>
          </cell>
          <cell r="E4" t="str">
            <v>FIELDS NEEDED</v>
          </cell>
        </row>
        <row r="5">
          <cell r="D5" t="str">
            <v>No Business Case</v>
          </cell>
          <cell r="E5" t="str">
            <v>FIELDS NEEDED</v>
          </cell>
        </row>
        <row r="6">
          <cell r="D6" t="str">
            <v>Pre-Approval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20" zoomScale="62" zoomScaleNormal="62" zoomScaleSheetLayoutView="73" workbookViewId="0">
      <selection activeCell="C21" sqref="C21"/>
    </sheetView>
  </sheetViews>
  <sheetFormatPr defaultRowHeight="15" x14ac:dyDescent="0.2"/>
  <cols>
    <col min="1" max="1" width="22.109375" customWidth="1"/>
    <col min="2" max="2" width="20.109375" customWidth="1"/>
    <col min="3" max="3" width="29.77734375" customWidth="1"/>
    <col min="4" max="5" width="9.21875" customWidth="1"/>
    <col min="6" max="6" width="28.109375" customWidth="1"/>
    <col min="7" max="7" width="23.6640625" customWidth="1"/>
    <col min="8" max="8" width="28.109375" customWidth="1"/>
    <col min="9" max="9" width="23.6640625" customWidth="1"/>
    <col min="12" max="12" width="55.109375" customWidth="1"/>
  </cols>
  <sheetData>
    <row r="1" spans="1:12" ht="83.25" customHeight="1" x14ac:dyDescent="0.2">
      <c r="A1" s="248" t="s">
        <v>0</v>
      </c>
      <c r="B1" s="248"/>
      <c r="C1" s="248"/>
      <c r="D1" s="248"/>
      <c r="E1" s="248"/>
      <c r="F1" s="248"/>
      <c r="G1" s="248"/>
      <c r="H1" s="248"/>
      <c r="I1" s="248"/>
      <c r="J1" s="247" t="s">
        <v>1</v>
      </c>
      <c r="K1" s="247"/>
      <c r="L1" s="19"/>
    </row>
    <row r="2" spans="1:12" ht="18.75" thickBot="1" x14ac:dyDescent="0.3">
      <c r="A2" s="233" t="s">
        <v>2</v>
      </c>
      <c r="B2" s="233"/>
      <c r="C2" s="233"/>
      <c r="D2" s="233"/>
      <c r="E2" s="233"/>
      <c r="F2" s="233"/>
      <c r="G2" s="233"/>
      <c r="H2" s="233"/>
      <c r="I2" s="19"/>
      <c r="J2" s="19"/>
      <c r="K2" s="19"/>
      <c r="L2" s="19"/>
    </row>
    <row r="3" spans="1:12" ht="21" thickBot="1" x14ac:dyDescent="0.35">
      <c r="A3" s="18" t="s">
        <v>3</v>
      </c>
      <c r="B3" s="19"/>
      <c r="C3" s="19"/>
      <c r="D3" s="19"/>
      <c r="E3" s="19"/>
      <c r="F3" s="9" t="s">
        <v>26</v>
      </c>
      <c r="G3" s="8"/>
      <c r="H3" s="9" t="s">
        <v>646</v>
      </c>
      <c r="I3" s="8"/>
      <c r="J3" s="19"/>
      <c r="K3" s="249" t="s">
        <v>36</v>
      </c>
      <c r="L3" s="19"/>
    </row>
    <row r="4" spans="1:12" ht="15.75" thickBot="1" x14ac:dyDescent="0.25">
      <c r="A4" s="19"/>
      <c r="B4" s="19"/>
      <c r="C4" s="19"/>
      <c r="D4" s="19"/>
      <c r="E4" s="19"/>
      <c r="F4" s="11" t="s">
        <v>27</v>
      </c>
      <c r="G4" s="20"/>
      <c r="H4" s="20"/>
      <c r="I4" s="19"/>
      <c r="J4" s="19"/>
      <c r="K4" s="249"/>
      <c r="L4" s="19"/>
    </row>
    <row r="5" spans="1:12" s="31" customFormat="1" ht="15.75" thickBot="1" x14ac:dyDescent="0.3">
      <c r="A5" s="176" t="s">
        <v>10</v>
      </c>
      <c r="B5" s="234"/>
      <c r="C5" s="235"/>
      <c r="D5" s="39"/>
      <c r="E5" s="39"/>
      <c r="F5" s="178" t="s">
        <v>28</v>
      </c>
      <c r="G5" s="8"/>
      <c r="H5" s="29" t="s">
        <v>30</v>
      </c>
      <c r="I5" s="30"/>
      <c r="J5" s="27"/>
      <c r="K5" s="27"/>
      <c r="L5" s="27"/>
    </row>
    <row r="6" spans="1:12" s="31" customFormat="1" ht="15.75" thickBot="1" x14ac:dyDescent="0.3">
      <c r="A6" s="176" t="s">
        <v>11</v>
      </c>
      <c r="B6" s="177"/>
      <c r="C6" s="177"/>
      <c r="D6" s="27"/>
      <c r="E6" s="27"/>
      <c r="F6" s="29" t="s">
        <v>29</v>
      </c>
      <c r="G6" s="30"/>
      <c r="H6" s="29" t="s">
        <v>31</v>
      </c>
      <c r="I6" s="30"/>
      <c r="J6" s="27"/>
      <c r="K6" s="27"/>
      <c r="L6" s="27"/>
    </row>
    <row r="7" spans="1:12" s="31" customFormat="1" ht="6.75" customHeight="1" thickBot="1" x14ac:dyDescent="0.25">
      <c r="A7" s="32"/>
      <c r="B7" s="32"/>
      <c r="C7" s="32"/>
      <c r="D7" s="27"/>
      <c r="E7" s="27"/>
      <c r="F7" s="27"/>
      <c r="G7" s="27"/>
      <c r="H7" s="27"/>
      <c r="I7" s="27"/>
      <c r="J7" s="27"/>
      <c r="K7" s="27"/>
      <c r="L7" s="27"/>
    </row>
    <row r="8" spans="1:12" s="31" customFormat="1" ht="15.75" thickBot="1" x14ac:dyDescent="0.3">
      <c r="A8" s="26" t="s">
        <v>12</v>
      </c>
      <c r="B8" s="236"/>
      <c r="C8" s="237"/>
      <c r="D8" s="27"/>
      <c r="E8" s="27"/>
      <c r="F8" s="250" t="s">
        <v>47</v>
      </c>
      <c r="G8" s="29" t="s">
        <v>14</v>
      </c>
      <c r="H8" s="236"/>
      <c r="I8" s="237"/>
      <c r="J8" s="27"/>
      <c r="K8" s="27"/>
      <c r="L8" s="27"/>
    </row>
    <row r="9" spans="1:12" s="31" customFormat="1" ht="15.75" thickBot="1" x14ac:dyDescent="0.3">
      <c r="A9" s="26" t="s">
        <v>13</v>
      </c>
      <c r="B9" s="236"/>
      <c r="C9" s="237"/>
      <c r="D9" s="27"/>
      <c r="E9" s="27"/>
      <c r="F9" s="251"/>
      <c r="G9" s="29" t="s">
        <v>48</v>
      </c>
      <c r="H9" s="236"/>
      <c r="I9" s="237"/>
      <c r="J9" s="27"/>
      <c r="K9" s="27"/>
      <c r="L9" s="27"/>
    </row>
    <row r="10" spans="1:12" s="31" customFormat="1" ht="15.75" thickBot="1" x14ac:dyDescent="0.3">
      <c r="A10" s="26" t="s">
        <v>301</v>
      </c>
      <c r="B10" s="236"/>
      <c r="C10" s="237"/>
      <c r="D10" s="27"/>
      <c r="E10" s="27"/>
      <c r="F10" s="252"/>
      <c r="G10" s="29" t="s">
        <v>15</v>
      </c>
      <c r="H10" s="236"/>
      <c r="I10" s="237"/>
      <c r="J10" s="27"/>
      <c r="K10" s="27"/>
      <c r="L10" s="27"/>
    </row>
    <row r="11" spans="1:12" s="31" customFormat="1" thickBot="1" x14ac:dyDescent="0.25">
      <c r="A11" s="27"/>
      <c r="B11" s="27"/>
      <c r="C11" s="27"/>
      <c r="D11" s="27"/>
      <c r="E11" s="27"/>
      <c r="F11" s="27"/>
      <c r="G11" s="27"/>
      <c r="H11" s="27"/>
      <c r="I11" s="27"/>
      <c r="J11" s="27"/>
      <c r="K11" s="27"/>
      <c r="L11" s="27"/>
    </row>
    <row r="12" spans="1:12" s="31" customFormat="1" ht="30.2" customHeight="1" thickBot="1" x14ac:dyDescent="0.25">
      <c r="A12" s="240" t="s">
        <v>95</v>
      </c>
      <c r="B12" s="33" t="s">
        <v>14</v>
      </c>
      <c r="C12" s="34"/>
      <c r="D12" s="27"/>
      <c r="E12" s="27"/>
      <c r="F12" s="250" t="s">
        <v>49</v>
      </c>
      <c r="G12" s="33" t="s">
        <v>14</v>
      </c>
      <c r="H12" s="35"/>
      <c r="I12" s="240" t="s">
        <v>96</v>
      </c>
      <c r="J12" s="255"/>
      <c r="K12" s="255"/>
      <c r="L12" s="27"/>
    </row>
    <row r="13" spans="1:12" s="31" customFormat="1" ht="30.2" customHeight="1" thickBot="1" x14ac:dyDescent="0.25">
      <c r="A13" s="241"/>
      <c r="B13" s="33" t="s">
        <v>16</v>
      </c>
      <c r="C13" s="34"/>
      <c r="D13" s="27"/>
      <c r="E13" s="27"/>
      <c r="F13" s="251"/>
      <c r="G13" s="33" t="s">
        <v>16</v>
      </c>
      <c r="H13" s="35"/>
      <c r="I13" s="242"/>
      <c r="J13" s="256"/>
      <c r="K13" s="256"/>
      <c r="L13" s="27"/>
    </row>
    <row r="14" spans="1:12" s="31" customFormat="1" ht="30.2" customHeight="1" thickBot="1" x14ac:dyDescent="0.25">
      <c r="A14" s="241"/>
      <c r="B14" s="33" t="s">
        <v>15</v>
      </c>
      <c r="C14" s="34"/>
      <c r="D14" s="27"/>
      <c r="E14" s="27"/>
      <c r="F14" s="251"/>
      <c r="G14" s="33" t="s">
        <v>15</v>
      </c>
      <c r="H14" s="35"/>
      <c r="I14" s="27"/>
      <c r="J14" s="27"/>
      <c r="K14" s="27"/>
      <c r="L14" s="27"/>
    </row>
    <row r="15" spans="1:12" s="31" customFormat="1" ht="30.2" customHeight="1" thickBot="1" x14ac:dyDescent="0.25">
      <c r="A15" s="241"/>
      <c r="B15" s="33" t="s">
        <v>17</v>
      </c>
      <c r="C15" s="66"/>
      <c r="D15" s="27"/>
      <c r="E15" s="27"/>
      <c r="F15" s="251"/>
      <c r="G15" s="33" t="s">
        <v>93</v>
      </c>
      <c r="H15" s="66"/>
      <c r="I15" s="27"/>
      <c r="J15" s="27"/>
      <c r="K15" s="27"/>
      <c r="L15" s="27"/>
    </row>
    <row r="16" spans="1:12" s="31" customFormat="1" ht="30.2" customHeight="1" thickBot="1" x14ac:dyDescent="0.25">
      <c r="A16" s="241"/>
      <c r="B16" s="33" t="s">
        <v>97</v>
      </c>
      <c r="C16" s="66"/>
      <c r="D16" s="27"/>
      <c r="E16" s="27"/>
      <c r="F16" s="251"/>
      <c r="G16" s="33" t="s">
        <v>50</v>
      </c>
      <c r="H16" s="66"/>
      <c r="I16" s="27"/>
      <c r="J16" s="27"/>
      <c r="K16" s="27"/>
      <c r="L16" s="27"/>
    </row>
    <row r="17" spans="1:12" s="31" customFormat="1" ht="30.2" customHeight="1" thickBot="1" x14ac:dyDescent="0.25">
      <c r="A17" s="241"/>
      <c r="B17" s="33" t="s">
        <v>18</v>
      </c>
      <c r="C17" s="66"/>
      <c r="D17" s="27"/>
      <c r="E17" s="27"/>
      <c r="F17" s="251"/>
      <c r="G17" s="33" t="s">
        <v>51</v>
      </c>
      <c r="H17" s="66"/>
      <c r="I17" s="200"/>
      <c r="J17" s="27"/>
      <c r="K17" s="27"/>
      <c r="L17" s="27"/>
    </row>
    <row r="18" spans="1:12" s="31" customFormat="1" ht="30.2" customHeight="1" thickBot="1" x14ac:dyDescent="0.25">
      <c r="A18" s="241"/>
      <c r="B18" s="33" t="s">
        <v>98</v>
      </c>
      <c r="C18" s="34"/>
      <c r="D18" s="27"/>
      <c r="E18" s="27"/>
      <c r="F18" s="251"/>
      <c r="G18" s="33" t="s">
        <v>99</v>
      </c>
      <c r="H18" s="35"/>
      <c r="I18" s="27"/>
      <c r="J18" s="27"/>
      <c r="K18" s="27"/>
      <c r="L18" s="27"/>
    </row>
    <row r="19" spans="1:12" s="31" customFormat="1" ht="30.2" customHeight="1" thickBot="1" x14ac:dyDescent="0.3">
      <c r="A19" s="241"/>
      <c r="B19" s="33" t="s">
        <v>302</v>
      </c>
      <c r="C19" s="34"/>
      <c r="D19" s="231" t="str">
        <f>IF(C19="","If SRO changed since last qtr, use dropdown to provide reason","")</f>
        <v>If SRO changed since last qtr, use dropdown to provide reason</v>
      </c>
      <c r="E19" s="232"/>
      <c r="F19" s="251"/>
      <c r="G19" s="33" t="s">
        <v>100</v>
      </c>
      <c r="H19" s="35"/>
      <c r="I19" s="137" t="str">
        <f>IF(H19="","If PD changed since last quarter, please use drop down to provide reason","")</f>
        <v>If PD changed since last quarter, please use drop down to provide reason</v>
      </c>
      <c r="J19" s="27"/>
      <c r="K19" s="27"/>
      <c r="L19" s="27"/>
    </row>
    <row r="20" spans="1:12" s="31" customFormat="1" ht="30.2" customHeight="1" thickBot="1" x14ac:dyDescent="0.25">
      <c r="A20" s="241"/>
      <c r="B20" s="33" t="s">
        <v>19</v>
      </c>
      <c r="C20" s="34"/>
      <c r="D20" s="231"/>
      <c r="E20" s="232"/>
      <c r="F20" s="251"/>
      <c r="G20" s="36" t="s">
        <v>19</v>
      </c>
      <c r="H20" s="35"/>
      <c r="I20" s="27"/>
      <c r="J20" s="27"/>
      <c r="K20" s="27"/>
      <c r="L20" s="27"/>
    </row>
    <row r="21" spans="1:12" s="31" customFormat="1" ht="30.2" customHeight="1" thickBot="1" x14ac:dyDescent="0.3">
      <c r="A21" s="241"/>
      <c r="B21" s="33" t="s">
        <v>20</v>
      </c>
      <c r="C21" s="34"/>
      <c r="D21" s="231" t="str">
        <f>IF(AND(C21="",C23=""),"Please complete either MPLA / PLP section by using the dropdown","")</f>
        <v>Please complete either MPLA / PLP section by using the dropdown</v>
      </c>
      <c r="E21" s="232"/>
      <c r="F21" s="251"/>
      <c r="G21" s="33" t="s">
        <v>52</v>
      </c>
      <c r="H21" s="35"/>
      <c r="I21" s="137" t="str">
        <f>IF(AND(H21="",H23=""),"Please complete either MPLA / PLP section by using the dropdown","")</f>
        <v>Please complete either MPLA / PLP section by using the dropdown</v>
      </c>
      <c r="J21" s="27"/>
      <c r="K21" s="27"/>
      <c r="L21" s="27"/>
    </row>
    <row r="22" spans="1:12" s="31" customFormat="1" ht="30.2" customHeight="1" thickBot="1" x14ac:dyDescent="0.25">
      <c r="A22" s="241"/>
      <c r="B22" s="33" t="s">
        <v>21</v>
      </c>
      <c r="C22" s="34"/>
      <c r="D22" s="231"/>
      <c r="E22" s="232"/>
      <c r="F22" s="251"/>
      <c r="G22" s="33" t="s">
        <v>53</v>
      </c>
      <c r="H22" s="35"/>
      <c r="I22" s="27"/>
      <c r="J22" s="27"/>
      <c r="K22" s="27"/>
      <c r="L22" s="27"/>
    </row>
    <row r="23" spans="1:12" s="31" customFormat="1" ht="30.2" customHeight="1" thickBot="1" x14ac:dyDescent="0.25">
      <c r="A23" s="241"/>
      <c r="B23" s="33" t="s">
        <v>620</v>
      </c>
      <c r="C23" s="34"/>
      <c r="D23" s="231"/>
      <c r="E23" s="232"/>
      <c r="F23" s="251"/>
      <c r="G23" s="33" t="s">
        <v>621</v>
      </c>
      <c r="H23" s="142"/>
      <c r="I23" s="27"/>
      <c r="J23" s="27"/>
      <c r="K23" s="27"/>
      <c r="L23" s="27"/>
    </row>
    <row r="24" spans="1:12" s="31" customFormat="1" ht="30.2" customHeight="1" thickBot="1" x14ac:dyDescent="0.25">
      <c r="A24" s="242"/>
      <c r="B24" s="33" t="s">
        <v>22</v>
      </c>
      <c r="C24" s="34"/>
      <c r="D24" s="231"/>
      <c r="E24" s="232"/>
      <c r="F24" s="252"/>
      <c r="G24" s="33" t="s">
        <v>54</v>
      </c>
      <c r="H24" s="35"/>
      <c r="I24" s="27"/>
      <c r="J24" s="27"/>
      <c r="K24" s="27"/>
      <c r="L24" s="27"/>
    </row>
    <row r="25" spans="1:12" s="31" customFormat="1" thickBot="1" x14ac:dyDescent="0.25">
      <c r="A25" s="27"/>
      <c r="B25" s="27"/>
      <c r="C25" s="27"/>
      <c r="D25" s="27"/>
      <c r="E25" s="27"/>
      <c r="F25" s="246"/>
      <c r="G25" s="246"/>
      <c r="H25" s="246"/>
      <c r="I25" s="27"/>
      <c r="J25" s="27"/>
      <c r="K25" s="27"/>
      <c r="L25" s="27"/>
    </row>
    <row r="26" spans="1:12" s="31" customFormat="1" ht="135" customHeight="1" thickBot="1" x14ac:dyDescent="0.25">
      <c r="A26" s="33" t="s">
        <v>23</v>
      </c>
      <c r="B26" s="238"/>
      <c r="C26" s="239"/>
      <c r="D26" s="27"/>
      <c r="E26" s="27"/>
      <c r="F26" s="37" t="s">
        <v>55</v>
      </c>
      <c r="G26" s="257"/>
      <c r="H26" s="258"/>
      <c r="I26" s="258"/>
      <c r="J26" s="258"/>
      <c r="K26" s="259"/>
      <c r="L26" s="138" t="str">
        <f>IF(G26="","Please Complete and avoiding acronyms and technical language for GMPP projects this is used for the annual data publication","")</f>
        <v>Please Complete and avoiding acronyms and technical language for GMPP projects this is used for the annual data publication</v>
      </c>
    </row>
    <row r="27" spans="1:12" s="31" customFormat="1" ht="69" customHeight="1" thickBot="1" x14ac:dyDescent="0.3">
      <c r="A27" s="27"/>
      <c r="B27" s="245" t="str">
        <f>IF(B28="","Please complete using dropdown","")</f>
        <v>Please complete using dropdown</v>
      </c>
      <c r="C27" s="245"/>
      <c r="D27" s="27"/>
      <c r="E27" s="27"/>
      <c r="F27" s="37" t="s">
        <v>101</v>
      </c>
      <c r="G27" s="257"/>
      <c r="H27" s="258"/>
      <c r="I27" s="258"/>
      <c r="J27" s="258"/>
      <c r="K27" s="259"/>
      <c r="L27" s="138" t="str">
        <f>IF(G27="","Please Complete and avoiding acronyms and technical language for GMPP projects this is used for the IPA annual publication","")</f>
        <v>Please Complete and avoiding acronyms and technical language for GMPP projects this is used for the IPA annual publication</v>
      </c>
    </row>
    <row r="28" spans="1:12" s="31" customFormat="1" ht="15" customHeight="1" thickBot="1" x14ac:dyDescent="0.25">
      <c r="A28" s="240" t="s">
        <v>24</v>
      </c>
      <c r="B28" s="243"/>
      <c r="C28" s="244"/>
      <c r="D28" s="27"/>
      <c r="E28" s="27"/>
      <c r="F28" s="39"/>
      <c r="G28" s="39"/>
      <c r="H28" s="39"/>
      <c r="I28" s="39"/>
      <c r="J28" s="39"/>
      <c r="K28" s="39"/>
      <c r="L28" s="27"/>
    </row>
    <row r="29" spans="1:12" s="31" customFormat="1" ht="16.5" customHeight="1" thickBot="1" x14ac:dyDescent="0.25">
      <c r="A29" s="241"/>
      <c r="B29" s="243"/>
      <c r="C29" s="244"/>
      <c r="D29" s="27"/>
      <c r="E29" s="27"/>
      <c r="F29" s="240" t="s">
        <v>56</v>
      </c>
      <c r="G29" s="37" t="s">
        <v>57</v>
      </c>
      <c r="H29" s="40"/>
      <c r="I29" s="27"/>
      <c r="J29" s="27"/>
      <c r="K29" s="27"/>
      <c r="L29" s="27"/>
    </row>
    <row r="30" spans="1:12" s="31" customFormat="1" ht="15.75" thickBot="1" x14ac:dyDescent="0.25">
      <c r="A30" s="241"/>
      <c r="B30" s="243"/>
      <c r="C30" s="244"/>
      <c r="D30" s="27"/>
      <c r="E30" s="27"/>
      <c r="F30" s="242"/>
      <c r="G30" s="37" t="s">
        <v>58</v>
      </c>
      <c r="H30" s="66"/>
      <c r="I30" s="27"/>
      <c r="J30" s="27"/>
      <c r="K30" s="27"/>
      <c r="L30" s="27"/>
    </row>
    <row r="31" spans="1:12" s="31" customFormat="1" thickBot="1" x14ac:dyDescent="0.25">
      <c r="A31" s="242"/>
      <c r="B31" s="243"/>
      <c r="C31" s="244"/>
      <c r="D31" s="27"/>
      <c r="E31" s="27"/>
      <c r="F31" s="27"/>
      <c r="G31" s="27"/>
      <c r="H31" s="27"/>
      <c r="I31" s="27"/>
      <c r="J31" s="27"/>
      <c r="K31" s="27"/>
      <c r="L31" s="27"/>
    </row>
    <row r="32" spans="1:12" s="31" customFormat="1" ht="30.75" customHeight="1" thickBot="1" x14ac:dyDescent="0.3">
      <c r="A32" s="27"/>
      <c r="B32" s="230" t="str">
        <f>IF(B33="","Please complete strategic outcomes",IF(D33="","Please complete benefit type using drop down",IF(D33="Monetised benefit","Monetised Benefits to be reflected in Part 3","")))</f>
        <v>Please complete strategic outcomes</v>
      </c>
      <c r="C32" s="230"/>
      <c r="D32" s="27"/>
      <c r="E32" s="27"/>
      <c r="F32" s="33" t="s">
        <v>59</v>
      </c>
      <c r="G32" s="30" t="s">
        <v>336</v>
      </c>
      <c r="H32" s="137" t="str">
        <f>IF(G32="","Please complete using dropdown, selection will link to project stage in part 5 milestones ","")</f>
        <v/>
      </c>
      <c r="I32" s="27"/>
      <c r="J32" s="27"/>
      <c r="K32" s="27"/>
      <c r="L32" s="27"/>
    </row>
    <row r="33" spans="1:12" s="31" customFormat="1" ht="63" customHeight="1" thickBot="1" x14ac:dyDescent="0.25">
      <c r="A33" s="240" t="s">
        <v>297</v>
      </c>
      <c r="B33" s="257"/>
      <c r="C33" s="259"/>
      <c r="D33" s="30"/>
      <c r="E33" s="27"/>
      <c r="F33" s="33" t="s">
        <v>60</v>
      </c>
      <c r="G33" s="34"/>
      <c r="H33" s="27"/>
      <c r="I33" s="27"/>
      <c r="J33" s="27"/>
      <c r="K33" s="27"/>
      <c r="L33" s="27"/>
    </row>
    <row r="34" spans="1:12" s="31" customFormat="1" ht="63" customHeight="1" thickBot="1" x14ac:dyDescent="0.25">
      <c r="A34" s="241"/>
      <c r="B34" s="257"/>
      <c r="C34" s="259"/>
      <c r="D34" s="30"/>
      <c r="E34" s="27"/>
      <c r="F34" s="27"/>
      <c r="G34" s="27"/>
      <c r="H34" s="271"/>
      <c r="I34" s="271"/>
      <c r="J34" s="271"/>
      <c r="K34" s="271"/>
      <c r="L34" s="27"/>
    </row>
    <row r="35" spans="1:12" s="31" customFormat="1" ht="63" customHeight="1" thickBot="1" x14ac:dyDescent="0.3">
      <c r="A35" s="241"/>
      <c r="B35" s="257"/>
      <c r="C35" s="259"/>
      <c r="D35" s="30"/>
      <c r="E35" s="27"/>
      <c r="F35" s="240" t="s">
        <v>61</v>
      </c>
      <c r="G35" s="269"/>
      <c r="H35" s="260"/>
      <c r="I35" s="261"/>
      <c r="J35" s="261"/>
      <c r="K35" s="262"/>
      <c r="L35" s="137" t="str">
        <f>IF(AND(OR(G35="increase",G35="decrease"),H35=""),"Please complete as scope change","")</f>
        <v/>
      </c>
    </row>
    <row r="36" spans="1:12" s="31" customFormat="1" ht="63" customHeight="1" thickBot="1" x14ac:dyDescent="0.25">
      <c r="A36" s="241"/>
      <c r="B36" s="257"/>
      <c r="C36" s="259"/>
      <c r="D36" s="30"/>
      <c r="E36" s="27"/>
      <c r="F36" s="241"/>
      <c r="G36" s="270"/>
      <c r="H36" s="263"/>
      <c r="I36" s="264"/>
      <c r="J36" s="264"/>
      <c r="K36" s="265"/>
      <c r="L36" s="27"/>
    </row>
    <row r="37" spans="1:12" s="31" customFormat="1" ht="63" customHeight="1" thickBot="1" x14ac:dyDescent="0.25">
      <c r="A37" s="241"/>
      <c r="B37" s="257"/>
      <c r="C37" s="259"/>
      <c r="D37" s="30"/>
      <c r="E37" s="27"/>
      <c r="F37" s="241"/>
      <c r="G37" s="270"/>
      <c r="H37" s="263"/>
      <c r="I37" s="264"/>
      <c r="J37" s="264"/>
      <c r="K37" s="265"/>
      <c r="L37" s="27"/>
    </row>
    <row r="38" spans="1:12" s="31" customFormat="1" ht="63" customHeight="1" thickBot="1" x14ac:dyDescent="0.25">
      <c r="A38" s="241"/>
      <c r="B38" s="257"/>
      <c r="C38" s="259"/>
      <c r="D38" s="30"/>
      <c r="E38" s="27"/>
      <c r="F38" s="242"/>
      <c r="G38" s="270"/>
      <c r="H38" s="266"/>
      <c r="I38" s="267"/>
      <c r="J38" s="267"/>
      <c r="K38" s="268"/>
      <c r="L38" s="27"/>
    </row>
    <row r="39" spans="1:12" s="31" customFormat="1" ht="63" customHeight="1" thickBot="1" x14ac:dyDescent="0.3">
      <c r="A39" s="241"/>
      <c r="B39" s="257"/>
      <c r="C39" s="259"/>
      <c r="D39" s="30"/>
      <c r="E39" s="27"/>
      <c r="F39" s="33" t="s">
        <v>62</v>
      </c>
      <c r="G39" s="41"/>
      <c r="H39" s="137" t="str">
        <f>IF(G39="","Please complete using drop down","")</f>
        <v>Please complete using drop down</v>
      </c>
      <c r="I39" s="27"/>
      <c r="J39" s="27"/>
      <c r="K39" s="27"/>
      <c r="L39" s="27"/>
    </row>
    <row r="40" spans="1:12" s="31" customFormat="1" ht="63" customHeight="1" thickBot="1" x14ac:dyDescent="0.25">
      <c r="A40" s="241"/>
      <c r="B40" s="257"/>
      <c r="C40" s="259"/>
      <c r="D40" s="30"/>
      <c r="E40" s="27"/>
      <c r="F40" s="27"/>
      <c r="G40" s="27"/>
      <c r="H40" s="27"/>
      <c r="I40" s="27"/>
      <c r="J40" s="275" t="s">
        <v>66</v>
      </c>
      <c r="K40" s="276"/>
      <c r="L40" s="27"/>
    </row>
    <row r="41" spans="1:12" s="31" customFormat="1" ht="63" customHeight="1" thickBot="1" x14ac:dyDescent="0.25">
      <c r="A41" s="241"/>
      <c r="B41" s="257"/>
      <c r="C41" s="259"/>
      <c r="D41" s="30"/>
      <c r="E41" s="27"/>
      <c r="F41" s="240" t="s">
        <v>62</v>
      </c>
      <c r="G41" s="33" t="s">
        <v>63</v>
      </c>
      <c r="H41" s="279"/>
      <c r="I41" s="280"/>
      <c r="J41" s="277"/>
      <c r="K41" s="278"/>
      <c r="L41" s="138" t="str">
        <f>IF(H41="","Please complete using drop down",IF(H41="Procurement","If your project has a capital value of &gt;£10 Million, and has a steel component, please confirm in the finance tab cell D13 that you are complying with the guidance document, 'Brief Project Description'",IF(H41="Infrastructure","If your project has a capital value of &gt;£10 Million, and has a steel component, please confirm in the finance tab cell D13 that you are complying with the guidance document, 'Brief Project Description'","")))</f>
        <v>Please complete using drop down</v>
      </c>
    </row>
    <row r="42" spans="1:12" s="31" customFormat="1" ht="63" customHeight="1" thickBot="1" x14ac:dyDescent="0.25">
      <c r="A42" s="242"/>
      <c r="B42" s="257"/>
      <c r="C42" s="259"/>
      <c r="D42" s="30"/>
      <c r="E42" s="27"/>
      <c r="F42" s="241"/>
      <c r="G42" s="33" t="s">
        <v>64</v>
      </c>
      <c r="H42" s="279"/>
      <c r="I42" s="280"/>
      <c r="J42" s="277"/>
      <c r="K42" s="278"/>
      <c r="L42" s="138" t="str">
        <f>IF(H42="","Please complete using drop down",IF(H42="Procurement","If your project has a capital value of &gt;£10 Million, and has a steel component, please confirm in the finance tab cell D13 that you are complying with the guidance document, 'Brief Project Description'",IF(H42="Infrastructure","If your project has a capital value of &gt;£10 Million, and has a steel component, please confirm in the finance tab cell D13 that you are complying with the guidance document, 'Brief Project Description'","")))</f>
        <v>Please complete using drop down</v>
      </c>
    </row>
    <row r="43" spans="1:12" s="31" customFormat="1" ht="53.25" customHeight="1" thickBot="1" x14ac:dyDescent="0.25">
      <c r="A43" s="27"/>
      <c r="B43" s="27"/>
      <c r="C43" s="27"/>
      <c r="D43" s="27"/>
      <c r="E43" s="27"/>
      <c r="F43" s="242"/>
      <c r="G43" s="33" t="s">
        <v>65</v>
      </c>
      <c r="H43" s="279"/>
      <c r="I43" s="280"/>
      <c r="J43" s="277"/>
      <c r="K43" s="278"/>
      <c r="L43" s="138" t="str">
        <f>IF(H43="","Please complete using drop down",IF(H43="Procurement","If your project has a capital value of &gt;£10 Million, and has a steel component, please confirm in the finance tab cell D13 that you are complying with the guidance document, 'Brief Project Description'",IF(H43="Infrastructure","If your project has a capital value of &gt;£10 Million, and has a steel component, please confirm in the finance tab cell D13 that you are complying with the guidance document, 'Brief Project Description'","")))</f>
        <v>Please complete using drop down</v>
      </c>
    </row>
    <row r="44" spans="1:12" s="31" customFormat="1" ht="14.25" x14ac:dyDescent="0.2">
      <c r="A44" s="27"/>
      <c r="B44" s="27"/>
      <c r="C44" s="27"/>
      <c r="D44" s="27"/>
      <c r="E44" s="27"/>
      <c r="F44" s="27"/>
      <c r="G44" s="27"/>
      <c r="H44" s="27"/>
      <c r="I44" s="27"/>
      <c r="J44" s="27"/>
      <c r="K44" s="27"/>
      <c r="L44" s="27"/>
    </row>
    <row r="45" spans="1:12" s="31" customFormat="1" thickBot="1" x14ac:dyDescent="0.25">
      <c r="A45" s="27"/>
      <c r="B45" s="27"/>
      <c r="C45" s="27"/>
      <c r="D45" s="27"/>
      <c r="E45" s="27"/>
      <c r="F45" s="27"/>
      <c r="G45" s="27"/>
      <c r="H45" s="27"/>
      <c r="I45" s="27"/>
      <c r="J45" s="27"/>
      <c r="K45" s="27"/>
      <c r="L45" s="27"/>
    </row>
    <row r="46" spans="1:12" s="31" customFormat="1" ht="30.75" thickBot="1" x14ac:dyDescent="0.3">
      <c r="A46" s="42" t="s">
        <v>94</v>
      </c>
      <c r="B46" s="30"/>
      <c r="C46" s="137" t="str">
        <f>IF(B46="","Please complete using dropdown","")</f>
        <v>Please complete using dropdown</v>
      </c>
      <c r="D46" s="27"/>
      <c r="E46" s="27"/>
      <c r="F46" s="27"/>
      <c r="G46" s="27"/>
      <c r="H46" s="27"/>
      <c r="I46" s="27"/>
      <c r="J46" s="27"/>
      <c r="K46" s="27"/>
      <c r="L46" s="27"/>
    </row>
    <row r="47" spans="1:12" s="31" customFormat="1" ht="267" customHeight="1" thickBot="1" x14ac:dyDescent="0.25">
      <c r="A47" s="272" t="s">
        <v>645</v>
      </c>
      <c r="B47" s="273"/>
      <c r="C47" s="257"/>
      <c r="D47" s="258"/>
      <c r="E47" s="258"/>
      <c r="F47" s="258"/>
      <c r="G47" s="258"/>
      <c r="H47" s="258"/>
      <c r="I47" s="258"/>
      <c r="J47" s="258"/>
      <c r="K47" s="259"/>
      <c r="L47" s="139"/>
    </row>
    <row r="48" spans="1:12" s="31" customFormat="1" thickBot="1" x14ac:dyDescent="0.25">
      <c r="A48" s="274"/>
      <c r="B48" s="274"/>
      <c r="C48" s="253" t="str">
        <f>IF(B49="","Please add date SRO approved report","")</f>
        <v>Please add date SRO approved report</v>
      </c>
      <c r="D48" s="253"/>
      <c r="E48" s="253"/>
      <c r="F48" s="253"/>
      <c r="G48" s="253"/>
      <c r="H48" s="253"/>
      <c r="I48" s="253"/>
      <c r="J48" s="253"/>
      <c r="K48" s="253"/>
      <c r="L48" s="27"/>
    </row>
    <row r="49" spans="1:12" s="31" customFormat="1" ht="15.75" thickBot="1" x14ac:dyDescent="0.3">
      <c r="A49" s="29" t="s">
        <v>25</v>
      </c>
      <c r="B49" s="66"/>
      <c r="C49" s="254"/>
      <c r="D49" s="254"/>
      <c r="E49" s="254"/>
      <c r="F49" s="254"/>
      <c r="G49" s="254"/>
      <c r="H49" s="254"/>
      <c r="I49" s="254"/>
      <c r="J49" s="254"/>
      <c r="K49" s="254"/>
      <c r="L49" s="27"/>
    </row>
  </sheetData>
  <mergeCells count="57">
    <mergeCell ref="A33:A42"/>
    <mergeCell ref="B33:C33"/>
    <mergeCell ref="B34:C34"/>
    <mergeCell ref="B35:C35"/>
    <mergeCell ref="B36:C36"/>
    <mergeCell ref="B37:C37"/>
    <mergeCell ref="B38:C38"/>
    <mergeCell ref="J40:K40"/>
    <mergeCell ref="J41:K41"/>
    <mergeCell ref="J42:K42"/>
    <mergeCell ref="J43:K43"/>
    <mergeCell ref="F41:F43"/>
    <mergeCell ref="H41:I41"/>
    <mergeCell ref="H42:I42"/>
    <mergeCell ref="H43:I43"/>
    <mergeCell ref="C48:K49"/>
    <mergeCell ref="J12:K13"/>
    <mergeCell ref="G26:K26"/>
    <mergeCell ref="F29:F30"/>
    <mergeCell ref="G27:K27"/>
    <mergeCell ref="H35:K38"/>
    <mergeCell ref="F35:F38"/>
    <mergeCell ref="G35:G38"/>
    <mergeCell ref="H34:K34"/>
    <mergeCell ref="B39:C39"/>
    <mergeCell ref="B40:C40"/>
    <mergeCell ref="B41:C41"/>
    <mergeCell ref="B42:C42"/>
    <mergeCell ref="A47:B47"/>
    <mergeCell ref="C47:K47"/>
    <mergeCell ref="A48:B48"/>
    <mergeCell ref="J1:K1"/>
    <mergeCell ref="A1:I1"/>
    <mergeCell ref="K3:K4"/>
    <mergeCell ref="B10:C10"/>
    <mergeCell ref="A12:A24"/>
    <mergeCell ref="H8:I8"/>
    <mergeCell ref="H9:I9"/>
    <mergeCell ref="H10:I10"/>
    <mergeCell ref="F8:F10"/>
    <mergeCell ref="F12:F24"/>
    <mergeCell ref="I12:I13"/>
    <mergeCell ref="B32:C32"/>
    <mergeCell ref="D21:E24"/>
    <mergeCell ref="D19:E20"/>
    <mergeCell ref="A2:H2"/>
    <mergeCell ref="B5:C5"/>
    <mergeCell ref="B8:C8"/>
    <mergeCell ref="B9:C9"/>
    <mergeCell ref="B26:C26"/>
    <mergeCell ref="A28:A31"/>
    <mergeCell ref="B28:C28"/>
    <mergeCell ref="B29:C29"/>
    <mergeCell ref="B30:C30"/>
    <mergeCell ref="B31:C31"/>
    <mergeCell ref="B27:C27"/>
    <mergeCell ref="F25:H25"/>
  </mergeCells>
  <dataValidations count="6">
    <dataValidation type="textLength" operator="lessThan" allowBlank="1" showInputMessage="1" showErrorMessage="1" sqref="C47:K47 H35:K38">
      <formula1>7001</formula1>
    </dataValidation>
    <dataValidation type="textLength" operator="lessThan" allowBlank="1" showInputMessage="1" showErrorMessage="1" sqref="B26:C26 G26:K27">
      <formula1>5001</formula1>
    </dataValidation>
    <dataValidation type="list" allowBlank="1" showInputMessage="1" showErrorMessage="1" sqref="H18">
      <formula1>$Z$2:$Z$21</formula1>
    </dataValidation>
    <dataValidation type="list" allowBlank="1" showInputMessage="1" showErrorMessage="1" sqref="H19">
      <formula1>$V$2:$V$3</formula1>
    </dataValidation>
    <dataValidation type="list" allowBlank="1" showInputMessage="1" showErrorMessage="1" sqref="H20">
      <formula1>$N$2:$N$28</formula1>
    </dataValidation>
    <dataValidation type="date" operator="greaterThan" allowBlank="1" showInputMessage="1" showErrorMessage="1" sqref="H30 C15:C17 H15:H17 B49">
      <formula1>1</formula1>
    </dataValidation>
  </dataValidations>
  <pageMargins left="0.7" right="0.7" top="0.75" bottom="0.75" header="0.3" footer="0.3"/>
  <pageSetup paperSize="9" scale="27" orientation="portrait" r:id="rId1"/>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Dropdown!$A$2:$A$13</xm:f>
          </x14:formula1>
          <xm:sqref>G3</xm:sqref>
        </x14:dataValidation>
        <x14:dataValidation type="list" allowBlank="1" showInputMessage="1" showErrorMessage="1">
          <x14:formula1>
            <xm:f>Dropdown!$B$2:$B$33</xm:f>
          </x14:formula1>
          <xm:sqref>I3 G5</xm:sqref>
        </x14:dataValidation>
        <x14:dataValidation type="list" allowBlank="1" showInputMessage="1" showErrorMessage="1">
          <x14:formula1>
            <xm:f>Dropdown!$Z$2:$Z$21</xm:f>
          </x14:formula1>
          <xm:sqref>C18</xm:sqref>
        </x14:dataValidation>
        <x14:dataValidation type="list" allowBlank="1" showInputMessage="1" showErrorMessage="1">
          <x14:formula1>
            <xm:f>Dropdown!$V$2:$V$3</xm:f>
          </x14:formula1>
          <xm:sqref>C19</xm:sqref>
        </x14:dataValidation>
        <x14:dataValidation type="list" allowBlank="1" showInputMessage="1" showErrorMessage="1">
          <x14:formula1>
            <xm:f>Dropdown!$N$2:$N$28</xm:f>
          </x14:formula1>
          <xm:sqref>C20</xm:sqref>
        </x14:dataValidation>
        <x14:dataValidation type="list" allowBlank="1" showInputMessage="1" showErrorMessage="1">
          <x14:formula1>
            <xm:f>Dropdown!$M$2:$M$30</xm:f>
          </x14:formula1>
          <xm:sqref>C21 H21 C23 H23</xm:sqref>
        </x14:dataValidation>
        <x14:dataValidation type="list" allowBlank="1" showInputMessage="1" showErrorMessage="1">
          <x14:formula1>
            <xm:f>Dropdown!$AR$2:$AR$5</xm:f>
          </x14:formula1>
          <xm:sqref>B28:C31</xm:sqref>
        </x14:dataValidation>
        <x14:dataValidation type="list" allowBlank="1" showInputMessage="1" showErrorMessage="1">
          <x14:formula1>
            <xm:f>Dropdown!$K$2:$K$4</xm:f>
          </x14:formula1>
          <xm:sqref>H29</xm:sqref>
        </x14:dataValidation>
        <x14:dataValidation type="list" allowBlank="1" showInputMessage="1" showErrorMessage="1">
          <x14:formula1>
            <xm:f>Dropdown!$D$2:$D$4</xm:f>
          </x14:formula1>
          <xm:sqref>G32</xm:sqref>
        </x14:dataValidation>
        <x14:dataValidation type="list" allowBlank="1" showInputMessage="1" showErrorMessage="1">
          <x14:formula1>
            <xm:f>Dropdown!$H$2:$H$4</xm:f>
          </x14:formula1>
          <xm:sqref>D33:D42</xm:sqref>
        </x14:dataValidation>
        <x14:dataValidation type="list" allowBlank="1" showInputMessage="1" showErrorMessage="1">
          <x14:formula1>
            <xm:f>Dropdown!$G$2:$G$4</xm:f>
          </x14:formula1>
          <xm:sqref>G35:G38</xm:sqref>
        </x14:dataValidation>
        <x14:dataValidation type="list" allowBlank="1" showInputMessage="1" showErrorMessage="1">
          <x14:formula1>
            <xm:f>Dropdown!$E$2:$E$7</xm:f>
          </x14:formula1>
          <xm:sqref>G39</xm:sqref>
        </x14:dataValidation>
        <x14:dataValidation type="list" allowBlank="1" showInputMessage="1" showErrorMessage="1">
          <x14:formula1>
            <xm:f>Dropdown!$F$2:$F$11</xm:f>
          </x14:formula1>
          <xm:sqref>H41:I43</xm:sqref>
        </x14:dataValidation>
        <x14:dataValidation type="list" allowBlank="1" showInputMessage="1" showErrorMessage="1">
          <x14:formula1>
            <xm:f>Dropdown!$I$2:$I$6</xm:f>
          </x14:formula1>
          <xm:sqref>B46</xm:sqref>
        </x14:dataValidation>
        <x14:dataValidation type="list" allowBlank="1" showInputMessage="1" showErrorMessage="1">
          <x14:formula1>
            <xm:f>Dropdown!#REF!</xm:f>
          </x14:formula1>
          <xm:sqref>I5:I6</xm:sqref>
        </x14:dataValidation>
        <x14:dataValidation type="list" allowBlank="1" showInputMessage="1" showErrorMessage="1">
          <x14:formula1>
            <xm:f>Dropdown!#REF!</xm:f>
          </x14:formula1>
          <xm:sqref>G6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67"/>
  <sheetViews>
    <sheetView tabSelected="1" view="pageBreakPreview" topLeftCell="A87" zoomScale="68" zoomScaleNormal="68" zoomScaleSheetLayoutView="68" workbookViewId="0">
      <selection activeCell="G92" sqref="G92"/>
    </sheetView>
  </sheetViews>
  <sheetFormatPr defaultRowHeight="15" x14ac:dyDescent="0.2"/>
  <cols>
    <col min="1" max="2" width="33.109375" customWidth="1"/>
    <col min="3" max="9" width="17.77734375" customWidth="1"/>
  </cols>
  <sheetData>
    <row r="1" spans="1:11" ht="77.25" customHeight="1" x14ac:dyDescent="0.2">
      <c r="A1" s="248" t="s">
        <v>0</v>
      </c>
      <c r="B1" s="248"/>
      <c r="C1" s="248"/>
      <c r="D1" s="248"/>
      <c r="E1" s="248"/>
      <c r="F1" s="248"/>
      <c r="G1" s="248"/>
      <c r="H1" s="248"/>
      <c r="I1" s="10" t="s">
        <v>1</v>
      </c>
    </row>
    <row r="2" spans="1:11" ht="18" x14ac:dyDescent="0.25">
      <c r="A2" s="233" t="s">
        <v>2</v>
      </c>
      <c r="B2" s="233"/>
      <c r="C2" s="233"/>
      <c r="D2" s="233"/>
      <c r="E2" s="233"/>
      <c r="F2" s="233"/>
      <c r="G2" s="233"/>
      <c r="H2" s="233"/>
      <c r="I2" s="19"/>
      <c r="J2" s="19"/>
      <c r="K2" s="19"/>
    </row>
    <row r="3" spans="1:11" ht="20.25" x14ac:dyDescent="0.3">
      <c r="A3" s="18" t="s">
        <v>72</v>
      </c>
      <c r="B3" s="19"/>
      <c r="C3" s="19"/>
      <c r="D3" s="19"/>
      <c r="E3" s="19"/>
      <c r="F3" s="19"/>
      <c r="G3" s="19"/>
      <c r="H3" s="19"/>
      <c r="I3" s="19"/>
    </row>
    <row r="4" spans="1:11" ht="15.75" x14ac:dyDescent="0.25">
      <c r="A4" s="24" t="s">
        <v>73</v>
      </c>
      <c r="B4" s="19"/>
      <c r="C4" s="19"/>
      <c r="D4" s="19"/>
      <c r="E4" s="19"/>
      <c r="F4" s="19"/>
      <c r="G4" s="19"/>
      <c r="H4" s="19"/>
      <c r="I4" s="19"/>
    </row>
    <row r="5" spans="1:11" ht="6" customHeight="1" thickBot="1" x14ac:dyDescent="0.25">
      <c r="B5" s="19"/>
      <c r="C5" s="19"/>
      <c r="D5" s="19"/>
      <c r="E5" s="19"/>
      <c r="F5" s="19"/>
      <c r="G5" s="19"/>
      <c r="H5" s="19"/>
      <c r="I5" s="19"/>
    </row>
    <row r="6" spans="1:11" s="31" customFormat="1" ht="15.75" thickBot="1" x14ac:dyDescent="0.3">
      <c r="A6" s="302" t="s">
        <v>74</v>
      </c>
      <c r="B6" s="303"/>
      <c r="C6" s="30"/>
      <c r="D6" s="137" t="str">
        <f>IF(C6="","Please complete using dropdown","")</f>
        <v>Please complete using dropdown</v>
      </c>
      <c r="E6" s="27"/>
      <c r="F6" s="27"/>
      <c r="G6" s="27"/>
      <c r="H6" s="27"/>
      <c r="I6" s="27"/>
    </row>
    <row r="7" spans="1:11" s="31" customFormat="1" ht="14.25" customHeight="1" thickBot="1" x14ac:dyDescent="0.25">
      <c r="B7" s="27"/>
      <c r="C7" s="27"/>
      <c r="D7" s="27"/>
      <c r="E7" s="27"/>
      <c r="F7" s="27"/>
      <c r="G7" s="27"/>
      <c r="H7" s="27"/>
      <c r="I7" s="27"/>
    </row>
    <row r="8" spans="1:11" s="31" customFormat="1" ht="14.25" hidden="1" x14ac:dyDescent="0.2"/>
    <row r="9" spans="1:11" s="31" customFormat="1" ht="30.75" thickBot="1" x14ac:dyDescent="0.3">
      <c r="A9" s="250" t="s">
        <v>75</v>
      </c>
      <c r="B9" s="25" t="s">
        <v>76</v>
      </c>
      <c r="C9" s="30"/>
      <c r="D9" s="42" t="s">
        <v>81</v>
      </c>
      <c r="E9" s="30"/>
      <c r="F9" s="27"/>
      <c r="G9" s="27"/>
      <c r="H9" s="27"/>
      <c r="I9" s="27"/>
    </row>
    <row r="10" spans="1:11" s="31" customFormat="1" ht="30.75" thickBot="1" x14ac:dyDescent="0.3">
      <c r="A10" s="251"/>
      <c r="B10" s="25" t="s">
        <v>77</v>
      </c>
      <c r="C10" s="30"/>
      <c r="D10" s="42" t="s">
        <v>82</v>
      </c>
      <c r="E10" s="30"/>
      <c r="F10" s="231" t="str">
        <f>IF(E10&lt;&gt;"","If TAP has changed since last Quarter, PLEASE DISCUSS WITH PORTFOLIO OFFICE NEW BASELINES FOR THE PERFORMANCE FRAMEWORK","")</f>
        <v/>
      </c>
      <c r="G10" s="309"/>
      <c r="H10" s="309"/>
      <c r="I10" s="309"/>
    </row>
    <row r="11" spans="1:11" s="31" customFormat="1" ht="30.75" thickBot="1" x14ac:dyDescent="0.3">
      <c r="A11" s="251"/>
      <c r="B11" s="43" t="s">
        <v>78</v>
      </c>
      <c r="C11" s="66"/>
      <c r="D11" s="42" t="s">
        <v>83</v>
      </c>
      <c r="E11" s="66"/>
      <c r="F11" s="27"/>
      <c r="G11" s="27"/>
      <c r="H11" s="27"/>
      <c r="I11" s="27"/>
    </row>
    <row r="12" spans="1:11" s="31" customFormat="1" ht="30.75" thickBot="1" x14ac:dyDescent="0.25">
      <c r="A12" s="251"/>
      <c r="B12" s="25" t="s">
        <v>79</v>
      </c>
      <c r="C12" s="30"/>
      <c r="D12" s="310" t="str">
        <f>IF(AND(C9="",C10="",D11=""),"Please complete source of finance figures",IF(OR(C9="",C10="",D11=""),"Please add Business Case version number in cell C12",IF(OR(C9="",C10="",D11=""),"Please complete only C9 or C10, not both","")))</f>
        <v>Please add Business Case version number in cell C12</v>
      </c>
      <c r="E12" s="311"/>
      <c r="F12" s="311"/>
      <c r="G12" s="27"/>
      <c r="H12" s="27"/>
      <c r="I12" s="27"/>
    </row>
    <row r="13" spans="1:11" s="31" customFormat="1" ht="32.25" customHeight="1" thickBot="1" x14ac:dyDescent="0.25">
      <c r="A13" s="252"/>
      <c r="B13" s="43" t="s">
        <v>80</v>
      </c>
      <c r="C13" s="66"/>
      <c r="D13" s="27"/>
      <c r="E13" s="27"/>
      <c r="F13" s="27"/>
      <c r="G13" s="27"/>
      <c r="H13" s="27"/>
      <c r="I13" s="27"/>
    </row>
    <row r="14" spans="1:11" s="31" customFormat="1" ht="14.25" x14ac:dyDescent="0.2">
      <c r="A14" s="27"/>
      <c r="B14" s="27"/>
      <c r="C14" s="27"/>
      <c r="D14" s="27"/>
      <c r="E14" s="27"/>
      <c r="F14" s="27"/>
      <c r="G14" s="27"/>
      <c r="H14" s="27"/>
      <c r="I14" s="27"/>
    </row>
    <row r="15" spans="1:11" s="31" customFormat="1" ht="15" customHeight="1" x14ac:dyDescent="0.2">
      <c r="A15" s="288" t="s">
        <v>84</v>
      </c>
      <c r="B15" s="288"/>
      <c r="C15" s="288"/>
      <c r="D15" s="67"/>
      <c r="E15" s="312" t="s">
        <v>85</v>
      </c>
      <c r="F15" s="312"/>
      <c r="G15" s="312"/>
      <c r="H15" s="312"/>
      <c r="I15" s="312"/>
    </row>
    <row r="16" spans="1:11" s="31" customFormat="1" ht="14.25" x14ac:dyDescent="0.2">
      <c r="A16" s="27"/>
      <c r="B16" s="27"/>
      <c r="C16" s="27"/>
      <c r="D16" s="27"/>
      <c r="E16" s="27"/>
      <c r="F16" s="27"/>
      <c r="G16" s="27"/>
      <c r="H16" s="27"/>
      <c r="I16" s="27"/>
    </row>
    <row r="17" spans="1:9" ht="16.5" thickBot="1" x14ac:dyDescent="0.3">
      <c r="A17" s="24" t="s">
        <v>104</v>
      </c>
      <c r="B17" s="19"/>
      <c r="C17" s="19"/>
      <c r="D17" s="19"/>
      <c r="E17" s="19"/>
      <c r="F17" s="19"/>
      <c r="G17" s="19"/>
      <c r="H17" s="19"/>
      <c r="I17" s="19"/>
    </row>
    <row r="18" spans="1:9" s="31" customFormat="1" ht="15.75" thickBot="1" x14ac:dyDescent="0.25">
      <c r="A18" s="43" t="s">
        <v>86</v>
      </c>
      <c r="B18" s="43" t="s">
        <v>87</v>
      </c>
      <c r="C18" s="30" t="s">
        <v>91</v>
      </c>
      <c r="D18" s="43" t="s">
        <v>88</v>
      </c>
      <c r="E18" s="30" t="s">
        <v>91</v>
      </c>
      <c r="G18" s="27"/>
      <c r="H18" s="27"/>
      <c r="I18" s="27"/>
    </row>
    <row r="19" spans="1:9" s="31" customFormat="1" ht="15.75" thickBot="1" x14ac:dyDescent="0.3">
      <c r="A19" s="43" t="s">
        <v>89</v>
      </c>
      <c r="B19" s="66"/>
      <c r="C19" s="53" t="str">
        <f>IF(AND(OR(C18="Real",E18="Real"),B19=""),"As selected 'Real', please complete using dropdown",IF(AND(C18="Nominal",E18="Nominal",B19=""),"As row 18 both state Nominal, this field should be blank"))</f>
        <v>As selected 'Real', please complete using dropdown</v>
      </c>
      <c r="D19" s="27"/>
      <c r="E19" s="27"/>
      <c r="F19" s="27"/>
      <c r="G19" s="27"/>
      <c r="H19" s="27"/>
      <c r="I19" s="27"/>
    </row>
    <row r="20" spans="1:9" s="31" customFormat="1" ht="15.75" thickBot="1" x14ac:dyDescent="0.3">
      <c r="A20" s="43" t="s">
        <v>90</v>
      </c>
      <c r="B20" s="66"/>
      <c r="C20" s="53" t="str">
        <f>IF(AND(OR(C18="Real",E18="Real"),B19=""),"As selected 'Real', please complete using dropdown",IF(AND(C18="Nominal",E18="Nominal",B19=""),"As row 18 both state Nominal, this field should be blank"))</f>
        <v>As selected 'Real', please complete using dropdown</v>
      </c>
      <c r="D20" s="27"/>
      <c r="E20" s="27"/>
      <c r="F20" s="27"/>
      <c r="G20" s="27"/>
      <c r="H20" s="27"/>
      <c r="I20" s="27"/>
    </row>
    <row r="21" spans="1:9" s="31" customFormat="1" ht="32.25" customHeight="1" thickBot="1" x14ac:dyDescent="0.25">
      <c r="A21" s="43" t="s">
        <v>92</v>
      </c>
      <c r="B21" s="66"/>
      <c r="C21" s="44" t="s">
        <v>102</v>
      </c>
      <c r="D21" s="279"/>
      <c r="E21" s="304"/>
      <c r="F21" s="304"/>
      <c r="G21" s="304"/>
      <c r="H21" s="280"/>
      <c r="I21" s="27"/>
    </row>
    <row r="22" spans="1:9" s="31" customFormat="1" ht="33.75" customHeight="1" thickBot="1" x14ac:dyDescent="0.25">
      <c r="A22" s="25" t="s">
        <v>205</v>
      </c>
      <c r="B22" s="68"/>
      <c r="C22" s="27"/>
      <c r="D22" s="27"/>
      <c r="E22" s="27"/>
      <c r="F22" s="27"/>
      <c r="G22" s="27"/>
      <c r="H22" s="27"/>
      <c r="I22" s="27"/>
    </row>
    <row r="23" spans="1:9" s="31" customFormat="1" ht="15.75" thickBot="1" x14ac:dyDescent="0.25">
      <c r="A23" s="43" t="s">
        <v>303</v>
      </c>
      <c r="B23" s="68"/>
      <c r="C23" s="305" t="str">
        <f>IF(OR('Approval &amp; Project Mileston'!BD29="",'Approval &amp; Project Mileston'!D30=""),"",IF(AND('Approval &amp; Project Mileston'!B29='Approval &amp; Project Mileston'!B30,B23&lt;&gt;D116),"Cell B23 and Cell D80 MUST be the same due to the two END DATEs being the same",IF(AND('Approval &amp; Project Mileston'!D29&lt;'Approval &amp; Project Mileston'!D30,B23=D116),"Cell B23 and Cell D80 MUST be different as the two END DATEs are different",IF('Approval &amp; Project Mileston'!D29&gt;'Approval &amp; Project Mileston'!D30,"There is an error in the two END DATES Project End Date must not be after BC End Date - please relook at the dates",IF(D116&lt;B23,"Forecast Project costs to closure must not be greater than Forecast WLC, please check","")))))</f>
        <v/>
      </c>
      <c r="D23" s="306"/>
      <c r="E23" s="306"/>
      <c r="F23" s="306"/>
      <c r="G23" s="27"/>
      <c r="H23" s="27"/>
      <c r="I23" s="27"/>
    </row>
    <row r="24" spans="1:9" ht="6.75" customHeight="1" thickBot="1" x14ac:dyDescent="0.25">
      <c r="A24" s="19"/>
      <c r="B24" s="19"/>
      <c r="C24" s="19"/>
      <c r="D24" s="19"/>
      <c r="E24" s="19"/>
      <c r="F24" s="19"/>
      <c r="G24" s="19"/>
      <c r="H24" s="19"/>
      <c r="I24" s="19"/>
    </row>
    <row r="25" spans="1:9" ht="32.25" customHeight="1" thickBot="1" x14ac:dyDescent="0.3">
      <c r="A25" s="319" t="s">
        <v>105</v>
      </c>
      <c r="B25" s="320"/>
      <c r="C25" s="19"/>
      <c r="D25" s="19"/>
      <c r="E25" s="19"/>
      <c r="F25" s="19"/>
      <c r="G25" s="19"/>
      <c r="H25" s="300" t="s">
        <v>206</v>
      </c>
      <c r="I25" s="301"/>
    </row>
    <row r="26" spans="1:9" s="31" customFormat="1" ht="60.75" customHeight="1" thickBot="1" x14ac:dyDescent="0.25">
      <c r="A26" s="43" t="s">
        <v>106</v>
      </c>
      <c r="B26" s="47" t="s">
        <v>207</v>
      </c>
      <c r="C26" s="49" t="s">
        <v>107</v>
      </c>
      <c r="D26" s="49" t="s">
        <v>108</v>
      </c>
      <c r="E26" s="49" t="s">
        <v>109</v>
      </c>
      <c r="F26" s="50" t="s">
        <v>110</v>
      </c>
      <c r="H26" s="49" t="s">
        <v>128</v>
      </c>
      <c r="I26" s="49" t="s">
        <v>129</v>
      </c>
    </row>
    <row r="27" spans="1:9" s="31" customFormat="1" ht="15.75" customHeight="1" thickBot="1" x14ac:dyDescent="0.25">
      <c r="A27" s="307" t="s">
        <v>680</v>
      </c>
      <c r="B27" s="223" t="s">
        <v>126</v>
      </c>
      <c r="C27" s="72"/>
      <c r="D27" s="72"/>
      <c r="E27" s="72"/>
      <c r="F27" s="222"/>
      <c r="H27" s="220"/>
      <c r="I27" s="221"/>
    </row>
    <row r="28" spans="1:9" s="31" customFormat="1" ht="15.75" customHeight="1" thickBot="1" x14ac:dyDescent="0.25">
      <c r="A28" s="308"/>
      <c r="B28" s="223" t="s">
        <v>112</v>
      </c>
      <c r="C28" s="72"/>
      <c r="D28" s="72"/>
      <c r="E28" s="72"/>
      <c r="F28" s="222"/>
      <c r="H28" s="220"/>
      <c r="I28" s="221"/>
    </row>
    <row r="29" spans="1:9" s="31" customFormat="1" ht="15.75" customHeight="1" thickBot="1" x14ac:dyDescent="0.25">
      <c r="A29" s="307" t="s">
        <v>679</v>
      </c>
      <c r="B29" s="223" t="s">
        <v>126</v>
      </c>
      <c r="C29" s="72"/>
      <c r="D29" s="72"/>
      <c r="E29" s="72"/>
      <c r="F29" s="222"/>
      <c r="H29" s="220"/>
      <c r="I29" s="221"/>
    </row>
    <row r="30" spans="1:9" s="31" customFormat="1" ht="15.75" customHeight="1" thickBot="1" x14ac:dyDescent="0.25">
      <c r="A30" s="308"/>
      <c r="B30" s="223" t="s">
        <v>112</v>
      </c>
      <c r="C30" s="72"/>
      <c r="D30" s="72"/>
      <c r="E30" s="72"/>
      <c r="F30" s="222"/>
      <c r="H30" s="220"/>
      <c r="I30" s="221"/>
    </row>
    <row r="31" spans="1:9" s="31" customFormat="1" ht="15.75" customHeight="1" thickBot="1" x14ac:dyDescent="0.25">
      <c r="A31" s="307" t="s">
        <v>403</v>
      </c>
      <c r="B31" s="223" t="s">
        <v>126</v>
      </c>
      <c r="C31" s="72"/>
      <c r="D31" s="72"/>
      <c r="E31" s="72"/>
      <c r="F31" s="222"/>
      <c r="H31" s="220"/>
      <c r="I31" s="221"/>
    </row>
    <row r="32" spans="1:9" s="31" customFormat="1" ht="15.75" customHeight="1" thickBot="1" x14ac:dyDescent="0.25">
      <c r="A32" s="308"/>
      <c r="B32" s="223" t="s">
        <v>112</v>
      </c>
      <c r="C32" s="72"/>
      <c r="D32" s="72"/>
      <c r="E32" s="72"/>
      <c r="F32" s="222"/>
      <c r="H32" s="220"/>
      <c r="I32" s="221"/>
    </row>
    <row r="33" spans="1:9" s="31" customFormat="1" ht="15.75" customHeight="1" thickBot="1" x14ac:dyDescent="0.25">
      <c r="A33" s="307" t="s">
        <v>414</v>
      </c>
      <c r="B33" s="223" t="s">
        <v>126</v>
      </c>
      <c r="C33" s="72"/>
      <c r="D33" s="72"/>
      <c r="E33" s="72"/>
      <c r="F33" s="222"/>
      <c r="H33" s="220"/>
      <c r="I33" s="221"/>
    </row>
    <row r="34" spans="1:9" s="31" customFormat="1" ht="15.75" customHeight="1" thickBot="1" x14ac:dyDescent="0.25">
      <c r="A34" s="308"/>
      <c r="B34" s="223" t="s">
        <v>112</v>
      </c>
      <c r="C34" s="72"/>
      <c r="D34" s="72"/>
      <c r="E34" s="72"/>
      <c r="F34" s="222"/>
      <c r="H34" s="220"/>
      <c r="I34" s="221"/>
    </row>
    <row r="35" spans="1:9" s="31" customFormat="1" ht="14.25" customHeight="1" thickBot="1" x14ac:dyDescent="0.25">
      <c r="A35" s="287" t="s">
        <v>113</v>
      </c>
      <c r="B35" s="223" t="s">
        <v>111</v>
      </c>
      <c r="C35" s="69"/>
      <c r="D35" s="70"/>
      <c r="E35" s="70"/>
      <c r="F35" s="58">
        <f>SUM(C35:E35)</f>
        <v>0</v>
      </c>
      <c r="G35" s="299" t="s">
        <v>127</v>
      </c>
      <c r="H35" s="201"/>
      <c r="I35" s="202"/>
    </row>
    <row r="36" spans="1:9" s="31" customFormat="1" thickBot="1" x14ac:dyDescent="0.25">
      <c r="A36" s="298"/>
      <c r="B36" s="223" t="s">
        <v>112</v>
      </c>
      <c r="C36" s="71"/>
      <c r="D36" s="72"/>
      <c r="E36" s="72"/>
      <c r="F36" s="59">
        <f>SUM(C36:E36)</f>
        <v>0</v>
      </c>
      <c r="G36" s="299"/>
      <c r="H36" s="203"/>
      <c r="I36" s="204"/>
    </row>
    <row r="37" spans="1:9" s="31" customFormat="1" ht="30" customHeight="1" thickBot="1" x14ac:dyDescent="0.25">
      <c r="A37" s="43" t="s">
        <v>114</v>
      </c>
      <c r="B37" s="223" t="s">
        <v>115</v>
      </c>
      <c r="C37" s="73"/>
      <c r="D37" s="73"/>
      <c r="E37" s="73"/>
      <c r="F37" s="59">
        <f>SUM(C37:E37)</f>
        <v>0</v>
      </c>
      <c r="G37" s="299"/>
      <c r="H37" s="205"/>
      <c r="I37" s="205"/>
    </row>
    <row r="38" spans="1:9" s="31" customFormat="1" thickBot="1" x14ac:dyDescent="0.25">
      <c r="A38" s="287" t="s">
        <v>117</v>
      </c>
      <c r="B38" s="223" t="s">
        <v>111</v>
      </c>
      <c r="C38" s="71"/>
      <c r="D38" s="72"/>
      <c r="E38" s="72"/>
      <c r="F38" s="59">
        <f>SUM(C38:E38)</f>
        <v>0</v>
      </c>
      <c r="G38" s="299"/>
      <c r="H38" s="203"/>
      <c r="I38" s="204"/>
    </row>
    <row r="39" spans="1:9" s="31" customFormat="1" thickBot="1" x14ac:dyDescent="0.25">
      <c r="A39" s="288"/>
      <c r="B39" s="223" t="s">
        <v>124</v>
      </c>
      <c r="C39" s="71"/>
      <c r="D39" s="72"/>
      <c r="E39" s="72"/>
      <c r="F39" s="59">
        <f t="shared" ref="F39:F61" si="0">SUM(C39:E39)</f>
        <v>0</v>
      </c>
      <c r="G39" s="299"/>
      <c r="H39" s="203"/>
      <c r="I39" s="204"/>
    </row>
    <row r="40" spans="1:9" s="31" customFormat="1" thickBot="1" x14ac:dyDescent="0.25">
      <c r="A40" s="287" t="s">
        <v>118</v>
      </c>
      <c r="B40" s="223" t="s">
        <v>111</v>
      </c>
      <c r="C40" s="71"/>
      <c r="D40" s="72"/>
      <c r="E40" s="72"/>
      <c r="F40" s="59">
        <f t="shared" si="0"/>
        <v>0</v>
      </c>
      <c r="G40" s="299"/>
      <c r="H40" s="203"/>
      <c r="I40" s="204"/>
    </row>
    <row r="41" spans="1:9" s="31" customFormat="1" thickBot="1" x14ac:dyDescent="0.25">
      <c r="A41" s="288"/>
      <c r="B41" s="223" t="s">
        <v>124</v>
      </c>
      <c r="C41" s="71"/>
      <c r="D41" s="72"/>
      <c r="E41" s="72"/>
      <c r="F41" s="59">
        <f t="shared" si="0"/>
        <v>0</v>
      </c>
      <c r="G41" s="299"/>
      <c r="H41" s="203"/>
      <c r="I41" s="204"/>
    </row>
    <row r="42" spans="1:9" s="31" customFormat="1" thickBot="1" x14ac:dyDescent="0.25">
      <c r="A42" s="287" t="s">
        <v>119</v>
      </c>
      <c r="B42" s="223" t="s">
        <v>111</v>
      </c>
      <c r="C42" s="71"/>
      <c r="D42" s="72"/>
      <c r="E42" s="72"/>
      <c r="F42" s="59">
        <f t="shared" si="0"/>
        <v>0</v>
      </c>
      <c r="G42" s="299"/>
      <c r="H42" s="203"/>
      <c r="I42" s="204"/>
    </row>
    <row r="43" spans="1:9" s="31" customFormat="1" thickBot="1" x14ac:dyDescent="0.25">
      <c r="A43" s="288"/>
      <c r="B43" s="223" t="s">
        <v>124</v>
      </c>
      <c r="C43" s="74"/>
      <c r="D43" s="75"/>
      <c r="E43" s="75"/>
      <c r="F43" s="60">
        <f t="shared" si="0"/>
        <v>0</v>
      </c>
      <c r="G43" s="299"/>
      <c r="H43" s="206"/>
      <c r="I43" s="207"/>
    </row>
    <row r="44" spans="1:9" s="31" customFormat="1" thickBot="1" x14ac:dyDescent="0.25">
      <c r="A44" s="287" t="s">
        <v>120</v>
      </c>
      <c r="B44" s="224" t="s">
        <v>111</v>
      </c>
      <c r="C44" s="76"/>
      <c r="D44" s="76"/>
      <c r="E44" s="76"/>
      <c r="F44" s="56">
        <f t="shared" si="0"/>
        <v>0</v>
      </c>
      <c r="G44" s="27"/>
      <c r="H44" s="208"/>
      <c r="I44" s="208"/>
    </row>
    <row r="45" spans="1:9" s="31" customFormat="1" thickBot="1" x14ac:dyDescent="0.25">
      <c r="A45" s="288"/>
      <c r="B45" s="224" t="s">
        <v>124</v>
      </c>
      <c r="C45" s="72"/>
      <c r="D45" s="72"/>
      <c r="E45" s="72"/>
      <c r="F45" s="55">
        <f t="shared" si="0"/>
        <v>0</v>
      </c>
      <c r="G45" s="27"/>
      <c r="H45" s="209"/>
      <c r="I45" s="209"/>
    </row>
    <row r="46" spans="1:9" ht="15.75" thickBot="1" x14ac:dyDescent="0.25">
      <c r="A46" s="287" t="s">
        <v>121</v>
      </c>
      <c r="B46" s="224" t="s">
        <v>111</v>
      </c>
      <c r="C46" s="72"/>
      <c r="D46" s="72"/>
      <c r="E46" s="72"/>
      <c r="F46" s="55">
        <f t="shared" si="0"/>
        <v>0</v>
      </c>
      <c r="G46" s="19"/>
      <c r="H46" s="209"/>
      <c r="I46" s="209"/>
    </row>
    <row r="47" spans="1:9" ht="15.75" thickBot="1" x14ac:dyDescent="0.25">
      <c r="A47" s="288"/>
      <c r="B47" s="224" t="s">
        <v>124</v>
      </c>
      <c r="C47" s="72"/>
      <c r="D47" s="72"/>
      <c r="E47" s="72"/>
      <c r="F47" s="55">
        <f t="shared" si="0"/>
        <v>0</v>
      </c>
      <c r="G47" s="19"/>
      <c r="H47" s="209"/>
      <c r="I47" s="209"/>
    </row>
    <row r="48" spans="1:9" ht="15.75" thickBot="1" x14ac:dyDescent="0.25">
      <c r="A48" s="287" t="s">
        <v>122</v>
      </c>
      <c r="B48" s="224" t="s">
        <v>111</v>
      </c>
      <c r="C48" s="72"/>
      <c r="D48" s="72"/>
      <c r="E48" s="72"/>
      <c r="F48" s="55">
        <f t="shared" si="0"/>
        <v>0</v>
      </c>
      <c r="G48" s="19"/>
      <c r="H48" s="209"/>
      <c r="I48" s="209"/>
    </row>
    <row r="49" spans="1:9" ht="15.75" thickBot="1" x14ac:dyDescent="0.25">
      <c r="A49" s="288"/>
      <c r="B49" s="224" t="s">
        <v>124</v>
      </c>
      <c r="C49" s="72"/>
      <c r="D49" s="72"/>
      <c r="E49" s="72"/>
      <c r="F49" s="55">
        <f t="shared" si="0"/>
        <v>0</v>
      </c>
      <c r="G49" s="19"/>
      <c r="H49" s="209"/>
      <c r="I49" s="209"/>
    </row>
    <row r="50" spans="1:9" ht="15.75" thickBot="1" x14ac:dyDescent="0.25">
      <c r="A50" s="287" t="s">
        <v>457</v>
      </c>
      <c r="B50" s="224" t="s">
        <v>111</v>
      </c>
      <c r="C50" s="72"/>
      <c r="D50" s="72"/>
      <c r="E50" s="72"/>
      <c r="F50" s="55">
        <f t="shared" ref="F50:F57" si="1">SUM(C50:E50)</f>
        <v>0</v>
      </c>
      <c r="G50" s="19"/>
      <c r="H50" s="209"/>
      <c r="I50" s="209"/>
    </row>
    <row r="51" spans="1:9" ht="15.75" thickBot="1" x14ac:dyDescent="0.25">
      <c r="A51" s="288"/>
      <c r="B51" s="224" t="s">
        <v>124</v>
      </c>
      <c r="C51" s="72"/>
      <c r="D51" s="72"/>
      <c r="E51" s="72"/>
      <c r="F51" s="55">
        <f t="shared" si="1"/>
        <v>0</v>
      </c>
      <c r="G51" s="19"/>
      <c r="H51" s="209"/>
      <c r="I51" s="209"/>
    </row>
    <row r="52" spans="1:9" ht="15.75" thickBot="1" x14ac:dyDescent="0.25">
      <c r="A52" s="287" t="s">
        <v>462</v>
      </c>
      <c r="B52" s="224" t="s">
        <v>111</v>
      </c>
      <c r="C52" s="72"/>
      <c r="D52" s="72"/>
      <c r="E52" s="72"/>
      <c r="F52" s="55">
        <f t="shared" si="1"/>
        <v>0</v>
      </c>
      <c r="G52" s="19"/>
      <c r="H52" s="209"/>
      <c r="I52" s="209"/>
    </row>
    <row r="53" spans="1:9" ht="15.75" thickBot="1" x14ac:dyDescent="0.25">
      <c r="A53" s="288"/>
      <c r="B53" s="224" t="s">
        <v>124</v>
      </c>
      <c r="C53" s="72"/>
      <c r="D53" s="72"/>
      <c r="E53" s="72"/>
      <c r="F53" s="55">
        <f t="shared" si="1"/>
        <v>0</v>
      </c>
      <c r="G53" s="19"/>
      <c r="H53" s="209"/>
      <c r="I53" s="209"/>
    </row>
    <row r="54" spans="1:9" ht="15.75" thickBot="1" x14ac:dyDescent="0.25">
      <c r="A54" s="287" t="s">
        <v>467</v>
      </c>
      <c r="B54" s="224" t="s">
        <v>111</v>
      </c>
      <c r="C54" s="72"/>
      <c r="D54" s="72"/>
      <c r="E54" s="72"/>
      <c r="F54" s="55">
        <f t="shared" si="1"/>
        <v>0</v>
      </c>
      <c r="G54" s="19"/>
      <c r="H54" s="209"/>
      <c r="I54" s="209"/>
    </row>
    <row r="55" spans="1:9" ht="15.75" thickBot="1" x14ac:dyDescent="0.25">
      <c r="A55" s="288"/>
      <c r="B55" s="224" t="s">
        <v>124</v>
      </c>
      <c r="C55" s="72"/>
      <c r="D55" s="72"/>
      <c r="E55" s="72"/>
      <c r="F55" s="55">
        <f t="shared" si="1"/>
        <v>0</v>
      </c>
      <c r="G55" s="19"/>
      <c r="H55" s="209"/>
      <c r="I55" s="209"/>
    </row>
    <row r="56" spans="1:9" ht="15.75" thickBot="1" x14ac:dyDescent="0.25">
      <c r="A56" s="287" t="s">
        <v>472</v>
      </c>
      <c r="B56" s="224" t="s">
        <v>111</v>
      </c>
      <c r="C56" s="72"/>
      <c r="D56" s="72"/>
      <c r="E56" s="72"/>
      <c r="F56" s="55">
        <f t="shared" si="1"/>
        <v>0</v>
      </c>
      <c r="G56" s="19"/>
      <c r="H56" s="209"/>
      <c r="I56" s="209"/>
    </row>
    <row r="57" spans="1:9" ht="15.75" thickBot="1" x14ac:dyDescent="0.25">
      <c r="A57" s="288"/>
      <c r="B57" s="224" t="s">
        <v>124</v>
      </c>
      <c r="C57" s="72"/>
      <c r="D57" s="72"/>
      <c r="E57" s="72"/>
      <c r="F57" s="55">
        <f t="shared" si="1"/>
        <v>0</v>
      </c>
      <c r="G57" s="19"/>
      <c r="H57" s="209"/>
      <c r="I57" s="209"/>
    </row>
    <row r="58" spans="1:9" ht="15.75" thickBot="1" x14ac:dyDescent="0.25">
      <c r="A58" s="287" t="s">
        <v>478</v>
      </c>
      <c r="B58" s="224" t="s">
        <v>111</v>
      </c>
      <c r="C58" s="72"/>
      <c r="D58" s="72"/>
      <c r="E58" s="72"/>
      <c r="F58" s="55">
        <f t="shared" ref="F58:F59" si="2">SUM(C58:E58)</f>
        <v>0</v>
      </c>
      <c r="G58" s="19"/>
      <c r="H58" s="209"/>
      <c r="I58" s="209"/>
    </row>
    <row r="59" spans="1:9" ht="15.75" thickBot="1" x14ac:dyDescent="0.25">
      <c r="A59" s="288"/>
      <c r="B59" s="224" t="s">
        <v>124</v>
      </c>
      <c r="C59" s="72"/>
      <c r="D59" s="72"/>
      <c r="E59" s="72"/>
      <c r="F59" s="55">
        <f t="shared" si="2"/>
        <v>0</v>
      </c>
      <c r="G59" s="19"/>
      <c r="H59" s="209"/>
      <c r="I59" s="209"/>
    </row>
    <row r="60" spans="1:9" ht="15.75" thickBot="1" x14ac:dyDescent="0.25">
      <c r="A60" s="287" t="s">
        <v>123</v>
      </c>
      <c r="B60" s="224" t="s">
        <v>111</v>
      </c>
      <c r="C60" s="72"/>
      <c r="D60" s="72"/>
      <c r="E60" s="72"/>
      <c r="F60" s="55">
        <f t="shared" si="0"/>
        <v>0</v>
      </c>
      <c r="G60" s="19"/>
      <c r="H60" s="209"/>
      <c r="I60" s="209"/>
    </row>
    <row r="61" spans="1:9" ht="15.75" thickBot="1" x14ac:dyDescent="0.25">
      <c r="A61" s="288"/>
      <c r="B61" s="224" t="s">
        <v>124</v>
      </c>
      <c r="C61" s="72"/>
      <c r="D61" s="72"/>
      <c r="E61" s="72"/>
      <c r="F61" s="55">
        <f t="shared" si="0"/>
        <v>0</v>
      </c>
      <c r="G61" s="19"/>
      <c r="H61" s="209"/>
      <c r="I61" s="209"/>
    </row>
    <row r="62" spans="1:9" s="31" customFormat="1" ht="15.75" thickBot="1" x14ac:dyDescent="0.25">
      <c r="A62" s="296" t="s">
        <v>125</v>
      </c>
      <c r="B62" s="81" t="s">
        <v>126</v>
      </c>
      <c r="C62" s="55">
        <f t="shared" ref="C62:E63" si="3">SUM(C35,C38,C40,C42,C44,C46,C48,C60)</f>
        <v>0</v>
      </c>
      <c r="D62" s="55">
        <f t="shared" si="3"/>
        <v>0</v>
      </c>
      <c r="E62" s="55">
        <f t="shared" si="3"/>
        <v>0</v>
      </c>
      <c r="F62" s="65">
        <f>SUM(C62:E62)</f>
        <v>0</v>
      </c>
      <c r="G62" s="27"/>
      <c r="H62" s="65">
        <f>SUM(H35,H38,H40,H42,H44,H46,H48,H60)</f>
        <v>0</v>
      </c>
      <c r="I62" s="65">
        <f>SUM(I35,I38,I40,I42,I44,I46,I48,I60)</f>
        <v>0</v>
      </c>
    </row>
    <row r="63" spans="1:9" s="31" customFormat="1" ht="15.75" thickBot="1" x14ac:dyDescent="0.25">
      <c r="A63" s="297"/>
      <c r="B63" s="225" t="s">
        <v>124</v>
      </c>
      <c r="C63" s="55">
        <f t="shared" si="3"/>
        <v>0</v>
      </c>
      <c r="D63" s="55">
        <f t="shared" si="3"/>
        <v>0</v>
      </c>
      <c r="E63" s="55">
        <f t="shared" si="3"/>
        <v>0</v>
      </c>
      <c r="F63" s="65">
        <f>SUM(C63:E63)</f>
        <v>0</v>
      </c>
      <c r="G63" s="27"/>
      <c r="H63" s="65">
        <f>SUM(H36,H39,H41,H43,H45,H47,H49,H61)</f>
        <v>0</v>
      </c>
      <c r="I63" s="65">
        <f>SUM(I36,I39,I41,I43,I45,I47,I49,I61)</f>
        <v>0</v>
      </c>
    </row>
    <row r="64" spans="1:9" ht="30" customHeight="1" thickBot="1" x14ac:dyDescent="0.25">
      <c r="A64" s="289" t="s">
        <v>130</v>
      </c>
      <c r="B64" s="290"/>
      <c r="C64" s="51"/>
      <c r="D64" s="179"/>
      <c r="E64" s="283" t="str">
        <f>IF(AND(OR(D62&gt;0,D63&gt;0,)),"Please complete annual steady state","")</f>
        <v/>
      </c>
      <c r="F64" s="284"/>
      <c r="G64" s="19"/>
      <c r="H64" s="51"/>
      <c r="I64" s="51"/>
    </row>
    <row r="65" spans="1:9" ht="30" customHeight="1" thickBot="1" x14ac:dyDescent="0.25">
      <c r="A65" s="289" t="s">
        <v>131</v>
      </c>
      <c r="B65" s="290"/>
      <c r="C65" s="291"/>
      <c r="D65" s="292"/>
      <c r="E65" s="212" t="str">
        <f>IF(C65="","Please complete using drop down","")</f>
        <v>Please complete using drop down</v>
      </c>
      <c r="F65" s="19"/>
      <c r="G65" s="19"/>
      <c r="H65" s="19"/>
      <c r="I65" s="19"/>
    </row>
    <row r="66" spans="1:9" ht="6.75" customHeight="1" thickBot="1" x14ac:dyDescent="0.25">
      <c r="B66" s="19"/>
      <c r="C66" s="19"/>
      <c r="D66" s="19"/>
      <c r="E66" s="19"/>
      <c r="F66" s="19"/>
      <c r="G66" s="19"/>
      <c r="H66" s="19"/>
      <c r="I66" s="19"/>
    </row>
    <row r="67" spans="1:9" ht="200.1" customHeight="1" thickBot="1" x14ac:dyDescent="0.25">
      <c r="A67" s="25" t="s">
        <v>132</v>
      </c>
      <c r="B67" s="293"/>
      <c r="C67" s="294"/>
      <c r="D67" s="294"/>
      <c r="E67" s="294"/>
      <c r="F67" s="294"/>
      <c r="G67" s="294"/>
      <c r="H67" s="294"/>
      <c r="I67" s="295"/>
    </row>
    <row r="68" spans="1:9" ht="6.75" customHeight="1" thickBot="1" x14ac:dyDescent="0.25">
      <c r="A68" s="19"/>
      <c r="B68" s="19"/>
      <c r="C68" s="19"/>
      <c r="D68" s="19"/>
      <c r="E68" s="19"/>
      <c r="F68" s="19"/>
      <c r="G68" s="19"/>
      <c r="H68" s="19"/>
      <c r="I68" s="19"/>
    </row>
    <row r="69" spans="1:9" ht="61.5" customHeight="1" thickBot="1" x14ac:dyDescent="0.25">
      <c r="A69" s="43" t="s">
        <v>133</v>
      </c>
      <c r="B69" s="47" t="s">
        <v>207</v>
      </c>
      <c r="C69" s="49" t="s">
        <v>134</v>
      </c>
      <c r="D69" s="49" t="s">
        <v>135</v>
      </c>
      <c r="E69" s="49" t="s">
        <v>136</v>
      </c>
      <c r="F69" s="50" t="s">
        <v>137</v>
      </c>
      <c r="G69" s="19"/>
      <c r="H69" s="19"/>
      <c r="I69" s="19"/>
    </row>
    <row r="70" spans="1:9" ht="15.75" customHeight="1" thickBot="1" x14ac:dyDescent="0.25">
      <c r="A70" s="307" t="s">
        <v>680</v>
      </c>
      <c r="B70" s="223" t="s">
        <v>126</v>
      </c>
      <c r="C70" s="72"/>
      <c r="D70" s="72"/>
      <c r="E70" s="72"/>
      <c r="F70" s="222"/>
      <c r="G70" s="19"/>
      <c r="H70" s="19"/>
      <c r="I70" s="19"/>
    </row>
    <row r="71" spans="1:9" ht="15.75" customHeight="1" thickBot="1" x14ac:dyDescent="0.25">
      <c r="A71" s="308"/>
      <c r="B71" s="223" t="s">
        <v>112</v>
      </c>
      <c r="C71" s="72"/>
      <c r="D71" s="72"/>
      <c r="E71" s="72"/>
      <c r="F71" s="222"/>
      <c r="G71" s="19"/>
      <c r="H71" s="19"/>
      <c r="I71" s="19"/>
    </row>
    <row r="72" spans="1:9" ht="15.75" customHeight="1" thickBot="1" x14ac:dyDescent="0.25">
      <c r="A72" s="307" t="s">
        <v>679</v>
      </c>
      <c r="B72" s="223" t="s">
        <v>126</v>
      </c>
      <c r="C72" s="72"/>
      <c r="D72" s="72"/>
      <c r="E72" s="72"/>
      <c r="F72" s="222"/>
      <c r="G72" s="19"/>
      <c r="H72" s="19"/>
      <c r="I72" s="19"/>
    </row>
    <row r="73" spans="1:9" ht="15.75" customHeight="1" thickBot="1" x14ac:dyDescent="0.25">
      <c r="A73" s="308"/>
      <c r="B73" s="223" t="s">
        <v>112</v>
      </c>
      <c r="C73" s="72"/>
      <c r="D73" s="72"/>
      <c r="E73" s="72"/>
      <c r="F73" s="222"/>
      <c r="G73" s="19"/>
      <c r="H73" s="19"/>
      <c r="I73" s="19"/>
    </row>
    <row r="74" spans="1:9" ht="15.75" customHeight="1" thickBot="1" x14ac:dyDescent="0.25">
      <c r="A74" s="307" t="s">
        <v>403</v>
      </c>
      <c r="B74" s="223" t="s">
        <v>126</v>
      </c>
      <c r="C74" s="72"/>
      <c r="D74" s="72"/>
      <c r="E74" s="72"/>
      <c r="F74" s="222"/>
      <c r="G74" s="19"/>
      <c r="H74" s="19"/>
      <c r="I74" s="19"/>
    </row>
    <row r="75" spans="1:9" ht="15.75" customHeight="1" thickBot="1" x14ac:dyDescent="0.25">
      <c r="A75" s="308"/>
      <c r="B75" s="223" t="s">
        <v>112</v>
      </c>
      <c r="C75" s="72"/>
      <c r="D75" s="72"/>
      <c r="E75" s="72"/>
      <c r="F75" s="222"/>
      <c r="G75" s="19"/>
      <c r="H75" s="19"/>
      <c r="I75" s="19"/>
    </row>
    <row r="76" spans="1:9" ht="15.75" customHeight="1" thickBot="1" x14ac:dyDescent="0.25">
      <c r="A76" s="307" t="s">
        <v>414</v>
      </c>
      <c r="B76" s="223" t="s">
        <v>126</v>
      </c>
      <c r="C76" s="72"/>
      <c r="D76" s="72"/>
      <c r="E76" s="72"/>
      <c r="F76" s="222"/>
      <c r="G76" s="19"/>
      <c r="H76" s="19"/>
      <c r="I76" s="19"/>
    </row>
    <row r="77" spans="1:9" ht="15.75" customHeight="1" thickBot="1" x14ac:dyDescent="0.25">
      <c r="A77" s="308"/>
      <c r="B77" s="223" t="s">
        <v>112</v>
      </c>
      <c r="C77" s="72"/>
      <c r="D77" s="72"/>
      <c r="E77" s="72"/>
      <c r="F77" s="222"/>
      <c r="G77" s="19"/>
      <c r="H77" s="19"/>
      <c r="I77" s="19"/>
    </row>
    <row r="78" spans="1:9" ht="15.75" thickBot="1" x14ac:dyDescent="0.25">
      <c r="A78" s="287" t="s">
        <v>113</v>
      </c>
      <c r="B78" s="223" t="s">
        <v>111</v>
      </c>
      <c r="C78" s="69"/>
      <c r="D78" s="70"/>
      <c r="E78" s="70"/>
      <c r="F78" s="58">
        <f>SUM(C78:E78)</f>
        <v>0</v>
      </c>
      <c r="G78" s="323" t="s">
        <v>127</v>
      </c>
      <c r="H78" s="19"/>
      <c r="I78" s="19"/>
    </row>
    <row r="79" spans="1:9" ht="15.75" thickBot="1" x14ac:dyDescent="0.25">
      <c r="A79" s="298"/>
      <c r="B79" s="223" t="s">
        <v>112</v>
      </c>
      <c r="C79" s="71"/>
      <c r="D79" s="72"/>
      <c r="E79" s="72"/>
      <c r="F79" s="59">
        <f>SUM(C79:E79)</f>
        <v>0</v>
      </c>
      <c r="G79" s="323"/>
      <c r="H79" s="19"/>
      <c r="I79" s="19"/>
    </row>
    <row r="80" spans="1:9" ht="29.25" customHeight="1" thickBot="1" x14ac:dyDescent="0.25">
      <c r="A80" s="43" t="s">
        <v>114</v>
      </c>
      <c r="B80" s="223" t="s">
        <v>115</v>
      </c>
      <c r="C80" s="73"/>
      <c r="D80" s="73"/>
      <c r="E80" s="73"/>
      <c r="F80" s="59">
        <f>SUM(C80:E80)</f>
        <v>0</v>
      </c>
      <c r="G80" s="323"/>
      <c r="H80" s="19"/>
      <c r="I80" s="19"/>
    </row>
    <row r="81" spans="1:10" ht="15.75" thickBot="1" x14ac:dyDescent="0.25">
      <c r="A81" s="287" t="s">
        <v>117</v>
      </c>
      <c r="B81" s="223" t="s">
        <v>111</v>
      </c>
      <c r="C81" s="71"/>
      <c r="D81" s="72"/>
      <c r="E81" s="72"/>
      <c r="F81" s="59">
        <f>SUM(C81:E81)</f>
        <v>0</v>
      </c>
      <c r="G81" s="323"/>
      <c r="H81" s="19"/>
      <c r="I81" s="19"/>
    </row>
    <row r="82" spans="1:10" ht="15.75" thickBot="1" x14ac:dyDescent="0.25">
      <c r="A82" s="288"/>
      <c r="B82" s="223" t="s">
        <v>124</v>
      </c>
      <c r="C82" s="71"/>
      <c r="D82" s="72"/>
      <c r="E82" s="72"/>
      <c r="F82" s="59">
        <f t="shared" ref="F82:F104" si="4">SUM(C82:E82)</f>
        <v>0</v>
      </c>
      <c r="G82" s="323"/>
      <c r="H82" s="19"/>
      <c r="I82" s="19"/>
    </row>
    <row r="83" spans="1:10" ht="15.75" thickBot="1" x14ac:dyDescent="0.25">
      <c r="A83" s="287" t="s">
        <v>118</v>
      </c>
      <c r="B83" s="223" t="s">
        <v>111</v>
      </c>
      <c r="C83" s="71"/>
      <c r="D83" s="72"/>
      <c r="E83" s="72"/>
      <c r="F83" s="59">
        <f t="shared" si="4"/>
        <v>0</v>
      </c>
      <c r="G83" s="323"/>
      <c r="H83" s="19"/>
      <c r="I83" s="19"/>
    </row>
    <row r="84" spans="1:10" ht="15.75" thickBot="1" x14ac:dyDescent="0.25">
      <c r="A84" s="288"/>
      <c r="B84" s="223" t="s">
        <v>124</v>
      </c>
      <c r="C84" s="71"/>
      <c r="D84" s="72"/>
      <c r="E84" s="72"/>
      <c r="F84" s="59">
        <f t="shared" si="4"/>
        <v>0</v>
      </c>
      <c r="G84" s="323"/>
      <c r="H84" s="19"/>
      <c r="I84" s="19"/>
    </row>
    <row r="85" spans="1:10" ht="15.75" thickBot="1" x14ac:dyDescent="0.25">
      <c r="A85" s="287" t="s">
        <v>119</v>
      </c>
      <c r="B85" s="223" t="s">
        <v>111</v>
      </c>
      <c r="C85" s="71"/>
      <c r="D85" s="72"/>
      <c r="E85" s="72"/>
      <c r="F85" s="59">
        <f t="shared" si="4"/>
        <v>0</v>
      </c>
      <c r="G85" s="323"/>
      <c r="H85" s="19"/>
      <c r="I85" s="19"/>
    </row>
    <row r="86" spans="1:10" ht="15.75" thickBot="1" x14ac:dyDescent="0.25">
      <c r="A86" s="288"/>
      <c r="B86" s="223" t="s">
        <v>124</v>
      </c>
      <c r="C86" s="74"/>
      <c r="D86" s="75"/>
      <c r="E86" s="75"/>
      <c r="F86" s="60">
        <f t="shared" si="4"/>
        <v>0</v>
      </c>
      <c r="G86" s="323"/>
      <c r="H86" s="19"/>
      <c r="I86" s="19"/>
    </row>
    <row r="87" spans="1:10" ht="15.75" thickBot="1" x14ac:dyDescent="0.25">
      <c r="A87" s="287" t="s">
        <v>120</v>
      </c>
      <c r="B87" s="224" t="s">
        <v>111</v>
      </c>
      <c r="C87" s="76"/>
      <c r="D87" s="76"/>
      <c r="E87" s="76"/>
      <c r="F87" s="56">
        <f t="shared" si="4"/>
        <v>0</v>
      </c>
      <c r="G87" s="19"/>
      <c r="H87" s="19"/>
      <c r="I87" s="19"/>
    </row>
    <row r="88" spans="1:10" ht="15.75" thickBot="1" x14ac:dyDescent="0.25">
      <c r="A88" s="288"/>
      <c r="B88" s="224" t="s">
        <v>124</v>
      </c>
      <c r="C88" s="72"/>
      <c r="D88" s="72"/>
      <c r="E88" s="72"/>
      <c r="F88" s="55">
        <f t="shared" si="4"/>
        <v>0</v>
      </c>
      <c r="G88" s="19"/>
      <c r="H88" s="19"/>
      <c r="I88" s="19"/>
    </row>
    <row r="89" spans="1:10" ht="15.75" thickBot="1" x14ac:dyDescent="0.25">
      <c r="A89" s="287" t="s">
        <v>121</v>
      </c>
      <c r="B89" s="224" t="s">
        <v>111</v>
      </c>
      <c r="C89" s="72"/>
      <c r="D89" s="72"/>
      <c r="E89" s="72"/>
      <c r="F89" s="55">
        <f t="shared" si="4"/>
        <v>0</v>
      </c>
      <c r="G89" s="19"/>
      <c r="H89" s="19"/>
      <c r="I89" s="19"/>
    </row>
    <row r="90" spans="1:10" ht="15.75" thickBot="1" x14ac:dyDescent="0.25">
      <c r="A90" s="288"/>
      <c r="B90" s="224" t="s">
        <v>124</v>
      </c>
      <c r="C90" s="72"/>
      <c r="D90" s="72"/>
      <c r="E90" s="72"/>
      <c r="F90" s="55">
        <f t="shared" si="4"/>
        <v>0</v>
      </c>
      <c r="G90" s="19"/>
      <c r="H90" s="19"/>
      <c r="I90" s="19"/>
    </row>
    <row r="91" spans="1:10" ht="15.75" thickBot="1" x14ac:dyDescent="0.25">
      <c r="A91" s="287" t="s">
        <v>122</v>
      </c>
      <c r="B91" s="224" t="s">
        <v>111</v>
      </c>
      <c r="C91" s="72"/>
      <c r="D91" s="72"/>
      <c r="E91" s="72"/>
      <c r="F91" s="55">
        <f t="shared" si="4"/>
        <v>0</v>
      </c>
      <c r="G91" s="19"/>
      <c r="H91" s="19"/>
      <c r="I91" s="19"/>
    </row>
    <row r="92" spans="1:10" ht="15.75" thickBot="1" x14ac:dyDescent="0.25">
      <c r="A92" s="288"/>
      <c r="B92" s="224" t="s">
        <v>124</v>
      </c>
      <c r="C92" s="72"/>
      <c r="D92" s="72"/>
      <c r="E92" s="72"/>
      <c r="F92" s="226">
        <f t="shared" si="4"/>
        <v>0</v>
      </c>
      <c r="G92" s="228"/>
      <c r="H92" s="228"/>
      <c r="I92" s="228"/>
    </row>
    <row r="93" spans="1:10" ht="15.75" thickBot="1" x14ac:dyDescent="0.25">
      <c r="A93" s="287" t="s">
        <v>457</v>
      </c>
      <c r="B93" s="224" t="s">
        <v>111</v>
      </c>
      <c r="C93" s="72"/>
      <c r="D93" s="72"/>
      <c r="E93" s="72"/>
      <c r="F93" s="226">
        <f t="shared" si="4"/>
        <v>0</v>
      </c>
      <c r="G93" s="229"/>
      <c r="H93" s="228"/>
      <c r="I93" s="228"/>
      <c r="J93" s="19"/>
    </row>
    <row r="94" spans="1:10" ht="15.75" thickBot="1" x14ac:dyDescent="0.25">
      <c r="A94" s="288"/>
      <c r="B94" s="224" t="s">
        <v>124</v>
      </c>
      <c r="C94" s="72"/>
      <c r="D94" s="72"/>
      <c r="E94" s="72"/>
      <c r="F94" s="226">
        <f t="shared" si="4"/>
        <v>0</v>
      </c>
      <c r="G94" s="229"/>
      <c r="H94" s="229"/>
      <c r="I94" s="229"/>
      <c r="J94" s="19"/>
    </row>
    <row r="95" spans="1:10" ht="15.75" thickBot="1" x14ac:dyDescent="0.25">
      <c r="A95" s="287" t="s">
        <v>462</v>
      </c>
      <c r="B95" s="224" t="s">
        <v>111</v>
      </c>
      <c r="C95" s="72"/>
      <c r="D95" s="72"/>
      <c r="E95" s="72"/>
      <c r="F95" s="226">
        <f t="shared" si="4"/>
        <v>0</v>
      </c>
      <c r="G95" s="229"/>
      <c r="H95" s="229"/>
      <c r="I95" s="229"/>
      <c r="J95" s="19"/>
    </row>
    <row r="96" spans="1:10" ht="15.75" thickBot="1" x14ac:dyDescent="0.25">
      <c r="A96" s="288"/>
      <c r="B96" s="224" t="s">
        <v>124</v>
      </c>
      <c r="C96" s="72"/>
      <c r="D96" s="72"/>
      <c r="E96" s="72"/>
      <c r="F96" s="226">
        <f t="shared" si="4"/>
        <v>0</v>
      </c>
      <c r="G96" s="229"/>
      <c r="H96" s="229"/>
      <c r="I96" s="229"/>
      <c r="J96" s="19"/>
    </row>
    <row r="97" spans="1:12" ht="15.75" thickBot="1" x14ac:dyDescent="0.25">
      <c r="A97" s="287" t="s">
        <v>467</v>
      </c>
      <c r="B97" s="224" t="s">
        <v>111</v>
      </c>
      <c r="C97" s="72"/>
      <c r="D97" s="72"/>
      <c r="E97" s="72"/>
      <c r="F97" s="226">
        <f t="shared" si="4"/>
        <v>0</v>
      </c>
      <c r="G97" s="228"/>
      <c r="H97" s="229"/>
      <c r="I97" s="229"/>
    </row>
    <row r="98" spans="1:12" ht="15.75" thickBot="1" x14ac:dyDescent="0.25">
      <c r="A98" s="288"/>
      <c r="B98" s="224" t="s">
        <v>124</v>
      </c>
      <c r="C98" s="72"/>
      <c r="D98" s="72"/>
      <c r="E98" s="72"/>
      <c r="F98" s="55">
        <f t="shared" si="4"/>
        <v>0</v>
      </c>
      <c r="G98" s="19"/>
      <c r="H98" s="19"/>
      <c r="I98" s="19"/>
    </row>
    <row r="99" spans="1:12" ht="15.75" thickBot="1" x14ac:dyDescent="0.25">
      <c r="A99" s="287" t="s">
        <v>472</v>
      </c>
      <c r="B99" s="224" t="s">
        <v>111</v>
      </c>
      <c r="C99" s="72"/>
      <c r="D99" s="72"/>
      <c r="E99" s="72"/>
      <c r="F99" s="55">
        <f t="shared" si="4"/>
        <v>0</v>
      </c>
      <c r="G99" s="227"/>
      <c r="H99" s="227"/>
      <c r="I99" s="227"/>
    </row>
    <row r="100" spans="1:12" ht="15.75" thickBot="1" x14ac:dyDescent="0.25">
      <c r="A100" s="288"/>
      <c r="B100" s="224" t="s">
        <v>124</v>
      </c>
      <c r="C100" s="72"/>
      <c r="D100" s="72"/>
      <c r="E100" s="72"/>
      <c r="F100" s="55">
        <f t="shared" si="4"/>
        <v>0</v>
      </c>
      <c r="G100" s="19"/>
      <c r="H100" s="19"/>
      <c r="I100" s="19"/>
    </row>
    <row r="101" spans="1:12" ht="15.75" thickBot="1" x14ac:dyDescent="0.25">
      <c r="A101" s="287" t="s">
        <v>478</v>
      </c>
      <c r="B101" s="224" t="s">
        <v>111</v>
      </c>
      <c r="C101" s="72"/>
      <c r="D101" s="72"/>
      <c r="E101" s="72"/>
      <c r="F101" s="55">
        <f t="shared" si="4"/>
        <v>0</v>
      </c>
      <c r="G101" s="19"/>
      <c r="H101" s="19"/>
      <c r="I101" s="19"/>
    </row>
    <row r="102" spans="1:12" ht="15.75" thickBot="1" x14ac:dyDescent="0.25">
      <c r="A102" s="288"/>
      <c r="B102" s="224" t="s">
        <v>124</v>
      </c>
      <c r="C102" s="72"/>
      <c r="D102" s="72"/>
      <c r="E102" s="72"/>
      <c r="F102" s="55">
        <f t="shared" si="4"/>
        <v>0</v>
      </c>
      <c r="G102" s="19"/>
      <c r="H102" s="19"/>
      <c r="I102" s="19"/>
    </row>
    <row r="103" spans="1:12" ht="15.75" thickBot="1" x14ac:dyDescent="0.25">
      <c r="A103" s="287" t="s">
        <v>123</v>
      </c>
      <c r="B103" s="224" t="s">
        <v>111</v>
      </c>
      <c r="C103" s="72"/>
      <c r="D103" s="72"/>
      <c r="E103" s="72"/>
      <c r="F103" s="55">
        <f t="shared" si="4"/>
        <v>0</v>
      </c>
      <c r="G103" s="19"/>
      <c r="H103" s="19"/>
      <c r="I103" s="19"/>
    </row>
    <row r="104" spans="1:12" ht="15.75" thickBot="1" x14ac:dyDescent="0.25">
      <c r="A104" s="288"/>
      <c r="B104" s="224" t="s">
        <v>124</v>
      </c>
      <c r="C104" s="72"/>
      <c r="D104" s="72"/>
      <c r="E104" s="72"/>
      <c r="F104" s="55">
        <f t="shared" si="4"/>
        <v>0</v>
      </c>
      <c r="G104" s="19"/>
      <c r="H104" s="19"/>
      <c r="I104" s="19"/>
    </row>
    <row r="105" spans="1:12" s="31" customFormat="1" ht="15.75" thickBot="1" x14ac:dyDescent="0.25">
      <c r="A105" s="296" t="s">
        <v>125</v>
      </c>
      <c r="B105" s="81" t="s">
        <v>126</v>
      </c>
      <c r="C105" s="55">
        <f>SUM(C78,C81,C83,C85,C87,C89,C91,C103)</f>
        <v>0</v>
      </c>
      <c r="D105" s="55">
        <f t="shared" ref="D105:E105" si="5">SUM(D78,D81,D83,D85,D87,D89,D91,D103)</f>
        <v>0</v>
      </c>
      <c r="E105" s="55">
        <f t="shared" si="5"/>
        <v>0</v>
      </c>
      <c r="F105" s="65">
        <f>SUM(C105:E105)</f>
        <v>0</v>
      </c>
      <c r="G105" s="27"/>
      <c r="H105" s="27"/>
      <c r="I105" s="27"/>
    </row>
    <row r="106" spans="1:12" s="31" customFormat="1" ht="15.75" thickBot="1" x14ac:dyDescent="0.25">
      <c r="A106" s="297"/>
      <c r="B106" s="225" t="s">
        <v>124</v>
      </c>
      <c r="C106" s="55">
        <f>SUM(C79,C82,C84,C86,C88,C90,C92,C104)</f>
        <v>0</v>
      </c>
      <c r="D106" s="55">
        <f t="shared" ref="D106:E106" si="6">SUM(D79,D82,D84,D86,D88,D90,D92,D104)</f>
        <v>0</v>
      </c>
      <c r="E106" s="55">
        <f t="shared" si="6"/>
        <v>0</v>
      </c>
      <c r="F106" s="65">
        <f>SUM(C106:E106)</f>
        <v>0</v>
      </c>
      <c r="G106" s="27"/>
      <c r="H106" s="27"/>
      <c r="I106" s="27"/>
    </row>
    <row r="107" spans="1:12" ht="29.25" customHeight="1" thickBot="1" x14ac:dyDescent="0.25">
      <c r="A107" s="289" t="s">
        <v>130</v>
      </c>
      <c r="B107" s="290"/>
      <c r="C107" s="51"/>
      <c r="D107" s="77"/>
      <c r="E107" s="283" t="str">
        <f>IF(AND(OR(D105&gt;0,D106&gt;0,)),"Please complete annual steady state","")</f>
        <v/>
      </c>
      <c r="F107" s="284"/>
      <c r="G107" s="19"/>
      <c r="H107" s="19"/>
      <c r="I107" s="19"/>
    </row>
    <row r="108" spans="1:12" ht="29.25" customHeight="1" thickBot="1" x14ac:dyDescent="0.3">
      <c r="A108" s="289" t="s">
        <v>131</v>
      </c>
      <c r="B108" s="290"/>
      <c r="C108" s="291"/>
      <c r="D108" s="292"/>
      <c r="E108" s="140" t="str">
        <f>IF(C108="","Please complete using dropdown","")</f>
        <v>Please complete using dropdown</v>
      </c>
      <c r="F108" s="19"/>
      <c r="G108" s="19"/>
      <c r="H108" s="19"/>
      <c r="I108" s="19"/>
    </row>
    <row r="109" spans="1:12" ht="6" customHeight="1" thickBot="1" x14ac:dyDescent="0.25">
      <c r="A109" s="19"/>
      <c r="B109" s="19"/>
      <c r="C109" s="19"/>
      <c r="D109" s="19"/>
      <c r="E109" s="19"/>
      <c r="F109" s="19"/>
      <c r="G109" s="19"/>
      <c r="H109" s="19"/>
      <c r="I109" s="19"/>
    </row>
    <row r="110" spans="1:12" ht="214.5" customHeight="1" thickBot="1" x14ac:dyDescent="0.25">
      <c r="A110" s="25" t="s">
        <v>132</v>
      </c>
      <c r="B110" s="293"/>
      <c r="C110" s="294"/>
      <c r="D110" s="294"/>
      <c r="E110" s="294"/>
      <c r="F110" s="294"/>
      <c r="G110" s="294"/>
      <c r="H110" s="294"/>
      <c r="I110" s="295"/>
    </row>
    <row r="111" spans="1:12" ht="15.75" thickBot="1" x14ac:dyDescent="0.25">
      <c r="A111" s="19"/>
      <c r="B111" s="19"/>
      <c r="C111" s="19"/>
      <c r="D111" s="19"/>
      <c r="E111" s="19"/>
      <c r="F111" s="19"/>
      <c r="G111" s="19"/>
      <c r="H111" s="19"/>
      <c r="I111" s="19"/>
    </row>
    <row r="112" spans="1:12" s="31" customFormat="1" ht="45.75" thickBot="1" x14ac:dyDescent="0.25">
      <c r="A112" s="27"/>
      <c r="B112" s="27"/>
      <c r="C112" s="45" t="s">
        <v>138</v>
      </c>
      <c r="D112" s="45" t="s">
        <v>124</v>
      </c>
      <c r="E112" s="45" t="s">
        <v>139</v>
      </c>
      <c r="F112" s="62" t="s">
        <v>140</v>
      </c>
      <c r="G112" s="214" t="s">
        <v>161</v>
      </c>
      <c r="H112" s="215" t="s">
        <v>138</v>
      </c>
      <c r="I112" s="215" t="s">
        <v>124</v>
      </c>
      <c r="J112" s="281" t="s">
        <v>643</v>
      </c>
      <c r="K112" s="282"/>
      <c r="L112" s="282"/>
    </row>
    <row r="113" spans="1:12" s="31" customFormat="1" ht="21.75" customHeight="1" thickBot="1" x14ac:dyDescent="0.25">
      <c r="A113" s="313" t="s">
        <v>141</v>
      </c>
      <c r="B113" s="314"/>
      <c r="C113" s="63">
        <f>F62</f>
        <v>0</v>
      </c>
      <c r="D113" s="63">
        <f>F63</f>
        <v>0</v>
      </c>
      <c r="E113" s="63">
        <f>D113-C113</f>
        <v>0</v>
      </c>
      <c r="F113" s="64">
        <f>(D113-C113)%</f>
        <v>0</v>
      </c>
      <c r="G113" s="216" t="s">
        <v>141</v>
      </c>
      <c r="H113" s="217">
        <f>SUM(F35,F38,F40,F42)</f>
        <v>0</v>
      </c>
      <c r="I113" s="217">
        <f>SUM(G35,G38,G40,G42)</f>
        <v>0</v>
      </c>
      <c r="J113" s="281"/>
      <c r="K113" s="282"/>
      <c r="L113" s="282"/>
    </row>
    <row r="114" spans="1:12" s="31" customFormat="1" ht="21.75" customHeight="1" thickBot="1" x14ac:dyDescent="0.25">
      <c r="A114" s="313" t="s">
        <v>142</v>
      </c>
      <c r="B114" s="314"/>
      <c r="C114" s="63">
        <f>F105</f>
        <v>0</v>
      </c>
      <c r="D114" s="63">
        <f>F106</f>
        <v>0</v>
      </c>
      <c r="E114" s="63">
        <f t="shared" ref="E114:E115" si="7">D114-C114</f>
        <v>0</v>
      </c>
      <c r="F114" s="64">
        <f t="shared" ref="F114:F115" si="8">(D114-C114)%</f>
        <v>0</v>
      </c>
      <c r="G114" s="216" t="s">
        <v>142</v>
      </c>
      <c r="H114" s="217">
        <f>SUM(F78,F81,F83,F85)</f>
        <v>0</v>
      </c>
      <c r="I114" s="217">
        <f>SUM(F79,F82,F84,F86)</f>
        <v>0</v>
      </c>
      <c r="J114" s="281"/>
      <c r="K114" s="282"/>
      <c r="L114" s="282"/>
    </row>
    <row r="115" spans="1:12" s="31" customFormat="1" ht="21.75" customHeight="1" thickBot="1" x14ac:dyDescent="0.25">
      <c r="A115" s="313" t="s">
        <v>143</v>
      </c>
      <c r="B115" s="314"/>
      <c r="C115" s="63">
        <f>H62</f>
        <v>0</v>
      </c>
      <c r="D115" s="63">
        <f>H63</f>
        <v>0</v>
      </c>
      <c r="E115" s="63">
        <f t="shared" si="7"/>
        <v>0</v>
      </c>
      <c r="F115" s="64">
        <f t="shared" si="8"/>
        <v>0</v>
      </c>
      <c r="G115" s="216" t="s">
        <v>143</v>
      </c>
      <c r="H115" s="217">
        <f>SUM(H35,H38,H40,H42)</f>
        <v>0</v>
      </c>
      <c r="I115" s="217">
        <f>SUM(H36,H39,H41,H43)</f>
        <v>0</v>
      </c>
      <c r="J115" s="281"/>
      <c r="K115" s="282"/>
      <c r="L115" s="282"/>
    </row>
    <row r="116" spans="1:12" s="31" customFormat="1" ht="21.75" customHeight="1" thickBot="1" x14ac:dyDescent="0.25">
      <c r="A116" s="313" t="s">
        <v>144</v>
      </c>
      <c r="B116" s="314"/>
      <c r="C116" s="65">
        <f>SUM(C113:C115)</f>
        <v>0</v>
      </c>
      <c r="D116" s="65">
        <f t="shared" ref="D116:E116" si="9">SUM(D113:D115)</f>
        <v>0</v>
      </c>
      <c r="E116" s="65">
        <f t="shared" si="9"/>
        <v>0</v>
      </c>
      <c r="F116" s="64">
        <f>(D116-C116)%</f>
        <v>0</v>
      </c>
      <c r="G116" s="218" t="s">
        <v>144</v>
      </c>
      <c r="H116" s="217">
        <f>SUM(H113:H115)</f>
        <v>0</v>
      </c>
      <c r="I116" s="217">
        <f>SUM(I113:I115)</f>
        <v>0</v>
      </c>
      <c r="J116" s="281"/>
      <c r="K116" s="282"/>
      <c r="L116" s="282"/>
    </row>
    <row r="117" spans="1:12" x14ac:dyDescent="0.2">
      <c r="A117" s="19"/>
      <c r="B117" s="19"/>
      <c r="C117" s="19"/>
      <c r="D117" s="19"/>
      <c r="E117" s="19"/>
      <c r="F117" s="19"/>
      <c r="G117" s="19"/>
      <c r="H117" s="19"/>
      <c r="I117" s="19"/>
    </row>
    <row r="118" spans="1:12" ht="21" thickBot="1" x14ac:dyDescent="0.35">
      <c r="A118" s="18" t="s">
        <v>298</v>
      </c>
      <c r="B118" s="19"/>
      <c r="C118" s="19"/>
      <c r="D118" s="19"/>
      <c r="F118" s="19"/>
      <c r="G118" s="19"/>
      <c r="H118" s="19"/>
      <c r="I118" s="19"/>
    </row>
    <row r="119" spans="1:12" s="31" customFormat="1" ht="32.25" customHeight="1" thickBot="1" x14ac:dyDescent="0.3">
      <c r="A119" s="54" t="s">
        <v>145</v>
      </c>
      <c r="B119" s="27"/>
      <c r="C119" s="27"/>
      <c r="D119" s="27"/>
      <c r="E119" s="43" t="s">
        <v>147</v>
      </c>
      <c r="F119" s="73"/>
      <c r="G119" s="137" t="str">
        <f>IF(F119="","Please complete using dropdown","")</f>
        <v>Please complete using dropdown</v>
      </c>
      <c r="H119" s="27"/>
      <c r="I119" s="27"/>
    </row>
    <row r="120" spans="1:12" s="31" customFormat="1" ht="32.25" customHeight="1" thickBot="1" x14ac:dyDescent="0.3">
      <c r="A120" s="27"/>
      <c r="B120" s="27"/>
      <c r="C120" s="27"/>
      <c r="D120" s="27"/>
      <c r="E120" s="43" t="s">
        <v>148</v>
      </c>
      <c r="F120" s="73"/>
      <c r="G120" s="137" t="str">
        <f t="shared" ref="G120:G121" si="10">IF(F120="","Please complete using dropdown","")</f>
        <v>Please complete using dropdown</v>
      </c>
      <c r="H120" s="27"/>
      <c r="I120" s="27"/>
    </row>
    <row r="121" spans="1:12" s="31" customFormat="1" ht="30.75" thickBot="1" x14ac:dyDescent="0.3">
      <c r="A121" s="324" t="s">
        <v>146</v>
      </c>
      <c r="B121" s="288"/>
      <c r="C121" s="30"/>
      <c r="D121" s="141" t="str">
        <f>IF(C121="","Please complete using dropdown","")</f>
        <v>Please complete using dropdown</v>
      </c>
      <c r="E121" s="25" t="s">
        <v>149</v>
      </c>
      <c r="F121" s="73"/>
      <c r="G121" s="137" t="str">
        <f t="shared" si="10"/>
        <v>Please complete using dropdown</v>
      </c>
      <c r="H121" s="27"/>
      <c r="I121" s="27"/>
    </row>
    <row r="122" spans="1:12" ht="6" customHeight="1" thickBot="1" x14ac:dyDescent="0.25">
      <c r="A122" s="19"/>
      <c r="B122" s="19"/>
      <c r="C122" s="19"/>
      <c r="D122" s="19"/>
      <c r="E122" s="19"/>
      <c r="F122" s="19"/>
      <c r="G122" s="19"/>
      <c r="H122" s="19"/>
      <c r="I122" s="19"/>
    </row>
    <row r="123" spans="1:12" ht="60.75" customHeight="1" thickBot="1" x14ac:dyDescent="0.25">
      <c r="A123" s="43" t="s">
        <v>160</v>
      </c>
      <c r="B123" s="47" t="s">
        <v>208</v>
      </c>
      <c r="C123" s="49" t="s">
        <v>150</v>
      </c>
      <c r="D123" s="49" t="s">
        <v>151</v>
      </c>
      <c r="E123" s="49" t="s">
        <v>152</v>
      </c>
      <c r="F123" s="49" t="s">
        <v>153</v>
      </c>
      <c r="G123" s="50" t="s">
        <v>110</v>
      </c>
      <c r="H123" s="19"/>
      <c r="I123" s="19"/>
    </row>
    <row r="124" spans="1:12" ht="15.75" customHeight="1" thickBot="1" x14ac:dyDescent="0.25">
      <c r="A124" s="307" t="s">
        <v>680</v>
      </c>
      <c r="B124" s="48" t="s">
        <v>126</v>
      </c>
      <c r="C124" s="72"/>
      <c r="D124" s="72"/>
      <c r="E124" s="72"/>
      <c r="F124" s="72"/>
      <c r="G124" s="55">
        <f t="shared" ref="G124:G127" si="11">SUM(C124:E124)</f>
        <v>0</v>
      </c>
      <c r="H124" s="19"/>
      <c r="I124" s="19"/>
    </row>
    <row r="125" spans="1:12" ht="15.75" customHeight="1" thickBot="1" x14ac:dyDescent="0.25">
      <c r="A125" s="308"/>
      <c r="B125" s="48" t="s">
        <v>112</v>
      </c>
      <c r="C125" s="72"/>
      <c r="D125" s="72"/>
      <c r="E125" s="72"/>
      <c r="F125" s="72"/>
      <c r="G125" s="55">
        <f t="shared" si="11"/>
        <v>0</v>
      </c>
      <c r="H125" s="19"/>
      <c r="I125" s="19"/>
    </row>
    <row r="126" spans="1:12" ht="15.75" customHeight="1" thickBot="1" x14ac:dyDescent="0.25">
      <c r="A126" s="307" t="s">
        <v>679</v>
      </c>
      <c r="B126" s="48" t="s">
        <v>126</v>
      </c>
      <c r="C126" s="72"/>
      <c r="D126" s="72"/>
      <c r="E126" s="72"/>
      <c r="F126" s="72"/>
      <c r="G126" s="55">
        <f t="shared" si="11"/>
        <v>0</v>
      </c>
      <c r="H126" s="19"/>
      <c r="I126" s="19"/>
    </row>
    <row r="127" spans="1:12" ht="15.75" customHeight="1" thickBot="1" x14ac:dyDescent="0.25">
      <c r="A127" s="308"/>
      <c r="B127" s="48" t="s">
        <v>112</v>
      </c>
      <c r="C127" s="72"/>
      <c r="D127" s="72"/>
      <c r="E127" s="72"/>
      <c r="F127" s="72"/>
      <c r="G127" s="55">
        <f t="shared" si="11"/>
        <v>0</v>
      </c>
      <c r="H127" s="19"/>
      <c r="I127" s="19"/>
    </row>
    <row r="128" spans="1:12" ht="15.75" customHeight="1" thickBot="1" x14ac:dyDescent="0.25">
      <c r="A128" s="307" t="s">
        <v>403</v>
      </c>
      <c r="B128" s="48" t="s">
        <v>126</v>
      </c>
      <c r="C128" s="72"/>
      <c r="D128" s="72"/>
      <c r="E128" s="72"/>
      <c r="F128" s="72"/>
      <c r="G128" s="55">
        <f t="shared" ref="G128:G129" si="12">SUM(C128:E128)</f>
        <v>0</v>
      </c>
      <c r="H128" s="19"/>
      <c r="I128" s="19"/>
    </row>
    <row r="129" spans="1:9" ht="15.75" customHeight="1" thickBot="1" x14ac:dyDescent="0.25">
      <c r="A129" s="308"/>
      <c r="B129" s="48" t="s">
        <v>112</v>
      </c>
      <c r="C129" s="72"/>
      <c r="D129" s="72"/>
      <c r="E129" s="72"/>
      <c r="F129" s="72"/>
      <c r="G129" s="55">
        <f t="shared" si="12"/>
        <v>0</v>
      </c>
      <c r="H129" s="19"/>
      <c r="I129" s="19"/>
    </row>
    <row r="130" spans="1:9" ht="15.75" customHeight="1" thickBot="1" x14ac:dyDescent="0.25">
      <c r="A130" s="307" t="s">
        <v>414</v>
      </c>
      <c r="B130" s="48" t="s">
        <v>126</v>
      </c>
      <c r="C130" s="72"/>
      <c r="D130" s="72"/>
      <c r="E130" s="72"/>
      <c r="F130" s="72"/>
      <c r="G130" s="55">
        <f t="shared" ref="G130:G131" si="13">SUM(C130:E130)</f>
        <v>0</v>
      </c>
      <c r="H130" s="19"/>
      <c r="I130" s="19"/>
    </row>
    <row r="131" spans="1:9" ht="15.75" customHeight="1" thickBot="1" x14ac:dyDescent="0.25">
      <c r="A131" s="308"/>
      <c r="B131" s="48" t="s">
        <v>112</v>
      </c>
      <c r="C131" s="72"/>
      <c r="D131" s="72"/>
      <c r="E131" s="72"/>
      <c r="F131" s="72"/>
      <c r="G131" s="55">
        <f t="shared" si="13"/>
        <v>0</v>
      </c>
      <c r="H131" s="19"/>
      <c r="I131" s="19"/>
    </row>
    <row r="132" spans="1:9" ht="15.75" thickBot="1" x14ac:dyDescent="0.25">
      <c r="A132" s="287" t="s">
        <v>113</v>
      </c>
      <c r="B132" s="48" t="s">
        <v>126</v>
      </c>
      <c r="C132" s="72"/>
      <c r="D132" s="72"/>
      <c r="E132" s="72"/>
      <c r="F132" s="72"/>
      <c r="G132" s="55">
        <f t="shared" ref="G132:G159" si="14">SUM(C132:E132)</f>
        <v>0</v>
      </c>
      <c r="H132" s="19"/>
      <c r="I132" s="19"/>
    </row>
    <row r="133" spans="1:9" ht="15.75" thickBot="1" x14ac:dyDescent="0.25">
      <c r="A133" s="298"/>
      <c r="B133" s="48" t="s">
        <v>112</v>
      </c>
      <c r="C133" s="72"/>
      <c r="D133" s="72"/>
      <c r="E133" s="72"/>
      <c r="F133" s="72"/>
      <c r="G133" s="55">
        <f t="shared" si="14"/>
        <v>0</v>
      </c>
      <c r="H133" s="19"/>
      <c r="I133" s="19"/>
    </row>
    <row r="134" spans="1:9" ht="15.75" thickBot="1" x14ac:dyDescent="0.25">
      <c r="A134" s="287" t="s">
        <v>117</v>
      </c>
      <c r="B134" s="48" t="s">
        <v>126</v>
      </c>
      <c r="C134" s="72"/>
      <c r="D134" s="72"/>
      <c r="E134" s="72"/>
      <c r="F134" s="72"/>
      <c r="G134" s="55">
        <f t="shared" si="14"/>
        <v>0</v>
      </c>
      <c r="H134" s="19"/>
      <c r="I134" s="19"/>
    </row>
    <row r="135" spans="1:9" ht="15.75" thickBot="1" x14ac:dyDescent="0.25">
      <c r="A135" s="288"/>
      <c r="B135" s="48" t="s">
        <v>112</v>
      </c>
      <c r="C135" s="72"/>
      <c r="D135" s="72"/>
      <c r="E135" s="72"/>
      <c r="F135" s="72"/>
      <c r="G135" s="55">
        <f t="shared" si="14"/>
        <v>0</v>
      </c>
      <c r="H135" s="19"/>
      <c r="I135" s="19"/>
    </row>
    <row r="136" spans="1:9" ht="15.75" thickBot="1" x14ac:dyDescent="0.25">
      <c r="A136" s="287" t="s">
        <v>118</v>
      </c>
      <c r="B136" s="48" t="s">
        <v>126</v>
      </c>
      <c r="C136" s="72"/>
      <c r="D136" s="72"/>
      <c r="E136" s="72"/>
      <c r="F136" s="72"/>
      <c r="G136" s="55">
        <f t="shared" si="14"/>
        <v>0</v>
      </c>
      <c r="H136" s="19"/>
      <c r="I136" s="19"/>
    </row>
    <row r="137" spans="1:9" ht="15.75" thickBot="1" x14ac:dyDescent="0.25">
      <c r="A137" s="288"/>
      <c r="B137" s="48" t="s">
        <v>112</v>
      </c>
      <c r="C137" s="72"/>
      <c r="D137" s="72"/>
      <c r="E137" s="72"/>
      <c r="F137" s="72"/>
      <c r="G137" s="55">
        <f t="shared" si="14"/>
        <v>0</v>
      </c>
      <c r="H137" s="19"/>
      <c r="I137" s="19"/>
    </row>
    <row r="138" spans="1:9" ht="15.75" thickBot="1" x14ac:dyDescent="0.25">
      <c r="A138" s="287" t="s">
        <v>119</v>
      </c>
      <c r="B138" s="48" t="s">
        <v>126</v>
      </c>
      <c r="C138" s="72"/>
      <c r="D138" s="72"/>
      <c r="E138" s="72"/>
      <c r="F138" s="72"/>
      <c r="G138" s="55">
        <f t="shared" si="14"/>
        <v>0</v>
      </c>
      <c r="H138" s="19"/>
      <c r="I138" s="19"/>
    </row>
    <row r="139" spans="1:9" ht="15.75" thickBot="1" x14ac:dyDescent="0.25">
      <c r="A139" s="288"/>
      <c r="B139" s="48" t="s">
        <v>112</v>
      </c>
      <c r="C139" s="72"/>
      <c r="D139" s="72"/>
      <c r="E139" s="72"/>
      <c r="F139" s="72"/>
      <c r="G139" s="55">
        <f t="shared" si="14"/>
        <v>0</v>
      </c>
      <c r="H139" s="19"/>
      <c r="I139" s="19"/>
    </row>
    <row r="140" spans="1:9" ht="15.75" thickBot="1" x14ac:dyDescent="0.25">
      <c r="A140" s="287" t="s">
        <v>120</v>
      </c>
      <c r="B140" s="48" t="s">
        <v>126</v>
      </c>
      <c r="C140" s="76"/>
      <c r="D140" s="76"/>
      <c r="E140" s="76"/>
      <c r="F140" s="76"/>
      <c r="G140" s="56">
        <f t="shared" si="14"/>
        <v>0</v>
      </c>
      <c r="H140" s="19"/>
      <c r="I140" s="19"/>
    </row>
    <row r="141" spans="1:9" ht="15.75" thickBot="1" x14ac:dyDescent="0.25">
      <c r="A141" s="288"/>
      <c r="B141" s="48" t="s">
        <v>112</v>
      </c>
      <c r="C141" s="72"/>
      <c r="D141" s="72"/>
      <c r="E141" s="72"/>
      <c r="F141" s="72"/>
      <c r="G141" s="55">
        <f t="shared" si="14"/>
        <v>0</v>
      </c>
      <c r="H141" s="19"/>
      <c r="I141" s="19"/>
    </row>
    <row r="142" spans="1:9" ht="15.75" thickBot="1" x14ac:dyDescent="0.25">
      <c r="A142" s="287" t="s">
        <v>121</v>
      </c>
      <c r="B142" s="48" t="s">
        <v>126</v>
      </c>
      <c r="C142" s="72"/>
      <c r="D142" s="72"/>
      <c r="E142" s="72"/>
      <c r="F142" s="72"/>
      <c r="G142" s="55">
        <f t="shared" si="14"/>
        <v>0</v>
      </c>
      <c r="H142" s="19"/>
      <c r="I142" s="19"/>
    </row>
    <row r="143" spans="1:9" ht="15.75" thickBot="1" x14ac:dyDescent="0.25">
      <c r="A143" s="288"/>
      <c r="B143" s="48" t="s">
        <v>112</v>
      </c>
      <c r="C143" s="72"/>
      <c r="D143" s="72"/>
      <c r="E143" s="72"/>
      <c r="F143" s="72"/>
      <c r="G143" s="55">
        <f t="shared" si="14"/>
        <v>0</v>
      </c>
      <c r="H143" s="19"/>
      <c r="I143" s="19"/>
    </row>
    <row r="144" spans="1:9" ht="15.75" thickBot="1" x14ac:dyDescent="0.25">
      <c r="A144" s="287" t="s">
        <v>122</v>
      </c>
      <c r="B144" s="48" t="s">
        <v>126</v>
      </c>
      <c r="C144" s="72"/>
      <c r="D144" s="72"/>
      <c r="E144" s="72"/>
      <c r="F144" s="72"/>
      <c r="G144" s="55">
        <f t="shared" si="14"/>
        <v>0</v>
      </c>
      <c r="H144" s="19"/>
      <c r="I144" s="19"/>
    </row>
    <row r="145" spans="1:9" ht="15.75" thickBot="1" x14ac:dyDescent="0.25">
      <c r="A145" s="288"/>
      <c r="B145" s="48" t="s">
        <v>112</v>
      </c>
      <c r="C145" s="72"/>
      <c r="D145" s="72"/>
      <c r="E145" s="72"/>
      <c r="F145" s="72"/>
      <c r="G145" s="55">
        <f t="shared" si="14"/>
        <v>0</v>
      </c>
      <c r="H145" s="19"/>
      <c r="I145" s="19"/>
    </row>
    <row r="146" spans="1:9" ht="15.75" thickBot="1" x14ac:dyDescent="0.25">
      <c r="A146" s="287" t="s">
        <v>457</v>
      </c>
      <c r="B146" s="224" t="s">
        <v>111</v>
      </c>
      <c r="C146" s="72"/>
      <c r="D146" s="72"/>
      <c r="E146" s="72"/>
      <c r="F146" s="55"/>
      <c r="G146" s="55">
        <f t="shared" ref="G146:G155" si="15">SUM(D146:F146)</f>
        <v>0</v>
      </c>
      <c r="H146" s="19"/>
      <c r="I146" s="19"/>
    </row>
    <row r="147" spans="1:9" ht="15.75" thickBot="1" x14ac:dyDescent="0.25">
      <c r="A147" s="288"/>
      <c r="B147" s="224" t="s">
        <v>124</v>
      </c>
      <c r="C147" s="72"/>
      <c r="D147" s="72"/>
      <c r="E147" s="72"/>
      <c r="F147" s="55"/>
      <c r="G147" s="55">
        <f t="shared" si="15"/>
        <v>0</v>
      </c>
      <c r="H147" s="19"/>
      <c r="I147" s="19"/>
    </row>
    <row r="148" spans="1:9" ht="15.75" thickBot="1" x14ac:dyDescent="0.25">
      <c r="A148" s="287" t="s">
        <v>462</v>
      </c>
      <c r="B148" s="224" t="s">
        <v>111</v>
      </c>
      <c r="C148" s="72"/>
      <c r="D148" s="72"/>
      <c r="E148" s="72"/>
      <c r="F148" s="55"/>
      <c r="G148" s="55">
        <f t="shared" si="15"/>
        <v>0</v>
      </c>
      <c r="H148" s="19"/>
      <c r="I148" s="19"/>
    </row>
    <row r="149" spans="1:9" ht="15.75" thickBot="1" x14ac:dyDescent="0.25">
      <c r="A149" s="288"/>
      <c r="B149" s="224" t="s">
        <v>124</v>
      </c>
      <c r="C149" s="72"/>
      <c r="D149" s="72"/>
      <c r="E149" s="72"/>
      <c r="F149" s="55"/>
      <c r="G149" s="55">
        <f t="shared" si="15"/>
        <v>0</v>
      </c>
      <c r="H149" s="19"/>
      <c r="I149" s="19"/>
    </row>
    <row r="150" spans="1:9" ht="15.75" thickBot="1" x14ac:dyDescent="0.25">
      <c r="A150" s="287" t="s">
        <v>467</v>
      </c>
      <c r="B150" s="224" t="s">
        <v>111</v>
      </c>
      <c r="C150" s="72"/>
      <c r="D150" s="72"/>
      <c r="E150" s="72"/>
      <c r="F150" s="55"/>
      <c r="G150" s="55">
        <f t="shared" si="15"/>
        <v>0</v>
      </c>
      <c r="H150" s="19"/>
      <c r="I150" s="19"/>
    </row>
    <row r="151" spans="1:9" ht="15.75" thickBot="1" x14ac:dyDescent="0.25">
      <c r="A151" s="288"/>
      <c r="B151" s="224" t="s">
        <v>124</v>
      </c>
      <c r="C151" s="72"/>
      <c r="D151" s="72"/>
      <c r="E151" s="72"/>
      <c r="F151" s="55"/>
      <c r="G151" s="55">
        <f t="shared" si="15"/>
        <v>0</v>
      </c>
      <c r="H151" s="19"/>
      <c r="I151" s="19"/>
    </row>
    <row r="152" spans="1:9" ht="15.75" thickBot="1" x14ac:dyDescent="0.25">
      <c r="A152" s="287" t="s">
        <v>472</v>
      </c>
      <c r="B152" s="224" t="s">
        <v>111</v>
      </c>
      <c r="C152" s="72"/>
      <c r="D152" s="72"/>
      <c r="E152" s="72"/>
      <c r="F152" s="55"/>
      <c r="G152" s="55">
        <f t="shared" si="15"/>
        <v>0</v>
      </c>
      <c r="H152" s="19"/>
      <c r="I152" s="19"/>
    </row>
    <row r="153" spans="1:9" ht="15.75" thickBot="1" x14ac:dyDescent="0.25">
      <c r="A153" s="288"/>
      <c r="B153" s="224" t="s">
        <v>124</v>
      </c>
      <c r="C153" s="72"/>
      <c r="D153" s="72"/>
      <c r="E153" s="72"/>
      <c r="F153" s="55"/>
      <c r="G153" s="55">
        <f t="shared" si="15"/>
        <v>0</v>
      </c>
      <c r="H153" s="19"/>
      <c r="I153" s="19"/>
    </row>
    <row r="154" spans="1:9" ht="15.75" thickBot="1" x14ac:dyDescent="0.25">
      <c r="A154" s="287" t="s">
        <v>478</v>
      </c>
      <c r="B154" s="224" t="s">
        <v>111</v>
      </c>
      <c r="C154" s="72"/>
      <c r="D154" s="72"/>
      <c r="E154" s="72"/>
      <c r="F154" s="55"/>
      <c r="G154" s="55">
        <f t="shared" si="15"/>
        <v>0</v>
      </c>
      <c r="H154" s="19"/>
      <c r="I154" s="19"/>
    </row>
    <row r="155" spans="1:9" ht="15.75" thickBot="1" x14ac:dyDescent="0.25">
      <c r="A155" s="288"/>
      <c r="B155" s="224" t="s">
        <v>124</v>
      </c>
      <c r="C155" s="72"/>
      <c r="D155" s="72"/>
      <c r="E155" s="72"/>
      <c r="F155" s="55"/>
      <c r="G155" s="55">
        <f t="shared" si="15"/>
        <v>0</v>
      </c>
      <c r="H155" s="19"/>
      <c r="I155" s="19"/>
    </row>
    <row r="156" spans="1:9" ht="15.75" thickBot="1" x14ac:dyDescent="0.25">
      <c r="A156" s="321" t="s">
        <v>209</v>
      </c>
      <c r="B156" s="48" t="s">
        <v>126</v>
      </c>
      <c r="C156" s="72"/>
      <c r="D156" s="72"/>
      <c r="E156" s="72"/>
      <c r="F156" s="72"/>
      <c r="G156" s="55">
        <f t="shared" si="14"/>
        <v>0</v>
      </c>
      <c r="H156" s="19"/>
      <c r="I156" s="19"/>
    </row>
    <row r="157" spans="1:9" ht="15.75" thickBot="1" x14ac:dyDescent="0.25">
      <c r="A157" s="322"/>
      <c r="B157" s="48" t="s">
        <v>112</v>
      </c>
      <c r="C157" s="72"/>
      <c r="D157" s="72"/>
      <c r="E157" s="72"/>
      <c r="F157" s="72"/>
      <c r="G157" s="55">
        <f t="shared" si="14"/>
        <v>0</v>
      </c>
      <c r="H157" s="19"/>
      <c r="I157" s="19"/>
    </row>
    <row r="158" spans="1:9" ht="16.5" thickBot="1" x14ac:dyDescent="0.3">
      <c r="A158" s="296" t="s">
        <v>125</v>
      </c>
      <c r="B158" s="61" t="s">
        <v>126</v>
      </c>
      <c r="C158" s="55">
        <f t="shared" ref="C158:F159" si="16">SUM(C132,C134,C136,C138,C140,C142,C144,C156)</f>
        <v>0</v>
      </c>
      <c r="D158" s="55">
        <f t="shared" si="16"/>
        <v>0</v>
      </c>
      <c r="E158" s="55">
        <f t="shared" si="16"/>
        <v>0</v>
      </c>
      <c r="F158" s="55">
        <f t="shared" si="16"/>
        <v>0</v>
      </c>
      <c r="G158" s="57">
        <f t="shared" si="14"/>
        <v>0</v>
      </c>
      <c r="H158" s="19"/>
      <c r="I158" s="19"/>
    </row>
    <row r="159" spans="1:9" ht="16.5" thickBot="1" x14ac:dyDescent="0.3">
      <c r="A159" s="297"/>
      <c r="B159" s="52" t="s">
        <v>124</v>
      </c>
      <c r="C159" s="55">
        <f t="shared" si="16"/>
        <v>0</v>
      </c>
      <c r="D159" s="55">
        <f t="shared" si="16"/>
        <v>0</v>
      </c>
      <c r="E159" s="55">
        <f t="shared" si="16"/>
        <v>0</v>
      </c>
      <c r="F159" s="55">
        <f t="shared" si="16"/>
        <v>0</v>
      </c>
      <c r="G159" s="57">
        <f t="shared" si="14"/>
        <v>0</v>
      </c>
      <c r="H159" s="19"/>
      <c r="I159" s="19"/>
    </row>
    <row r="160" spans="1:9" s="31" customFormat="1" thickBot="1" x14ac:dyDescent="0.25">
      <c r="A160" s="27"/>
      <c r="B160" s="27"/>
      <c r="C160" s="27"/>
      <c r="D160" s="27"/>
      <c r="E160" s="27"/>
      <c r="F160" s="27"/>
      <c r="G160" s="27"/>
      <c r="H160" s="27"/>
      <c r="I160" s="27"/>
    </row>
    <row r="161" spans="1:9" s="31" customFormat="1" ht="32.25" customHeight="1" thickBot="1" x14ac:dyDescent="0.25">
      <c r="A161" s="315" t="s">
        <v>154</v>
      </c>
      <c r="B161" s="316"/>
      <c r="C161" s="191"/>
      <c r="D161" s="317" t="s">
        <v>156</v>
      </c>
      <c r="E161" s="192" t="s">
        <v>157</v>
      </c>
      <c r="F161" s="193"/>
      <c r="G161" s="39"/>
      <c r="H161" s="194" t="s">
        <v>210</v>
      </c>
      <c r="I161" s="30"/>
    </row>
    <row r="162" spans="1:9" s="31" customFormat="1" ht="32.25" customHeight="1" thickBot="1" x14ac:dyDescent="0.3">
      <c r="A162" s="195" t="s">
        <v>155</v>
      </c>
      <c r="B162" s="196"/>
      <c r="C162" s="213" t="str">
        <f>IF(AND(OR(C161="",B162="")),"Please complete using dropdown","")</f>
        <v>Please complete using dropdown</v>
      </c>
      <c r="D162" s="318"/>
      <c r="E162" s="197" t="s">
        <v>158</v>
      </c>
      <c r="F162" s="196"/>
      <c r="G162" s="39"/>
      <c r="H162" s="198" t="s">
        <v>211</v>
      </c>
      <c r="I162" s="79"/>
    </row>
    <row r="163" spans="1:9" s="182" customFormat="1" ht="6" customHeight="1" thickBot="1" x14ac:dyDescent="0.25">
      <c r="A163" s="190"/>
      <c r="B163" s="184"/>
      <c r="C163" s="27"/>
      <c r="D163" s="185"/>
      <c r="E163" s="186"/>
      <c r="F163" s="187"/>
      <c r="G163" s="27"/>
      <c r="H163" s="188"/>
      <c r="I163" s="189"/>
    </row>
    <row r="164" spans="1:9" s="182" customFormat="1" ht="47.25" customHeight="1" thickBot="1" x14ac:dyDescent="0.25">
      <c r="A164" s="285" t="s">
        <v>644</v>
      </c>
      <c r="B164" s="183" t="s">
        <v>624</v>
      </c>
      <c r="C164" s="68"/>
      <c r="D164" s="183" t="s">
        <v>625</v>
      </c>
      <c r="E164" s="68"/>
      <c r="F164" s="183" t="s">
        <v>626</v>
      </c>
      <c r="G164" s="68"/>
      <c r="H164" s="183" t="s">
        <v>627</v>
      </c>
      <c r="I164" s="68"/>
    </row>
    <row r="165" spans="1:9" s="182" customFormat="1" ht="32.25" customHeight="1" thickBot="1" x14ac:dyDescent="0.25">
      <c r="A165" s="286"/>
      <c r="B165" s="183" t="s">
        <v>628</v>
      </c>
      <c r="C165" s="68"/>
      <c r="D165" s="183" t="s">
        <v>629</v>
      </c>
      <c r="E165" s="68"/>
      <c r="F165" s="183" t="s">
        <v>630</v>
      </c>
      <c r="G165" s="68"/>
      <c r="H165" s="183" t="s">
        <v>647</v>
      </c>
      <c r="I165" s="68"/>
    </row>
    <row r="166" spans="1:9" s="182" customFormat="1" ht="8.25" customHeight="1" thickBot="1" x14ac:dyDescent="0.25">
      <c r="A166" s="181"/>
      <c r="B166"/>
      <c r="C166" s="27"/>
      <c r="D166" s="185"/>
      <c r="E166" s="186"/>
      <c r="F166" s="187"/>
      <c r="G166" s="27"/>
      <c r="H166" s="188"/>
      <c r="I166" s="189"/>
    </row>
    <row r="167" spans="1:9" s="31" customFormat="1" ht="153.75" customHeight="1" thickBot="1" x14ac:dyDescent="0.25">
      <c r="A167" s="180" t="s">
        <v>159</v>
      </c>
      <c r="B167" s="293"/>
      <c r="C167" s="294"/>
      <c r="D167" s="294"/>
      <c r="E167" s="294"/>
      <c r="F167" s="294"/>
      <c r="G167" s="294"/>
      <c r="H167" s="294"/>
      <c r="I167" s="295"/>
    </row>
  </sheetData>
  <mergeCells count="88">
    <mergeCell ref="A146:A147"/>
    <mergeCell ref="A148:A149"/>
    <mergeCell ref="A150:A151"/>
    <mergeCell ref="A152:A153"/>
    <mergeCell ref="A154:A155"/>
    <mergeCell ref="A50:A51"/>
    <mergeCell ref="A52:A53"/>
    <mergeCell ref="A54:A55"/>
    <mergeCell ref="A56:A57"/>
    <mergeCell ref="A58:A59"/>
    <mergeCell ref="A130:A131"/>
    <mergeCell ref="A124:A125"/>
    <mergeCell ref="A126:A127"/>
    <mergeCell ref="A128:A129"/>
    <mergeCell ref="A70:A71"/>
    <mergeCell ref="A72:A73"/>
    <mergeCell ref="A74:A75"/>
    <mergeCell ref="A76:A77"/>
    <mergeCell ref="A93:A94"/>
    <mergeCell ref="A97:A98"/>
    <mergeCell ref="A99:A100"/>
    <mergeCell ref="A101:A102"/>
    <mergeCell ref="A95:A96"/>
    <mergeCell ref="A121:B121"/>
    <mergeCell ref="A114:B114"/>
    <mergeCell ref="A115:B115"/>
    <mergeCell ref="A161:B161"/>
    <mergeCell ref="D161:D162"/>
    <mergeCell ref="B167:I167"/>
    <mergeCell ref="A25:B25"/>
    <mergeCell ref="A144:A145"/>
    <mergeCell ref="A156:A157"/>
    <mergeCell ref="A158:A159"/>
    <mergeCell ref="A132:A133"/>
    <mergeCell ref="A134:A135"/>
    <mergeCell ref="A136:A137"/>
    <mergeCell ref="A138:A139"/>
    <mergeCell ref="A140:A141"/>
    <mergeCell ref="A142:A143"/>
    <mergeCell ref="G78:G86"/>
    <mergeCell ref="B110:I110"/>
    <mergeCell ref="A113:B113"/>
    <mergeCell ref="A116:B116"/>
    <mergeCell ref="A91:A92"/>
    <mergeCell ref="A103:A104"/>
    <mergeCell ref="A105:A106"/>
    <mergeCell ref="A107:B107"/>
    <mergeCell ref="A108:B108"/>
    <mergeCell ref="A81:A82"/>
    <mergeCell ref="A83:A84"/>
    <mergeCell ref="A85:A86"/>
    <mergeCell ref="A87:A88"/>
    <mergeCell ref="A89:A90"/>
    <mergeCell ref="A1:H1"/>
    <mergeCell ref="F10:I10"/>
    <mergeCell ref="D12:F12"/>
    <mergeCell ref="A15:C15"/>
    <mergeCell ref="E15:I15"/>
    <mergeCell ref="G35:G43"/>
    <mergeCell ref="H25:I25"/>
    <mergeCell ref="A2:H2"/>
    <mergeCell ref="A6:B6"/>
    <mergeCell ref="A9:A13"/>
    <mergeCell ref="D21:H21"/>
    <mergeCell ref="A35:A36"/>
    <mergeCell ref="A38:A39"/>
    <mergeCell ref="A42:A43"/>
    <mergeCell ref="C23:F23"/>
    <mergeCell ref="A27:A28"/>
    <mergeCell ref="A29:A30"/>
    <mergeCell ref="A31:A32"/>
    <mergeCell ref="A33:A34"/>
    <mergeCell ref="J112:L116"/>
    <mergeCell ref="E64:F64"/>
    <mergeCell ref="E107:F107"/>
    <mergeCell ref="A164:A165"/>
    <mergeCell ref="A40:A41"/>
    <mergeCell ref="A64:B64"/>
    <mergeCell ref="A65:B65"/>
    <mergeCell ref="C65:D65"/>
    <mergeCell ref="B67:I67"/>
    <mergeCell ref="A44:A45"/>
    <mergeCell ref="A46:A47"/>
    <mergeCell ref="A48:A49"/>
    <mergeCell ref="A60:A61"/>
    <mergeCell ref="A62:A63"/>
    <mergeCell ref="C108:D108"/>
    <mergeCell ref="A78:A79"/>
  </mergeCells>
  <dataValidations count="6">
    <dataValidation type="decimal" operator="greaterThan" allowBlank="1" showInputMessage="1" showErrorMessage="1" sqref="C27:E36 H38:I61 H35:I36 C70:E79 C81:E104 C38:E61 C124:E157">
      <formula1>-1</formula1>
    </dataValidation>
    <dataValidation type="textLength" operator="lessThan" allowBlank="1" showInputMessage="1" showErrorMessage="1" sqref="B67:I67 B110:I110 B167:I167">
      <formula1>7001</formula1>
    </dataValidation>
    <dataValidation type="list" allowBlank="1" showInputMessage="1" showErrorMessage="1" sqref="E18">
      <formula1>$R$2:$R$3</formula1>
    </dataValidation>
    <dataValidation type="decimal" operator="lessThan" allowBlank="1" showInputMessage="1" showErrorMessage="1" sqref="F27:F34 F70:F77 F124:F145 F156:F157">
      <formula1>1E-90</formula1>
    </dataValidation>
    <dataValidation type="date" operator="greaterThan" allowBlank="1" showInputMessage="1" showErrorMessage="1" sqref="C11 E11">
      <formula1>1</formula1>
    </dataValidation>
    <dataValidation type="list" allowBlank="1" showInputMessage="1" showErrorMessage="1" sqref="C108:D108">
      <formula1>$W$2:$W$134</formula1>
    </dataValidation>
  </dataValidations>
  <hyperlinks>
    <hyperlink ref="E15" r:id="rId1"/>
  </hyperlinks>
  <pageMargins left="0.7" right="0.7" top="0.75" bottom="0.75" header="0.3" footer="0.3"/>
  <pageSetup paperSize="9" scale="37" orientation="portrait" r:id="rId2"/>
  <rowBreaks count="1" manualBreakCount="1">
    <brk id="116" max="8" man="1"/>
  </rowBreaks>
  <drawing r:id="rId3"/>
  <extLst>
    <ext xmlns:x14="http://schemas.microsoft.com/office/spreadsheetml/2009/9/main" uri="{CCE6A557-97BC-4b89-ADB6-D9C93CAAB3DF}">
      <x14:dataValidations xmlns:xm="http://schemas.microsoft.com/office/excel/2006/main" count="12">
        <x14:dataValidation type="list" allowBlank="1" showInputMessage="1" showErrorMessage="1">
          <x14:formula1>
            <xm:f>Dropdown!$J$2:$J$4</xm:f>
          </x14:formula1>
          <xm:sqref>C6 C121</xm:sqref>
        </x14:dataValidation>
        <x14:dataValidation type="list" allowBlank="1" showInputMessage="1" showErrorMessage="1">
          <x14:formula1>
            <xm:f>Dropdown!$P$2:$P$11</xm:f>
          </x14:formula1>
          <xm:sqref>C9 E9:E10</xm:sqref>
        </x14:dataValidation>
        <x14:dataValidation type="list" allowBlank="1" showInputMessage="1" showErrorMessage="1">
          <x14:formula1>
            <xm:f>Dropdown!$R$2:$R$3</xm:f>
          </x14:formula1>
          <xm:sqref>C18</xm:sqref>
        </x14:dataValidation>
        <x14:dataValidation type="list" allowBlank="1" showInputMessage="1" showErrorMessage="1">
          <x14:formula1>
            <xm:f>Dropdown!$S$2:$S$27</xm:f>
          </x14:formula1>
          <xm:sqref>B19</xm:sqref>
        </x14:dataValidation>
        <x14:dataValidation type="list" allowBlank="1" showInputMessage="1" showErrorMessage="1">
          <x14:formula1>
            <xm:f>Dropdown!$T$2:$T$32</xm:f>
          </x14:formula1>
          <xm:sqref>B20</xm:sqref>
        </x14:dataValidation>
        <x14:dataValidation type="list" allowBlank="1" showInputMessage="1" showErrorMessage="1">
          <x14:formula1>
            <xm:f>Dropdown!$U$2:$U$6</xm:f>
          </x14:formula1>
          <xm:sqref>B21</xm:sqref>
        </x14:dataValidation>
        <x14:dataValidation type="list" allowBlank="1" showInputMessage="1" showErrorMessage="1">
          <x14:formula1>
            <xm:f>Dropdown!$W$2:$W$90</xm:f>
          </x14:formula1>
          <xm:sqref>C65:D65</xm:sqref>
        </x14:dataValidation>
        <x14:dataValidation type="list" allowBlank="1" showInputMessage="1" showErrorMessage="1">
          <x14:formula1>
            <xm:f>Dropdown!$X$2:$X$90</xm:f>
          </x14:formula1>
          <xm:sqref>C161</xm:sqref>
        </x14:dataValidation>
        <x14:dataValidation type="list" allowBlank="1" showInputMessage="1" showErrorMessage="1">
          <x14:formula1>
            <xm:f>Dropdown!$AG$2:$AG$11</xm:f>
          </x14:formula1>
          <xm:sqref>B162:B163</xm:sqref>
        </x14:dataValidation>
        <x14:dataValidation type="list" allowBlank="1" showInputMessage="1" showErrorMessage="1">
          <x14:formula1>
            <xm:f>Dropdown!#REF!</xm:f>
          </x14:formula1>
          <xm:sqref>D15</xm:sqref>
        </x14:dataValidation>
        <x14:dataValidation type="list" operator="greaterThan" allowBlank="1" showInputMessage="1" showErrorMessage="1">
          <x14:formula1>
            <xm:f>Dropdown!#REF!</xm:f>
          </x14:formula1>
          <xm:sqref>I164:I165 C164:C165 E164:E165 G164:G165</xm:sqref>
        </x14:dataValidation>
        <x14:dataValidation type="list" operator="greaterThan" allowBlank="1" showInputMessage="1" showErrorMessage="1">
          <x14:formula1>
            <xm:f>Dropdown!$V$2:$V$3</xm:f>
          </x14:formula1>
          <xm:sqref>C80:E80 H37:I37 F119:F121 C37:E37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view="pageBreakPreview" zoomScale="60" zoomScaleNormal="66" workbookViewId="0">
      <selection activeCell="A11" sqref="A11"/>
    </sheetView>
  </sheetViews>
  <sheetFormatPr defaultColWidth="20.77734375" defaultRowHeight="15" x14ac:dyDescent="0.2"/>
  <cols>
    <col min="2" max="2" width="2.109375" customWidth="1"/>
    <col min="4" max="4" width="1" customWidth="1"/>
    <col min="6" max="6" width="1" customWidth="1"/>
    <col min="8" max="8" width="1" customWidth="1"/>
    <col min="11" max="11" width="8.6640625" customWidth="1"/>
  </cols>
  <sheetData>
    <row r="1" spans="1:13" ht="77.25" customHeight="1" x14ac:dyDescent="0.2">
      <c r="A1" s="331" t="s">
        <v>0</v>
      </c>
      <c r="B1" s="331"/>
      <c r="C1" s="331"/>
      <c r="D1" s="331"/>
      <c r="E1" s="331"/>
      <c r="F1" s="331"/>
      <c r="G1" s="331"/>
      <c r="H1" s="331"/>
      <c r="I1" s="331"/>
      <c r="J1" s="331"/>
      <c r="K1" s="331"/>
      <c r="L1" s="331"/>
      <c r="M1" s="10" t="s">
        <v>1</v>
      </c>
    </row>
    <row r="2" spans="1:13" ht="20.25" x14ac:dyDescent="0.3">
      <c r="A2" s="328" t="s">
        <v>164</v>
      </c>
      <c r="B2" s="328"/>
      <c r="C2" s="328"/>
      <c r="D2" s="19"/>
      <c r="E2" s="19"/>
      <c r="F2" s="19"/>
      <c r="G2" s="19"/>
      <c r="H2" s="19"/>
      <c r="I2" s="19"/>
      <c r="J2" s="19"/>
      <c r="K2" s="19"/>
      <c r="L2" s="19"/>
      <c r="M2" s="19"/>
    </row>
    <row r="3" spans="1:13" ht="15.75" x14ac:dyDescent="0.25">
      <c r="A3" s="327" t="s">
        <v>218</v>
      </c>
      <c r="B3" s="327"/>
      <c r="C3" s="327"/>
      <c r="D3" s="19"/>
      <c r="E3" s="19"/>
      <c r="F3" s="19"/>
      <c r="G3" s="19"/>
      <c r="H3" s="19"/>
      <c r="I3" s="19"/>
      <c r="J3" s="19"/>
      <c r="K3" s="19"/>
      <c r="L3" s="19"/>
      <c r="M3" s="19"/>
    </row>
    <row r="4" spans="1:13" ht="9" customHeight="1" thickBot="1" x14ac:dyDescent="0.25">
      <c r="A4" s="19"/>
      <c r="B4" s="19"/>
      <c r="C4" s="19"/>
      <c r="D4" s="19"/>
      <c r="E4" s="19"/>
      <c r="F4" s="19"/>
      <c r="G4" s="19"/>
      <c r="H4" s="19"/>
      <c r="I4" s="19"/>
      <c r="J4" s="19"/>
      <c r="K4" s="19"/>
      <c r="L4" s="19"/>
      <c r="M4" s="19"/>
    </row>
    <row r="5" spans="1:13" s="80" customFormat="1" ht="58.5" customHeight="1" thickBot="1" x14ac:dyDescent="0.25">
      <c r="A5" s="33" t="s">
        <v>165</v>
      </c>
      <c r="B5" s="92"/>
      <c r="C5" s="33" t="s">
        <v>166</v>
      </c>
      <c r="D5" s="92"/>
      <c r="E5" s="33" t="s">
        <v>167</v>
      </c>
      <c r="F5" s="92"/>
      <c r="G5" s="33" t="s">
        <v>168</v>
      </c>
      <c r="H5" s="92"/>
      <c r="I5" s="81" t="s">
        <v>169</v>
      </c>
      <c r="J5" s="92"/>
      <c r="K5" s="92"/>
      <c r="L5" s="92"/>
      <c r="M5" s="92"/>
    </row>
    <row r="6" spans="1:13" s="31" customFormat="1" ht="20.25" customHeight="1" thickBot="1" x14ac:dyDescent="0.25">
      <c r="A6" s="26" t="s">
        <v>170</v>
      </c>
      <c r="B6" s="93"/>
      <c r="C6" s="30"/>
      <c r="D6" s="93"/>
      <c r="E6" s="30"/>
      <c r="F6" s="93"/>
      <c r="G6" s="30"/>
      <c r="H6" s="93"/>
      <c r="I6" s="84">
        <f>SUM(G6,E6,C6)</f>
        <v>0</v>
      </c>
      <c r="J6" s="27"/>
      <c r="K6" s="27"/>
      <c r="L6" s="27"/>
      <c r="M6" s="27"/>
    </row>
    <row r="7" spans="1:13" s="31" customFormat="1" ht="20.25" customHeight="1" thickBot="1" x14ac:dyDescent="0.25">
      <c r="A7" s="26" t="s">
        <v>171</v>
      </c>
      <c r="B7" s="93"/>
      <c r="C7" s="30"/>
      <c r="D7" s="93"/>
      <c r="E7" s="30"/>
      <c r="F7" s="93"/>
      <c r="G7" s="30"/>
      <c r="H7" s="93"/>
      <c r="I7" s="84">
        <f t="shared" ref="I7:I16" si="0">SUM(G7,E7,C7)</f>
        <v>0</v>
      </c>
      <c r="J7" s="27"/>
      <c r="K7" s="27"/>
      <c r="L7" s="27"/>
      <c r="M7" s="27"/>
    </row>
    <row r="8" spans="1:13" s="31" customFormat="1" ht="20.25" customHeight="1" thickBot="1" x14ac:dyDescent="0.25">
      <c r="A8" s="26" t="s">
        <v>172</v>
      </c>
      <c r="B8" s="93"/>
      <c r="C8" s="30"/>
      <c r="D8" s="93"/>
      <c r="E8" s="30"/>
      <c r="F8" s="93"/>
      <c r="G8" s="30"/>
      <c r="H8" s="93"/>
      <c r="I8" s="84">
        <f t="shared" si="0"/>
        <v>0</v>
      </c>
      <c r="J8" s="27"/>
      <c r="K8" s="27"/>
      <c r="L8" s="27"/>
      <c r="M8" s="27"/>
    </row>
    <row r="9" spans="1:13" s="31" customFormat="1" ht="20.25" customHeight="1" thickBot="1" x14ac:dyDescent="0.25">
      <c r="A9" s="26" t="s">
        <v>173</v>
      </c>
      <c r="B9" s="93"/>
      <c r="C9" s="30"/>
      <c r="D9" s="93"/>
      <c r="E9" s="30"/>
      <c r="F9" s="93"/>
      <c r="G9" s="30"/>
      <c r="H9" s="93"/>
      <c r="I9" s="84">
        <f t="shared" si="0"/>
        <v>0</v>
      </c>
      <c r="J9" s="27"/>
      <c r="K9" s="27"/>
      <c r="L9" s="27"/>
      <c r="M9" s="27"/>
    </row>
    <row r="10" spans="1:13" s="31" customFormat="1" ht="20.25" customHeight="1" thickBot="1" x14ac:dyDescent="0.25">
      <c r="A10" s="26" t="s">
        <v>174</v>
      </c>
      <c r="B10" s="93"/>
      <c r="C10" s="30"/>
      <c r="D10" s="93"/>
      <c r="E10" s="30"/>
      <c r="F10" s="93"/>
      <c r="G10" s="30"/>
      <c r="H10" s="93"/>
      <c r="I10" s="84">
        <f t="shared" si="0"/>
        <v>0</v>
      </c>
      <c r="J10" s="27"/>
      <c r="K10" s="27"/>
      <c r="L10" s="27"/>
      <c r="M10" s="27"/>
    </row>
    <row r="11" spans="1:13" s="31" customFormat="1" ht="20.25" customHeight="1" thickBot="1" x14ac:dyDescent="0.25">
      <c r="A11" s="26" t="s">
        <v>175</v>
      </c>
      <c r="B11" s="93"/>
      <c r="C11" s="30"/>
      <c r="D11" s="93"/>
      <c r="E11" s="30"/>
      <c r="F11" s="93"/>
      <c r="G11" s="30"/>
      <c r="H11" s="93"/>
      <c r="I11" s="84">
        <f t="shared" si="0"/>
        <v>0</v>
      </c>
      <c r="J11" s="27"/>
      <c r="K11" s="27"/>
      <c r="L11" s="27"/>
      <c r="M11" s="27"/>
    </row>
    <row r="12" spans="1:13" s="31" customFormat="1" ht="20.25" customHeight="1" thickBot="1" x14ac:dyDescent="0.25">
      <c r="A12" s="26" t="s">
        <v>176</v>
      </c>
      <c r="B12" s="93"/>
      <c r="C12" s="30"/>
      <c r="D12" s="93"/>
      <c r="E12" s="30"/>
      <c r="F12" s="93"/>
      <c r="G12" s="30"/>
      <c r="H12" s="93"/>
      <c r="I12" s="84">
        <f t="shared" si="0"/>
        <v>0</v>
      </c>
      <c r="J12" s="27"/>
      <c r="K12" s="27"/>
      <c r="L12" s="27"/>
      <c r="M12" s="27"/>
    </row>
    <row r="13" spans="1:13" s="31" customFormat="1" ht="20.25" customHeight="1" thickBot="1" x14ac:dyDescent="0.25">
      <c r="A13" s="26" t="s">
        <v>177</v>
      </c>
      <c r="B13" s="93"/>
      <c r="C13" s="30"/>
      <c r="D13" s="93"/>
      <c r="E13" s="30"/>
      <c r="F13" s="93"/>
      <c r="G13" s="30"/>
      <c r="H13" s="93"/>
      <c r="I13" s="84">
        <f t="shared" si="0"/>
        <v>0</v>
      </c>
      <c r="J13" s="27"/>
      <c r="K13" s="27"/>
      <c r="L13" s="27"/>
      <c r="M13" s="27"/>
    </row>
    <row r="14" spans="1:13" s="31" customFormat="1" ht="20.25" customHeight="1" thickBot="1" x14ac:dyDescent="0.25">
      <c r="A14" s="26" t="s">
        <v>178</v>
      </c>
      <c r="B14" s="93"/>
      <c r="C14" s="30"/>
      <c r="D14" s="93"/>
      <c r="E14" s="30"/>
      <c r="F14" s="93"/>
      <c r="G14" s="30"/>
      <c r="H14" s="93"/>
      <c r="I14" s="84">
        <f t="shared" si="0"/>
        <v>0</v>
      </c>
      <c r="J14" s="27"/>
      <c r="K14" s="27"/>
      <c r="L14" s="27"/>
      <c r="M14" s="27"/>
    </row>
    <row r="15" spans="1:13" s="31" customFormat="1" ht="20.25" customHeight="1" thickBot="1" x14ac:dyDescent="0.25">
      <c r="A15" s="26" t="s">
        <v>179</v>
      </c>
      <c r="B15" s="93"/>
      <c r="C15" s="30"/>
      <c r="D15" s="93"/>
      <c r="E15" s="30"/>
      <c r="F15" s="93"/>
      <c r="G15" s="30"/>
      <c r="H15" s="93"/>
      <c r="I15" s="84">
        <f t="shared" si="0"/>
        <v>0</v>
      </c>
      <c r="J15" s="27"/>
      <c r="K15" s="27"/>
      <c r="L15" s="27"/>
      <c r="M15" s="27"/>
    </row>
    <row r="16" spans="1:13" s="31" customFormat="1" ht="20.25" customHeight="1" thickBot="1" x14ac:dyDescent="0.25">
      <c r="A16" s="26" t="s">
        <v>180</v>
      </c>
      <c r="B16" s="93"/>
      <c r="C16" s="30"/>
      <c r="D16" s="93"/>
      <c r="E16" s="30"/>
      <c r="F16" s="93"/>
      <c r="G16" s="30"/>
      <c r="H16" s="93"/>
      <c r="I16" s="84">
        <f t="shared" si="0"/>
        <v>0</v>
      </c>
      <c r="J16" s="27"/>
      <c r="K16" s="27"/>
      <c r="L16" s="27"/>
      <c r="M16" s="27"/>
    </row>
    <row r="17" spans="1:13" s="31" customFormat="1" ht="20.25" customHeight="1" thickBot="1" x14ac:dyDescent="0.25">
      <c r="A17" s="85" t="s">
        <v>125</v>
      </c>
      <c r="B17" s="93"/>
      <c r="C17" s="84">
        <f>SUM(C6:C16)</f>
        <v>0</v>
      </c>
      <c r="D17" s="93"/>
      <c r="E17" s="84">
        <f>SUM(E6:E16)</f>
        <v>0</v>
      </c>
      <c r="F17" s="93"/>
      <c r="G17" s="84">
        <f>SUM(G6:G16)</f>
        <v>0</v>
      </c>
      <c r="H17" s="93"/>
      <c r="I17" s="86">
        <f>SUM(G17:H17,E17,C17)</f>
        <v>0</v>
      </c>
      <c r="J17" s="27"/>
      <c r="K17" s="27"/>
      <c r="L17" s="27"/>
      <c r="M17" s="27"/>
    </row>
    <row r="18" spans="1:13" s="31" customFormat="1" thickBot="1" x14ac:dyDescent="0.25">
      <c r="B18" s="27"/>
      <c r="D18" s="27"/>
      <c r="F18" s="27"/>
      <c r="H18" s="27"/>
      <c r="J18" s="27"/>
      <c r="K18" s="27"/>
      <c r="L18" s="27"/>
      <c r="M18" s="27"/>
    </row>
    <row r="19" spans="1:13" s="31" customFormat="1" ht="260.25" customHeight="1" thickBot="1" x14ac:dyDescent="0.25">
      <c r="A19" s="26" t="s">
        <v>181</v>
      </c>
      <c r="B19" s="27"/>
      <c r="C19" s="329"/>
      <c r="D19" s="330"/>
      <c r="E19" s="330"/>
      <c r="F19" s="330"/>
      <c r="G19" s="330"/>
      <c r="H19" s="330"/>
      <c r="I19" s="330"/>
      <c r="J19" s="330"/>
      <c r="K19" s="27"/>
      <c r="L19" s="27"/>
      <c r="M19" s="27"/>
    </row>
    <row r="20" spans="1:13" s="31" customFormat="1" ht="14.25" x14ac:dyDescent="0.2">
      <c r="A20" s="27"/>
      <c r="B20" s="27"/>
      <c r="C20" s="27"/>
      <c r="D20" s="27"/>
      <c r="E20" s="27"/>
      <c r="F20" s="27"/>
      <c r="G20" s="27"/>
      <c r="H20" s="27"/>
      <c r="I20" s="27"/>
      <c r="J20" s="27"/>
      <c r="K20" s="27"/>
      <c r="L20" s="27"/>
      <c r="M20" s="27"/>
    </row>
    <row r="21" spans="1:13" s="31" customFormat="1" ht="46.5" customHeight="1" x14ac:dyDescent="0.2">
      <c r="A21" s="94" t="s">
        <v>182</v>
      </c>
      <c r="B21" s="27"/>
      <c r="C21" s="332" t="s">
        <v>183</v>
      </c>
      <c r="D21" s="332"/>
      <c r="E21" s="332"/>
      <c r="F21" s="332"/>
      <c r="G21" s="332"/>
      <c r="I21" s="333" t="s">
        <v>184</v>
      </c>
      <c r="J21" s="333"/>
      <c r="K21" s="27"/>
      <c r="L21" s="27"/>
      <c r="M21" s="27"/>
    </row>
    <row r="22" spans="1:13" s="31" customFormat="1" ht="6" customHeight="1" thickBot="1" x14ac:dyDescent="0.25">
      <c r="B22" s="27"/>
      <c r="K22" s="27"/>
      <c r="L22" s="27"/>
      <c r="M22" s="27"/>
    </row>
    <row r="23" spans="1:13" s="31" customFormat="1" ht="50.1" customHeight="1" thickBot="1" x14ac:dyDescent="0.25">
      <c r="A23" s="95" t="s">
        <v>185</v>
      </c>
      <c r="B23" s="27"/>
      <c r="C23" s="33" t="s">
        <v>166</v>
      </c>
      <c r="D23" s="80"/>
      <c r="E23" s="33" t="s">
        <v>167</v>
      </c>
      <c r="F23" s="80"/>
      <c r="G23" s="33" t="s">
        <v>186</v>
      </c>
      <c r="I23" s="83" t="s">
        <v>187</v>
      </c>
      <c r="J23" s="83" t="s">
        <v>188</v>
      </c>
      <c r="K23" s="27"/>
      <c r="L23" s="27"/>
      <c r="M23" s="27"/>
    </row>
    <row r="24" spans="1:13" s="31" customFormat="1" thickBot="1" x14ac:dyDescent="0.25">
      <c r="A24" s="27"/>
      <c r="B24" s="27"/>
      <c r="C24" s="27"/>
      <c r="D24" s="27"/>
      <c r="E24" s="27"/>
      <c r="F24" s="27"/>
      <c r="G24" s="27"/>
      <c r="H24" s="27"/>
      <c r="I24" s="27"/>
      <c r="J24" s="27"/>
      <c r="K24" s="27"/>
      <c r="L24" s="27"/>
      <c r="M24" s="27"/>
    </row>
    <row r="25" spans="1:13" s="31" customFormat="1" ht="45.75" customHeight="1" thickBot="1" x14ac:dyDescent="0.25">
      <c r="A25" s="33" t="s">
        <v>189</v>
      </c>
      <c r="B25" s="27"/>
      <c r="C25" s="30"/>
      <c r="D25" s="93"/>
      <c r="E25" s="30"/>
      <c r="F25" s="93"/>
      <c r="G25" s="30"/>
      <c r="H25" s="93"/>
      <c r="I25" s="30"/>
      <c r="J25" s="78"/>
      <c r="K25" s="88" t="s">
        <v>200</v>
      </c>
      <c r="L25" s="337" t="s">
        <v>213</v>
      </c>
      <c r="M25" s="337"/>
    </row>
    <row r="26" spans="1:13" s="31" customFormat="1" ht="45.75" customHeight="1" thickBot="1" x14ac:dyDescent="0.25">
      <c r="A26" s="33" t="s">
        <v>190</v>
      </c>
      <c r="B26" s="27"/>
      <c r="C26" s="30"/>
      <c r="D26" s="93"/>
      <c r="E26" s="30"/>
      <c r="F26" s="93"/>
      <c r="G26" s="30"/>
      <c r="H26" s="93"/>
      <c r="I26" s="30"/>
      <c r="J26" s="78"/>
      <c r="K26" s="89" t="s">
        <v>201</v>
      </c>
      <c r="L26" s="337" t="s">
        <v>214</v>
      </c>
      <c r="M26" s="337"/>
    </row>
    <row r="27" spans="1:13" s="31" customFormat="1" ht="45.75" customHeight="1" thickBot="1" x14ac:dyDescent="0.25">
      <c r="A27" s="33" t="s">
        <v>215</v>
      </c>
      <c r="B27" s="27"/>
      <c r="C27" s="30"/>
      <c r="D27" s="93"/>
      <c r="E27" s="30"/>
      <c r="F27" s="93"/>
      <c r="G27" s="30"/>
      <c r="H27" s="93"/>
      <c r="I27" s="30"/>
      <c r="J27" s="78"/>
      <c r="K27" s="90" t="s">
        <v>202</v>
      </c>
      <c r="L27" s="337" t="s">
        <v>216</v>
      </c>
      <c r="M27" s="337"/>
    </row>
    <row r="28" spans="1:13" s="31" customFormat="1" ht="45.75" customHeight="1" thickBot="1" x14ac:dyDescent="0.25">
      <c r="A28" s="33" t="s">
        <v>191</v>
      </c>
      <c r="B28" s="27"/>
      <c r="C28" s="30"/>
      <c r="D28" s="93"/>
      <c r="E28" s="30"/>
      <c r="F28" s="93"/>
      <c r="G28" s="30"/>
      <c r="H28" s="93"/>
      <c r="I28" s="30"/>
      <c r="J28" s="78"/>
      <c r="K28" s="91" t="s">
        <v>203</v>
      </c>
      <c r="L28" s="337" t="s">
        <v>204</v>
      </c>
      <c r="M28" s="337"/>
    </row>
    <row r="29" spans="1:13" s="31" customFormat="1" ht="45.75" customHeight="1" thickBot="1" x14ac:dyDescent="0.25">
      <c r="A29" s="33" t="s">
        <v>193</v>
      </c>
      <c r="B29" s="27"/>
      <c r="C29" s="30"/>
      <c r="D29" s="93"/>
      <c r="E29" s="30"/>
      <c r="F29" s="93"/>
      <c r="G29" s="30"/>
      <c r="H29" s="93"/>
      <c r="I29" s="30"/>
      <c r="J29" s="30"/>
      <c r="K29" s="27"/>
      <c r="L29" s="27"/>
      <c r="M29" s="27"/>
    </row>
    <row r="30" spans="1:13" s="31" customFormat="1" ht="45.75" customHeight="1" thickBot="1" x14ac:dyDescent="0.25">
      <c r="A30" s="33" t="s">
        <v>192</v>
      </c>
      <c r="B30" s="27"/>
      <c r="C30" s="30"/>
      <c r="D30" s="93"/>
      <c r="E30" s="30"/>
      <c r="F30" s="93"/>
      <c r="G30" s="30"/>
      <c r="H30" s="93"/>
      <c r="I30" s="30"/>
      <c r="J30" s="30"/>
      <c r="K30" s="27"/>
      <c r="L30" s="27"/>
      <c r="M30" s="27"/>
    </row>
    <row r="31" spans="1:13" s="31" customFormat="1" ht="45.75" customHeight="1" thickBot="1" x14ac:dyDescent="0.25">
      <c r="A31" s="33" t="s">
        <v>194</v>
      </c>
      <c r="B31" s="27"/>
      <c r="C31" s="30"/>
      <c r="D31" s="93"/>
      <c r="E31" s="30"/>
      <c r="F31" s="93"/>
      <c r="G31" s="30"/>
      <c r="H31" s="93"/>
      <c r="I31" s="30"/>
      <c r="J31" s="30"/>
      <c r="K31" s="27"/>
      <c r="L31" s="27"/>
      <c r="M31" s="27"/>
    </row>
    <row r="32" spans="1:13" s="31" customFormat="1" ht="45.75" customHeight="1" thickBot="1" x14ac:dyDescent="0.25">
      <c r="A32" s="33" t="s">
        <v>195</v>
      </c>
      <c r="B32" s="27"/>
      <c r="C32" s="30"/>
      <c r="D32" s="93"/>
      <c r="E32" s="30"/>
      <c r="F32" s="93"/>
      <c r="G32" s="30"/>
      <c r="H32" s="93"/>
      <c r="I32" s="30"/>
      <c r="J32" s="30"/>
      <c r="K32" s="27"/>
      <c r="L32" s="27"/>
      <c r="M32" s="27"/>
    </row>
    <row r="33" spans="1:13" s="31" customFormat="1" ht="45.75" customHeight="1" thickBot="1" x14ac:dyDescent="0.25">
      <c r="A33" s="33" t="s">
        <v>217</v>
      </c>
      <c r="B33" s="27"/>
      <c r="C33" s="30"/>
      <c r="D33" s="93"/>
      <c r="E33" s="30"/>
      <c r="F33" s="93"/>
      <c r="G33" s="30"/>
      <c r="H33" s="93"/>
      <c r="I33" s="30"/>
      <c r="J33" s="30"/>
      <c r="K33" s="27"/>
      <c r="L33" s="27"/>
      <c r="M33" s="27"/>
    </row>
    <row r="34" spans="1:13" s="31" customFormat="1" ht="45.75" customHeight="1" thickBot="1" x14ac:dyDescent="0.25">
      <c r="A34" s="33" t="s">
        <v>196</v>
      </c>
      <c r="B34" s="27"/>
      <c r="C34" s="30"/>
      <c r="D34" s="93"/>
      <c r="E34" s="30"/>
      <c r="F34" s="93"/>
      <c r="G34" s="30"/>
      <c r="H34" s="93"/>
      <c r="I34" s="30"/>
      <c r="J34" s="30"/>
      <c r="K34" s="27"/>
      <c r="L34" s="27"/>
      <c r="M34" s="27"/>
    </row>
    <row r="35" spans="1:13" s="31" customFormat="1" ht="45.75" customHeight="1" thickBot="1" x14ac:dyDescent="0.25">
      <c r="A35" s="219" t="s">
        <v>197</v>
      </c>
      <c r="B35" s="27"/>
      <c r="C35" s="30"/>
      <c r="D35" s="93"/>
      <c r="E35" s="30"/>
      <c r="F35" s="93"/>
      <c r="G35" s="30"/>
      <c r="H35" s="93"/>
      <c r="I35" s="30"/>
      <c r="J35" s="30"/>
      <c r="K35" s="27"/>
      <c r="L35" s="27"/>
      <c r="M35" s="27"/>
    </row>
    <row r="36" spans="1:13" s="31" customFormat="1" ht="45.75" customHeight="1" thickBot="1" x14ac:dyDescent="0.25">
      <c r="A36" s="219" t="s">
        <v>197</v>
      </c>
      <c r="B36" s="27"/>
      <c r="C36" s="30"/>
      <c r="D36" s="93"/>
      <c r="E36" s="30"/>
      <c r="F36" s="93"/>
      <c r="G36" s="30"/>
      <c r="H36" s="93"/>
      <c r="I36" s="30"/>
      <c r="J36" s="30"/>
      <c r="K36" s="27"/>
      <c r="L36" s="27"/>
      <c r="M36" s="27"/>
    </row>
    <row r="37" spans="1:13" s="31" customFormat="1" ht="29.25" customHeight="1" thickBot="1" x14ac:dyDescent="0.25">
      <c r="A37" s="87" t="s">
        <v>125</v>
      </c>
      <c r="B37" s="27"/>
      <c r="C37" s="96">
        <f>SUM(C25:C36)</f>
        <v>0</v>
      </c>
      <c r="D37" s="93"/>
      <c r="E37" s="96">
        <f>SUM(E25:E36)</f>
        <v>0</v>
      </c>
      <c r="F37" s="93"/>
      <c r="G37" s="97">
        <f>SUM(G25:G36)</f>
        <v>0</v>
      </c>
      <c r="H37" s="93"/>
      <c r="I37" s="93"/>
      <c r="J37" s="93"/>
      <c r="K37" s="27"/>
      <c r="L37" s="27"/>
      <c r="M37" s="27"/>
    </row>
    <row r="38" spans="1:13" s="31" customFormat="1" ht="46.5" customHeight="1" thickBot="1" x14ac:dyDescent="0.25">
      <c r="A38" s="27"/>
      <c r="B38" s="27"/>
      <c r="C38" s="334" t="s">
        <v>199</v>
      </c>
      <c r="D38" s="335"/>
      <c r="E38" s="336"/>
      <c r="F38" s="27"/>
      <c r="G38" s="83" t="s">
        <v>198</v>
      </c>
      <c r="H38" s="27"/>
      <c r="I38" s="30"/>
      <c r="J38" s="30"/>
      <c r="K38" s="27"/>
      <c r="L38" s="27"/>
      <c r="M38" s="27"/>
    </row>
    <row r="39" spans="1:13" s="31" customFormat="1" ht="259.5" customHeight="1" thickBot="1" x14ac:dyDescent="0.25">
      <c r="A39" s="26" t="s">
        <v>181</v>
      </c>
      <c r="B39" s="27"/>
      <c r="C39" s="325"/>
      <c r="D39" s="326"/>
      <c r="E39" s="326"/>
      <c r="F39" s="326"/>
      <c r="G39" s="326"/>
      <c r="H39" s="326"/>
      <c r="I39" s="326"/>
      <c r="J39" s="326"/>
      <c r="K39" s="27"/>
      <c r="L39" s="27"/>
      <c r="M39" s="27"/>
    </row>
  </sheetData>
  <mergeCells count="12">
    <mergeCell ref="C39:J39"/>
    <mergeCell ref="A3:C3"/>
    <mergeCell ref="A2:C2"/>
    <mergeCell ref="C19:J19"/>
    <mergeCell ref="A1:L1"/>
    <mergeCell ref="C21:G21"/>
    <mergeCell ref="I21:J21"/>
    <mergeCell ref="C38:E38"/>
    <mergeCell ref="L25:M25"/>
    <mergeCell ref="L26:M26"/>
    <mergeCell ref="L27:M27"/>
    <mergeCell ref="L28:M28"/>
  </mergeCells>
  <dataValidations count="1">
    <dataValidation type="textLength" operator="lessThan" allowBlank="1" showInputMessage="1" showErrorMessage="1" sqref="C39 C19">
      <formula1>7001</formula1>
    </dataValidation>
  </dataValidations>
  <pageMargins left="0.7" right="0.7" top="0.75" bottom="0.75" header="0.3" footer="0.3"/>
  <pageSetup paperSize="9" scale="4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Dropdown!$L$2:$L$5</xm:f>
          </x14:formula1>
          <xm:sqref>I25:J36 I38:J38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3"/>
  <sheetViews>
    <sheetView view="pageBreakPreview" topLeftCell="A5" zoomScale="95" zoomScaleNormal="71" zoomScaleSheetLayoutView="95" workbookViewId="0">
      <selection activeCell="B5" sqref="B5"/>
    </sheetView>
  </sheetViews>
  <sheetFormatPr defaultRowHeight="15" x14ac:dyDescent="0.2"/>
  <cols>
    <col min="1" max="1" width="32.77734375" customWidth="1"/>
    <col min="2" max="5" width="15.77734375" customWidth="1"/>
    <col min="6" max="6" width="60.88671875" customWidth="1"/>
    <col min="7" max="12" width="8.5546875" customWidth="1"/>
  </cols>
  <sheetData>
    <row r="1" spans="1:12" ht="77.25" customHeight="1" x14ac:dyDescent="0.2">
      <c r="A1" s="331" t="s">
        <v>0</v>
      </c>
      <c r="B1" s="331"/>
      <c r="C1" s="331"/>
      <c r="D1" s="331"/>
      <c r="E1" s="331"/>
      <c r="F1" s="331"/>
      <c r="G1" s="331"/>
      <c r="H1" s="331"/>
      <c r="I1" s="331"/>
      <c r="J1" s="247" t="s">
        <v>1</v>
      </c>
      <c r="K1" s="247"/>
    </row>
    <row r="2" spans="1:12" ht="20.25" x14ac:dyDescent="0.3">
      <c r="A2" s="328" t="s">
        <v>299</v>
      </c>
      <c r="B2" s="328"/>
      <c r="C2" s="328"/>
      <c r="D2" s="19"/>
      <c r="E2" s="19"/>
      <c r="F2" s="19"/>
      <c r="G2" s="19"/>
      <c r="H2" s="19"/>
      <c r="I2" s="19"/>
      <c r="J2" s="19"/>
      <c r="K2" s="19"/>
      <c r="L2" s="19"/>
    </row>
    <row r="3" spans="1:12" ht="15.75" x14ac:dyDescent="0.2">
      <c r="A3" s="343" t="s">
        <v>212</v>
      </c>
      <c r="B3" s="343"/>
      <c r="C3" s="343"/>
      <c r="D3" s="19"/>
      <c r="E3" s="19"/>
      <c r="F3" s="19"/>
      <c r="G3" s="19"/>
      <c r="H3" s="19"/>
      <c r="I3" s="19"/>
      <c r="J3" s="19"/>
      <c r="K3" s="19"/>
      <c r="L3" s="19"/>
    </row>
    <row r="4" spans="1:12" ht="9" customHeight="1" thickBot="1" x14ac:dyDescent="0.25">
      <c r="A4" s="19"/>
      <c r="B4" s="19"/>
      <c r="C4" s="19"/>
      <c r="D4" s="19"/>
      <c r="E4" s="19"/>
      <c r="F4" s="19"/>
      <c r="G4" s="19"/>
      <c r="H4" s="19"/>
      <c r="I4" s="19"/>
      <c r="J4" s="19"/>
      <c r="K4" s="19"/>
      <c r="L4" s="19"/>
    </row>
    <row r="5" spans="1:12" s="31" customFormat="1" ht="34.5" customHeight="1" thickBot="1" x14ac:dyDescent="0.25">
      <c r="A5" s="37" t="s">
        <v>219</v>
      </c>
      <c r="B5" s="82"/>
      <c r="C5" s="98" t="s">
        <v>220</v>
      </c>
      <c r="D5" s="82"/>
      <c r="E5" s="344" t="str">
        <f>IF(B5="","This can only be completed once 'Delivery Structure' is complete on the Summary tab - Please complete once dropdown is available","")</f>
        <v>This can only be completed once 'Delivery Structure' is complete on the Summary tab - Please complete once dropdown is available</v>
      </c>
      <c r="F5" s="345"/>
      <c r="G5" s="345"/>
      <c r="H5" s="345"/>
      <c r="I5" s="345"/>
      <c r="J5" s="345"/>
      <c r="K5" s="345"/>
    </row>
    <row r="6" spans="1:12" s="31" customFormat="1" ht="6" customHeight="1" thickBot="1" x14ac:dyDescent="0.25">
      <c r="A6" s="27"/>
      <c r="B6" s="27"/>
      <c r="C6" s="27"/>
      <c r="D6" s="27"/>
      <c r="E6" s="27"/>
      <c r="F6" s="27"/>
      <c r="G6" s="27"/>
      <c r="H6" s="27"/>
      <c r="I6" s="27"/>
      <c r="J6" s="27"/>
      <c r="K6" s="27"/>
      <c r="L6" s="27"/>
    </row>
    <row r="7" spans="1:12" s="100" customFormat="1" ht="64.5" customHeight="1" thickBot="1" x14ac:dyDescent="0.25">
      <c r="A7" s="37" t="s">
        <v>225</v>
      </c>
      <c r="B7" s="38" t="s">
        <v>221</v>
      </c>
      <c r="C7" s="38" t="s">
        <v>266</v>
      </c>
      <c r="D7" s="38" t="s">
        <v>222</v>
      </c>
      <c r="E7" s="38" t="s">
        <v>223</v>
      </c>
      <c r="F7" s="99" t="s">
        <v>649</v>
      </c>
      <c r="G7" s="114"/>
      <c r="H7" s="114"/>
      <c r="I7" s="114"/>
      <c r="J7" s="114"/>
      <c r="K7" s="114"/>
      <c r="L7" s="114"/>
    </row>
    <row r="8" spans="1:12" s="31" customFormat="1" ht="15.75" thickBot="1" x14ac:dyDescent="0.3">
      <c r="A8" s="101" t="s">
        <v>224</v>
      </c>
      <c r="B8" s="102"/>
      <c r="C8" s="103"/>
      <c r="D8" s="103"/>
      <c r="E8" s="103"/>
      <c r="F8" s="104"/>
      <c r="G8" s="27"/>
      <c r="H8" s="27"/>
      <c r="I8" s="27"/>
      <c r="J8" s="27"/>
      <c r="K8" s="27"/>
      <c r="L8" s="27"/>
    </row>
    <row r="9" spans="1:12" s="31" customFormat="1" ht="46.5" customHeight="1" thickBot="1" x14ac:dyDescent="0.25">
      <c r="A9" s="109" t="s">
        <v>226</v>
      </c>
      <c r="B9" s="105"/>
      <c r="C9" s="105"/>
      <c r="D9" s="105"/>
      <c r="E9" s="115"/>
      <c r="F9" s="116"/>
      <c r="G9" s="231" t="str">
        <f t="shared" ref="G9:G24" si="0">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342"/>
      <c r="I9" s="342"/>
      <c r="J9" s="342"/>
      <c r="K9" s="342"/>
      <c r="L9" s="342"/>
    </row>
    <row r="10" spans="1:12" s="31" customFormat="1" ht="45.75" customHeight="1" thickBot="1" x14ac:dyDescent="0.25">
      <c r="A10" s="109" t="s">
        <v>227</v>
      </c>
      <c r="B10" s="105"/>
      <c r="C10" s="105"/>
      <c r="D10" s="105"/>
      <c r="E10" s="106" t="s">
        <v>242</v>
      </c>
      <c r="F10" s="116"/>
      <c r="G10" s="231" t="str">
        <f t="shared" si="0"/>
        <v>Please add Original Baseline and/or Forecast date if either is missing</v>
      </c>
      <c r="H10" s="342"/>
      <c r="I10" s="342"/>
      <c r="J10" s="342"/>
      <c r="K10" s="342"/>
      <c r="L10" s="342"/>
    </row>
    <row r="11" spans="1:12" s="31" customFormat="1" ht="45.75" customHeight="1" thickBot="1" x14ac:dyDescent="0.25">
      <c r="A11" s="109" t="s">
        <v>228</v>
      </c>
      <c r="B11" s="105"/>
      <c r="C11" s="105"/>
      <c r="D11" s="105"/>
      <c r="E11" s="115"/>
      <c r="F11" s="116"/>
      <c r="G11" s="231" t="str">
        <f t="shared" si="0"/>
        <v>Please add Original Baseline and/or Forecast date if either is missing</v>
      </c>
      <c r="H11" s="342"/>
      <c r="I11" s="342"/>
      <c r="J11" s="342"/>
      <c r="K11" s="342"/>
      <c r="L11" s="342"/>
    </row>
    <row r="12" spans="1:12" s="31" customFormat="1" ht="45.75" customHeight="1" thickBot="1" x14ac:dyDescent="0.25">
      <c r="A12" s="109" t="s">
        <v>229</v>
      </c>
      <c r="B12" s="105"/>
      <c r="C12" s="105"/>
      <c r="D12" s="105"/>
      <c r="E12" s="106" t="s">
        <v>243</v>
      </c>
      <c r="F12" s="116"/>
      <c r="G12" s="231" t="str">
        <f t="shared" si="0"/>
        <v>Please add Original Baseline and/or Forecast date if either is missing</v>
      </c>
      <c r="H12" s="342"/>
      <c r="I12" s="342"/>
      <c r="J12" s="342"/>
      <c r="K12" s="342"/>
      <c r="L12" s="342"/>
    </row>
    <row r="13" spans="1:12" s="31" customFormat="1" ht="45.75" customHeight="1" thickBot="1" x14ac:dyDescent="0.25">
      <c r="A13" s="109" t="s">
        <v>230</v>
      </c>
      <c r="B13" s="105"/>
      <c r="C13" s="105"/>
      <c r="D13" s="105"/>
      <c r="E13" s="115"/>
      <c r="F13" s="116"/>
      <c r="G13" s="231" t="str">
        <f t="shared" si="0"/>
        <v>Please add Original Baseline and/or Forecast date if either is missing</v>
      </c>
      <c r="H13" s="342"/>
      <c r="I13" s="342"/>
      <c r="J13" s="342"/>
      <c r="K13" s="342"/>
      <c r="L13" s="342"/>
    </row>
    <row r="14" spans="1:12" s="31" customFormat="1" ht="45.75" customHeight="1" thickBot="1" x14ac:dyDescent="0.25">
      <c r="A14" s="109" t="s">
        <v>231</v>
      </c>
      <c r="B14" s="105"/>
      <c r="C14" s="105"/>
      <c r="D14" s="105"/>
      <c r="E14" s="115"/>
      <c r="F14" s="116"/>
      <c r="G14" s="231" t="str">
        <f t="shared" si="0"/>
        <v>Please add Original Baseline and/or Forecast date if either is missing</v>
      </c>
      <c r="H14" s="342"/>
      <c r="I14" s="342"/>
      <c r="J14" s="342"/>
      <c r="K14" s="342"/>
      <c r="L14" s="342"/>
    </row>
    <row r="15" spans="1:12" s="31" customFormat="1" ht="45.75" customHeight="1" thickBot="1" x14ac:dyDescent="0.25">
      <c r="A15" s="109" t="s">
        <v>232</v>
      </c>
      <c r="B15" s="105"/>
      <c r="C15" s="105"/>
      <c r="D15" s="105"/>
      <c r="E15" s="115"/>
      <c r="F15" s="116"/>
      <c r="G15" s="231" t="str">
        <f t="shared" si="0"/>
        <v>Please add Original Baseline and/or Forecast date if either is missing</v>
      </c>
      <c r="H15" s="342"/>
      <c r="I15" s="342"/>
      <c r="J15" s="342"/>
      <c r="K15" s="342"/>
      <c r="L15" s="342"/>
    </row>
    <row r="16" spans="1:12" s="31" customFormat="1" ht="45.75" customHeight="1" thickBot="1" x14ac:dyDescent="0.25">
      <c r="A16" s="109" t="s">
        <v>233</v>
      </c>
      <c r="B16" s="105"/>
      <c r="C16" s="105"/>
      <c r="D16" s="105"/>
      <c r="E16" s="115"/>
      <c r="F16" s="116"/>
      <c r="G16" s="231" t="str">
        <f t="shared" si="0"/>
        <v>Please add Original Baseline and/or Forecast date if either is missing</v>
      </c>
      <c r="H16" s="342"/>
      <c r="I16" s="342"/>
      <c r="J16" s="342"/>
      <c r="K16" s="342"/>
      <c r="L16" s="342"/>
    </row>
    <row r="17" spans="1:12" s="31" customFormat="1" ht="45.75" customHeight="1" thickBot="1" x14ac:dyDescent="0.25">
      <c r="A17" s="109" t="s">
        <v>234</v>
      </c>
      <c r="B17" s="105"/>
      <c r="C17" s="105"/>
      <c r="D17" s="105"/>
      <c r="E17" s="115"/>
      <c r="F17" s="116"/>
      <c r="G17" s="231" t="str">
        <f t="shared" si="0"/>
        <v>Please add Original Baseline and/or Forecast date if either is missing</v>
      </c>
      <c r="H17" s="342"/>
      <c r="I17" s="342"/>
      <c r="J17" s="342"/>
      <c r="K17" s="342"/>
      <c r="L17" s="342"/>
    </row>
    <row r="18" spans="1:12" s="31" customFormat="1" ht="45.75" customHeight="1" thickBot="1" x14ac:dyDescent="0.25">
      <c r="A18" s="109" t="s">
        <v>235</v>
      </c>
      <c r="B18" s="105"/>
      <c r="C18" s="105"/>
      <c r="D18" s="105"/>
      <c r="E18" s="115"/>
      <c r="F18" s="116"/>
      <c r="G18" s="231" t="str">
        <f t="shared" si="0"/>
        <v>Please add Original Baseline and/or Forecast date if either is missing</v>
      </c>
      <c r="H18" s="342"/>
      <c r="I18" s="342"/>
      <c r="J18" s="342"/>
      <c r="K18" s="342"/>
      <c r="L18" s="342"/>
    </row>
    <row r="19" spans="1:12" s="31" customFormat="1" ht="45.75" customHeight="1" thickBot="1" x14ac:dyDescent="0.25">
      <c r="A19" s="109" t="s">
        <v>236</v>
      </c>
      <c r="B19" s="105"/>
      <c r="C19" s="105"/>
      <c r="D19" s="105"/>
      <c r="E19" s="106" t="s">
        <v>244</v>
      </c>
      <c r="F19" s="116"/>
      <c r="G19" s="231" t="str">
        <f t="shared" si="0"/>
        <v>Please add Original Baseline and/or Forecast date if either is missing</v>
      </c>
      <c r="H19" s="342"/>
      <c r="I19" s="342"/>
      <c r="J19" s="342"/>
      <c r="K19" s="342"/>
      <c r="L19" s="342"/>
    </row>
    <row r="20" spans="1:12" s="31" customFormat="1" ht="45.75" customHeight="1" thickBot="1" x14ac:dyDescent="0.25">
      <c r="A20" s="110" t="s">
        <v>237</v>
      </c>
      <c r="B20" s="105"/>
      <c r="C20" s="105"/>
      <c r="D20" s="105"/>
      <c r="E20" s="115"/>
      <c r="F20" s="116"/>
      <c r="G20" s="231" t="str">
        <f t="shared" si="0"/>
        <v>Please add Original Baseline and/or Forecast date if either is missing</v>
      </c>
      <c r="H20" s="342"/>
      <c r="I20" s="342"/>
      <c r="J20" s="342"/>
      <c r="K20" s="342"/>
      <c r="L20" s="342"/>
    </row>
    <row r="21" spans="1:12" s="31" customFormat="1" ht="45.75" customHeight="1" thickBot="1" x14ac:dyDescent="0.25">
      <c r="A21" s="110" t="s">
        <v>238</v>
      </c>
      <c r="B21" s="105"/>
      <c r="C21" s="105"/>
      <c r="D21" s="105"/>
      <c r="E21" s="115"/>
      <c r="F21" s="116"/>
      <c r="G21" s="231" t="str">
        <f t="shared" si="0"/>
        <v>Please add Original Baseline and/or Forecast date if either is missing</v>
      </c>
      <c r="H21" s="342"/>
      <c r="I21" s="342"/>
      <c r="J21" s="342"/>
      <c r="K21" s="342"/>
      <c r="L21" s="342"/>
    </row>
    <row r="22" spans="1:12" s="31" customFormat="1" ht="45.75" customHeight="1" thickBot="1" x14ac:dyDescent="0.25">
      <c r="A22" s="110" t="s">
        <v>239</v>
      </c>
      <c r="B22" s="105"/>
      <c r="C22" s="105"/>
      <c r="D22" s="105"/>
      <c r="E22" s="115"/>
      <c r="F22" s="116"/>
      <c r="G22" s="231" t="str">
        <f t="shared" si="0"/>
        <v>Please add Original Baseline and/or Forecast date if either is missing</v>
      </c>
      <c r="H22" s="342"/>
      <c r="I22" s="342"/>
      <c r="J22" s="342"/>
      <c r="K22" s="342"/>
      <c r="L22" s="342"/>
    </row>
    <row r="23" spans="1:12" s="31" customFormat="1" ht="45.75" customHeight="1" thickBot="1" x14ac:dyDescent="0.25">
      <c r="A23" s="110" t="s">
        <v>240</v>
      </c>
      <c r="B23" s="105"/>
      <c r="C23" s="105"/>
      <c r="D23" s="105"/>
      <c r="E23" s="115"/>
      <c r="F23" s="116"/>
      <c r="G23" s="231" t="str">
        <f t="shared" si="0"/>
        <v>Please add Original Baseline and/or Forecast date if either is missing</v>
      </c>
      <c r="H23" s="342"/>
      <c r="I23" s="342"/>
      <c r="J23" s="342"/>
      <c r="K23" s="342"/>
      <c r="L23" s="342"/>
    </row>
    <row r="24" spans="1:12" s="31" customFormat="1" ht="45.75" customHeight="1" thickBot="1" x14ac:dyDescent="0.25">
      <c r="A24" s="110" t="s">
        <v>241</v>
      </c>
      <c r="B24" s="105"/>
      <c r="C24" s="105"/>
      <c r="D24" s="105"/>
      <c r="E24" s="115"/>
      <c r="F24" s="116"/>
      <c r="G24" s="231" t="str">
        <f t="shared" si="0"/>
        <v>Please add Original Baseline and/or Forecast date if either is missing</v>
      </c>
      <c r="H24" s="342"/>
      <c r="I24" s="342"/>
      <c r="J24" s="342"/>
      <c r="K24" s="342"/>
      <c r="L24" s="342"/>
    </row>
    <row r="25" spans="1:12" s="31" customFormat="1" ht="15.75" thickBot="1" x14ac:dyDescent="0.3">
      <c r="A25" s="101" t="s">
        <v>224</v>
      </c>
      <c r="B25" s="102"/>
      <c r="C25" s="103"/>
      <c r="D25" s="103"/>
      <c r="E25" s="111"/>
      <c r="F25" s="113"/>
      <c r="G25" s="27"/>
      <c r="H25" s="27"/>
      <c r="I25" s="27"/>
      <c r="J25" s="27"/>
      <c r="K25" s="27"/>
      <c r="L25" s="27"/>
    </row>
    <row r="26" spans="1:12" s="31" customFormat="1" ht="45.75" customHeight="1" thickBot="1" x14ac:dyDescent="0.25">
      <c r="A26" s="107" t="s">
        <v>245</v>
      </c>
      <c r="B26" s="105"/>
      <c r="C26" s="105"/>
      <c r="D26" s="105"/>
      <c r="E26" s="106" t="s">
        <v>259</v>
      </c>
      <c r="F26" s="116"/>
      <c r="G26" s="231" t="str">
        <f t="shared" ref="G26:G40" si="1">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342"/>
      <c r="I26" s="342"/>
      <c r="J26" s="342"/>
      <c r="K26" s="342"/>
      <c r="L26" s="342"/>
    </row>
    <row r="27" spans="1:12" s="31" customFormat="1" ht="45.75" customHeight="1" thickBot="1" x14ac:dyDescent="0.25">
      <c r="A27" s="107" t="s">
        <v>648</v>
      </c>
      <c r="B27" s="105"/>
      <c r="C27" s="105"/>
      <c r="D27" s="105"/>
      <c r="E27" s="115"/>
      <c r="F27" s="116"/>
      <c r="G27" s="231" t="str">
        <f t="shared" si="1"/>
        <v>Please add Original Baseline and/or Forecast date if either is missing</v>
      </c>
      <c r="H27" s="342"/>
      <c r="I27" s="342"/>
      <c r="J27" s="342"/>
      <c r="K27" s="342"/>
      <c r="L27" s="342"/>
    </row>
    <row r="28" spans="1:12" s="31" customFormat="1" ht="45.75" customHeight="1" thickBot="1" x14ac:dyDescent="0.25">
      <c r="A28" s="107" t="s">
        <v>246</v>
      </c>
      <c r="B28" s="105"/>
      <c r="C28" s="105"/>
      <c r="D28" s="105"/>
      <c r="E28" s="115"/>
      <c r="F28" s="116"/>
      <c r="G28" s="231" t="str">
        <f t="shared" si="1"/>
        <v>Please add Original Baseline and/or Forecast date if either is missing</v>
      </c>
      <c r="H28" s="342"/>
      <c r="I28" s="342"/>
      <c r="J28" s="342"/>
      <c r="K28" s="342"/>
      <c r="L28" s="342"/>
    </row>
    <row r="29" spans="1:12" s="31" customFormat="1" ht="45.75" customHeight="1" thickBot="1" x14ac:dyDescent="0.25">
      <c r="A29" s="107" t="s">
        <v>247</v>
      </c>
      <c r="B29" s="105"/>
      <c r="C29" s="105"/>
      <c r="D29" s="105"/>
      <c r="E29" s="106" t="s">
        <v>247</v>
      </c>
      <c r="F29" s="116"/>
      <c r="G29" s="231" t="str">
        <f t="shared" si="1"/>
        <v>Please add Original Baseline and/or Forecast date if either is missing</v>
      </c>
      <c r="H29" s="342"/>
      <c r="I29" s="342"/>
      <c r="J29" s="342"/>
      <c r="K29" s="342"/>
      <c r="L29" s="342"/>
    </row>
    <row r="30" spans="1:12" s="31" customFormat="1" ht="45.75" customHeight="1" thickBot="1" x14ac:dyDescent="0.25">
      <c r="A30" s="107" t="s">
        <v>248</v>
      </c>
      <c r="B30" s="105"/>
      <c r="C30" s="105"/>
      <c r="D30" s="105"/>
      <c r="E30" s="106" t="s">
        <v>248</v>
      </c>
      <c r="F30" s="116"/>
      <c r="G30" s="231" t="str">
        <f t="shared" si="1"/>
        <v>Please add Original Baseline and/or Forecast date if either is missing</v>
      </c>
      <c r="H30" s="342"/>
      <c r="I30" s="342"/>
      <c r="J30" s="342"/>
      <c r="K30" s="342"/>
      <c r="L30" s="342"/>
    </row>
    <row r="31" spans="1:12" s="31" customFormat="1" ht="45.75" customHeight="1" thickBot="1" x14ac:dyDescent="0.25">
      <c r="A31" s="108" t="s">
        <v>249</v>
      </c>
      <c r="B31" s="105"/>
      <c r="C31" s="105"/>
      <c r="D31" s="105"/>
      <c r="E31" s="115"/>
      <c r="F31" s="116"/>
      <c r="G31" s="231" t="str">
        <f t="shared" si="1"/>
        <v>Please add Original Baseline and/or Forecast date if either is missing</v>
      </c>
      <c r="H31" s="342"/>
      <c r="I31" s="342"/>
      <c r="J31" s="342"/>
      <c r="K31" s="342"/>
      <c r="L31" s="342"/>
    </row>
    <row r="32" spans="1:12" s="31" customFormat="1" ht="45.75" customHeight="1" thickBot="1" x14ac:dyDescent="0.25">
      <c r="A32" s="108" t="s">
        <v>250</v>
      </c>
      <c r="B32" s="105"/>
      <c r="C32" s="105"/>
      <c r="D32" s="105"/>
      <c r="E32" s="115"/>
      <c r="F32" s="116"/>
      <c r="G32" s="231" t="str">
        <f t="shared" si="1"/>
        <v>Please add Original Baseline and/or Forecast date if either is missing</v>
      </c>
      <c r="H32" s="342"/>
      <c r="I32" s="342"/>
      <c r="J32" s="342"/>
      <c r="K32" s="342"/>
      <c r="L32" s="342"/>
    </row>
    <row r="33" spans="1:12" s="31" customFormat="1" ht="45.75" customHeight="1" thickBot="1" x14ac:dyDescent="0.25">
      <c r="A33" s="108" t="s">
        <v>251</v>
      </c>
      <c r="B33" s="105"/>
      <c r="C33" s="105"/>
      <c r="D33" s="105"/>
      <c r="E33" s="115"/>
      <c r="F33" s="116"/>
      <c r="G33" s="231" t="str">
        <f t="shared" si="1"/>
        <v>Please add Original Baseline and/or Forecast date if either is missing</v>
      </c>
      <c r="H33" s="342"/>
      <c r="I33" s="342"/>
      <c r="J33" s="342"/>
      <c r="K33" s="342"/>
      <c r="L33" s="342"/>
    </row>
    <row r="34" spans="1:12" s="31" customFormat="1" ht="45.75" customHeight="1" thickBot="1" x14ac:dyDescent="0.25">
      <c r="A34" s="108" t="s">
        <v>252</v>
      </c>
      <c r="B34" s="105"/>
      <c r="C34" s="105"/>
      <c r="D34" s="105"/>
      <c r="E34" s="115"/>
      <c r="F34" s="116"/>
      <c r="G34" s="231" t="str">
        <f t="shared" si="1"/>
        <v>Please add Original Baseline and/or Forecast date if either is missing</v>
      </c>
      <c r="H34" s="342"/>
      <c r="I34" s="342"/>
      <c r="J34" s="342"/>
      <c r="K34" s="342"/>
      <c r="L34" s="342"/>
    </row>
    <row r="35" spans="1:12" s="31" customFormat="1" ht="45.75" customHeight="1" thickBot="1" x14ac:dyDescent="0.25">
      <c r="A35" s="108" t="s">
        <v>253</v>
      </c>
      <c r="B35" s="105"/>
      <c r="C35" s="105"/>
      <c r="D35" s="105"/>
      <c r="E35" s="115"/>
      <c r="F35" s="116"/>
      <c r="G35" s="231" t="str">
        <f t="shared" si="1"/>
        <v>Please add Original Baseline and/or Forecast date if either is missing</v>
      </c>
      <c r="H35" s="342"/>
      <c r="I35" s="342"/>
      <c r="J35" s="342"/>
      <c r="K35" s="342"/>
      <c r="L35" s="342"/>
    </row>
    <row r="36" spans="1:12" s="31" customFormat="1" ht="45.75" customHeight="1" thickBot="1" x14ac:dyDescent="0.25">
      <c r="A36" s="108" t="s">
        <v>254</v>
      </c>
      <c r="B36" s="105"/>
      <c r="C36" s="105"/>
      <c r="D36" s="105"/>
      <c r="E36" s="115"/>
      <c r="F36" s="116"/>
      <c r="G36" s="231" t="str">
        <f t="shared" si="1"/>
        <v>Please add Original Baseline and/or Forecast date if either is missing</v>
      </c>
      <c r="H36" s="342"/>
      <c r="I36" s="342"/>
      <c r="J36" s="342"/>
      <c r="K36" s="342"/>
      <c r="L36" s="342"/>
    </row>
    <row r="37" spans="1:12" s="31" customFormat="1" ht="45.75" customHeight="1" thickBot="1" x14ac:dyDescent="0.25">
      <c r="A37" s="108" t="s">
        <v>255</v>
      </c>
      <c r="B37" s="105"/>
      <c r="C37" s="105"/>
      <c r="D37" s="105"/>
      <c r="E37" s="115"/>
      <c r="F37" s="116"/>
      <c r="G37" s="231" t="str">
        <f t="shared" si="1"/>
        <v>Please add Original Baseline and/or Forecast date if either is missing</v>
      </c>
      <c r="H37" s="342"/>
      <c r="I37" s="342"/>
      <c r="J37" s="342"/>
      <c r="K37" s="342"/>
      <c r="L37" s="342"/>
    </row>
    <row r="38" spans="1:12" s="31" customFormat="1" ht="45.75" customHeight="1" thickBot="1" x14ac:dyDescent="0.25">
      <c r="A38" s="108" t="s">
        <v>256</v>
      </c>
      <c r="B38" s="105"/>
      <c r="C38" s="105"/>
      <c r="D38" s="105"/>
      <c r="E38" s="115"/>
      <c r="F38" s="116"/>
      <c r="G38" s="231" t="str">
        <f t="shared" si="1"/>
        <v>Please add Original Baseline and/or Forecast date if either is missing</v>
      </c>
      <c r="H38" s="342"/>
      <c r="I38" s="342"/>
      <c r="J38" s="342"/>
      <c r="K38" s="342"/>
      <c r="L38" s="342"/>
    </row>
    <row r="39" spans="1:12" s="31" customFormat="1" ht="45.75" customHeight="1" thickBot="1" x14ac:dyDescent="0.25">
      <c r="A39" s="108" t="s">
        <v>257</v>
      </c>
      <c r="B39" s="105"/>
      <c r="C39" s="105"/>
      <c r="D39" s="105"/>
      <c r="E39" s="115"/>
      <c r="F39" s="116"/>
      <c r="G39" s="231" t="str">
        <f t="shared" si="1"/>
        <v>Please add Original Baseline and/or Forecast date if either is missing</v>
      </c>
      <c r="H39" s="342"/>
      <c r="I39" s="342"/>
      <c r="J39" s="342"/>
      <c r="K39" s="342"/>
      <c r="L39" s="342"/>
    </row>
    <row r="40" spans="1:12" s="31" customFormat="1" ht="45.75" customHeight="1" thickBot="1" x14ac:dyDescent="0.25">
      <c r="A40" s="108" t="s">
        <v>258</v>
      </c>
      <c r="B40" s="105"/>
      <c r="C40" s="105"/>
      <c r="D40" s="105"/>
      <c r="E40" s="115"/>
      <c r="F40" s="116"/>
      <c r="G40" s="231" t="str">
        <f t="shared" si="1"/>
        <v>Please add Original Baseline and/or Forecast date if either is missing</v>
      </c>
      <c r="H40" s="342"/>
      <c r="I40" s="342"/>
      <c r="J40" s="342"/>
      <c r="K40" s="342"/>
      <c r="L40" s="342"/>
    </row>
    <row r="41" spans="1:12" s="31" customFormat="1" ht="15.75" thickBot="1" x14ac:dyDescent="0.25">
      <c r="A41" s="27"/>
      <c r="B41" s="27"/>
      <c r="C41" s="27"/>
      <c r="D41" s="27"/>
      <c r="E41" s="27"/>
      <c r="F41" s="27"/>
      <c r="G41" s="231"/>
      <c r="H41" s="342"/>
      <c r="I41" s="342"/>
      <c r="J41" s="342"/>
      <c r="K41" s="342"/>
      <c r="L41" s="342"/>
    </row>
    <row r="42" spans="1:12" s="31" customFormat="1" ht="190.5" customHeight="1" thickBot="1" x14ac:dyDescent="0.25">
      <c r="A42" s="83" t="s">
        <v>260</v>
      </c>
      <c r="B42" s="277"/>
      <c r="C42" s="340"/>
      <c r="D42" s="340"/>
      <c r="E42" s="340"/>
      <c r="F42" s="341"/>
      <c r="G42" s="231"/>
      <c r="H42" s="342"/>
      <c r="I42" s="342"/>
      <c r="J42" s="342"/>
      <c r="K42" s="342"/>
      <c r="L42" s="342"/>
    </row>
    <row r="43" spans="1:12" s="31" customFormat="1" x14ac:dyDescent="0.2">
      <c r="F43" s="117"/>
      <c r="G43" s="338"/>
      <c r="H43" s="339"/>
      <c r="I43" s="339"/>
      <c r="J43" s="339"/>
      <c r="K43" s="339"/>
      <c r="L43" s="339"/>
    </row>
    <row r="44" spans="1:12" s="31" customFormat="1" x14ac:dyDescent="0.2">
      <c r="F44" s="117"/>
      <c r="G44" s="338"/>
      <c r="H44" s="339"/>
      <c r="I44" s="339"/>
      <c r="J44" s="339"/>
      <c r="K44" s="339"/>
      <c r="L44" s="339"/>
    </row>
    <row r="45" spans="1:12" s="31" customFormat="1" x14ac:dyDescent="0.2">
      <c r="F45" s="117"/>
      <c r="G45" s="338"/>
      <c r="H45" s="339"/>
      <c r="I45" s="339"/>
      <c r="J45" s="339"/>
      <c r="K45" s="339"/>
      <c r="L45" s="339"/>
    </row>
    <row r="46" spans="1:12" s="31" customFormat="1" ht="14.25" x14ac:dyDescent="0.2"/>
    <row r="47" spans="1:12" s="31" customFormat="1" ht="14.25" x14ac:dyDescent="0.2"/>
    <row r="48" spans="1:12" s="31" customFormat="1" ht="14.25" x14ac:dyDescent="0.2"/>
    <row r="49" s="31" customFormat="1" ht="14.25" x14ac:dyDescent="0.2"/>
    <row r="50" s="31" customFormat="1" ht="14.25" x14ac:dyDescent="0.2"/>
    <row r="51" s="31" customFormat="1" ht="14.25" x14ac:dyDescent="0.2"/>
    <row r="52" s="31" customFormat="1" ht="14.25" x14ac:dyDescent="0.2"/>
    <row r="53" s="31" customFormat="1" ht="14.25" x14ac:dyDescent="0.2"/>
    <row r="54" s="31" customFormat="1" ht="14.25" x14ac:dyDescent="0.2"/>
    <row r="55" s="31" customFormat="1" ht="14.25" x14ac:dyDescent="0.2"/>
    <row r="56" s="31" customFormat="1" ht="14.25" x14ac:dyDescent="0.2"/>
    <row r="57" s="31" customFormat="1" ht="14.25" x14ac:dyDescent="0.2"/>
    <row r="58" s="31" customFormat="1" ht="14.25" x14ac:dyDescent="0.2"/>
    <row r="59" s="31" customFormat="1" ht="14.25" x14ac:dyDescent="0.2"/>
    <row r="60" s="31" customFormat="1" ht="14.25" x14ac:dyDescent="0.2"/>
    <row r="61" s="31" customFormat="1" ht="14.25" x14ac:dyDescent="0.2"/>
    <row r="62" s="31" customFormat="1" ht="14.25" x14ac:dyDescent="0.2"/>
    <row r="63" s="31" customFormat="1" ht="14.25" x14ac:dyDescent="0.2"/>
    <row r="64" s="31" customFormat="1" ht="14.25" x14ac:dyDescent="0.2"/>
    <row r="65" s="31" customFormat="1" ht="14.25" x14ac:dyDescent="0.2"/>
    <row r="66" s="31" customFormat="1" ht="14.25" x14ac:dyDescent="0.2"/>
    <row r="67" s="31" customFormat="1" ht="14.25" x14ac:dyDescent="0.2"/>
    <row r="68" s="31" customFormat="1" ht="14.25" x14ac:dyDescent="0.2"/>
    <row r="69" s="31" customFormat="1" ht="14.25" x14ac:dyDescent="0.2"/>
    <row r="70" s="31" customFormat="1" ht="14.25" x14ac:dyDescent="0.2"/>
    <row r="71" s="31" customFormat="1" ht="14.25" x14ac:dyDescent="0.2"/>
    <row r="72" s="31" customFormat="1" ht="14.25" x14ac:dyDescent="0.2"/>
    <row r="73" s="31" customFormat="1" ht="14.25" x14ac:dyDescent="0.2"/>
    <row r="74" s="31" customFormat="1" ht="14.25" x14ac:dyDescent="0.2"/>
    <row r="75" s="31" customFormat="1" ht="14.25" x14ac:dyDescent="0.2"/>
    <row r="76" s="31" customFormat="1" ht="14.25" x14ac:dyDescent="0.2"/>
    <row r="77" s="31" customFormat="1" ht="14.25" x14ac:dyDescent="0.2"/>
    <row r="78" s="31" customFormat="1" ht="14.25" x14ac:dyDescent="0.2"/>
    <row r="79" s="31" customFormat="1" ht="14.25" x14ac:dyDescent="0.2"/>
    <row r="80" s="31" customFormat="1" ht="14.25" x14ac:dyDescent="0.2"/>
    <row r="81" s="31" customFormat="1" ht="14.25" x14ac:dyDescent="0.2"/>
    <row r="82" s="31" customFormat="1" ht="14.25" x14ac:dyDescent="0.2"/>
    <row r="83" s="31" customFormat="1" ht="14.25" x14ac:dyDescent="0.2"/>
    <row r="84" s="31" customFormat="1" ht="14.25" x14ac:dyDescent="0.2"/>
    <row r="85" s="31" customFormat="1" ht="14.25" x14ac:dyDescent="0.2"/>
    <row r="86" s="31" customFormat="1" ht="14.25" x14ac:dyDescent="0.2"/>
    <row r="87" s="31" customFormat="1" ht="14.25" x14ac:dyDescent="0.2"/>
    <row r="88" s="31" customFormat="1" ht="14.25" x14ac:dyDescent="0.2"/>
    <row r="89" s="31" customFormat="1" ht="14.25" x14ac:dyDescent="0.2"/>
    <row r="90" s="31" customFormat="1" ht="14.25" x14ac:dyDescent="0.2"/>
    <row r="91" s="31" customFormat="1" ht="14.25" x14ac:dyDescent="0.2"/>
    <row r="92" s="31" customFormat="1" ht="14.25" x14ac:dyDescent="0.2"/>
    <row r="93" s="31" customFormat="1" ht="14.25" x14ac:dyDescent="0.2"/>
    <row r="94" s="31" customFormat="1" ht="14.25" x14ac:dyDescent="0.2"/>
    <row r="95" s="31" customFormat="1" ht="14.25" x14ac:dyDescent="0.2"/>
    <row r="96" s="31" customFormat="1" ht="14.25" x14ac:dyDescent="0.2"/>
    <row r="97" s="31" customFormat="1" ht="14.25" x14ac:dyDescent="0.2"/>
    <row r="98" s="31" customFormat="1" ht="14.25" x14ac:dyDescent="0.2"/>
    <row r="99" s="31" customFormat="1" ht="14.25" x14ac:dyDescent="0.2"/>
    <row r="100" s="31" customFormat="1" ht="14.25" x14ac:dyDescent="0.2"/>
    <row r="101" s="31" customFormat="1" ht="14.25" x14ac:dyDescent="0.2"/>
    <row r="102" s="31" customFormat="1" ht="14.25" x14ac:dyDescent="0.2"/>
    <row r="103" s="31" customFormat="1" ht="14.25" x14ac:dyDescent="0.2"/>
    <row r="104" s="31" customFormat="1" ht="14.25" x14ac:dyDescent="0.2"/>
    <row r="105" s="31" customFormat="1" ht="14.25" x14ac:dyDescent="0.2"/>
    <row r="106" s="31" customFormat="1" ht="14.25" x14ac:dyDescent="0.2"/>
    <row r="107" s="31" customFormat="1" ht="14.25" x14ac:dyDescent="0.2"/>
    <row r="108" s="31" customFormat="1" ht="14.25" x14ac:dyDescent="0.2"/>
    <row r="109" s="31" customFormat="1" ht="14.25" x14ac:dyDescent="0.2"/>
    <row r="110" s="31" customFormat="1" ht="14.25" x14ac:dyDescent="0.2"/>
    <row r="111" s="31" customFormat="1" ht="14.25" x14ac:dyDescent="0.2"/>
    <row r="112" s="31" customFormat="1" ht="14.25" x14ac:dyDescent="0.2"/>
    <row r="113" s="31" customFormat="1" ht="14.25" x14ac:dyDescent="0.2"/>
    <row r="114" s="31" customFormat="1" ht="14.25" x14ac:dyDescent="0.2"/>
    <row r="115" s="31" customFormat="1" ht="14.25" x14ac:dyDescent="0.2"/>
    <row r="116" s="31" customFormat="1" ht="14.25" x14ac:dyDescent="0.2"/>
    <row r="117" s="31" customFormat="1" ht="14.25" x14ac:dyDescent="0.2"/>
    <row r="118" s="31" customFormat="1" ht="14.25" x14ac:dyDescent="0.2"/>
    <row r="119" s="31" customFormat="1" ht="14.25" x14ac:dyDescent="0.2"/>
    <row r="120" s="31" customFormat="1" ht="14.25" x14ac:dyDescent="0.2"/>
    <row r="121" s="31" customFormat="1" ht="14.25" x14ac:dyDescent="0.2"/>
    <row r="122" s="31" customFormat="1" ht="14.25" x14ac:dyDescent="0.2"/>
    <row r="123" s="31" customFormat="1" ht="14.25" x14ac:dyDescent="0.2"/>
    <row r="124" s="31" customFormat="1" ht="14.25" x14ac:dyDescent="0.2"/>
    <row r="125" s="31" customFormat="1" ht="14.25" x14ac:dyDescent="0.2"/>
    <row r="126" s="31" customFormat="1" ht="14.25" x14ac:dyDescent="0.2"/>
    <row r="127" s="31" customFormat="1" ht="14.25" x14ac:dyDescent="0.2"/>
    <row r="128" s="31" customFormat="1" ht="14.25" x14ac:dyDescent="0.2"/>
    <row r="129" s="31" customFormat="1" ht="14.25" x14ac:dyDescent="0.2"/>
    <row r="130" s="31" customFormat="1" ht="14.25" x14ac:dyDescent="0.2"/>
    <row r="131" s="31" customFormat="1" ht="14.25" x14ac:dyDescent="0.2"/>
    <row r="132" s="31" customFormat="1" ht="14.25" x14ac:dyDescent="0.2"/>
    <row r="133" s="31" customFormat="1" ht="14.25" x14ac:dyDescent="0.2"/>
    <row r="134" s="31" customFormat="1" ht="14.25" x14ac:dyDescent="0.2"/>
    <row r="135" s="31" customFormat="1" ht="14.25" x14ac:dyDescent="0.2"/>
    <row r="136" s="31" customFormat="1" ht="14.25" x14ac:dyDescent="0.2"/>
    <row r="137" s="31" customFormat="1" ht="14.25" x14ac:dyDescent="0.2"/>
    <row r="138" s="31" customFormat="1" ht="14.25" x14ac:dyDescent="0.2"/>
    <row r="139" s="31" customFormat="1" ht="14.25" x14ac:dyDescent="0.2"/>
    <row r="140" s="31" customFormat="1" ht="14.25" x14ac:dyDescent="0.2"/>
    <row r="141" s="31" customFormat="1" ht="14.25" x14ac:dyDescent="0.2"/>
    <row r="142" s="31" customFormat="1" ht="14.25" x14ac:dyDescent="0.2"/>
    <row r="143" s="31" customFormat="1" ht="14.25" x14ac:dyDescent="0.2"/>
    <row r="144" s="31" customFormat="1" ht="14.25" x14ac:dyDescent="0.2"/>
    <row r="145" s="31" customFormat="1" ht="14.25" x14ac:dyDescent="0.2"/>
    <row r="146" s="31" customFormat="1" ht="14.25" x14ac:dyDescent="0.2"/>
    <row r="147" s="31" customFormat="1" ht="14.25" x14ac:dyDescent="0.2"/>
    <row r="148" s="31" customFormat="1" ht="14.25" x14ac:dyDescent="0.2"/>
    <row r="149" s="31" customFormat="1" ht="14.25" x14ac:dyDescent="0.2"/>
    <row r="150" s="31" customFormat="1" ht="14.25" x14ac:dyDescent="0.2"/>
    <row r="151" s="31" customFormat="1" ht="14.25" x14ac:dyDescent="0.2"/>
    <row r="152" s="31" customFormat="1" ht="14.25" x14ac:dyDescent="0.2"/>
    <row r="153" s="31" customFormat="1" ht="14.25" x14ac:dyDescent="0.2"/>
    <row r="154" s="31" customFormat="1" ht="14.25" x14ac:dyDescent="0.2"/>
    <row r="155" s="31" customFormat="1" ht="14.25" x14ac:dyDescent="0.2"/>
    <row r="156" s="31" customFormat="1" ht="14.25" x14ac:dyDescent="0.2"/>
    <row r="157" s="31" customFormat="1" ht="14.25" x14ac:dyDescent="0.2"/>
    <row r="158" s="31" customFormat="1" ht="14.25" x14ac:dyDescent="0.2"/>
    <row r="159" s="31" customFormat="1" ht="14.25" x14ac:dyDescent="0.2"/>
    <row r="160" s="31" customFormat="1" ht="14.25" x14ac:dyDescent="0.2"/>
    <row r="161" s="31" customFormat="1" ht="14.25" x14ac:dyDescent="0.2"/>
    <row r="162" s="31" customFormat="1" ht="14.25" x14ac:dyDescent="0.2"/>
    <row r="163" s="31" customFormat="1" ht="14.25" x14ac:dyDescent="0.2"/>
    <row r="164" s="31" customFormat="1" ht="14.25" x14ac:dyDescent="0.2"/>
    <row r="165" s="31" customFormat="1" ht="14.25" x14ac:dyDescent="0.2"/>
    <row r="166" s="31" customFormat="1" ht="14.25" x14ac:dyDescent="0.2"/>
    <row r="167" s="31" customFormat="1" ht="14.25" x14ac:dyDescent="0.2"/>
    <row r="168" s="31" customFormat="1" ht="14.25" x14ac:dyDescent="0.2"/>
    <row r="169" s="31" customFormat="1" ht="14.25" x14ac:dyDescent="0.2"/>
    <row r="170" s="31" customFormat="1" ht="14.25" x14ac:dyDescent="0.2"/>
    <row r="171" s="31" customFormat="1" ht="14.25" x14ac:dyDescent="0.2"/>
    <row r="172" s="31" customFormat="1" ht="14.25" x14ac:dyDescent="0.2"/>
    <row r="173" s="31" customFormat="1" ht="14.25" x14ac:dyDescent="0.2"/>
    <row r="174" s="31" customFormat="1" ht="14.25" x14ac:dyDescent="0.2"/>
    <row r="175" s="31" customFormat="1" ht="14.25" x14ac:dyDescent="0.2"/>
    <row r="176" s="31" customFormat="1" ht="14.25" x14ac:dyDescent="0.2"/>
    <row r="177" s="31" customFormat="1" ht="14.25" x14ac:dyDescent="0.2"/>
    <row r="178" s="31" customFormat="1" ht="14.25" x14ac:dyDescent="0.2"/>
    <row r="179" s="31" customFormat="1" ht="14.25" x14ac:dyDescent="0.2"/>
    <row r="180" s="31" customFormat="1" ht="14.25" x14ac:dyDescent="0.2"/>
    <row r="181" s="31" customFormat="1" ht="14.25" x14ac:dyDescent="0.2"/>
    <row r="182" s="31" customFormat="1" ht="14.25" x14ac:dyDescent="0.2"/>
    <row r="183" s="31" customFormat="1" ht="14.25" x14ac:dyDescent="0.2"/>
    <row r="184" s="31" customFormat="1" ht="14.25" x14ac:dyDescent="0.2"/>
    <row r="185" s="31" customFormat="1" ht="14.25" x14ac:dyDescent="0.2"/>
    <row r="186" s="31" customFormat="1" ht="14.25" x14ac:dyDescent="0.2"/>
    <row r="187" s="31" customFormat="1" ht="14.25" x14ac:dyDescent="0.2"/>
    <row r="188" s="31" customFormat="1" ht="14.25" x14ac:dyDescent="0.2"/>
    <row r="189" s="31" customFormat="1" ht="14.25" x14ac:dyDescent="0.2"/>
    <row r="190" s="31" customFormat="1" ht="14.25" x14ac:dyDescent="0.2"/>
    <row r="191" s="31" customFormat="1" ht="14.25" x14ac:dyDescent="0.2"/>
    <row r="192" s="31" customFormat="1" ht="14.25" x14ac:dyDescent="0.2"/>
    <row r="193" s="31" customFormat="1" ht="14.25" x14ac:dyDescent="0.2"/>
    <row r="194" s="31" customFormat="1" ht="14.25" x14ac:dyDescent="0.2"/>
    <row r="195" s="31" customFormat="1" ht="14.25" x14ac:dyDescent="0.2"/>
    <row r="196" s="31" customFormat="1" ht="14.25" x14ac:dyDescent="0.2"/>
    <row r="197" s="31" customFormat="1" ht="14.25" x14ac:dyDescent="0.2"/>
    <row r="198" s="31" customFormat="1" ht="14.25" x14ac:dyDescent="0.2"/>
    <row r="199" s="31" customFormat="1" ht="14.25" x14ac:dyDescent="0.2"/>
    <row r="200" s="31" customFormat="1" ht="14.25" x14ac:dyDescent="0.2"/>
    <row r="201" s="31" customFormat="1" ht="14.25" x14ac:dyDescent="0.2"/>
    <row r="202" s="31" customFormat="1" ht="14.25" x14ac:dyDescent="0.2"/>
    <row r="203" s="31" customFormat="1" ht="14.25" x14ac:dyDescent="0.2"/>
    <row r="204" s="31" customFormat="1" ht="14.25" x14ac:dyDescent="0.2"/>
    <row r="205" s="31" customFormat="1" ht="14.25" x14ac:dyDescent="0.2"/>
    <row r="206" s="31" customFormat="1" ht="14.25" x14ac:dyDescent="0.2"/>
    <row r="207" s="31" customFormat="1" ht="14.25" x14ac:dyDescent="0.2"/>
    <row r="208" s="31" customFormat="1" ht="14.25" x14ac:dyDescent="0.2"/>
    <row r="209" s="31" customFormat="1" ht="14.25" x14ac:dyDescent="0.2"/>
    <row r="210" s="31" customFormat="1" ht="14.25" x14ac:dyDescent="0.2"/>
    <row r="211" s="31" customFormat="1" ht="14.25" x14ac:dyDescent="0.2"/>
    <row r="212" s="31" customFormat="1" ht="14.25" x14ac:dyDescent="0.2"/>
    <row r="213" s="31" customFormat="1" ht="14.25" x14ac:dyDescent="0.2"/>
  </sheetData>
  <mergeCells count="42">
    <mergeCell ref="A1:I1"/>
    <mergeCell ref="J1:K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5:L45"/>
    <mergeCell ref="B42:F42"/>
    <mergeCell ref="G40:L40"/>
    <mergeCell ref="G41:L41"/>
    <mergeCell ref="G42:L42"/>
    <mergeCell ref="G43:L43"/>
    <mergeCell ref="G44:L44"/>
  </mergeCells>
  <dataValidations count="6">
    <dataValidation type="list" allowBlank="1" showInputMessage="1" showErrorMessage="1" sqref="E11">
      <formula1>$Q$2:$Q$4</formula1>
    </dataValidation>
    <dataValidation type="list" allowBlank="1" showInputMessage="1" showErrorMessage="1" sqref="E13:E18">
      <formula1>$Q$2:$Q$4</formula1>
    </dataValidation>
    <dataValidation type="list" allowBlank="1" showInputMessage="1" showErrorMessage="1" sqref="E20:E24">
      <formula1>$Q$2:$Q$4</formula1>
    </dataValidation>
    <dataValidation type="list" allowBlank="1" showInputMessage="1" showErrorMessage="1" sqref="E27:E28">
      <formula1>$Q$2:$Q$4</formula1>
    </dataValidation>
    <dataValidation type="list" allowBlank="1" showInputMessage="1" showErrorMessage="1" sqref="E31:E40">
      <formula1>$Q$2:$Q$4</formula1>
    </dataValidation>
    <dataValidation type="date" operator="greaterThan" allowBlank="1" showInputMessage="1" showErrorMessage="1" sqref="B9:D24 B26:D40">
      <formula1>1</formula1>
    </dataValidation>
  </dataValidations>
  <pageMargins left="0.7" right="0.7" top="0.75" bottom="0.75" header="0.3" footer="0.3"/>
  <pageSetup paperSize="9" scale="35"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Dropdown!$Q$2:$Q$4</xm:f>
          </x14:formula1>
          <xm:sqref>E9</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view="pageBreakPreview" topLeftCell="A16" zoomScale="60" zoomScaleNormal="66" workbookViewId="0">
      <selection activeCell="A34" activeCellId="1" sqref="A28:F28 A34:F34"/>
    </sheetView>
  </sheetViews>
  <sheetFormatPr defaultRowHeight="14.25" x14ac:dyDescent="0.2"/>
  <cols>
    <col min="1" max="1" width="29" style="31" customWidth="1"/>
    <col min="2" max="5" width="16.77734375" style="31" customWidth="1"/>
    <col min="6" max="6" width="35.21875" style="31" customWidth="1"/>
    <col min="7" max="16384" width="8.88671875" style="31"/>
  </cols>
  <sheetData>
    <row r="1" spans="1:11" ht="77.25" customHeight="1" x14ac:dyDescent="0.2">
      <c r="A1" s="361" t="s">
        <v>0</v>
      </c>
      <c r="B1" s="361"/>
      <c r="C1" s="361"/>
      <c r="D1" s="361"/>
      <c r="E1" s="361"/>
      <c r="F1" s="361"/>
      <c r="G1" s="361"/>
      <c r="H1" s="361"/>
      <c r="I1" s="361"/>
      <c r="J1" s="333" t="s">
        <v>1</v>
      </c>
      <c r="K1" s="333"/>
    </row>
    <row r="2" spans="1:11" ht="15" x14ac:dyDescent="0.25">
      <c r="A2" s="362" t="s">
        <v>300</v>
      </c>
      <c r="B2" s="362"/>
      <c r="C2" s="362"/>
    </row>
    <row r="3" spans="1:11" ht="15.75" thickBot="1" x14ac:dyDescent="0.25">
      <c r="A3" s="118" t="s">
        <v>261</v>
      </c>
      <c r="B3" s="119"/>
      <c r="C3" s="119"/>
    </row>
    <row r="4" spans="1:11" ht="33" customHeight="1" thickBot="1" x14ac:dyDescent="0.3">
      <c r="A4" s="37" t="s">
        <v>660</v>
      </c>
      <c r="B4" s="42" t="s">
        <v>262</v>
      </c>
      <c r="C4" s="120"/>
      <c r="D4" s="83" t="s">
        <v>264</v>
      </c>
      <c r="E4" s="121"/>
    </row>
    <row r="5" spans="1:11" ht="33" customHeight="1" thickBot="1" x14ac:dyDescent="0.3">
      <c r="B5" s="42" t="s">
        <v>263</v>
      </c>
      <c r="C5" s="126"/>
    </row>
    <row r="6" spans="1:11" ht="15" thickBot="1" x14ac:dyDescent="0.25"/>
    <row r="7" spans="1:11" ht="87" customHeight="1" thickBot="1" x14ac:dyDescent="0.25">
      <c r="A7" s="37" t="s">
        <v>225</v>
      </c>
      <c r="B7" s="38" t="s">
        <v>265</v>
      </c>
      <c r="C7" s="38" t="s">
        <v>266</v>
      </c>
      <c r="D7" s="38" t="s">
        <v>222</v>
      </c>
      <c r="E7" s="38" t="s">
        <v>267</v>
      </c>
      <c r="F7" s="99" t="s">
        <v>649</v>
      </c>
    </row>
    <row r="8" spans="1:11" ht="40.5" customHeight="1" thickBot="1" x14ac:dyDescent="0.25">
      <c r="A8" s="122" t="s">
        <v>268</v>
      </c>
      <c r="B8" s="126"/>
      <c r="C8" s="126"/>
      <c r="D8" s="126"/>
      <c r="E8" s="28"/>
      <c r="F8" s="112"/>
      <c r="G8" s="359"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339"/>
      <c r="I8" s="339"/>
      <c r="J8" s="339"/>
    </row>
    <row r="9" spans="1:11" ht="40.5" customHeight="1" thickBot="1" x14ac:dyDescent="0.25">
      <c r="A9" s="122" t="s">
        <v>269</v>
      </c>
      <c r="B9" s="126"/>
      <c r="C9" s="126"/>
      <c r="D9" s="126"/>
      <c r="E9" s="28"/>
      <c r="F9" s="112"/>
      <c r="G9" s="359" t="str">
        <f t="shared" ref="G9:G25" si="0">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339"/>
      <c r="I9" s="339"/>
      <c r="J9" s="339"/>
    </row>
    <row r="10" spans="1:11" ht="40.5" customHeight="1" thickBot="1" x14ac:dyDescent="0.25">
      <c r="A10" s="122" t="s">
        <v>270</v>
      </c>
      <c r="B10" s="126"/>
      <c r="C10" s="126"/>
      <c r="D10" s="126"/>
      <c r="E10" s="28"/>
      <c r="F10" s="112"/>
      <c r="G10" s="359" t="str">
        <f t="shared" si="0"/>
        <v>Please add Original Baseline and/or Forecast date if either is missing</v>
      </c>
      <c r="H10" s="339"/>
      <c r="I10" s="339"/>
      <c r="J10" s="339"/>
    </row>
    <row r="11" spans="1:11" ht="40.5" customHeight="1" thickBot="1" x14ac:dyDescent="0.25">
      <c r="A11" s="122" t="s">
        <v>271</v>
      </c>
      <c r="B11" s="126"/>
      <c r="C11" s="126"/>
      <c r="D11" s="126"/>
      <c r="E11" s="28"/>
      <c r="F11" s="112"/>
      <c r="G11" s="359" t="str">
        <f t="shared" si="0"/>
        <v>Please add Original Baseline and/or Forecast date if either is missing</v>
      </c>
      <c r="H11" s="339"/>
      <c r="I11" s="339"/>
      <c r="J11" s="339"/>
    </row>
    <row r="12" spans="1:11" ht="40.5" customHeight="1" thickBot="1" x14ac:dyDescent="0.25">
      <c r="A12" s="122" t="s">
        <v>272</v>
      </c>
      <c r="B12" s="126"/>
      <c r="C12" s="126"/>
      <c r="D12" s="126"/>
      <c r="E12" s="28"/>
      <c r="F12" s="112"/>
      <c r="G12" s="359" t="str">
        <f t="shared" si="0"/>
        <v>Please add Original Baseline and/or Forecast date if either is missing</v>
      </c>
      <c r="H12" s="339"/>
      <c r="I12" s="339"/>
      <c r="J12" s="339"/>
    </row>
    <row r="13" spans="1:11" ht="40.5" customHeight="1" thickBot="1" x14ac:dyDescent="0.25">
      <c r="A13" s="122" t="s">
        <v>273</v>
      </c>
      <c r="B13" s="126"/>
      <c r="C13" s="126"/>
      <c r="D13" s="126"/>
      <c r="E13" s="28"/>
      <c r="F13" s="112"/>
      <c r="G13" s="359" t="str">
        <f t="shared" si="0"/>
        <v>Please add Original Baseline and/or Forecast date if either is missing</v>
      </c>
      <c r="H13" s="339"/>
      <c r="I13" s="339"/>
      <c r="J13" s="339"/>
    </row>
    <row r="14" spans="1:11" ht="40.5" customHeight="1" thickBot="1" x14ac:dyDescent="0.25">
      <c r="A14" s="122" t="s">
        <v>274</v>
      </c>
      <c r="B14" s="126"/>
      <c r="C14" s="126"/>
      <c r="D14" s="126"/>
      <c r="E14" s="28"/>
      <c r="F14" s="112"/>
      <c r="G14" s="359" t="str">
        <f t="shared" si="0"/>
        <v>Please add Original Baseline and/or Forecast date if either is missing</v>
      </c>
      <c r="H14" s="339"/>
      <c r="I14" s="339"/>
      <c r="J14" s="339"/>
    </row>
    <row r="15" spans="1:11" ht="40.5" customHeight="1" thickBot="1" x14ac:dyDescent="0.25">
      <c r="A15" s="122" t="s">
        <v>275</v>
      </c>
      <c r="B15" s="126"/>
      <c r="C15" s="126"/>
      <c r="D15" s="126"/>
      <c r="E15" s="28"/>
      <c r="F15" s="112"/>
      <c r="G15" s="359" t="str">
        <f t="shared" si="0"/>
        <v>Please add Original Baseline and/or Forecast date if either is missing</v>
      </c>
      <c r="H15" s="339"/>
      <c r="I15" s="339"/>
      <c r="J15" s="339"/>
    </row>
    <row r="16" spans="1:11" ht="40.5" customHeight="1" thickBot="1" x14ac:dyDescent="0.25">
      <c r="A16" s="108" t="s">
        <v>650</v>
      </c>
      <c r="B16" s="126"/>
      <c r="C16" s="126"/>
      <c r="D16" s="126"/>
      <c r="E16" s="28"/>
      <c r="F16" s="112"/>
      <c r="G16" s="359" t="str">
        <f t="shared" si="0"/>
        <v>Please add Original Baseline and/or Forecast date if either is missing</v>
      </c>
      <c r="H16" s="339"/>
      <c r="I16" s="339"/>
      <c r="J16" s="339"/>
    </row>
    <row r="17" spans="1:10" ht="40.5" customHeight="1" thickBot="1" x14ac:dyDescent="0.25">
      <c r="A17" s="108" t="s">
        <v>651</v>
      </c>
      <c r="B17" s="126"/>
      <c r="C17" s="126"/>
      <c r="D17" s="126"/>
      <c r="E17" s="28"/>
      <c r="F17" s="112"/>
      <c r="G17" s="359" t="str">
        <f t="shared" si="0"/>
        <v>Please add Original Baseline and/or Forecast date if either is missing</v>
      </c>
      <c r="H17" s="339"/>
      <c r="I17" s="339"/>
      <c r="J17" s="339"/>
    </row>
    <row r="18" spans="1:10" ht="40.5" customHeight="1" thickBot="1" x14ac:dyDescent="0.25">
      <c r="A18" s="108" t="s">
        <v>652</v>
      </c>
      <c r="B18" s="126"/>
      <c r="C18" s="126"/>
      <c r="D18" s="126"/>
      <c r="E18" s="28"/>
      <c r="F18" s="112"/>
      <c r="G18" s="359" t="str">
        <f t="shared" si="0"/>
        <v>Please add Original Baseline and/or Forecast date if either is missing</v>
      </c>
      <c r="H18" s="339"/>
      <c r="I18" s="339"/>
      <c r="J18" s="339"/>
    </row>
    <row r="19" spans="1:10" ht="40.5" customHeight="1" thickBot="1" x14ac:dyDescent="0.25">
      <c r="A19" s="108" t="s">
        <v>653</v>
      </c>
      <c r="B19" s="126"/>
      <c r="C19" s="126"/>
      <c r="D19" s="126"/>
      <c r="E19" s="28"/>
      <c r="F19" s="112"/>
      <c r="G19" s="359" t="str">
        <f t="shared" si="0"/>
        <v>Please add Original Baseline and/or Forecast date if either is missing</v>
      </c>
      <c r="H19" s="339"/>
      <c r="I19" s="339"/>
      <c r="J19" s="339"/>
    </row>
    <row r="20" spans="1:10" ht="40.5" customHeight="1" thickBot="1" x14ac:dyDescent="0.25">
      <c r="A20" s="108" t="s">
        <v>654</v>
      </c>
      <c r="B20" s="126"/>
      <c r="C20" s="126"/>
      <c r="D20" s="126"/>
      <c r="E20" s="28"/>
      <c r="F20" s="112"/>
      <c r="G20" s="359" t="str">
        <f t="shared" si="0"/>
        <v>Please add Original Baseline and/or Forecast date if either is missing</v>
      </c>
      <c r="H20" s="339"/>
      <c r="I20" s="339"/>
      <c r="J20" s="339"/>
    </row>
    <row r="21" spans="1:10" ht="40.5" customHeight="1" thickBot="1" x14ac:dyDescent="0.25">
      <c r="A21" s="108" t="s">
        <v>655</v>
      </c>
      <c r="B21" s="126"/>
      <c r="C21" s="126"/>
      <c r="D21" s="126"/>
      <c r="E21" s="28"/>
      <c r="F21" s="112"/>
      <c r="G21" s="359" t="str">
        <f t="shared" si="0"/>
        <v>Please add Original Baseline and/or Forecast date if either is missing</v>
      </c>
      <c r="H21" s="339"/>
      <c r="I21" s="339"/>
      <c r="J21" s="339"/>
    </row>
    <row r="22" spans="1:10" ht="40.5" customHeight="1" thickBot="1" x14ac:dyDescent="0.25">
      <c r="A22" s="108" t="s">
        <v>656</v>
      </c>
      <c r="B22" s="126"/>
      <c r="C22" s="126"/>
      <c r="D22" s="126"/>
      <c r="E22" s="28"/>
      <c r="F22" s="112"/>
      <c r="G22" s="359" t="str">
        <f t="shared" si="0"/>
        <v>Please add Original Baseline and/or Forecast date if either is missing</v>
      </c>
      <c r="H22" s="339"/>
      <c r="I22" s="339"/>
      <c r="J22" s="339"/>
    </row>
    <row r="23" spans="1:10" ht="40.5" customHeight="1" thickBot="1" x14ac:dyDescent="0.25">
      <c r="A23" s="108" t="s">
        <v>657</v>
      </c>
      <c r="B23" s="126"/>
      <c r="C23" s="126"/>
      <c r="D23" s="126"/>
      <c r="E23" s="28"/>
      <c r="F23" s="112"/>
      <c r="G23" s="359" t="str">
        <f t="shared" si="0"/>
        <v>Please add Original Baseline and/or Forecast date if either is missing</v>
      </c>
      <c r="H23" s="339"/>
      <c r="I23" s="339"/>
      <c r="J23" s="339"/>
    </row>
    <row r="24" spans="1:10" ht="40.5" customHeight="1" thickBot="1" x14ac:dyDescent="0.25">
      <c r="A24" s="108" t="s">
        <v>658</v>
      </c>
      <c r="B24" s="126"/>
      <c r="C24" s="126"/>
      <c r="D24" s="126"/>
      <c r="E24" s="28"/>
      <c r="F24" s="112"/>
      <c r="G24" s="359" t="str">
        <f t="shared" si="0"/>
        <v>Please add Original Baseline and/or Forecast date if either is missing</v>
      </c>
      <c r="H24" s="339"/>
      <c r="I24" s="339"/>
      <c r="J24" s="339"/>
    </row>
    <row r="25" spans="1:10" ht="40.5" customHeight="1" thickBot="1" x14ac:dyDescent="0.25">
      <c r="A25" s="108" t="s">
        <v>659</v>
      </c>
      <c r="B25" s="126"/>
      <c r="C25" s="126"/>
      <c r="D25" s="126"/>
      <c r="E25" s="28"/>
      <c r="F25" s="112"/>
      <c r="G25" s="359" t="str">
        <f t="shared" si="0"/>
        <v>Please add Original Baseline and/or Forecast date if either is missing</v>
      </c>
      <c r="H25" s="339"/>
      <c r="I25" s="339"/>
      <c r="J25" s="339"/>
    </row>
    <row r="27" spans="1:10" ht="36" customHeight="1" x14ac:dyDescent="0.2">
      <c r="A27" s="360" t="s">
        <v>276</v>
      </c>
      <c r="B27" s="360"/>
      <c r="C27" s="360"/>
    </row>
    <row r="28" spans="1:10" ht="47.25" customHeight="1" x14ac:dyDescent="0.2">
      <c r="A28" s="358" t="s">
        <v>282</v>
      </c>
      <c r="B28" s="358"/>
      <c r="C28" s="358"/>
      <c r="D28" s="358"/>
      <c r="E28" s="358"/>
      <c r="F28" s="358"/>
    </row>
    <row r="29" spans="1:10" ht="15" thickBot="1" x14ac:dyDescent="0.25"/>
    <row r="30" spans="1:10" ht="24.75" customHeight="1" thickBot="1" x14ac:dyDescent="0.25">
      <c r="B30" s="346" t="s">
        <v>278</v>
      </c>
      <c r="C30" s="348"/>
      <c r="D30" s="349"/>
      <c r="E30" s="350"/>
      <c r="F30" s="351"/>
    </row>
    <row r="31" spans="1:10" ht="38.25" customHeight="1" thickBot="1" x14ac:dyDescent="0.25">
      <c r="A31" s="240" t="s">
        <v>277</v>
      </c>
      <c r="B31" s="83" t="s">
        <v>279</v>
      </c>
      <c r="C31" s="28"/>
      <c r="D31" s="352"/>
      <c r="E31" s="353"/>
      <c r="F31" s="354"/>
    </row>
    <row r="32" spans="1:10" ht="38.25" customHeight="1" thickBot="1" x14ac:dyDescent="0.25">
      <c r="A32" s="242"/>
      <c r="B32" s="83" t="s">
        <v>280</v>
      </c>
      <c r="C32" s="28"/>
      <c r="D32" s="355"/>
      <c r="E32" s="356"/>
      <c r="F32" s="357"/>
    </row>
    <row r="33" spans="1:6" ht="15" thickBot="1" x14ac:dyDescent="0.25">
      <c r="D33" s="123"/>
      <c r="E33" s="124"/>
      <c r="F33" s="125"/>
    </row>
    <row r="34" spans="1:6" ht="29.25" customHeight="1" thickBot="1" x14ac:dyDescent="0.25">
      <c r="A34" s="358" t="s">
        <v>281</v>
      </c>
      <c r="B34" s="358"/>
      <c r="C34" s="358"/>
      <c r="D34" s="358"/>
      <c r="E34" s="358"/>
      <c r="F34" s="358"/>
    </row>
    <row r="35" spans="1:6" ht="24.75" customHeight="1" thickBot="1" x14ac:dyDescent="0.25">
      <c r="B35" s="346" t="s">
        <v>278</v>
      </c>
      <c r="C35" s="347"/>
      <c r="D35" s="127"/>
      <c r="E35" s="128"/>
      <c r="F35" s="129"/>
    </row>
    <row r="36" spans="1:6" ht="38.25" customHeight="1" thickBot="1" x14ac:dyDescent="0.25">
      <c r="A36" s="240" t="s">
        <v>277</v>
      </c>
      <c r="B36" s="83" t="s">
        <v>279</v>
      </c>
      <c r="C36" s="28"/>
      <c r="D36" s="130"/>
      <c r="E36" s="131"/>
      <c r="F36" s="132"/>
    </row>
    <row r="37" spans="1:6" ht="38.25" customHeight="1" thickBot="1" x14ac:dyDescent="0.25">
      <c r="A37" s="242"/>
      <c r="B37" s="83" t="s">
        <v>280</v>
      </c>
      <c r="C37" s="28"/>
      <c r="D37" s="133"/>
      <c r="E37" s="134"/>
      <c r="F37" s="135"/>
    </row>
    <row r="38" spans="1:6" ht="38.25" customHeight="1" x14ac:dyDescent="0.2"/>
  </sheetData>
  <mergeCells count="29">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24:J24"/>
    <mergeCell ref="G25:J25"/>
    <mergeCell ref="A27:C27"/>
    <mergeCell ref="A28:F28"/>
    <mergeCell ref="G19:J19"/>
    <mergeCell ref="G20:J20"/>
    <mergeCell ref="G21:J21"/>
    <mergeCell ref="G22:J22"/>
    <mergeCell ref="G23:J23"/>
    <mergeCell ref="A36:A37"/>
    <mergeCell ref="B35:C35"/>
    <mergeCell ref="A31:A32"/>
    <mergeCell ref="B30:C30"/>
    <mergeCell ref="D30:F32"/>
    <mergeCell ref="A34:F34"/>
  </mergeCells>
  <dataValidations count="1">
    <dataValidation type="date" operator="equal" allowBlank="1" showInputMessage="1" showErrorMessage="1" sqref="B8:D25 C5">
      <formula1>1</formula1>
    </dataValidation>
  </dataValidations>
  <pageMargins left="0.7" right="0.7" top="0.75" bottom="0.75" header="0.3" footer="0.3"/>
  <pageSetup paperSize="9" scale="41"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Dropdown!$I$2:$I$6</xm:f>
          </x14:formula1>
          <xm:sqref>E8:E25 C31:C32 C36:C37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3"/>
  <sheetViews>
    <sheetView topLeftCell="D1" zoomScale="87" zoomScaleNormal="87" workbookViewId="0">
      <selection activeCell="D2" sqref="D2"/>
    </sheetView>
  </sheetViews>
  <sheetFormatPr defaultColWidth="6.88671875" defaultRowHeight="15" x14ac:dyDescent="0.2"/>
  <cols>
    <col min="1" max="1" width="9.88671875" style="150" customWidth="1"/>
    <col min="2" max="2" width="10.6640625" style="150" customWidth="1"/>
    <col min="3" max="3" width="9.109375" style="150" customWidth="1"/>
    <col min="4" max="5" width="9.88671875" style="150" customWidth="1"/>
    <col min="6" max="6" width="14.44140625" style="150" customWidth="1"/>
    <col min="7" max="7" width="9.88671875" style="150" customWidth="1"/>
    <col min="8" max="8" width="13.33203125" style="150" customWidth="1"/>
    <col min="9" max="10" width="14.109375" style="150" customWidth="1"/>
    <col min="11" max="11" width="13.109375" style="150" customWidth="1"/>
    <col min="12" max="12" width="10.44140625" style="150" customWidth="1"/>
    <col min="13" max="14" width="14.109375" style="150" customWidth="1"/>
    <col min="15" max="15" width="10.44140625" style="150" customWidth="1"/>
    <col min="16" max="17" width="18.33203125" style="150" customWidth="1"/>
    <col min="18" max="19" width="6.88671875" style="150"/>
    <col min="20" max="20" width="10.5546875" style="150" customWidth="1"/>
    <col min="21" max="21" width="9.5546875" style="150" customWidth="1"/>
    <col min="22" max="22" width="7.109375" style="150" customWidth="1"/>
    <col min="23" max="23" width="9.6640625" style="150" customWidth="1"/>
    <col min="24" max="24" width="11.5546875" style="150" customWidth="1"/>
    <col min="25" max="25" width="9.33203125" style="151" bestFit="1" customWidth="1"/>
    <col min="26" max="26" width="6.88671875" style="151"/>
    <col min="27" max="27" width="12.77734375" style="150" customWidth="1"/>
    <col min="28" max="28" width="20.88671875" style="150" customWidth="1"/>
    <col min="29" max="29" width="6.88671875" style="150"/>
    <col min="30" max="30" width="9.77734375" style="150" customWidth="1"/>
    <col min="31" max="31" width="18.109375" style="150" customWidth="1"/>
    <col min="32" max="32" width="6.88671875" style="150"/>
    <col min="33" max="33" width="6.88671875" style="170"/>
    <col min="34" max="34" width="9.88671875" style="170" customWidth="1"/>
    <col min="36" max="36" width="9.88671875" style="170" customWidth="1"/>
    <col min="37" max="42" width="6.88671875" style="170"/>
    <col min="43" max="43" width="14.109375" style="170" customWidth="1"/>
    <col min="44" max="16384" width="6.88671875" style="150"/>
  </cols>
  <sheetData>
    <row r="1" spans="1:44" s="144" customFormat="1" ht="77.25" thickBot="1" x14ac:dyDescent="0.25">
      <c r="A1" s="144" t="s">
        <v>311</v>
      </c>
      <c r="B1" s="144" t="s">
        <v>662</v>
      </c>
      <c r="C1" s="144" t="s">
        <v>312</v>
      </c>
      <c r="D1" s="144" t="s">
        <v>313</v>
      </c>
      <c r="E1" s="144" t="s">
        <v>314</v>
      </c>
      <c r="F1" s="144" t="s">
        <v>315</v>
      </c>
      <c r="G1" s="144" t="s">
        <v>316</v>
      </c>
      <c r="H1" s="144" t="s">
        <v>317</v>
      </c>
      <c r="I1" s="144" t="s">
        <v>318</v>
      </c>
      <c r="J1" s="144" t="s">
        <v>582</v>
      </c>
      <c r="K1" s="144" t="s">
        <v>319</v>
      </c>
      <c r="L1" s="144" t="s">
        <v>322</v>
      </c>
      <c r="M1" s="144" t="s">
        <v>320</v>
      </c>
      <c r="N1" s="144" t="s">
        <v>321</v>
      </c>
      <c r="O1" s="144" t="s">
        <v>323</v>
      </c>
      <c r="P1" s="144" t="s">
        <v>324</v>
      </c>
      <c r="Q1" s="144" t="s">
        <v>325</v>
      </c>
      <c r="R1" s="144" t="s">
        <v>326</v>
      </c>
      <c r="S1" s="144" t="s">
        <v>327</v>
      </c>
      <c r="T1" s="144" t="s">
        <v>328</v>
      </c>
      <c r="U1" s="144" t="s">
        <v>329</v>
      </c>
      <c r="V1" s="144" t="s">
        <v>115</v>
      </c>
      <c r="W1" s="144" t="s">
        <v>330</v>
      </c>
      <c r="X1" s="144" t="s">
        <v>331</v>
      </c>
      <c r="Y1" s="144" t="s">
        <v>332</v>
      </c>
      <c r="Z1" s="144" t="s">
        <v>333</v>
      </c>
      <c r="AA1" s="144" t="s">
        <v>334</v>
      </c>
      <c r="AB1" s="144" t="s">
        <v>663</v>
      </c>
      <c r="AC1" s="144" t="s">
        <v>335</v>
      </c>
      <c r="AD1" s="144" t="s">
        <v>336</v>
      </c>
      <c r="AE1" s="144" t="s">
        <v>337</v>
      </c>
      <c r="AG1" s="173" t="s">
        <v>583</v>
      </c>
      <c r="AH1" s="174" t="s">
        <v>12</v>
      </c>
      <c r="AI1" s="173" t="s">
        <v>13</v>
      </c>
      <c r="AJ1" s="173" t="s">
        <v>616</v>
      </c>
      <c r="AK1" s="174" t="s">
        <v>589</v>
      </c>
      <c r="AL1" s="173" t="s">
        <v>590</v>
      </c>
      <c r="AM1" s="173" t="s">
        <v>591</v>
      </c>
      <c r="AN1" s="173" t="s">
        <v>592</v>
      </c>
      <c r="AO1" s="173" t="s">
        <v>593</v>
      </c>
      <c r="AP1" s="173" t="s">
        <v>594</v>
      </c>
      <c r="AQ1" s="173" t="s">
        <v>595</v>
      </c>
      <c r="AR1" s="175" t="s">
        <v>610</v>
      </c>
    </row>
    <row r="2" spans="1:44" s="152" customFormat="1" ht="57.75" thickBot="1" x14ac:dyDescent="0.3">
      <c r="A2" s="152" t="s">
        <v>338</v>
      </c>
      <c r="B2" s="152" t="s">
        <v>339</v>
      </c>
      <c r="C2" s="152" t="s">
        <v>340</v>
      </c>
      <c r="D2" s="152" t="s">
        <v>341</v>
      </c>
      <c r="E2" s="152" t="s">
        <v>342</v>
      </c>
      <c r="F2" s="152" t="s">
        <v>581</v>
      </c>
      <c r="G2" s="152" t="s">
        <v>343</v>
      </c>
      <c r="H2" s="152" t="s">
        <v>344</v>
      </c>
      <c r="I2" s="152" t="s">
        <v>202</v>
      </c>
      <c r="J2" s="152" t="s">
        <v>202</v>
      </c>
      <c r="K2" s="152" t="s">
        <v>345</v>
      </c>
      <c r="L2" s="152" t="s">
        <v>202</v>
      </c>
      <c r="M2" s="152" t="s">
        <v>346</v>
      </c>
      <c r="N2" s="152" t="s">
        <v>348</v>
      </c>
      <c r="O2" s="152" t="s">
        <v>349</v>
      </c>
      <c r="P2" s="152" t="s">
        <v>350</v>
      </c>
      <c r="Q2" s="152" t="s">
        <v>341</v>
      </c>
      <c r="R2" s="152" t="s">
        <v>351</v>
      </c>
      <c r="S2" s="152">
        <v>1995</v>
      </c>
      <c r="T2" s="145">
        <v>0.02</v>
      </c>
      <c r="U2" s="152" t="s">
        <v>352</v>
      </c>
      <c r="V2" s="152" t="s">
        <v>347</v>
      </c>
      <c r="W2" s="146" t="s">
        <v>353</v>
      </c>
      <c r="X2" s="146" t="s">
        <v>354</v>
      </c>
      <c r="Y2" s="154">
        <v>42551</v>
      </c>
      <c r="Z2" s="147">
        <v>0.05</v>
      </c>
      <c r="AA2" s="150" t="s">
        <v>355</v>
      </c>
      <c r="AB2" s="152" t="s">
        <v>349</v>
      </c>
      <c r="AC2" s="152" t="s">
        <v>356</v>
      </c>
      <c r="AD2" s="152" t="s">
        <v>349</v>
      </c>
      <c r="AE2" s="155">
        <v>42460</v>
      </c>
      <c r="AF2" s="156">
        <v>3</v>
      </c>
      <c r="AG2" s="170" t="s">
        <v>584</v>
      </c>
      <c r="AH2" s="171" t="s">
        <v>589</v>
      </c>
      <c r="AI2" s="170" t="s">
        <v>596</v>
      </c>
      <c r="AJ2" s="170" t="s">
        <v>491</v>
      </c>
      <c r="AK2" s="170" t="s">
        <v>596</v>
      </c>
      <c r="AL2" s="170" t="s">
        <v>597</v>
      </c>
      <c r="AM2" s="170" t="s">
        <v>598</v>
      </c>
      <c r="AN2" s="170" t="s">
        <v>599</v>
      </c>
      <c r="AO2" s="170" t="s">
        <v>600</v>
      </c>
      <c r="AP2" s="170"/>
      <c r="AQ2" s="170" t="s">
        <v>355</v>
      </c>
      <c r="AR2" s="171" t="s">
        <v>611</v>
      </c>
    </row>
    <row r="3" spans="1:44" s="152" customFormat="1" ht="60" x14ac:dyDescent="0.25">
      <c r="A3" s="152" t="s">
        <v>357</v>
      </c>
      <c r="B3" s="153" t="s">
        <v>358</v>
      </c>
      <c r="C3" s="152" t="s">
        <v>359</v>
      </c>
      <c r="D3" s="152" t="s">
        <v>360</v>
      </c>
      <c r="E3" s="152" t="s">
        <v>361</v>
      </c>
      <c r="F3" s="152" t="s">
        <v>189</v>
      </c>
      <c r="G3" s="152" t="s">
        <v>362</v>
      </c>
      <c r="H3" s="152" t="s">
        <v>363</v>
      </c>
      <c r="I3" s="152" t="s">
        <v>364</v>
      </c>
      <c r="J3" s="152" t="s">
        <v>201</v>
      </c>
      <c r="K3" s="152" t="s">
        <v>365</v>
      </c>
      <c r="L3" s="152" t="s">
        <v>201</v>
      </c>
      <c r="M3" s="152" t="s">
        <v>366</v>
      </c>
      <c r="N3" s="152" t="s">
        <v>367</v>
      </c>
      <c r="O3" s="152" t="s">
        <v>368</v>
      </c>
      <c r="P3" s="152" t="s">
        <v>369</v>
      </c>
      <c r="Q3" s="152" t="s">
        <v>370</v>
      </c>
      <c r="R3" s="152" t="s">
        <v>371</v>
      </c>
      <c r="S3" s="152">
        <v>1996</v>
      </c>
      <c r="T3" s="145">
        <v>2.1000000000000001E-2</v>
      </c>
      <c r="U3" s="152" t="s">
        <v>372</v>
      </c>
      <c r="V3" s="152" t="s">
        <v>343</v>
      </c>
      <c r="W3" s="146" t="s">
        <v>373</v>
      </c>
      <c r="X3" s="146" t="s">
        <v>374</v>
      </c>
      <c r="Y3" s="154">
        <v>42643</v>
      </c>
      <c r="Z3" s="147">
        <v>0.1</v>
      </c>
      <c r="AA3" s="150" t="s">
        <v>375</v>
      </c>
      <c r="AB3" s="152" t="s">
        <v>368</v>
      </c>
      <c r="AC3" s="152" t="s">
        <v>376</v>
      </c>
      <c r="AD3" s="152" t="s">
        <v>368</v>
      </c>
      <c r="AE3" s="157">
        <v>42461</v>
      </c>
      <c r="AF3" s="158">
        <v>4</v>
      </c>
      <c r="AG3" s="170" t="s">
        <v>585</v>
      </c>
      <c r="AH3" s="171" t="s">
        <v>590</v>
      </c>
      <c r="AI3" s="170" t="s">
        <v>601</v>
      </c>
      <c r="AJ3" s="170" t="s">
        <v>617</v>
      </c>
      <c r="AK3" s="170" t="s">
        <v>601</v>
      </c>
      <c r="AL3" s="170" t="s">
        <v>602</v>
      </c>
      <c r="AM3" s="170" t="s">
        <v>603</v>
      </c>
      <c r="AN3" s="170" t="s">
        <v>604</v>
      </c>
      <c r="AO3" s="170"/>
      <c r="AP3" s="170"/>
      <c r="AQ3" s="170" t="s">
        <v>375</v>
      </c>
      <c r="AR3" s="171" t="s">
        <v>612</v>
      </c>
    </row>
    <row r="4" spans="1:44" s="152" customFormat="1" ht="65.25" thickBot="1" x14ac:dyDescent="0.3">
      <c r="A4" s="152" t="s">
        <v>377</v>
      </c>
      <c r="B4" s="153" t="s">
        <v>378</v>
      </c>
      <c r="C4" s="152" t="s">
        <v>664</v>
      </c>
      <c r="D4" s="152" t="s">
        <v>336</v>
      </c>
      <c r="E4" s="152" t="s">
        <v>379</v>
      </c>
      <c r="F4" s="167" t="s">
        <v>380</v>
      </c>
      <c r="G4" s="152" t="s">
        <v>381</v>
      </c>
      <c r="H4" s="152" t="s">
        <v>203</v>
      </c>
      <c r="I4" s="152" t="s">
        <v>201</v>
      </c>
      <c r="J4" s="152" t="s">
        <v>200</v>
      </c>
      <c r="K4" s="152" t="s">
        <v>382</v>
      </c>
      <c r="L4" s="152" t="s">
        <v>200</v>
      </c>
      <c r="M4" s="152" t="s">
        <v>383</v>
      </c>
      <c r="N4" s="152" t="s">
        <v>384</v>
      </c>
      <c r="O4" s="152" t="s">
        <v>385</v>
      </c>
      <c r="P4" s="152" t="s">
        <v>386</v>
      </c>
      <c r="Q4" s="152" t="s">
        <v>387</v>
      </c>
      <c r="S4" s="152">
        <v>1997</v>
      </c>
      <c r="T4" s="145">
        <v>2.1999999999999999E-2</v>
      </c>
      <c r="U4" s="152" t="s">
        <v>388</v>
      </c>
      <c r="V4" s="152" t="s">
        <v>389</v>
      </c>
      <c r="W4" s="146" t="s">
        <v>390</v>
      </c>
      <c r="X4" s="146" t="s">
        <v>390</v>
      </c>
      <c r="Y4" s="154">
        <v>42735</v>
      </c>
      <c r="Z4" s="147">
        <v>0.15</v>
      </c>
      <c r="AA4" s="150" t="s">
        <v>391</v>
      </c>
      <c r="AB4" s="152" t="s">
        <v>385</v>
      </c>
      <c r="AC4" s="152" t="s">
        <v>392</v>
      </c>
      <c r="AD4" s="152" t="s">
        <v>385</v>
      </c>
      <c r="AE4" s="159">
        <v>42825</v>
      </c>
      <c r="AF4" s="160">
        <v>5</v>
      </c>
      <c r="AG4" s="170" t="s">
        <v>345</v>
      </c>
      <c r="AH4" s="171" t="s">
        <v>591</v>
      </c>
      <c r="AI4" s="170" t="s">
        <v>605</v>
      </c>
      <c r="AJ4" s="172" t="s">
        <v>618</v>
      </c>
      <c r="AK4" s="170" t="s">
        <v>605</v>
      </c>
      <c r="AL4" s="170" t="s">
        <v>606</v>
      </c>
      <c r="AM4" s="170" t="s">
        <v>607</v>
      </c>
      <c r="AN4" s="170" t="s">
        <v>608</v>
      </c>
      <c r="AO4" s="170"/>
      <c r="AP4" s="170"/>
      <c r="AQ4" s="170" t="s">
        <v>391</v>
      </c>
      <c r="AR4" s="171" t="s">
        <v>613</v>
      </c>
    </row>
    <row r="5" spans="1:44" s="152" customFormat="1" ht="57" x14ac:dyDescent="0.25">
      <c r="A5" s="152" t="s">
        <v>393</v>
      </c>
      <c r="B5" s="152" t="s">
        <v>394</v>
      </c>
      <c r="E5" s="152" t="s">
        <v>395</v>
      </c>
      <c r="F5" s="167" t="s">
        <v>396</v>
      </c>
      <c r="I5" s="152" t="s">
        <v>397</v>
      </c>
      <c r="L5" s="152" t="s">
        <v>203</v>
      </c>
      <c r="M5" s="152" t="s">
        <v>398</v>
      </c>
      <c r="N5" s="152" t="s">
        <v>399</v>
      </c>
      <c r="O5" s="152" t="s">
        <v>400</v>
      </c>
      <c r="P5" s="152" t="s">
        <v>401</v>
      </c>
      <c r="S5" s="152">
        <v>1998</v>
      </c>
      <c r="T5" s="145">
        <v>2.3E-2</v>
      </c>
      <c r="U5" s="152" t="s">
        <v>402</v>
      </c>
      <c r="W5" s="146" t="s">
        <v>403</v>
      </c>
      <c r="X5" s="146" t="s">
        <v>403</v>
      </c>
      <c r="Y5" s="154">
        <v>42825</v>
      </c>
      <c r="Z5" s="147">
        <v>0.2</v>
      </c>
      <c r="AA5" s="150" t="s">
        <v>404</v>
      </c>
      <c r="AB5" s="152" t="s">
        <v>400</v>
      </c>
      <c r="AC5" s="152" t="s">
        <v>405</v>
      </c>
      <c r="AD5" s="152" t="s">
        <v>400</v>
      </c>
      <c r="AE5" s="157">
        <v>42826</v>
      </c>
      <c r="AF5" s="158">
        <v>6</v>
      </c>
      <c r="AG5" s="170" t="s">
        <v>365</v>
      </c>
      <c r="AH5" s="171" t="s">
        <v>592</v>
      </c>
      <c r="AI5" s="170" t="s">
        <v>597</v>
      </c>
      <c r="AJ5" s="170" t="s">
        <v>508</v>
      </c>
      <c r="AK5" s="170"/>
      <c r="AL5" s="170"/>
      <c r="AM5" s="170" t="s">
        <v>609</v>
      </c>
      <c r="AN5" s="170"/>
      <c r="AO5" s="170"/>
      <c r="AP5" s="170"/>
      <c r="AQ5" s="170" t="s">
        <v>404</v>
      </c>
      <c r="AR5" s="171" t="s">
        <v>614</v>
      </c>
    </row>
    <row r="6" spans="1:44" s="152" customFormat="1" ht="83.25" customHeight="1" thickBot="1" x14ac:dyDescent="0.3">
      <c r="A6" s="152" t="s">
        <v>406</v>
      </c>
      <c r="B6" s="153" t="s">
        <v>407</v>
      </c>
      <c r="E6" s="152" t="s">
        <v>408</v>
      </c>
      <c r="F6" s="152" t="s">
        <v>409</v>
      </c>
      <c r="I6" s="152" t="s">
        <v>200</v>
      </c>
      <c r="M6" s="152" t="s">
        <v>410</v>
      </c>
      <c r="N6" s="152" t="s">
        <v>411</v>
      </c>
      <c r="O6" s="152" t="s">
        <v>412</v>
      </c>
      <c r="P6" s="152" t="s">
        <v>413</v>
      </c>
      <c r="S6" s="152">
        <v>1999</v>
      </c>
      <c r="T6" s="145">
        <v>2.4E-2</v>
      </c>
      <c r="U6" s="152" t="s">
        <v>336</v>
      </c>
      <c r="W6" s="146" t="s">
        <v>414</v>
      </c>
      <c r="X6" s="146" t="s">
        <v>414</v>
      </c>
      <c r="Y6" s="154">
        <v>42916</v>
      </c>
      <c r="Z6" s="147">
        <v>0.25</v>
      </c>
      <c r="AB6" s="152" t="s">
        <v>415</v>
      </c>
      <c r="AC6" s="152" t="s">
        <v>416</v>
      </c>
      <c r="AD6" s="152" t="s">
        <v>415</v>
      </c>
      <c r="AE6" s="159">
        <v>43190</v>
      </c>
      <c r="AF6" s="160">
        <v>7</v>
      </c>
      <c r="AG6" s="170" t="s">
        <v>382</v>
      </c>
      <c r="AH6" s="171" t="s">
        <v>593</v>
      </c>
      <c r="AI6" s="170" t="s">
        <v>602</v>
      </c>
      <c r="AJ6" s="170" t="s">
        <v>619</v>
      </c>
      <c r="AK6" s="170"/>
      <c r="AL6" s="170"/>
      <c r="AM6" s="170"/>
      <c r="AN6" s="170"/>
      <c r="AO6" s="170"/>
      <c r="AP6" s="170"/>
      <c r="AQ6" s="170"/>
      <c r="AR6" s="171"/>
    </row>
    <row r="7" spans="1:44" s="152" customFormat="1" ht="71.25" x14ac:dyDescent="0.25">
      <c r="A7" s="152" t="s">
        <v>417</v>
      </c>
      <c r="B7" s="152" t="s">
        <v>418</v>
      </c>
      <c r="E7" s="152" t="s">
        <v>419</v>
      </c>
      <c r="F7" s="152" t="s">
        <v>420</v>
      </c>
      <c r="I7" s="152" t="s">
        <v>421</v>
      </c>
      <c r="M7" s="152" t="s">
        <v>422</v>
      </c>
      <c r="N7" s="152" t="s">
        <v>423</v>
      </c>
      <c r="O7" s="152" t="s">
        <v>424</v>
      </c>
      <c r="P7" s="152" t="s">
        <v>425</v>
      </c>
      <c r="S7" s="152">
        <v>2000</v>
      </c>
      <c r="T7" s="145">
        <v>2.5000000000000001E-2</v>
      </c>
      <c r="W7" s="146" t="s">
        <v>117</v>
      </c>
      <c r="X7" s="146" t="s">
        <v>117</v>
      </c>
      <c r="Y7" s="154">
        <v>43008</v>
      </c>
      <c r="Z7" s="147">
        <v>0.3</v>
      </c>
      <c r="AB7" s="152" t="s">
        <v>424</v>
      </c>
      <c r="AC7" s="152" t="s">
        <v>336</v>
      </c>
      <c r="AD7" s="152" t="s">
        <v>424</v>
      </c>
      <c r="AE7" s="157">
        <v>43191</v>
      </c>
      <c r="AF7" s="158">
        <v>8</v>
      </c>
      <c r="AG7" s="170" t="s">
        <v>586</v>
      </c>
      <c r="AH7" s="171" t="s">
        <v>615</v>
      </c>
      <c r="AI7" s="170" t="s">
        <v>606</v>
      </c>
      <c r="AJ7" s="170" t="s">
        <v>504</v>
      </c>
      <c r="AK7" s="170"/>
      <c r="AL7" s="170"/>
      <c r="AM7" s="170"/>
      <c r="AN7" s="170"/>
      <c r="AO7" s="170"/>
      <c r="AP7" s="170"/>
      <c r="AQ7" s="170"/>
      <c r="AR7" s="171"/>
    </row>
    <row r="8" spans="1:44" s="152" customFormat="1" ht="77.25" customHeight="1" thickBot="1" x14ac:dyDescent="0.3">
      <c r="A8" s="152" t="s">
        <v>426</v>
      </c>
      <c r="B8" s="152" t="s">
        <v>427</v>
      </c>
      <c r="E8" s="148"/>
      <c r="F8" s="152" t="s">
        <v>404</v>
      </c>
      <c r="M8" s="152" t="s">
        <v>428</v>
      </c>
      <c r="N8" s="152" t="s">
        <v>429</v>
      </c>
      <c r="O8" s="152" t="s">
        <v>430</v>
      </c>
      <c r="P8" s="152" t="s">
        <v>431</v>
      </c>
      <c r="S8" s="152">
        <v>2001</v>
      </c>
      <c r="T8" s="145">
        <v>2.5999999999999999E-2</v>
      </c>
      <c r="W8" s="146" t="s">
        <v>118</v>
      </c>
      <c r="X8" s="146" t="s">
        <v>118</v>
      </c>
      <c r="Y8" s="154">
        <v>43100</v>
      </c>
      <c r="Z8" s="147">
        <v>0.35</v>
      </c>
      <c r="AB8" s="152" t="s">
        <v>430</v>
      </c>
      <c r="AD8" s="152" t="s">
        <v>430</v>
      </c>
      <c r="AE8" s="159">
        <v>43555</v>
      </c>
      <c r="AF8" s="160">
        <v>9</v>
      </c>
      <c r="AG8" s="170" t="s">
        <v>661</v>
      </c>
      <c r="AH8" s="170"/>
      <c r="AI8" s="170" t="s">
        <v>598</v>
      </c>
      <c r="AJ8" s="170" t="s">
        <v>622</v>
      </c>
      <c r="AK8" s="170"/>
      <c r="AL8" s="170"/>
      <c r="AM8" s="170"/>
      <c r="AN8" s="170"/>
      <c r="AO8" s="170"/>
      <c r="AP8" s="170"/>
      <c r="AQ8" s="171"/>
    </row>
    <row r="9" spans="1:44" s="152" customFormat="1" ht="71.25" x14ac:dyDescent="0.25">
      <c r="A9" s="152" t="s">
        <v>432</v>
      </c>
      <c r="B9" s="153" t="s">
        <v>433</v>
      </c>
      <c r="F9" s="152" t="s">
        <v>370</v>
      </c>
      <c r="M9" s="152" t="s">
        <v>434</v>
      </c>
      <c r="N9" s="152" t="s">
        <v>435</v>
      </c>
      <c r="O9" s="152" t="s">
        <v>436</v>
      </c>
      <c r="P9" s="152" t="s">
        <v>437</v>
      </c>
      <c r="Q9" s="168"/>
      <c r="S9" s="152">
        <v>2002</v>
      </c>
      <c r="T9" s="145">
        <v>2.7E-2</v>
      </c>
      <c r="W9" s="146" t="s">
        <v>119</v>
      </c>
      <c r="X9" s="146" t="s">
        <v>119</v>
      </c>
      <c r="Y9" s="154">
        <v>43190</v>
      </c>
      <c r="Z9" s="147">
        <v>0.4</v>
      </c>
      <c r="AB9" s="152" t="s">
        <v>436</v>
      </c>
      <c r="AD9" s="152" t="s">
        <v>436</v>
      </c>
      <c r="AE9" s="157">
        <v>43556</v>
      </c>
      <c r="AF9" s="158">
        <v>10</v>
      </c>
      <c r="AG9" s="170" t="s">
        <v>587</v>
      </c>
      <c r="AH9" s="170"/>
      <c r="AI9" s="170" t="s">
        <v>603</v>
      </c>
      <c r="AJ9" s="170" t="s">
        <v>623</v>
      </c>
      <c r="AK9" s="170"/>
      <c r="AL9" s="170"/>
      <c r="AM9" s="170"/>
      <c r="AN9" s="170"/>
      <c r="AO9" s="170"/>
      <c r="AP9" s="170"/>
      <c r="AQ9" s="170"/>
    </row>
    <row r="10" spans="1:44" s="152" customFormat="1" ht="69.75" customHeight="1" thickBot="1" x14ac:dyDescent="0.3">
      <c r="A10" s="152" t="s">
        <v>438</v>
      </c>
      <c r="B10" s="152" t="s">
        <v>439</v>
      </c>
      <c r="F10" s="167" t="s">
        <v>440</v>
      </c>
      <c r="M10" s="152" t="s">
        <v>441</v>
      </c>
      <c r="N10" s="152" t="s">
        <v>442</v>
      </c>
      <c r="O10" s="152" t="s">
        <v>336</v>
      </c>
      <c r="P10" s="152" t="s">
        <v>443</v>
      </c>
      <c r="S10" s="152">
        <v>2003</v>
      </c>
      <c r="T10" s="145">
        <v>2.8000000000000001E-2</v>
      </c>
      <c r="W10" s="161" t="s">
        <v>120</v>
      </c>
      <c r="X10" s="161" t="s">
        <v>120</v>
      </c>
      <c r="Y10" s="162"/>
      <c r="Z10" s="147">
        <v>0.45</v>
      </c>
      <c r="AB10" s="152" t="s">
        <v>336</v>
      </c>
      <c r="AD10" s="152" t="s">
        <v>356</v>
      </c>
      <c r="AE10" s="159">
        <v>43921</v>
      </c>
      <c r="AF10" s="160">
        <v>11</v>
      </c>
      <c r="AG10" s="170" t="s">
        <v>588</v>
      </c>
      <c r="AH10" s="170"/>
      <c r="AI10" s="170" t="s">
        <v>607</v>
      </c>
      <c r="AJ10" s="170"/>
      <c r="AK10" s="170"/>
      <c r="AL10" s="170"/>
      <c r="AM10" s="170"/>
      <c r="AN10" s="170"/>
      <c r="AO10" s="170"/>
      <c r="AP10" s="170"/>
      <c r="AQ10" s="170"/>
    </row>
    <row r="11" spans="1:44" s="152" customFormat="1" ht="42.75" x14ac:dyDescent="0.25">
      <c r="A11" s="152" t="s">
        <v>444</v>
      </c>
      <c r="B11" s="152" t="s">
        <v>445</v>
      </c>
      <c r="F11" s="152" t="s">
        <v>336</v>
      </c>
      <c r="M11" s="152" t="s">
        <v>446</v>
      </c>
      <c r="N11" s="152" t="s">
        <v>447</v>
      </c>
      <c r="P11" s="152" t="s">
        <v>448</v>
      </c>
      <c r="S11" s="152">
        <v>2004</v>
      </c>
      <c r="T11" s="145">
        <v>2.9000000000000001E-2</v>
      </c>
      <c r="W11" s="161" t="s">
        <v>121</v>
      </c>
      <c r="X11" s="161" t="s">
        <v>121</v>
      </c>
      <c r="Y11" s="162"/>
      <c r="Z11" s="147">
        <v>0.5</v>
      </c>
      <c r="AD11" s="152" t="s">
        <v>376</v>
      </c>
      <c r="AE11" s="157">
        <v>43922</v>
      </c>
      <c r="AF11" s="158">
        <v>12</v>
      </c>
      <c r="AG11" s="170" t="s">
        <v>203</v>
      </c>
      <c r="AH11" s="170"/>
      <c r="AI11" s="170" t="s">
        <v>609</v>
      </c>
      <c r="AJ11" s="170"/>
      <c r="AK11" s="170"/>
      <c r="AL11" s="170"/>
      <c r="AM11" s="170"/>
      <c r="AN11" s="170"/>
      <c r="AO11" s="170"/>
      <c r="AP11" s="170"/>
      <c r="AQ11" s="170"/>
    </row>
    <row r="12" spans="1:44" s="152" customFormat="1" ht="43.5" thickBot="1" x14ac:dyDescent="0.3">
      <c r="A12" s="152" t="s">
        <v>449</v>
      </c>
      <c r="B12" s="152" t="s">
        <v>450</v>
      </c>
      <c r="M12" s="152" t="s">
        <v>451</v>
      </c>
      <c r="N12" s="152" t="s">
        <v>452</v>
      </c>
      <c r="S12" s="152">
        <v>2005</v>
      </c>
      <c r="T12" s="145">
        <v>0.03</v>
      </c>
      <c r="W12" s="161" t="s">
        <v>122</v>
      </c>
      <c r="X12" s="161" t="s">
        <v>122</v>
      </c>
      <c r="Y12" s="162"/>
      <c r="Z12" s="147">
        <v>0.55000000000000004</v>
      </c>
      <c r="AD12" s="152" t="s">
        <v>392</v>
      </c>
      <c r="AE12" s="159">
        <v>44286</v>
      </c>
      <c r="AF12" s="160">
        <v>13</v>
      </c>
      <c r="AG12" s="170"/>
      <c r="AH12" s="170"/>
      <c r="AI12" s="170" t="s">
        <v>599</v>
      </c>
      <c r="AJ12" s="170"/>
      <c r="AK12" s="170"/>
      <c r="AL12" s="170"/>
      <c r="AM12" s="170"/>
      <c r="AN12" s="170"/>
      <c r="AO12" s="170"/>
      <c r="AP12" s="170"/>
      <c r="AQ12" s="170"/>
    </row>
    <row r="13" spans="1:44" s="152" customFormat="1" ht="42.75" x14ac:dyDescent="0.25">
      <c r="A13" s="152" t="s">
        <v>453</v>
      </c>
      <c r="B13" s="153" t="s">
        <v>454</v>
      </c>
      <c r="M13" s="152" t="s">
        <v>455</v>
      </c>
      <c r="N13" s="152" t="s">
        <v>456</v>
      </c>
      <c r="S13" s="152">
        <v>2006</v>
      </c>
      <c r="T13" s="145">
        <v>3.1E-2</v>
      </c>
      <c r="W13" s="161" t="s">
        <v>457</v>
      </c>
      <c r="X13" s="161" t="s">
        <v>457</v>
      </c>
      <c r="Y13" s="162"/>
      <c r="Z13" s="147">
        <v>0.6</v>
      </c>
      <c r="AD13" s="152" t="s">
        <v>405</v>
      </c>
      <c r="AE13" s="157">
        <v>44287</v>
      </c>
      <c r="AF13" s="158">
        <v>14</v>
      </c>
      <c r="AG13" s="170"/>
      <c r="AH13" s="170"/>
      <c r="AI13" s="170" t="s">
        <v>604</v>
      </c>
      <c r="AJ13" s="170"/>
      <c r="AK13" s="170"/>
      <c r="AL13" s="170"/>
      <c r="AM13" s="170"/>
      <c r="AN13" s="170"/>
      <c r="AO13" s="170"/>
      <c r="AP13" s="170"/>
      <c r="AQ13" s="170"/>
    </row>
    <row r="14" spans="1:44" s="152" customFormat="1" ht="65.25" thickBot="1" x14ac:dyDescent="0.3">
      <c r="A14" s="152" t="s">
        <v>458</v>
      </c>
      <c r="B14" s="161" t="s">
        <v>459</v>
      </c>
      <c r="M14" s="152" t="s">
        <v>460</v>
      </c>
      <c r="N14" s="152" t="s">
        <v>461</v>
      </c>
      <c r="S14" s="152">
        <v>2007</v>
      </c>
      <c r="T14" s="145">
        <v>3.2000000000000001E-2</v>
      </c>
      <c r="W14" s="161" t="s">
        <v>462</v>
      </c>
      <c r="X14" s="161" t="s">
        <v>462</v>
      </c>
      <c r="Y14" s="162"/>
      <c r="Z14" s="147">
        <v>0.65</v>
      </c>
      <c r="AD14" s="152" t="s">
        <v>416</v>
      </c>
      <c r="AE14" s="159">
        <v>44651</v>
      </c>
      <c r="AF14" s="160">
        <v>15</v>
      </c>
      <c r="AG14" s="170"/>
      <c r="AH14" s="170"/>
      <c r="AI14" s="170" t="s">
        <v>608</v>
      </c>
      <c r="AJ14" s="170"/>
      <c r="AK14" s="170"/>
      <c r="AL14" s="170"/>
      <c r="AM14" s="170"/>
      <c r="AN14" s="170"/>
      <c r="AO14" s="170"/>
      <c r="AP14" s="170"/>
      <c r="AQ14" s="170"/>
    </row>
    <row r="15" spans="1:44" s="152" customFormat="1" ht="51.75" x14ac:dyDescent="0.25">
      <c r="A15" s="152" t="s">
        <v>463</v>
      </c>
      <c r="B15" s="161" t="s">
        <v>464</v>
      </c>
      <c r="M15" s="152" t="s">
        <v>465</v>
      </c>
      <c r="N15" s="152" t="s">
        <v>466</v>
      </c>
      <c r="S15" s="152">
        <v>2008</v>
      </c>
      <c r="T15" s="145">
        <v>3.3000000000000002E-2</v>
      </c>
      <c r="W15" s="161" t="s">
        <v>467</v>
      </c>
      <c r="X15" s="161" t="s">
        <v>467</v>
      </c>
      <c r="Y15" s="162"/>
      <c r="Z15" s="147">
        <v>0.7</v>
      </c>
      <c r="AD15" s="152" t="s">
        <v>336</v>
      </c>
      <c r="AE15" s="157">
        <v>44652</v>
      </c>
      <c r="AF15" s="158">
        <v>16</v>
      </c>
      <c r="AG15" s="170"/>
      <c r="AH15" s="170"/>
      <c r="AI15" s="170" t="s">
        <v>600</v>
      </c>
      <c r="AJ15" s="170"/>
      <c r="AK15" s="170"/>
      <c r="AL15" s="170"/>
      <c r="AM15" s="170"/>
      <c r="AN15" s="170"/>
      <c r="AO15" s="170"/>
      <c r="AP15" s="170"/>
      <c r="AQ15" s="170"/>
    </row>
    <row r="16" spans="1:44" s="152" customFormat="1" ht="29.25" thickBot="1" x14ac:dyDescent="0.3">
      <c r="A16" s="152" t="s">
        <v>468</v>
      </c>
      <c r="B16" s="163" t="s">
        <v>469</v>
      </c>
      <c r="C16" s="169"/>
      <c r="M16" s="152" t="s">
        <v>470</v>
      </c>
      <c r="N16" s="152" t="s">
        <v>471</v>
      </c>
      <c r="S16" s="152">
        <v>2009</v>
      </c>
      <c r="T16" s="145">
        <v>3.4000000000000002E-2</v>
      </c>
      <c r="W16" s="161" t="s">
        <v>472</v>
      </c>
      <c r="X16" s="161" t="s">
        <v>472</v>
      </c>
      <c r="Y16" s="162"/>
      <c r="Z16" s="147">
        <v>0.75</v>
      </c>
      <c r="AD16" s="152" t="s">
        <v>473</v>
      </c>
      <c r="AE16" s="159">
        <v>45016</v>
      </c>
      <c r="AF16" s="160">
        <v>17</v>
      </c>
      <c r="AG16" s="170"/>
      <c r="AH16" s="170"/>
      <c r="AI16"/>
      <c r="AJ16" s="170"/>
      <c r="AK16" s="170"/>
      <c r="AL16" s="170"/>
      <c r="AM16" s="170"/>
      <c r="AN16" s="170"/>
      <c r="AO16" s="170"/>
      <c r="AP16" s="170"/>
      <c r="AQ16" s="170"/>
    </row>
    <row r="17" spans="1:43" s="152" customFormat="1" ht="57" x14ac:dyDescent="0.25">
      <c r="A17" s="152" t="s">
        <v>474</v>
      </c>
      <c r="B17" s="163" t="s">
        <v>475</v>
      </c>
      <c r="M17" s="152" t="s">
        <v>476</v>
      </c>
      <c r="N17" s="152" t="s">
        <v>477</v>
      </c>
      <c r="S17" s="152">
        <v>2010</v>
      </c>
      <c r="T17" s="145">
        <v>3.5000000000000003E-2</v>
      </c>
      <c r="W17" s="161" t="s">
        <v>478</v>
      </c>
      <c r="X17" s="161" t="s">
        <v>478</v>
      </c>
      <c r="Y17" s="162"/>
      <c r="Z17" s="147">
        <v>0.8</v>
      </c>
      <c r="AD17" s="152" t="s">
        <v>479</v>
      </c>
      <c r="AE17" s="164">
        <v>45017</v>
      </c>
      <c r="AF17" s="152">
        <v>18</v>
      </c>
      <c r="AG17" s="170"/>
      <c r="AH17" s="170"/>
      <c r="AI17"/>
      <c r="AJ17" s="170"/>
      <c r="AK17" s="170"/>
      <c r="AL17" s="170"/>
      <c r="AM17" s="170"/>
      <c r="AN17" s="170"/>
      <c r="AO17" s="170"/>
      <c r="AP17" s="170"/>
      <c r="AQ17" s="170"/>
    </row>
    <row r="18" spans="1:43" s="152" customFormat="1" ht="42.75" x14ac:dyDescent="0.25">
      <c r="B18" s="152" t="s">
        <v>338</v>
      </c>
      <c r="C18" s="169"/>
      <c r="M18" s="152" t="s">
        <v>480</v>
      </c>
      <c r="N18" s="152" t="s">
        <v>481</v>
      </c>
      <c r="S18" s="152">
        <v>2011</v>
      </c>
      <c r="T18" s="145">
        <v>3.5999999999999997E-2</v>
      </c>
      <c r="W18" s="161" t="s">
        <v>482</v>
      </c>
      <c r="X18" s="161" t="s">
        <v>482</v>
      </c>
      <c r="Y18" s="162"/>
      <c r="Z18" s="147">
        <v>0.85</v>
      </c>
      <c r="AD18" s="152" t="s">
        <v>483</v>
      </c>
      <c r="AE18" s="164">
        <v>45382</v>
      </c>
      <c r="AF18" s="152">
        <v>19</v>
      </c>
      <c r="AG18" s="170"/>
      <c r="AH18" s="170"/>
      <c r="AI18"/>
      <c r="AJ18" s="170"/>
      <c r="AK18" s="170"/>
      <c r="AL18" s="170"/>
      <c r="AM18" s="170"/>
      <c r="AN18" s="170"/>
      <c r="AO18" s="170"/>
      <c r="AP18" s="170"/>
      <c r="AQ18" s="170"/>
    </row>
    <row r="19" spans="1:43" s="152" customFormat="1" ht="28.5" x14ac:dyDescent="0.25">
      <c r="B19" s="152" t="s">
        <v>357</v>
      </c>
      <c r="M19" s="152" t="s">
        <v>484</v>
      </c>
      <c r="N19" s="152" t="s">
        <v>485</v>
      </c>
      <c r="S19" s="152">
        <v>2012</v>
      </c>
      <c r="T19" s="145">
        <v>3.6999999999999998E-2</v>
      </c>
      <c r="W19" s="161" t="s">
        <v>486</v>
      </c>
      <c r="X19" s="161" t="s">
        <v>486</v>
      </c>
      <c r="Y19" s="162"/>
      <c r="Z19" s="147">
        <v>0.9</v>
      </c>
      <c r="AD19" s="152" t="s">
        <v>487</v>
      </c>
      <c r="AE19" s="164">
        <v>45383</v>
      </c>
      <c r="AF19" s="152">
        <v>20</v>
      </c>
      <c r="AG19" s="170"/>
      <c r="AH19" s="170"/>
      <c r="AI19"/>
      <c r="AJ19" s="170"/>
      <c r="AK19" s="170"/>
      <c r="AL19" s="170"/>
      <c r="AM19" s="170"/>
      <c r="AN19" s="170"/>
      <c r="AO19" s="170"/>
      <c r="AP19" s="170"/>
      <c r="AQ19" s="170"/>
    </row>
    <row r="20" spans="1:43" s="152" customFormat="1" ht="15.75" x14ac:dyDescent="0.25">
      <c r="B20" s="152" t="s">
        <v>377</v>
      </c>
      <c r="M20" s="152" t="s">
        <v>488</v>
      </c>
      <c r="N20" s="152" t="s">
        <v>489</v>
      </c>
      <c r="S20" s="152">
        <v>2013</v>
      </c>
      <c r="T20" s="145">
        <v>3.7999999999999999E-2</v>
      </c>
      <c r="W20" s="161" t="s">
        <v>490</v>
      </c>
      <c r="X20" s="161" t="s">
        <v>490</v>
      </c>
      <c r="Y20" s="162"/>
      <c r="Z20" s="147">
        <v>0.95</v>
      </c>
      <c r="AE20" s="164">
        <v>45747</v>
      </c>
      <c r="AF20" s="152">
        <v>21</v>
      </c>
      <c r="AG20" s="170"/>
      <c r="AH20" s="170"/>
      <c r="AI20"/>
      <c r="AJ20" s="170"/>
      <c r="AK20" s="170"/>
      <c r="AL20" s="170"/>
      <c r="AM20" s="170"/>
      <c r="AN20" s="170"/>
      <c r="AO20" s="170"/>
      <c r="AP20" s="170"/>
      <c r="AQ20" s="170"/>
    </row>
    <row r="21" spans="1:43" s="152" customFormat="1" ht="15.75" x14ac:dyDescent="0.25">
      <c r="B21" s="152" t="s">
        <v>393</v>
      </c>
      <c r="M21" s="152" t="s">
        <v>492</v>
      </c>
      <c r="N21" s="152" t="s">
        <v>493</v>
      </c>
      <c r="S21" s="152">
        <v>2014</v>
      </c>
      <c r="T21" s="145">
        <v>3.9E-2</v>
      </c>
      <c r="W21" s="161" t="s">
        <v>494</v>
      </c>
      <c r="X21" s="161" t="s">
        <v>494</v>
      </c>
      <c r="Y21" s="162"/>
      <c r="Z21" s="147">
        <v>1</v>
      </c>
      <c r="AE21" s="164">
        <v>45748</v>
      </c>
      <c r="AF21" s="152">
        <v>22</v>
      </c>
      <c r="AG21" s="170"/>
      <c r="AH21" s="170"/>
      <c r="AI21"/>
      <c r="AJ21" s="170"/>
      <c r="AK21" s="170"/>
      <c r="AL21" s="170"/>
      <c r="AM21" s="170"/>
      <c r="AN21" s="170"/>
      <c r="AO21" s="170"/>
      <c r="AP21" s="170"/>
      <c r="AQ21" s="170"/>
    </row>
    <row r="22" spans="1:43" s="152" customFormat="1" ht="15.75" x14ac:dyDescent="0.25">
      <c r="B22" s="152" t="s">
        <v>406</v>
      </c>
      <c r="M22" s="152" t="s">
        <v>495</v>
      </c>
      <c r="N22" s="152" t="s">
        <v>496</v>
      </c>
      <c r="S22" s="152">
        <v>2015</v>
      </c>
      <c r="T22" s="145">
        <v>0.04</v>
      </c>
      <c r="W22" s="152" t="s">
        <v>497</v>
      </c>
      <c r="X22" s="152" t="s">
        <v>497</v>
      </c>
      <c r="Y22" s="162"/>
      <c r="Z22" s="147"/>
      <c r="AE22" s="164">
        <v>46112</v>
      </c>
      <c r="AF22" s="152">
        <v>23</v>
      </c>
      <c r="AG22" s="170"/>
      <c r="AH22" s="170"/>
      <c r="AI22"/>
      <c r="AJ22" s="170"/>
      <c r="AK22" s="170"/>
      <c r="AL22" s="170"/>
      <c r="AM22" s="170"/>
      <c r="AN22" s="170"/>
      <c r="AO22" s="170"/>
      <c r="AP22" s="170"/>
      <c r="AQ22" s="170"/>
    </row>
    <row r="23" spans="1:43" s="152" customFormat="1" ht="57" x14ac:dyDescent="0.25">
      <c r="B23" s="152" t="s">
        <v>417</v>
      </c>
      <c r="M23" s="152" t="s">
        <v>498</v>
      </c>
      <c r="N23" s="152" t="s">
        <v>499</v>
      </c>
      <c r="Q23" s="168"/>
      <c r="S23" s="152">
        <v>2016</v>
      </c>
      <c r="T23" s="145">
        <v>4.1000000000000002E-2</v>
      </c>
      <c r="W23" s="152" t="s">
        <v>500</v>
      </c>
      <c r="X23" s="152" t="s">
        <v>500</v>
      </c>
      <c r="Y23" s="162"/>
      <c r="Z23" s="147"/>
      <c r="AG23" s="170"/>
      <c r="AH23" s="170"/>
      <c r="AI23"/>
      <c r="AJ23" s="170"/>
      <c r="AK23" s="170"/>
      <c r="AL23" s="170"/>
      <c r="AM23" s="170"/>
      <c r="AN23" s="170"/>
      <c r="AO23" s="170"/>
      <c r="AP23" s="170"/>
      <c r="AQ23" s="170"/>
    </row>
    <row r="24" spans="1:43" s="152" customFormat="1" ht="15.75" x14ac:dyDescent="0.25">
      <c r="B24" s="152" t="s">
        <v>426</v>
      </c>
      <c r="M24" s="152" t="s">
        <v>501</v>
      </c>
      <c r="N24" s="152" t="s">
        <v>502</v>
      </c>
      <c r="S24" s="152">
        <v>2017</v>
      </c>
      <c r="T24" s="145">
        <v>4.2000000000000003E-2</v>
      </c>
      <c r="W24" s="152" t="s">
        <v>503</v>
      </c>
      <c r="X24" s="152" t="s">
        <v>503</v>
      </c>
      <c r="Y24" s="162"/>
      <c r="Z24" s="147"/>
      <c r="AG24" s="170"/>
      <c r="AH24" s="170"/>
      <c r="AI24"/>
      <c r="AJ24" s="170"/>
      <c r="AK24" s="170"/>
      <c r="AL24" s="170"/>
      <c r="AM24" s="170"/>
      <c r="AN24" s="170"/>
      <c r="AO24" s="170"/>
      <c r="AP24" s="170"/>
      <c r="AQ24" s="170"/>
    </row>
    <row r="25" spans="1:43" s="152" customFormat="1" ht="42.75" x14ac:dyDescent="0.25">
      <c r="B25" s="152" t="s">
        <v>432</v>
      </c>
      <c r="M25" s="152" t="s">
        <v>505</v>
      </c>
      <c r="N25" s="152" t="s">
        <v>506</v>
      </c>
      <c r="S25" s="152">
        <v>2018</v>
      </c>
      <c r="T25" s="145">
        <v>4.2999999999999997E-2</v>
      </c>
      <c r="W25" s="152" t="s">
        <v>507</v>
      </c>
      <c r="X25" s="152" t="s">
        <v>507</v>
      </c>
      <c r="Y25" s="162"/>
      <c r="Z25" s="147"/>
      <c r="AG25" s="170"/>
      <c r="AH25" s="170"/>
      <c r="AI25"/>
      <c r="AJ25" s="170"/>
      <c r="AK25" s="170"/>
      <c r="AL25" s="170"/>
      <c r="AM25" s="170"/>
      <c r="AN25" s="170"/>
      <c r="AO25" s="170"/>
      <c r="AP25" s="170"/>
      <c r="AQ25" s="170"/>
    </row>
    <row r="26" spans="1:43" s="152" customFormat="1" ht="42.75" x14ac:dyDescent="0.25">
      <c r="B26" s="152" t="s">
        <v>438</v>
      </c>
      <c r="M26" s="152" t="s">
        <v>509</v>
      </c>
      <c r="N26" s="152" t="s">
        <v>510</v>
      </c>
      <c r="S26" s="152">
        <v>2019</v>
      </c>
      <c r="T26" s="145">
        <v>4.3999999999999997E-2</v>
      </c>
      <c r="W26" s="152" t="s">
        <v>511</v>
      </c>
      <c r="X26" s="152" t="s">
        <v>511</v>
      </c>
      <c r="Y26" s="162"/>
      <c r="Z26" s="147"/>
      <c r="AG26" s="170"/>
      <c r="AH26" s="170"/>
      <c r="AI26"/>
      <c r="AJ26" s="170"/>
      <c r="AK26" s="170"/>
      <c r="AL26" s="170"/>
      <c r="AM26" s="170"/>
      <c r="AN26" s="170"/>
      <c r="AO26" s="170"/>
      <c r="AP26" s="170"/>
      <c r="AQ26" s="170"/>
    </row>
    <row r="27" spans="1:43" s="152" customFormat="1" ht="42.75" x14ac:dyDescent="0.25">
      <c r="B27" s="152" t="s">
        <v>444</v>
      </c>
      <c r="M27" s="152" t="s">
        <v>512</v>
      </c>
      <c r="N27" s="152" t="s">
        <v>513</v>
      </c>
      <c r="S27" s="152">
        <v>2020</v>
      </c>
      <c r="T27" s="145">
        <v>4.4999999999999998E-2</v>
      </c>
      <c r="W27" s="152" t="s">
        <v>514</v>
      </c>
      <c r="X27" s="152" t="s">
        <v>514</v>
      </c>
      <c r="Y27" s="162"/>
      <c r="Z27" s="147"/>
      <c r="AG27" s="170"/>
      <c r="AH27" s="170"/>
      <c r="AI27"/>
      <c r="AJ27" s="170"/>
      <c r="AK27" s="170"/>
      <c r="AL27" s="170"/>
      <c r="AM27" s="170"/>
      <c r="AN27" s="170"/>
      <c r="AO27" s="170"/>
      <c r="AP27" s="170"/>
      <c r="AQ27" s="170"/>
    </row>
    <row r="28" spans="1:43" s="152" customFormat="1" ht="42.75" x14ac:dyDescent="0.25">
      <c r="B28" s="152" t="s">
        <v>449</v>
      </c>
      <c r="M28" s="152" t="s">
        <v>515</v>
      </c>
      <c r="N28" s="152" t="s">
        <v>516</v>
      </c>
      <c r="T28" s="145">
        <v>4.5999999999999999E-2</v>
      </c>
      <c r="W28" s="152" t="s">
        <v>517</v>
      </c>
      <c r="X28" s="152" t="s">
        <v>517</v>
      </c>
      <c r="Y28" s="162"/>
      <c r="Z28" s="147"/>
      <c r="AG28" s="170"/>
      <c r="AH28" s="170"/>
      <c r="AI28"/>
      <c r="AJ28" s="170"/>
      <c r="AK28" s="170"/>
      <c r="AL28" s="170"/>
      <c r="AM28" s="170"/>
      <c r="AN28" s="170"/>
      <c r="AO28" s="170"/>
      <c r="AP28" s="170"/>
      <c r="AQ28" s="170"/>
    </row>
    <row r="29" spans="1:43" s="152" customFormat="1" ht="15.75" x14ac:dyDescent="0.25">
      <c r="B29" s="152" t="s">
        <v>453</v>
      </c>
      <c r="M29" s="152" t="s">
        <v>518</v>
      </c>
      <c r="T29" s="145">
        <v>4.7E-2</v>
      </c>
      <c r="W29" s="152" t="s">
        <v>519</v>
      </c>
      <c r="X29" s="152" t="s">
        <v>519</v>
      </c>
      <c r="Y29" s="162"/>
      <c r="Z29" s="147"/>
      <c r="AG29" s="170"/>
      <c r="AH29" s="170"/>
      <c r="AI29"/>
      <c r="AJ29" s="170"/>
      <c r="AK29" s="170"/>
      <c r="AL29" s="170"/>
      <c r="AM29" s="170"/>
      <c r="AN29" s="170"/>
      <c r="AO29" s="170"/>
      <c r="AP29" s="170"/>
      <c r="AQ29" s="170"/>
    </row>
    <row r="30" spans="1:43" s="152" customFormat="1" ht="15.75" x14ac:dyDescent="0.25">
      <c r="B30" s="152" t="s">
        <v>458</v>
      </c>
      <c r="M30" s="167" t="s">
        <v>336</v>
      </c>
      <c r="T30" s="145">
        <v>4.8000000000000001E-2</v>
      </c>
      <c r="W30" s="152" t="s">
        <v>520</v>
      </c>
      <c r="X30" s="152" t="s">
        <v>520</v>
      </c>
      <c r="Y30" s="162"/>
      <c r="Z30" s="147"/>
      <c r="AG30" s="170"/>
      <c r="AH30" s="170"/>
      <c r="AI30"/>
      <c r="AJ30" s="170"/>
      <c r="AK30" s="170"/>
      <c r="AL30" s="170"/>
      <c r="AM30" s="170"/>
      <c r="AN30" s="170"/>
      <c r="AO30" s="170"/>
      <c r="AP30" s="170"/>
      <c r="AQ30" s="170"/>
    </row>
    <row r="31" spans="1:43" s="152" customFormat="1" ht="15.75" x14ac:dyDescent="0.25">
      <c r="B31" s="152" t="s">
        <v>463</v>
      </c>
      <c r="T31" s="145">
        <v>4.9000000000000002E-2</v>
      </c>
      <c r="W31" s="152" t="s">
        <v>521</v>
      </c>
      <c r="X31" s="152" t="s">
        <v>521</v>
      </c>
      <c r="Y31" s="162"/>
      <c r="Z31" s="147"/>
      <c r="AC31" s="150"/>
      <c r="AG31" s="170"/>
      <c r="AH31" s="170"/>
      <c r="AI31"/>
      <c r="AJ31" s="170"/>
      <c r="AK31" s="170"/>
      <c r="AL31" s="170"/>
      <c r="AM31" s="170"/>
      <c r="AN31" s="170"/>
      <c r="AO31" s="170"/>
      <c r="AP31" s="170"/>
      <c r="AQ31" s="170"/>
    </row>
    <row r="32" spans="1:43" s="152" customFormat="1" ht="15.75" x14ac:dyDescent="0.25">
      <c r="B32" s="152" t="s">
        <v>468</v>
      </c>
      <c r="C32" s="169"/>
      <c r="T32" s="145">
        <v>0.05</v>
      </c>
      <c r="W32" s="152" t="s">
        <v>522</v>
      </c>
      <c r="X32" s="152" t="s">
        <v>522</v>
      </c>
      <c r="Y32" s="162"/>
      <c r="Z32" s="147"/>
      <c r="AC32" s="150"/>
      <c r="AG32" s="170"/>
      <c r="AH32" s="170"/>
      <c r="AI32"/>
      <c r="AJ32" s="170"/>
      <c r="AK32" s="170"/>
      <c r="AL32" s="170"/>
      <c r="AM32" s="170"/>
      <c r="AN32" s="170"/>
      <c r="AO32" s="170"/>
      <c r="AP32" s="170"/>
      <c r="AQ32" s="170"/>
    </row>
    <row r="33" spans="2:43" s="152" customFormat="1" ht="15.75" x14ac:dyDescent="0.25">
      <c r="B33" s="152" t="s">
        <v>474</v>
      </c>
      <c r="W33" s="152" t="s">
        <v>523</v>
      </c>
      <c r="X33" s="152" t="s">
        <v>523</v>
      </c>
      <c r="Y33" s="162"/>
      <c r="Z33" s="147"/>
      <c r="AC33" s="150"/>
      <c r="AG33" s="170"/>
      <c r="AH33" s="170"/>
      <c r="AI33"/>
      <c r="AJ33" s="170"/>
      <c r="AK33" s="170"/>
      <c r="AL33" s="170"/>
      <c r="AM33" s="170"/>
      <c r="AN33" s="170"/>
      <c r="AO33" s="170"/>
      <c r="AP33" s="170"/>
      <c r="AQ33" s="170"/>
    </row>
    <row r="34" spans="2:43" s="152" customFormat="1" ht="15.75" x14ac:dyDescent="0.25">
      <c r="B34" s="165"/>
      <c r="W34" s="152" t="s">
        <v>524</v>
      </c>
      <c r="X34" s="152" t="s">
        <v>524</v>
      </c>
      <c r="Y34" s="162"/>
      <c r="Z34" s="147"/>
      <c r="AC34" s="150"/>
      <c r="AG34" s="170"/>
      <c r="AH34" s="170"/>
      <c r="AI34"/>
      <c r="AJ34" s="170"/>
      <c r="AK34" s="170"/>
      <c r="AL34" s="170"/>
      <c r="AM34" s="170"/>
      <c r="AN34" s="170"/>
      <c r="AO34" s="170"/>
      <c r="AP34" s="170"/>
      <c r="AQ34" s="170"/>
    </row>
    <row r="35" spans="2:43" s="152" customFormat="1" ht="15.75" x14ac:dyDescent="0.25">
      <c r="B35" s="165"/>
      <c r="W35" s="152" t="s">
        <v>525</v>
      </c>
      <c r="X35" s="152" t="s">
        <v>525</v>
      </c>
      <c r="Y35" s="162"/>
      <c r="Z35" s="147"/>
      <c r="AC35" s="150"/>
      <c r="AG35" s="170"/>
      <c r="AH35" s="170"/>
      <c r="AI35"/>
      <c r="AJ35" s="170"/>
      <c r="AK35" s="170"/>
      <c r="AL35" s="170"/>
      <c r="AM35" s="170"/>
      <c r="AN35" s="170"/>
      <c r="AO35" s="170"/>
      <c r="AP35" s="170"/>
      <c r="AQ35" s="170"/>
    </row>
    <row r="36" spans="2:43" s="152" customFormat="1" ht="15.75" x14ac:dyDescent="0.25">
      <c r="B36" s="165"/>
      <c r="W36" s="152" t="s">
        <v>526</v>
      </c>
      <c r="X36" s="152" t="s">
        <v>526</v>
      </c>
      <c r="Y36" s="162"/>
      <c r="Z36" s="147"/>
      <c r="AC36" s="150"/>
      <c r="AG36" s="170"/>
      <c r="AH36" s="170"/>
      <c r="AI36"/>
      <c r="AJ36" s="170"/>
      <c r="AK36" s="170"/>
      <c r="AL36" s="170"/>
      <c r="AM36" s="170"/>
      <c r="AN36" s="170"/>
      <c r="AO36" s="170"/>
      <c r="AP36" s="170"/>
      <c r="AQ36" s="170"/>
    </row>
    <row r="37" spans="2:43" s="152" customFormat="1" ht="15.75" x14ac:dyDescent="0.25">
      <c r="B37" s="165"/>
      <c r="W37" s="152" t="s">
        <v>527</v>
      </c>
      <c r="X37" s="152" t="s">
        <v>527</v>
      </c>
      <c r="Y37" s="162"/>
      <c r="Z37" s="147"/>
      <c r="AC37" s="150"/>
      <c r="AG37" s="170"/>
      <c r="AH37" s="170"/>
      <c r="AI37"/>
      <c r="AJ37" s="170"/>
      <c r="AK37" s="170"/>
      <c r="AL37" s="170"/>
      <c r="AM37" s="170"/>
      <c r="AN37" s="170"/>
      <c r="AO37" s="170"/>
      <c r="AP37" s="170"/>
      <c r="AQ37" s="170"/>
    </row>
    <row r="38" spans="2:43" s="152" customFormat="1" ht="15.75" x14ac:dyDescent="0.25">
      <c r="B38" s="165"/>
      <c r="W38" s="152" t="s">
        <v>528</v>
      </c>
      <c r="X38" s="152" t="s">
        <v>528</v>
      </c>
      <c r="Y38" s="162"/>
      <c r="Z38" s="147"/>
      <c r="AC38" s="150"/>
      <c r="AG38" s="170"/>
      <c r="AH38" s="170"/>
      <c r="AI38"/>
      <c r="AJ38" s="170"/>
      <c r="AK38" s="170"/>
      <c r="AL38" s="170"/>
      <c r="AM38" s="170"/>
      <c r="AN38" s="170"/>
      <c r="AO38" s="170"/>
      <c r="AP38" s="170"/>
      <c r="AQ38" s="170"/>
    </row>
    <row r="39" spans="2:43" s="152" customFormat="1" ht="15.75" x14ac:dyDescent="0.25">
      <c r="B39" s="165"/>
      <c r="W39" s="152" t="s">
        <v>529</v>
      </c>
      <c r="X39" s="152" t="s">
        <v>529</v>
      </c>
      <c r="Y39" s="162"/>
      <c r="Z39" s="147"/>
      <c r="AC39" s="150"/>
      <c r="AG39" s="170"/>
      <c r="AH39" s="170"/>
      <c r="AI39"/>
      <c r="AJ39" s="170"/>
      <c r="AK39" s="170"/>
      <c r="AL39" s="170"/>
      <c r="AM39" s="170"/>
      <c r="AN39" s="170"/>
      <c r="AO39" s="170"/>
      <c r="AP39" s="170"/>
      <c r="AQ39" s="170"/>
    </row>
    <row r="40" spans="2:43" s="152" customFormat="1" ht="15.75" x14ac:dyDescent="0.25">
      <c r="B40" s="165"/>
      <c r="W40" s="152" t="s">
        <v>530</v>
      </c>
      <c r="X40" s="152" t="s">
        <v>530</v>
      </c>
      <c r="Y40" s="162"/>
      <c r="Z40" s="147"/>
      <c r="AC40" s="150"/>
      <c r="AG40" s="170"/>
      <c r="AH40" s="170"/>
      <c r="AI40"/>
      <c r="AJ40" s="170"/>
      <c r="AK40" s="170"/>
      <c r="AL40" s="170"/>
      <c r="AM40" s="170"/>
      <c r="AN40" s="170"/>
      <c r="AO40" s="170"/>
      <c r="AP40" s="170"/>
      <c r="AQ40" s="170"/>
    </row>
    <row r="41" spans="2:43" s="152" customFormat="1" ht="15.75" x14ac:dyDescent="0.25">
      <c r="B41" s="165"/>
      <c r="W41" s="152" t="s">
        <v>531</v>
      </c>
      <c r="X41" s="152" t="s">
        <v>531</v>
      </c>
      <c r="Y41" s="162"/>
      <c r="Z41" s="147"/>
      <c r="AC41" s="150"/>
      <c r="AG41" s="170"/>
      <c r="AH41" s="170"/>
      <c r="AI41"/>
      <c r="AJ41" s="170"/>
      <c r="AK41" s="170"/>
      <c r="AL41" s="170"/>
      <c r="AM41" s="170"/>
      <c r="AN41" s="170"/>
      <c r="AO41" s="170"/>
      <c r="AP41" s="170"/>
      <c r="AQ41" s="170"/>
    </row>
    <row r="42" spans="2:43" s="152" customFormat="1" ht="15.75" x14ac:dyDescent="0.25">
      <c r="B42" s="165"/>
      <c r="W42" s="152" t="s">
        <v>532</v>
      </c>
      <c r="X42" s="152" t="s">
        <v>532</v>
      </c>
      <c r="Y42" s="162"/>
      <c r="Z42" s="147"/>
      <c r="AC42" s="150"/>
      <c r="AG42" s="170"/>
      <c r="AH42" s="170"/>
      <c r="AI42"/>
      <c r="AJ42" s="170"/>
      <c r="AK42" s="170"/>
      <c r="AL42" s="170"/>
      <c r="AM42" s="170"/>
      <c r="AN42" s="170"/>
      <c r="AO42" s="170"/>
      <c r="AP42" s="170"/>
      <c r="AQ42" s="170"/>
    </row>
    <row r="43" spans="2:43" s="152" customFormat="1" ht="15.75" x14ac:dyDescent="0.25">
      <c r="B43" s="165"/>
      <c r="W43" s="152" t="s">
        <v>533</v>
      </c>
      <c r="X43" s="152" t="s">
        <v>533</v>
      </c>
      <c r="Y43" s="162"/>
      <c r="Z43" s="147"/>
      <c r="AC43" s="150"/>
      <c r="AG43" s="170"/>
      <c r="AH43" s="170"/>
      <c r="AI43"/>
      <c r="AJ43" s="170"/>
      <c r="AK43" s="170"/>
      <c r="AL43" s="170"/>
      <c r="AM43" s="170"/>
      <c r="AN43" s="170"/>
      <c r="AO43" s="170"/>
      <c r="AP43" s="170"/>
      <c r="AQ43" s="170"/>
    </row>
    <row r="44" spans="2:43" s="152" customFormat="1" ht="15.75" x14ac:dyDescent="0.25">
      <c r="B44" s="165"/>
      <c r="W44" s="152" t="s">
        <v>534</v>
      </c>
      <c r="X44" s="152" t="s">
        <v>534</v>
      </c>
      <c r="Y44" s="162"/>
      <c r="Z44" s="147"/>
      <c r="AC44" s="150"/>
      <c r="AG44" s="170"/>
      <c r="AH44" s="170"/>
      <c r="AI44"/>
      <c r="AJ44" s="170"/>
      <c r="AK44" s="170"/>
      <c r="AL44" s="170"/>
      <c r="AM44" s="170"/>
      <c r="AN44" s="170"/>
      <c r="AO44" s="170"/>
      <c r="AP44" s="170"/>
      <c r="AQ44" s="170"/>
    </row>
    <row r="45" spans="2:43" s="152" customFormat="1" ht="15.75" x14ac:dyDescent="0.25">
      <c r="B45" s="165"/>
      <c r="N45" s="150"/>
      <c r="W45" s="152" t="s">
        <v>535</v>
      </c>
      <c r="X45" s="152" t="s">
        <v>535</v>
      </c>
      <c r="Y45" s="162"/>
      <c r="Z45" s="147"/>
      <c r="AC45" s="150"/>
      <c r="AG45" s="170"/>
      <c r="AH45" s="170"/>
      <c r="AI45"/>
      <c r="AJ45" s="170"/>
      <c r="AK45" s="170"/>
      <c r="AL45" s="170"/>
      <c r="AM45" s="170"/>
      <c r="AN45" s="170"/>
      <c r="AO45" s="170"/>
      <c r="AP45" s="170"/>
      <c r="AQ45" s="170"/>
    </row>
    <row r="46" spans="2:43" ht="15.75" x14ac:dyDescent="0.25">
      <c r="B46" s="165"/>
      <c r="E46" s="152"/>
      <c r="F46" s="152"/>
      <c r="M46" s="152"/>
      <c r="Q46" s="152"/>
      <c r="W46" s="152" t="s">
        <v>536</v>
      </c>
      <c r="X46" s="152" t="s">
        <v>536</v>
      </c>
      <c r="Z46" s="149"/>
    </row>
    <row r="47" spans="2:43" ht="15.75" x14ac:dyDescent="0.25">
      <c r="B47" s="165"/>
      <c r="E47" s="152"/>
      <c r="F47" s="152"/>
      <c r="M47" s="152"/>
      <c r="Q47" s="152"/>
      <c r="W47" s="152" t="s">
        <v>537</v>
      </c>
      <c r="X47" s="152" t="s">
        <v>537</v>
      </c>
      <c r="Z47" s="149"/>
    </row>
    <row r="48" spans="2:43" ht="15.75" x14ac:dyDescent="0.25">
      <c r="B48" s="166"/>
      <c r="E48" s="152"/>
      <c r="M48" s="152"/>
      <c r="Q48" s="152"/>
      <c r="W48" s="152" t="s">
        <v>538</v>
      </c>
      <c r="X48" s="152" t="s">
        <v>538</v>
      </c>
      <c r="Z48" s="149"/>
    </row>
    <row r="49" spans="2:26" ht="15.75" x14ac:dyDescent="0.25">
      <c r="B49" s="166"/>
      <c r="W49" s="152" t="s">
        <v>539</v>
      </c>
      <c r="X49" s="152" t="s">
        <v>539</v>
      </c>
      <c r="Z49" s="149"/>
    </row>
    <row r="50" spans="2:26" x14ac:dyDescent="0.2">
      <c r="B50" s="165"/>
      <c r="W50" s="152" t="s">
        <v>540</v>
      </c>
      <c r="X50" s="152" t="s">
        <v>540</v>
      </c>
    </row>
    <row r="51" spans="2:26" x14ac:dyDescent="0.2">
      <c r="B51" s="166"/>
      <c r="W51" s="152" t="s">
        <v>541</v>
      </c>
      <c r="X51" s="152" t="s">
        <v>541</v>
      </c>
    </row>
    <row r="52" spans="2:26" x14ac:dyDescent="0.2">
      <c r="B52" s="165"/>
      <c r="W52" s="152" t="s">
        <v>542</v>
      </c>
      <c r="X52" s="152" t="s">
        <v>542</v>
      </c>
    </row>
    <row r="53" spans="2:26" x14ac:dyDescent="0.2">
      <c r="B53" s="166"/>
      <c r="W53" s="152" t="s">
        <v>543</v>
      </c>
      <c r="X53" s="152" t="s">
        <v>543</v>
      </c>
    </row>
    <row r="54" spans="2:26" x14ac:dyDescent="0.2">
      <c r="B54" s="165"/>
      <c r="W54" s="152" t="s">
        <v>544</v>
      </c>
      <c r="X54" s="152" t="s">
        <v>544</v>
      </c>
    </row>
    <row r="55" spans="2:26" x14ac:dyDescent="0.2">
      <c r="B55" s="165"/>
      <c r="W55" s="152" t="s">
        <v>545</v>
      </c>
      <c r="X55" s="152" t="s">
        <v>545</v>
      </c>
    </row>
    <row r="56" spans="2:26" x14ac:dyDescent="0.2">
      <c r="W56" s="152" t="s">
        <v>546</v>
      </c>
      <c r="X56" s="152" t="s">
        <v>546</v>
      </c>
    </row>
    <row r="57" spans="2:26" x14ac:dyDescent="0.2">
      <c r="W57" s="152" t="s">
        <v>547</v>
      </c>
      <c r="X57" s="152" t="s">
        <v>547</v>
      </c>
    </row>
    <row r="58" spans="2:26" x14ac:dyDescent="0.2">
      <c r="W58" s="152" t="s">
        <v>548</v>
      </c>
      <c r="X58" s="152" t="s">
        <v>548</v>
      </c>
    </row>
    <row r="59" spans="2:26" x14ac:dyDescent="0.2">
      <c r="W59" s="152" t="s">
        <v>549</v>
      </c>
      <c r="X59" s="152" t="s">
        <v>549</v>
      </c>
    </row>
    <row r="60" spans="2:26" x14ac:dyDescent="0.2">
      <c r="W60" s="152" t="s">
        <v>550</v>
      </c>
      <c r="X60" s="152" t="s">
        <v>550</v>
      </c>
    </row>
    <row r="61" spans="2:26" x14ac:dyDescent="0.2">
      <c r="W61" s="152" t="s">
        <v>551</v>
      </c>
      <c r="X61" s="152" t="s">
        <v>551</v>
      </c>
    </row>
    <row r="62" spans="2:26" x14ac:dyDescent="0.2">
      <c r="W62" s="152" t="s">
        <v>552</v>
      </c>
      <c r="X62" s="152" t="s">
        <v>552</v>
      </c>
    </row>
    <row r="63" spans="2:26" x14ac:dyDescent="0.2">
      <c r="W63" s="152" t="s">
        <v>553</v>
      </c>
      <c r="X63" s="152" t="s">
        <v>553</v>
      </c>
    </row>
    <row r="64" spans="2:26" x14ac:dyDescent="0.2">
      <c r="W64" s="152" t="s">
        <v>554</v>
      </c>
      <c r="X64" s="152" t="s">
        <v>554</v>
      </c>
    </row>
    <row r="65" spans="23:24" x14ac:dyDescent="0.2">
      <c r="W65" s="152" t="s">
        <v>555</v>
      </c>
      <c r="X65" s="152" t="s">
        <v>555</v>
      </c>
    </row>
    <row r="66" spans="23:24" x14ac:dyDescent="0.2">
      <c r="W66" s="152" t="s">
        <v>556</v>
      </c>
      <c r="X66" s="152" t="s">
        <v>556</v>
      </c>
    </row>
    <row r="67" spans="23:24" x14ac:dyDescent="0.2">
      <c r="W67" s="152" t="s">
        <v>557</v>
      </c>
      <c r="X67" s="152" t="s">
        <v>557</v>
      </c>
    </row>
    <row r="68" spans="23:24" x14ac:dyDescent="0.2">
      <c r="W68" s="152" t="s">
        <v>558</v>
      </c>
      <c r="X68" s="152" t="s">
        <v>558</v>
      </c>
    </row>
    <row r="69" spans="23:24" x14ac:dyDescent="0.2">
      <c r="W69" s="152" t="s">
        <v>559</v>
      </c>
      <c r="X69" s="152" t="s">
        <v>559</v>
      </c>
    </row>
    <row r="70" spans="23:24" x14ac:dyDescent="0.2">
      <c r="W70" s="152" t="s">
        <v>560</v>
      </c>
      <c r="X70" s="152" t="s">
        <v>560</v>
      </c>
    </row>
    <row r="71" spans="23:24" x14ac:dyDescent="0.2">
      <c r="W71" s="152" t="s">
        <v>561</v>
      </c>
      <c r="X71" s="152" t="s">
        <v>561</v>
      </c>
    </row>
    <row r="72" spans="23:24" x14ac:dyDescent="0.2">
      <c r="W72" s="152" t="s">
        <v>562</v>
      </c>
      <c r="X72" s="152" t="s">
        <v>562</v>
      </c>
    </row>
    <row r="73" spans="23:24" x14ac:dyDescent="0.2">
      <c r="W73" s="152" t="s">
        <v>563</v>
      </c>
      <c r="X73" s="152" t="s">
        <v>563</v>
      </c>
    </row>
    <row r="74" spans="23:24" x14ac:dyDescent="0.2">
      <c r="W74" s="152" t="s">
        <v>564</v>
      </c>
      <c r="X74" s="152" t="s">
        <v>564</v>
      </c>
    </row>
    <row r="75" spans="23:24" x14ac:dyDescent="0.2">
      <c r="W75" s="152" t="s">
        <v>565</v>
      </c>
      <c r="X75" s="152" t="s">
        <v>565</v>
      </c>
    </row>
    <row r="76" spans="23:24" x14ac:dyDescent="0.2">
      <c r="W76" s="152" t="s">
        <v>566</v>
      </c>
      <c r="X76" s="152" t="s">
        <v>566</v>
      </c>
    </row>
    <row r="77" spans="23:24" x14ac:dyDescent="0.2">
      <c r="W77" s="152" t="s">
        <v>567</v>
      </c>
      <c r="X77" s="152" t="s">
        <v>567</v>
      </c>
    </row>
    <row r="78" spans="23:24" x14ac:dyDescent="0.2">
      <c r="W78" s="152" t="s">
        <v>568</v>
      </c>
      <c r="X78" s="152" t="s">
        <v>568</v>
      </c>
    </row>
    <row r="79" spans="23:24" x14ac:dyDescent="0.2">
      <c r="W79" s="152" t="s">
        <v>569</v>
      </c>
      <c r="X79" s="152" t="s">
        <v>569</v>
      </c>
    </row>
    <row r="80" spans="23:24" x14ac:dyDescent="0.2">
      <c r="W80" s="152" t="s">
        <v>570</v>
      </c>
      <c r="X80" s="152" t="s">
        <v>570</v>
      </c>
    </row>
    <row r="81" spans="23:24" x14ac:dyDescent="0.2">
      <c r="W81" s="152" t="s">
        <v>571</v>
      </c>
      <c r="X81" s="152" t="s">
        <v>571</v>
      </c>
    </row>
    <row r="82" spans="23:24" x14ac:dyDescent="0.2">
      <c r="W82" s="152" t="s">
        <v>572</v>
      </c>
      <c r="X82" s="152" t="s">
        <v>572</v>
      </c>
    </row>
    <row r="83" spans="23:24" x14ac:dyDescent="0.2">
      <c r="W83" s="152" t="s">
        <v>573</v>
      </c>
      <c r="X83" s="152" t="s">
        <v>573</v>
      </c>
    </row>
    <row r="84" spans="23:24" x14ac:dyDescent="0.2">
      <c r="W84" s="152" t="s">
        <v>574</v>
      </c>
      <c r="X84" s="152" t="s">
        <v>574</v>
      </c>
    </row>
    <row r="85" spans="23:24" x14ac:dyDescent="0.2">
      <c r="W85" s="152" t="s">
        <v>575</v>
      </c>
      <c r="X85" s="152" t="s">
        <v>575</v>
      </c>
    </row>
    <row r="86" spans="23:24" x14ac:dyDescent="0.2">
      <c r="W86" s="152" t="s">
        <v>576</v>
      </c>
      <c r="X86" s="152" t="s">
        <v>576</v>
      </c>
    </row>
    <row r="87" spans="23:24" x14ac:dyDescent="0.2">
      <c r="W87" s="152" t="s">
        <v>577</v>
      </c>
      <c r="X87" s="152" t="s">
        <v>577</v>
      </c>
    </row>
    <row r="88" spans="23:24" x14ac:dyDescent="0.2">
      <c r="W88" s="152" t="s">
        <v>578</v>
      </c>
      <c r="X88" s="152" t="s">
        <v>578</v>
      </c>
    </row>
    <row r="89" spans="23:24" x14ac:dyDescent="0.2">
      <c r="W89" s="152" t="s">
        <v>579</v>
      </c>
      <c r="X89" s="152" t="s">
        <v>579</v>
      </c>
    </row>
    <row r="90" spans="23:24" x14ac:dyDescent="0.2">
      <c r="W90" s="152" t="s">
        <v>580</v>
      </c>
      <c r="X90" s="152" t="s">
        <v>580</v>
      </c>
    </row>
    <row r="91" spans="23:24" x14ac:dyDescent="0.2">
      <c r="W91" s="152"/>
      <c r="X91" s="152"/>
    </row>
    <row r="92" spans="23:24" x14ac:dyDescent="0.2">
      <c r="W92" s="152"/>
      <c r="X92" s="152"/>
    </row>
    <row r="93" spans="23:24" x14ac:dyDescent="0.2">
      <c r="W93" s="152"/>
      <c r="X93" s="152"/>
    </row>
    <row r="94" spans="23:24" x14ac:dyDescent="0.2">
      <c r="W94" s="152"/>
      <c r="X94" s="152"/>
    </row>
    <row r="95" spans="23:24" x14ac:dyDescent="0.2">
      <c r="W95" s="152"/>
      <c r="X95" s="152"/>
    </row>
    <row r="96" spans="23:24" x14ac:dyDescent="0.2">
      <c r="W96" s="152"/>
      <c r="X96" s="152"/>
    </row>
    <row r="97" spans="23:24" x14ac:dyDescent="0.2">
      <c r="W97" s="152"/>
      <c r="X97" s="152"/>
    </row>
    <row r="98" spans="23:24" x14ac:dyDescent="0.2">
      <c r="W98" s="152"/>
      <c r="X98" s="152"/>
    </row>
    <row r="99" spans="23:24" x14ac:dyDescent="0.2">
      <c r="W99" s="152"/>
      <c r="X99" s="152"/>
    </row>
    <row r="100" spans="23:24" x14ac:dyDescent="0.2">
      <c r="W100" s="152"/>
      <c r="X100" s="152"/>
    </row>
    <row r="101" spans="23:24" x14ac:dyDescent="0.2">
      <c r="W101" s="152"/>
      <c r="X101" s="152"/>
    </row>
    <row r="102" spans="23:24" x14ac:dyDescent="0.2">
      <c r="W102" s="152"/>
      <c r="X102" s="152"/>
    </row>
    <row r="103" spans="23:24" x14ac:dyDescent="0.2">
      <c r="W103" s="152"/>
      <c r="X103" s="152"/>
    </row>
    <row r="104" spans="23:24" x14ac:dyDescent="0.2">
      <c r="W104" s="152"/>
      <c r="X104" s="152"/>
    </row>
    <row r="105" spans="23:24" x14ac:dyDescent="0.2">
      <c r="W105" s="152"/>
      <c r="X105" s="152"/>
    </row>
    <row r="106" spans="23:24" x14ac:dyDescent="0.2">
      <c r="W106" s="152"/>
      <c r="X106" s="152"/>
    </row>
    <row r="107" spans="23:24" x14ac:dyDescent="0.2">
      <c r="W107" s="152"/>
      <c r="X107" s="152"/>
    </row>
    <row r="108" spans="23:24" x14ac:dyDescent="0.2">
      <c r="W108" s="152"/>
      <c r="X108" s="152"/>
    </row>
    <row r="109" spans="23:24" x14ac:dyDescent="0.2">
      <c r="W109" s="152"/>
      <c r="X109" s="152"/>
    </row>
    <row r="110" spans="23:24" x14ac:dyDescent="0.2">
      <c r="W110" s="152"/>
      <c r="X110" s="152"/>
    </row>
    <row r="111" spans="23:24" x14ac:dyDescent="0.2">
      <c r="W111" s="152"/>
      <c r="X111" s="152"/>
    </row>
    <row r="112" spans="23:24" x14ac:dyDescent="0.2">
      <c r="W112" s="152"/>
      <c r="X112" s="152"/>
    </row>
    <row r="113" spans="23:24" x14ac:dyDescent="0.2">
      <c r="W113" s="152"/>
      <c r="X113" s="152"/>
    </row>
  </sheetData>
  <hyperlinks>
    <hyperlink ref="AH4" r:id="rId1" tooltip="OU Description" display="javascript:submitAction_win0(document.win0,'DIVISION$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3" sqref="A3"/>
    </sheetView>
  </sheetViews>
  <sheetFormatPr defaultRowHeight="15" x14ac:dyDescent="0.2"/>
  <cols>
    <col min="1" max="1" width="27" customWidth="1"/>
  </cols>
  <sheetData>
    <row r="1" spans="1:1" x14ac:dyDescent="0.2">
      <c r="A1" t="s">
        <v>283</v>
      </c>
    </row>
    <row r="2" spans="1:1" x14ac:dyDescent="0.2">
      <c r="A2" t="s">
        <v>284</v>
      </c>
    </row>
    <row r="3" spans="1:1" x14ac:dyDescent="0.2">
      <c r="A3" t="s">
        <v>285</v>
      </c>
    </row>
    <row r="4" spans="1:1" x14ac:dyDescent="0.2">
      <c r="A4" t="s">
        <v>286</v>
      </c>
    </row>
    <row r="5" spans="1:1" x14ac:dyDescent="0.2">
      <c r="A5" t="s">
        <v>287</v>
      </c>
    </row>
    <row r="6" spans="1:1" x14ac:dyDescent="0.2">
      <c r="A6" t="s">
        <v>288</v>
      </c>
    </row>
    <row r="7" spans="1:1" x14ac:dyDescent="0.2">
      <c r="A7" t="s">
        <v>289</v>
      </c>
    </row>
    <row r="8" spans="1:1" x14ac:dyDescent="0.2">
      <c r="A8" t="s">
        <v>290</v>
      </c>
    </row>
    <row r="9" spans="1:1" x14ac:dyDescent="0.2">
      <c r="A9" t="s">
        <v>291</v>
      </c>
    </row>
    <row r="11" spans="1:1" ht="15.75" x14ac:dyDescent="0.25">
      <c r="A11" s="1" t="s">
        <v>641</v>
      </c>
    </row>
    <row r="12" spans="1:1" x14ac:dyDescent="0.2">
      <c r="A12" t="s">
        <v>642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Dropdown!$AQ$2:$AQ$4</xm:f>
          </x14:formula1>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10" sqref="D10"/>
    </sheetView>
  </sheetViews>
  <sheetFormatPr defaultRowHeight="15" x14ac:dyDescent="0.2"/>
  <cols>
    <col min="2" max="2" width="9.88671875" bestFit="1" customWidth="1"/>
    <col min="3" max="3" width="18" customWidth="1"/>
    <col min="4" max="4" width="120.44140625" customWidth="1"/>
  </cols>
  <sheetData>
    <row r="1" spans="1:4" x14ac:dyDescent="0.2">
      <c r="A1" t="s">
        <v>304</v>
      </c>
      <c r="B1" t="s">
        <v>58</v>
      </c>
      <c r="C1" t="s">
        <v>305</v>
      </c>
      <c r="D1" t="s">
        <v>306</v>
      </c>
    </row>
    <row r="2" spans="1:4" ht="30" x14ac:dyDescent="0.2">
      <c r="A2" t="s">
        <v>307</v>
      </c>
      <c r="B2" s="143">
        <v>42832</v>
      </c>
      <c r="C2" t="s">
        <v>308</v>
      </c>
      <c r="D2" s="4" t="s">
        <v>665</v>
      </c>
    </row>
    <row r="3" spans="1:4" x14ac:dyDescent="0.2">
      <c r="A3" t="s">
        <v>309</v>
      </c>
      <c r="B3" s="143">
        <v>42835</v>
      </c>
      <c r="C3" t="s">
        <v>308</v>
      </c>
      <c r="D3" t="s">
        <v>668</v>
      </c>
    </row>
    <row r="4" spans="1:4" x14ac:dyDescent="0.2">
      <c r="A4" t="s">
        <v>310</v>
      </c>
      <c r="B4" s="143">
        <v>42838</v>
      </c>
      <c r="C4" t="s">
        <v>308</v>
      </c>
      <c r="D4" t="s">
        <v>669</v>
      </c>
    </row>
    <row r="5" spans="1:4" x14ac:dyDescent="0.2">
      <c r="A5" t="s">
        <v>666</v>
      </c>
      <c r="B5" s="143">
        <v>42872</v>
      </c>
      <c r="C5" t="s">
        <v>308</v>
      </c>
      <c r="D5" t="s">
        <v>667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7" workbookViewId="0">
      <selection activeCell="A32" sqref="A32"/>
    </sheetView>
  </sheetViews>
  <sheetFormatPr defaultRowHeight="15" x14ac:dyDescent="0.2"/>
  <cols>
    <col min="1" max="1" width="19.6640625" customWidth="1"/>
    <col min="2" max="2" width="10.77734375" customWidth="1"/>
    <col min="3" max="3" width="8.88671875" customWidth="1"/>
    <col min="4" max="4" width="3.109375" customWidth="1"/>
    <col min="5" max="5" width="18.88671875" customWidth="1"/>
    <col min="8" max="8" width="3.77734375" customWidth="1"/>
    <col min="12" max="12" width="3.109375" customWidth="1"/>
  </cols>
  <sheetData>
    <row r="1" spans="1:15" x14ac:dyDescent="0.2">
      <c r="A1" t="s">
        <v>42</v>
      </c>
    </row>
    <row r="2" spans="1:15" ht="76.5" customHeight="1" x14ac:dyDescent="0.25">
      <c r="A2" s="2" t="s">
        <v>32</v>
      </c>
      <c r="B2" s="3"/>
      <c r="C2" s="4" t="s">
        <v>37</v>
      </c>
      <c r="E2" s="14" t="s">
        <v>33</v>
      </c>
      <c r="F2" s="6"/>
      <c r="G2" s="4" t="s">
        <v>38</v>
      </c>
      <c r="H2" s="4"/>
      <c r="I2" s="13" t="s">
        <v>34</v>
      </c>
      <c r="J2" s="12"/>
      <c r="K2" s="4" t="s">
        <v>39</v>
      </c>
      <c r="M2" s="13" t="s">
        <v>35</v>
      </c>
      <c r="N2" s="7"/>
      <c r="O2" s="4" t="s">
        <v>40</v>
      </c>
    </row>
    <row r="3" spans="1:15" ht="15.75" x14ac:dyDescent="0.25">
      <c r="A3" s="1"/>
    </row>
    <row r="4" spans="1:15" ht="76.5" customHeight="1" x14ac:dyDescent="0.25">
      <c r="A4" s="14" t="s">
        <v>36</v>
      </c>
      <c r="B4" s="15"/>
      <c r="C4" s="4" t="s">
        <v>41</v>
      </c>
      <c r="E4" s="13" t="s">
        <v>671</v>
      </c>
      <c r="F4" s="46"/>
      <c r="G4" s="4" t="s">
        <v>116</v>
      </c>
    </row>
    <row r="5" spans="1:15" s="5" customFormat="1" ht="20.25" customHeight="1" x14ac:dyDescent="0.25">
      <c r="A5" s="16"/>
      <c r="C5" s="17"/>
    </row>
    <row r="6" spans="1:15" ht="15.75" x14ac:dyDescent="0.25">
      <c r="A6" s="1" t="s">
        <v>43</v>
      </c>
      <c r="B6" t="s">
        <v>4</v>
      </c>
    </row>
    <row r="7" spans="1:15" ht="15.75" x14ac:dyDescent="0.25">
      <c r="A7" s="1"/>
    </row>
    <row r="8" spans="1:15" ht="15.75" x14ac:dyDescent="0.25">
      <c r="A8" s="1" t="s">
        <v>5</v>
      </c>
      <c r="B8" t="s">
        <v>6</v>
      </c>
      <c r="C8" t="s">
        <v>103</v>
      </c>
    </row>
    <row r="9" spans="1:15" x14ac:dyDescent="0.2">
      <c r="B9" t="s">
        <v>7</v>
      </c>
      <c r="C9" t="s">
        <v>8</v>
      </c>
    </row>
    <row r="10" spans="1:15" x14ac:dyDescent="0.2">
      <c r="B10" t="s">
        <v>46</v>
      </c>
      <c r="C10" t="s">
        <v>9</v>
      </c>
    </row>
    <row r="11" spans="1:15" x14ac:dyDescent="0.2">
      <c r="B11" t="s">
        <v>44</v>
      </c>
      <c r="C11" t="s">
        <v>45</v>
      </c>
    </row>
    <row r="13" spans="1:15" ht="90.75" thickBot="1" x14ac:dyDescent="0.25">
      <c r="A13" s="23" t="s">
        <v>67</v>
      </c>
      <c r="B13" s="22" t="s">
        <v>68</v>
      </c>
      <c r="C13" s="21" t="s">
        <v>71</v>
      </c>
      <c r="D13" s="21"/>
    </row>
    <row r="14" spans="1:15" ht="60.75" thickBot="1" x14ac:dyDescent="0.25">
      <c r="B14" s="22" t="s">
        <v>69</v>
      </c>
      <c r="C14" s="21" t="s">
        <v>70</v>
      </c>
      <c r="D14" s="21"/>
      <c r="H14" s="363" t="s">
        <v>672</v>
      </c>
      <c r="I14" s="364"/>
      <c r="J14" s="364"/>
      <c r="K14" s="364"/>
      <c r="L14" s="364"/>
      <c r="M14" s="364"/>
      <c r="N14" s="365"/>
    </row>
    <row r="15" spans="1:15" x14ac:dyDescent="0.2">
      <c r="B15" s="22"/>
      <c r="C15" s="21"/>
      <c r="D15" s="21"/>
    </row>
    <row r="16" spans="1:15" ht="45.75" customHeight="1" x14ac:dyDescent="0.2">
      <c r="A16" s="210" t="s">
        <v>670</v>
      </c>
      <c r="B16" s="366" t="s">
        <v>639</v>
      </c>
      <c r="C16" s="366"/>
      <c r="D16" s="366"/>
      <c r="E16" s="366"/>
    </row>
    <row r="18" spans="1:11" ht="15.75" x14ac:dyDescent="0.25">
      <c r="A18" s="1" t="s">
        <v>162</v>
      </c>
      <c r="B18" t="s">
        <v>163</v>
      </c>
    </row>
    <row r="19" spans="1:11" ht="15.75" x14ac:dyDescent="0.25">
      <c r="A19" s="1"/>
    </row>
    <row r="20" spans="1:11" ht="78.75" customHeight="1" x14ac:dyDescent="0.2">
      <c r="A20" s="211" t="s">
        <v>636</v>
      </c>
      <c r="B20" s="367" t="s">
        <v>635</v>
      </c>
      <c r="C20" s="367"/>
      <c r="D20" s="367"/>
      <c r="E20" s="367"/>
      <c r="F20" s="367"/>
      <c r="G20" s="367"/>
      <c r="H20" s="367"/>
    </row>
    <row r="21" spans="1:11" ht="15.75" customHeight="1" x14ac:dyDescent="0.2">
      <c r="A21" s="211"/>
      <c r="B21" s="199"/>
      <c r="C21" s="199"/>
      <c r="D21" s="199"/>
      <c r="E21" s="199"/>
      <c r="F21" s="199"/>
      <c r="G21" s="199"/>
      <c r="H21" s="199"/>
    </row>
    <row r="22" spans="1:11" ht="122.25" customHeight="1" x14ac:dyDescent="0.2">
      <c r="A22" s="211" t="s">
        <v>634</v>
      </c>
      <c r="B22" s="367" t="s">
        <v>633</v>
      </c>
      <c r="C22" s="367"/>
      <c r="D22" s="367"/>
      <c r="E22" s="367"/>
      <c r="F22" s="367"/>
      <c r="G22" s="367"/>
      <c r="H22" s="367"/>
    </row>
    <row r="24" spans="1:11" ht="31.5" x14ac:dyDescent="0.25">
      <c r="A24" s="14" t="s">
        <v>637</v>
      </c>
      <c r="B24" t="s">
        <v>638</v>
      </c>
    </row>
    <row r="26" spans="1:11" ht="63" customHeight="1" x14ac:dyDescent="0.2">
      <c r="A26" s="23" t="s">
        <v>640</v>
      </c>
      <c r="B26" s="367" t="s">
        <v>293</v>
      </c>
      <c r="C26" s="367"/>
      <c r="D26" s="367"/>
      <c r="E26" s="367"/>
      <c r="F26" s="367" t="s">
        <v>292</v>
      </c>
      <c r="G26" s="367"/>
      <c r="H26" s="367"/>
      <c r="I26" s="367"/>
      <c r="J26" s="367"/>
      <c r="K26" s="367"/>
    </row>
    <row r="28" spans="1:11" ht="120.75" customHeight="1" x14ac:dyDescent="0.2">
      <c r="A28" s="136" t="s">
        <v>294</v>
      </c>
      <c r="B28" s="368" t="s">
        <v>295</v>
      </c>
      <c r="C28" s="368"/>
      <c r="D28" s="367" t="s">
        <v>296</v>
      </c>
      <c r="E28" s="367"/>
      <c r="F28" s="367"/>
      <c r="G28" s="367"/>
    </row>
    <row r="30" spans="1:11" ht="15.75" x14ac:dyDescent="0.25">
      <c r="A30" s="1" t="s">
        <v>631</v>
      </c>
      <c r="B30" t="s">
        <v>632</v>
      </c>
    </row>
    <row r="32" spans="1:11" ht="15.75" x14ac:dyDescent="0.25">
      <c r="A32" s="1" t="s">
        <v>673</v>
      </c>
      <c r="B32" t="s">
        <v>674</v>
      </c>
      <c r="E32" t="s">
        <v>675</v>
      </c>
    </row>
    <row r="33" spans="5:5" x14ac:dyDescent="0.2">
      <c r="E33" t="s">
        <v>676</v>
      </c>
    </row>
    <row r="34" spans="5:5" x14ac:dyDescent="0.2">
      <c r="E34" t="s">
        <v>677</v>
      </c>
    </row>
    <row r="35" spans="5:5" x14ac:dyDescent="0.2">
      <c r="E35" t="s">
        <v>678</v>
      </c>
    </row>
  </sheetData>
  <mergeCells count="8">
    <mergeCell ref="H14:N14"/>
    <mergeCell ref="B16:E16"/>
    <mergeCell ref="B26:E26"/>
    <mergeCell ref="F26:K26"/>
    <mergeCell ref="B28:C28"/>
    <mergeCell ref="D28:G28"/>
    <mergeCell ref="B22:H22"/>
    <mergeCell ref="B20:H2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Summary</vt:lpstr>
      <vt:lpstr>Finance &amp; Benefits</vt:lpstr>
      <vt:lpstr>Resource</vt:lpstr>
      <vt:lpstr>Approval &amp; Project Mileston</vt:lpstr>
      <vt:lpstr>Assurance Planning</vt:lpstr>
      <vt:lpstr>Dropdown</vt:lpstr>
      <vt:lpstr>GMPP</vt:lpstr>
      <vt:lpstr>VERSION</vt:lpstr>
      <vt:lpstr>DESIGN</vt:lpstr>
      <vt:lpstr>'Approval &amp; Project Mileston'!Concept</vt:lpstr>
      <vt:lpstr>'Approval &amp; Project Mileston'!Other</vt:lpstr>
      <vt:lpstr>'Approval &amp; Project Mileston'!Print_Area</vt:lpstr>
      <vt:lpstr>'Finance &amp; Benefits'!Print_Area</vt:lpstr>
      <vt:lpstr>Resource!Print_Area</vt:lpstr>
      <vt:lpstr>Summary!Print_Area</vt:lpstr>
      <vt:lpstr>Programme</vt:lpstr>
      <vt:lpstr>Project</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Jennings</dc:creator>
  <cp:lastModifiedBy>Standalone</cp:lastModifiedBy>
  <cp:lastPrinted>2017-05-18T15:06:43Z</cp:lastPrinted>
  <dcterms:created xsi:type="dcterms:W3CDTF">2017-04-07T09:25:27Z</dcterms:created>
  <dcterms:modified xsi:type="dcterms:W3CDTF">2017-06-05T14:22:49Z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e871181a-05b3-4141-961e-3e741c0867fb</vt:lpwstr>
  </property>
</Properties>
</file>