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OLantoC\Documents\Contact Center Modernization Research\"/>
    </mc:Choice>
  </mc:AlternateContent>
  <xr:revisionPtr revIDLastSave="0" documentId="13_ncr:1_{BBFB151A-7B1C-4313-94B1-45D87FEA85F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31" i="1"/>
  <c r="B130" i="1"/>
  <c r="B129" i="1"/>
  <c r="B128" i="1"/>
  <c r="B127" i="1"/>
  <c r="B126" i="1"/>
  <c r="B124" i="1"/>
  <c r="B123" i="1"/>
  <c r="B122" i="1"/>
  <c r="B121" i="1"/>
  <c r="B120" i="1"/>
  <c r="B119" i="1"/>
  <c r="B117" i="1"/>
  <c r="B116" i="1"/>
  <c r="B115" i="1"/>
  <c r="B114" i="1"/>
  <c r="B113" i="1"/>
  <c r="B112" i="1"/>
  <c r="B111" i="1"/>
  <c r="B110" i="1"/>
  <c r="B109" i="1"/>
  <c r="B108" i="1"/>
  <c r="B102" i="1"/>
  <c r="B101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3" i="1"/>
  <c r="B82" i="1"/>
  <c r="B81" i="1"/>
  <c r="B80" i="1"/>
  <c r="B79" i="1"/>
  <c r="B78" i="1"/>
  <c r="B77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<sst xmlns="http://schemas.openxmlformats.org/spreadsheetml/2006/main" count="123" uniqueCount="88">
  <si>
    <t>Contact Center Name</t>
  </si>
  <si>
    <t>Locations</t>
  </si>
  <si>
    <t>Number</t>
  </si>
  <si>
    <t>Channel</t>
  </si>
  <si>
    <t xml:space="preserve">Veterans Crisis Line </t>
  </si>
  <si>
    <t>1-800-273-8255</t>
  </si>
  <si>
    <t xml:space="preserve">Text
Confidential Chat
Call for those with hearing loss
</t>
  </si>
  <si>
    <t>Health Benefits Hotline</t>
  </si>
  <si>
    <t>1-877-222-VETS (8387)</t>
  </si>
  <si>
    <t>Phone</t>
  </si>
  <si>
    <t>Health Care Benefits App (10-10EZ)</t>
  </si>
  <si>
    <t>My HealtheVet Help Desk</t>
  </si>
  <si>
    <t>1-877-327-0022</t>
  </si>
  <si>
    <t>MyVA311</t>
  </si>
  <si>
    <t>1-844-698-2311</t>
  </si>
  <si>
    <t>Phone - IVR Tree</t>
  </si>
  <si>
    <t>eBenefits Technical Support</t>
  </si>
  <si>
    <t>1-800-983-0937</t>
  </si>
  <si>
    <t>VA Benefits Hotline</t>
  </si>
  <si>
    <t>1-800-827-1000</t>
  </si>
  <si>
    <t>Check Your Claim or Appeal Status</t>
  </si>
  <si>
    <t>File for disability compensation</t>
  </si>
  <si>
    <t>Apply for pension benefits
Form 21P-527EZ</t>
  </si>
  <si>
    <t>Apply for pre-need eligibility determination
Form 40-10007</t>
  </si>
  <si>
    <t>GI Bill Hotline</t>
  </si>
  <si>
    <t>1-888-GIBILL-1 (442-4551)</t>
  </si>
  <si>
    <t>Apply for education benefits under the National Call to Service program (22-1990N)</t>
  </si>
  <si>
    <t>Update your education benefits (22-1995)</t>
  </si>
  <si>
    <t>Apply to use transferred education benefits
(22-1990E)</t>
  </si>
  <si>
    <t>VA Form 22-5495</t>
  </si>
  <si>
    <t>All other VA life Insurance Programs</t>
  </si>
  <si>
    <t>1-800-669-8477</t>
  </si>
  <si>
    <t>National Cemetery Scheduling Office</t>
  </si>
  <si>
    <t>1-800-535-1117</t>
  </si>
  <si>
    <t>Headstones and Markers</t>
  </si>
  <si>
    <t>1-800-697-6947</t>
  </si>
  <si>
    <t>Ask a Question (IRIS)</t>
  </si>
  <si>
    <t>https://iris.custhelp.va.gov/app/ask?_ga=2.137219568.112619110.1554730987-995730552.1551127793</t>
  </si>
  <si>
    <t>Web form</t>
  </si>
  <si>
    <t>Find VA Locations</t>
  </si>
  <si>
    <t>https://www.va.gov/find-locations</t>
  </si>
  <si>
    <t>Online Tool</t>
  </si>
  <si>
    <t>If this form isn't working right for you, please call</t>
  </si>
  <si>
    <t>1-855-574-7286</t>
  </si>
  <si>
    <t>Update your Education Benefits
Form 22-5495</t>
  </si>
  <si>
    <t>Caregiver Support Line</t>
  </si>
  <si>
    <t>1-855-260-3274</t>
  </si>
  <si>
    <t>Denver Acquisition &amp; Logistics Center</t>
  </si>
  <si>
    <t>1-303-273-6200</t>
  </si>
  <si>
    <t>??</t>
  </si>
  <si>
    <t>1-877-771-VLER (8537)</t>
  </si>
  <si>
    <t>Medical Care for Volunteers Involved in Chemical and Biological Testing</t>
  </si>
  <si>
    <t>1-800-984-8523</t>
  </si>
  <si>
    <t>C-123 Hotline</t>
  </si>
  <si>
    <t>1-800-749-8387</t>
  </si>
  <si>
    <t>VA Special Issues Helpline</t>
  </si>
  <si>
    <t>877-827-3702</t>
  </si>
  <si>
    <t>CHAMPVA</t>
  </si>
  <si>
    <t>Foreign Medical Program office</t>
  </si>
  <si>
    <t>877-345-8159</t>
  </si>
  <si>
    <t>WAVE</t>
  </si>
  <si>
    <t>1-877-823-2378.</t>
  </si>
  <si>
    <t>Post 9/11 GIBill</t>
  </si>
  <si>
    <t>https://gibill.custhelp.va.gov/app/utils/login_form/redirect/ask</t>
  </si>
  <si>
    <t>Webform</t>
  </si>
  <si>
    <t>OSDBU Call Center</t>
  </si>
  <si>
    <t xml:space="preserve">1-866-584-2344 </t>
  </si>
  <si>
    <t>Specially Adapted Housing Staff Member</t>
  </si>
  <si>
    <t>1-877-827-3702</t>
  </si>
  <si>
    <t>The Office of Servicemembers’ Group Life Insurance</t>
  </si>
  <si>
    <t>1-800-419-1473</t>
  </si>
  <si>
    <t>Readjustment Counseling Service staff</t>
  </si>
  <si>
    <t>1-202-461-6530</t>
  </si>
  <si>
    <t>vetcenter.bereavement@va.gov</t>
  </si>
  <si>
    <t>email</t>
  </si>
  <si>
    <t>United States Navy Mortuary Affairs office</t>
  </si>
  <si>
    <t>1-866-787-0081</t>
  </si>
  <si>
    <t>Choice Program Contact Center</t>
  </si>
  <si>
    <t>1-866-606-8198</t>
  </si>
  <si>
    <t>Students Outside the U.S.</t>
  </si>
  <si>
    <t>001-918-781-5678</t>
  </si>
  <si>
    <t>Support for Current Pension Beneficiaries</t>
  </si>
  <si>
    <t>1-877-294-6380</t>
  </si>
  <si>
    <t>National Call Center for Homeless Veterans</t>
  </si>
  <si>
    <t>1-877-4AID-VET (424-3838)</t>
  </si>
  <si>
    <t>Support for SGLI or VGLI</t>
  </si>
  <si>
    <t>VA Form 21-526EZ (Application for Disability Compensation and Related Compensation Benefits)</t>
  </si>
  <si>
    <t>800-733-8387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</si>
</sst>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323A45"/>
      <name val="Bitter"/>
    </font>
    <font>
      <u/>
      <sz val="10"/>
      <color rgb="FF0000FF"/>
      <name val="Arial"/>
    </font>
    <font>
      <u/>
      <sz val="10"/>
      <color rgb="FF0000FF"/>
      <name val="Arial"/>
    </font>
    <font>
      <u/>
      <sz val="12"/>
      <color rgb="FF323A45"/>
      <name val="&quot;Source Sans Pro&quot;"/>
    </font>
    <font>
      <sz val="10"/>
      <color rgb="FF323A45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4" fillId="2" borderId="0" xfId="0" applyFont="1" applyFill="1" applyAlignme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bill.custhelp.va.gov/app/utils/login_form/redirect/ask" TargetMode="External"/><Relationship Id="rId2" Type="http://schemas.openxmlformats.org/officeDocument/2006/relationships/hyperlink" Target="https://www.va.gov/find-locations" TargetMode="External"/><Relationship Id="rId1" Type="http://schemas.openxmlformats.org/officeDocument/2006/relationships/hyperlink" Target="https://iris.custhelp.va.gov/app/ask?_ga=2.137219568.112619110.1554730987-995730552.1551127793" TargetMode="External"/><Relationship Id="rId4" Type="http://schemas.openxmlformats.org/officeDocument/2006/relationships/hyperlink" Target="https://www.va.gov/disability/file-disability-claim-form-21-526ez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53"/>
  <sheetViews>
    <sheetView tabSelected="1" topLeftCell="A110" workbookViewId="0">
      <selection activeCell="B121" sqref="B121"/>
    </sheetView>
  </sheetViews>
  <sheetFormatPr defaultColWidth="14.42578125" defaultRowHeight="15.75" customHeight="1"/>
  <cols>
    <col min="1" max="1" width="40.5703125" customWidth="1"/>
    <col min="2" max="2" width="60.5703125" bestFit="1" customWidth="1"/>
    <col min="3" max="3" width="28.42578125" customWidth="1"/>
    <col min="4" max="4" width="26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4</v>
      </c>
      <c r="B2" s="4" t="str">
        <f>HYPERLINK("https://www.va.gov/","Contact Us/Homepage")</f>
        <v>Contact Us/Homepage</v>
      </c>
      <c r="C2" s="3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8" t="s">
        <v>7</v>
      </c>
      <c r="B3" s="4" t="str">
        <f>HYPERLINK("https://www.va.gov/health-care/","Health")</f>
        <v>Health</v>
      </c>
      <c r="C3" s="20" t="s">
        <v>8</v>
      </c>
      <c r="D3" s="18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9"/>
      <c r="B4" s="7" t="s">
        <v>10</v>
      </c>
      <c r="C4" s="19"/>
      <c r="D4" s="1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9"/>
      <c r="B5" s="4" t="str">
        <f>HYPERLINK("https://www.va.gov/health-care/about-va-health-benefits/","About VA Health Benefits")</f>
        <v>About VA Health Benefits</v>
      </c>
      <c r="C5" s="19"/>
      <c r="D5" s="1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9"/>
      <c r="B6" s="4" t="str">
        <f>HYPERLINK("https://www.va.gov/health-care/about-va-health-benefits/where-you-go-for-care/","Where You'll Go For Care")</f>
        <v>Where You'll Go For Care</v>
      </c>
      <c r="C6" s="19"/>
      <c r="D6" s="1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9"/>
      <c r="B7" s="4" t="str">
        <f>HYPERLINK("https://www.va.gov/health-care/about-va-health-benefits/long-term-care/","VA Nursing Homes, Assisted Living, And Home Health Care")</f>
        <v>VA Nursing Homes, Assisted Living, And Home Health Care</v>
      </c>
      <c r="C7" s="19"/>
      <c r="D7" s="1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9"/>
      <c r="B8" s="4" t="str">
        <f>HYPERLINK("https://www.va.gov/health-care/eligibility/","Eligibility For VA Health Care")</f>
        <v>Eligibility For VA Health Care</v>
      </c>
      <c r="C8" s="19"/>
      <c r="D8" s="1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9"/>
      <c r="B9" s="4" t="str">
        <f>HYPERLINK("https://www.va.gov/health-care/how-to-apply/","How to Apply")</f>
        <v>How to Apply</v>
      </c>
      <c r="C9" s="19"/>
      <c r="D9" s="1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9"/>
      <c r="B10" s="4" t="str">
        <f>HYPERLINK("https://www.va.gov/health-care/after-you-apply/","After You Apply")</f>
        <v>After You Apply</v>
      </c>
      <c r="C10" s="19"/>
      <c r="D10" s="1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9"/>
      <c r="B11" s="4" t="str">
        <f>HYPERLINK("https://www.va.gov/health-care/family-caregiver-benefits/comprehensive-assistance/","The Program of Comprehensive Assistance for Family Caregivers")</f>
        <v>The Program of Comprehensive Assistance for Family Caregivers</v>
      </c>
      <c r="C11" s="19"/>
      <c r="D11" s="1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9"/>
      <c r="B12" s="4" t="str">
        <f>HYPERLINK("https://www.va.gov/burials-memorials/pre-need-eligibility/","Pre-need Eligibility Determination for Burial in a VA National Cemetery")</f>
        <v>Pre-need Eligibility Determination for Burial in a VA National Cemetery</v>
      </c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9"/>
      <c r="B13" s="4" t="str">
        <f>HYPERLINK("https://www.va.gov/health-care/health-needs-conditions/","Health Needs and Conditions")</f>
        <v>Health Needs and Conditions</v>
      </c>
      <c r="C13" s="19"/>
      <c r="D13" s="1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9"/>
      <c r="B14" s="4" t="str">
        <f>HYPERLINK("https://www.va.gov/burials-memorials/pre-need-eligibility/after-you-apply/","After You Apply for a Pre-need Eligibility Determination")</f>
        <v>After You Apply for a Pre-need Eligibility Determination</v>
      </c>
      <c r="C14" s="19"/>
      <c r="D14" s="1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8" t="s">
        <v>11</v>
      </c>
      <c r="B15" s="4" t="str">
        <f>HYPERLINK("https://www.va.gov/health-care/","Health")</f>
        <v>Health</v>
      </c>
      <c r="C15" s="20" t="s">
        <v>12</v>
      </c>
      <c r="D15" s="18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9"/>
      <c r="B16" s="4" t="str">
        <f>HYPERLINK("https://www.va.gov/records/","Records")</f>
        <v>Records</v>
      </c>
      <c r="C16" s="19"/>
      <c r="D16" s="1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9"/>
      <c r="B17" s="4" t="str">
        <f>HYPERLINK("https://www.va.gov/health-care/refill-track-prescriptions/","VA Prescription Refill And Tracking")</f>
        <v>VA Prescription Refill And Tracking</v>
      </c>
      <c r="C17" s="19"/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9"/>
      <c r="B18" s="4" t="str">
        <f>HYPERLINK("https://www.va.gov/health-care/secure-messaging/","VA Secure Messaging")</f>
        <v>VA Secure Messaging</v>
      </c>
      <c r="C18" s="19"/>
      <c r="D18" s="1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9"/>
      <c r="B19" s="4" t="str">
        <f>HYPERLINK("https://www.va.gov/health-care/schedule-view-va-appointments/","Schedule And View VA Appointments Online")</f>
        <v>Schedule And View VA Appointments Online</v>
      </c>
      <c r="C19" s="19"/>
      <c r="D19" s="1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9"/>
      <c r="B20" s="17" t="str">
        <f>HYPERLINK("https://www.va.gov/health-care/view-test-and-lab-results/","View Your VA Lab And Test Results Online")</f>
        <v>View Your VA Lab And Test Results Online</v>
      </c>
      <c r="C20" s="19"/>
      <c r="D20" s="1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9"/>
      <c r="B21" s="4" t="str">
        <f>HYPERLINK("https://www.va.gov/health-care/get-medical-records/","Get Your VA Medical Records Online")</f>
        <v>Get Your VA Medical Records Online</v>
      </c>
      <c r="C21" s="19"/>
      <c r="D21" s="1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8" t="s">
        <v>13</v>
      </c>
      <c r="B22" s="4" t="str">
        <f>HYPERLINK("https://www.va.gov/","Contact Us/Homepage")</f>
        <v>Contact Us/Homepage</v>
      </c>
      <c r="C22" s="20" t="s">
        <v>14</v>
      </c>
      <c r="D22" s="18" t="s">
        <v>15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19"/>
      <c r="B23" s="4" t="str">
        <f>HYPERLINK("https://www.va.gov/health-care/","Health")</f>
        <v>Health</v>
      </c>
      <c r="C23" s="19"/>
      <c r="D23" s="1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19"/>
      <c r="B24" s="4" t="str">
        <f>HYPERLINK("https://www.va.gov/disability/","Disability")</f>
        <v>Disability</v>
      </c>
      <c r="C24" s="19"/>
      <c r="D24" s="1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19"/>
      <c r="B25" s="4" t="str">
        <f>HYPERLINK("https://www.va.gov/education/","Education")</f>
        <v>Education</v>
      </c>
      <c r="C25" s="19"/>
      <c r="D25" s="1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19"/>
      <c r="B26" s="4" t="str">
        <f>HYPERLINK("https://www.va.gov/careers-employment/","Career and Employment")</f>
        <v>Career and Employment</v>
      </c>
      <c r="C26" s="19"/>
      <c r="D26" s="1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19"/>
      <c r="B27" s="4" t="str">
        <f>HYPERLINK("https://www.va.gov/pension/","Pension")</f>
        <v>Pension</v>
      </c>
      <c r="C27" s="19"/>
      <c r="D27" s="1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19"/>
      <c r="B28" s="4" t="str">
        <f>HYPERLINK("https://www.va.gov/housing-assistance/","Housing Assistance")</f>
        <v>Housing Assistance</v>
      </c>
      <c r="C28" s="19"/>
      <c r="D28" s="1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19"/>
      <c r="B29" s="4" t="str">
        <f>HYPERLINK("https://www.va.gov/life-insurance/","Life insurance")</f>
        <v>Life insurance</v>
      </c>
      <c r="C29" s="19"/>
      <c r="D29" s="1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19"/>
      <c r="B30" s="4" t="str">
        <f>HYPERLINK("https://www.va.gov/burials-memorials/","Burials and Memorials")</f>
        <v>Burials and Memorials</v>
      </c>
      <c r="C30" s="19"/>
      <c r="D30" s="1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19"/>
      <c r="B31" s="4" t="str">
        <f>HYPERLINK("https://www.va.gov/records/","Records")</f>
        <v>Records</v>
      </c>
      <c r="C31" s="19"/>
      <c r="D31" s="1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19"/>
      <c r="B32" s="4" t="str">
        <f>HYPERLINK("https://www.va.gov/service-member-benefits/","VA benefits for service members")</f>
        <v>VA benefits for service members</v>
      </c>
      <c r="C32" s="19"/>
      <c r="D32" s="1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19"/>
      <c r="B33" s="4" t="str">
        <f>HYPERLINK("https://www.va.gov/family-member-benefits/","Family Member Benefits")</f>
        <v>Family Member Benefits</v>
      </c>
      <c r="C33" s="19"/>
      <c r="D33" s="1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19"/>
      <c r="B34" s="4" t="str">
        <f>HYPERLINK("https://www.va.gov/records/download-va-letters/","Download VA Benefit Letters")</f>
        <v>Download VA Benefit Letters</v>
      </c>
      <c r="C34" s="19"/>
      <c r="D34" s="1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18" t="s">
        <v>16</v>
      </c>
      <c r="B35" s="4" t="str">
        <f>HYPERLINK("https://www.va.gov/health-care/","Health")</f>
        <v>Health</v>
      </c>
      <c r="C35" s="20" t="s">
        <v>17</v>
      </c>
      <c r="D35" s="18" t="s">
        <v>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19"/>
      <c r="B36" s="4" t="str">
        <f>HYPERLINK("https://www.va.gov/disability/","Disability")</f>
        <v>Disability</v>
      </c>
      <c r="C36" s="19"/>
      <c r="D36" s="1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19"/>
      <c r="B37" s="4" t="str">
        <f>HYPERLINK("https://www.va.gov/education/","Education")</f>
        <v>Education</v>
      </c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19"/>
      <c r="B38" s="4" t="str">
        <f>HYPERLINK("https://www.va.gov/careers-employment/","Career and Employment")</f>
        <v>Career and Employment</v>
      </c>
      <c r="C38" s="19"/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19"/>
      <c r="B39" s="4" t="str">
        <f>HYPERLINK("https://www.va.gov/pension/","Pension")</f>
        <v>Pension</v>
      </c>
      <c r="C39" s="19"/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19"/>
      <c r="B40" s="4" t="str">
        <f>HYPERLINK("https://www.va.gov/housing-assistance/","Housing Assistance")</f>
        <v>Housing Assistance</v>
      </c>
      <c r="C40" s="19"/>
      <c r="D40" s="1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19"/>
      <c r="B41" s="4" t="str">
        <f>HYPERLINK("https://www.va.gov/records/","Records")</f>
        <v>Records</v>
      </c>
      <c r="C41" s="19"/>
      <c r="D41" s="1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19"/>
      <c r="B42" s="4" t="str">
        <f>HYPERLINK("https://www.va.gov/health-care/get-medical-records/","Get Your VA Medical Records Online")</f>
        <v>Get Your VA Medical Records Online</v>
      </c>
      <c r="C42" s="19"/>
      <c r="D42" s="1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18" t="s">
        <v>18</v>
      </c>
      <c r="B43" s="4" t="str">
        <f>HYPERLINK("https://www.va.gov/disability/","Disability")</f>
        <v>Disability</v>
      </c>
      <c r="C43" s="20" t="s">
        <v>19</v>
      </c>
      <c r="D43" s="18" t="s">
        <v>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18"/>
      <c r="B44" s="4" t="str">
        <f>HYPERLINK("https://www.va.gov/education/","Education")</f>
        <v>Education</v>
      </c>
      <c r="C44" s="20"/>
      <c r="D44" s="1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18"/>
      <c r="B45" s="4" t="str">
        <f>HYPERLINK("https://www.va.gov/careers-employment/","Career and Employment")</f>
        <v>Career and Employment</v>
      </c>
      <c r="C45" s="20"/>
      <c r="D45" s="1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18"/>
      <c r="B46" s="4" t="str">
        <f>HYPERLINK("https://www.va.gov/pension/","Pension")</f>
        <v>Pension</v>
      </c>
      <c r="C46" s="20"/>
      <c r="D46" s="1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18"/>
      <c r="B47" s="4" t="str">
        <f>HYPERLINK("https://www.va.gov/housing-assistance/","Housing Assistance")</f>
        <v>Housing Assistance</v>
      </c>
      <c r="C47" s="20"/>
      <c r="D47" s="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18"/>
      <c r="B48" s="4" t="str">
        <f>HYPERLINK("https://www.va.gov/burials-memorials/","Burials and Memorials")</f>
        <v>Burials and Memorials</v>
      </c>
      <c r="C48" s="20"/>
      <c r="D48" s="1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18"/>
      <c r="B49" s="4" t="str">
        <f>HYPERLINK("https://www.va.gov/records/","Records")</f>
        <v>Records</v>
      </c>
      <c r="C49" s="20"/>
      <c r="D49" s="1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18"/>
      <c r="B50" s="7" t="s">
        <v>20</v>
      </c>
      <c r="C50" s="20"/>
      <c r="D50" s="1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18"/>
      <c r="B51" s="17" t="s">
        <v>21</v>
      </c>
      <c r="C51" s="20"/>
      <c r="D51" s="1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18"/>
      <c r="B52" s="4" t="str">
        <f>HYPERLINK("https://www.va.gov/va-payment-history/","View Your VA Payment History")</f>
        <v>View Your VA Payment History</v>
      </c>
      <c r="C52" s="20"/>
      <c r="D52" s="1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18"/>
      <c r="B53" s="4" t="str">
        <f>HYPERLINK("https://www.va.gov/disability/eligibility/hazardous-materials-exposure/agent-orange/navy-coast-guard-ships-vietnam/","Agent Orange Exposure on U.S. Navy or Coast Guard Ships")</f>
        <v>Agent Orange Exposure on U.S. Navy or Coast Guard Ships</v>
      </c>
      <c r="C53" s="20"/>
      <c r="D53" s="1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18"/>
      <c r="B54" s="4" t="str">
        <f>HYPERLINK("https://www.va.gov/disability/how-to-file-claim/","How to File a VA Disability Claim")</f>
        <v>How to File a VA Disability Claim</v>
      </c>
      <c r="C54" s="20"/>
      <c r="D54" s="1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18"/>
      <c r="B55" s="4" t="str">
        <f>HYPERLINK("https://www.va.gov/change-direct-deposit-and-contact-information/","Change Your VA Direct Deposit and Contact Information")</f>
        <v>Change Your VA Direct Deposit and Contact Information</v>
      </c>
      <c r="C55" s="20"/>
      <c r="D55" s="1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18"/>
      <c r="B56" s="4" t="str">
        <f>HYPERLINK("https://www.va.gov/pension/application/527EZ/introduction","Apply for Veterans pension benefits")</f>
        <v>Apply for Veterans pension benefits</v>
      </c>
      <c r="C56" s="20"/>
      <c r="D56" s="1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18"/>
      <c r="B57" s="4" t="str">
        <f>HYPERLINK("https://www.va.gov/housing-assistance/disability-housing-grants/how-to-apply/","How to Apply for a Specially Adapted Housing (SAH) Grant")</f>
        <v>How to Apply for a Specially Adapted Housing (SAH) Grant</v>
      </c>
      <c r="C57" s="20"/>
      <c r="D57" s="1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18"/>
      <c r="B58" s="4" t="str">
        <f>HYPERLINK("https://www.va.gov/burials-and-memorials/pre-need/form-10007-apply-for-eligibility/introduction","Apply for pre-need eligibility determination")</f>
        <v>Apply for pre-need eligibility determination</v>
      </c>
      <c r="C58" s="20"/>
      <c r="D58" s="1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18"/>
      <c r="B59" s="8" t="str">
        <f>HYPERLINK("https://www.va.gov/burials-memorials/veterans-burial-allowance/","How to Apply for a Veterans Burial Allowance")</f>
        <v>How to Apply for a Veterans Burial Allowance</v>
      </c>
      <c r="C59" s="20"/>
      <c r="D59" s="1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18"/>
      <c r="B60" s="4" t="str">
        <f>HYPERLINK("https://www.va.gov/burials-and-memorials/application/530/introduction","Apply for Burial Benefits")</f>
        <v>Apply for Burial Benefits</v>
      </c>
      <c r="C60" s="20"/>
      <c r="D60" s="1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18"/>
      <c r="B61" s="4" t="str">
        <f>HYPERLINK("https://www.va.gov/burials-memorials/memorial-items/burial-flags/","Request a Burial Flag to Honor a Veteran or Reservist")</f>
        <v>Request a Burial Flag to Honor a Veteran or Reservist</v>
      </c>
      <c r="C61" s="20"/>
      <c r="D61" s="1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>
      <c r="A62" s="18"/>
      <c r="B62" s="7" t="s">
        <v>22</v>
      </c>
      <c r="C62" s="20"/>
      <c r="D62" s="1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>
      <c r="A63" s="18"/>
      <c r="B63" s="7" t="s">
        <v>23</v>
      </c>
      <c r="C63" s="20"/>
      <c r="D63" s="1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15" customFormat="1" ht="25.5">
      <c r="A64" s="18"/>
      <c r="B64" s="16" t="s">
        <v>86</v>
      </c>
      <c r="C64" s="20"/>
      <c r="D64" s="18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>
      <c r="A65" s="18" t="s">
        <v>24</v>
      </c>
      <c r="B65" s="4" t="str">
        <f>HYPERLINK("https://www.va.gov/education/","Education")</f>
        <v>Education</v>
      </c>
      <c r="C65" s="20" t="s">
        <v>25</v>
      </c>
      <c r="D65" s="18" t="s">
        <v>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19"/>
      <c r="B66" s="4" t="str">
        <f>HYPERLINK("https://www.va.gov/change-address/","Change your address on file with VA")</f>
        <v>Change your address on file with VA</v>
      </c>
      <c r="C66" s="19"/>
      <c r="D66" s="1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19"/>
      <c r="B67" s="4" t="str">
        <f>HYPERLINK("https://www.va.gov/va-payment-history/","View Your VA Payment History")</f>
        <v>View Your VA Payment History</v>
      </c>
      <c r="C67" s="19"/>
      <c r="D67" s="1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19"/>
      <c r="B68" s="4" t="str">
        <f>HYPERLINK("https://www.va.gov/education/about-gi-bill-benefits/montgomery-selected-reserve/","Montgomery GI Bill Selected Reserve")</f>
        <v>Montgomery GI Bill Selected Reserve</v>
      </c>
      <c r="C68" s="19"/>
      <c r="D68" s="1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19"/>
      <c r="B69" s="4" t="str">
        <f>HYPERLINK("https://www.va.gov/education/how-to-apply/","How to Apply for the GI Bill and Other Education Benefits")</f>
        <v>How to Apply for the GI Bill and Other Education Benefits</v>
      </c>
      <c r="C69" s="19"/>
      <c r="D69" s="1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19"/>
      <c r="B70" s="4" t="str">
        <f>HYPERLINK("https://www.va.gov/education/other-va-education-benefits/reap/","Reserve Educational Assistance Program (REAP)")</f>
        <v>Reserve Educational Assistance Program (REAP)</v>
      </c>
      <c r="C70" s="19"/>
      <c r="D70" s="1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19"/>
      <c r="B71" s="4" t="str">
        <f>HYPERLINK("https://www.va.gov/education/other-va-education-benefits/veap/","Veterans’ Educational Assistance Program (VEAP)")</f>
        <v>Veterans’ Educational Assistance Program (VEAP)</v>
      </c>
      <c r="C71" s="19"/>
      <c r="D71" s="1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19"/>
      <c r="B72" s="4" t="str">
        <f>HYPERLINK("https://www.va.gov/education/submit-school-feedback/introduction","GI Bill® School Feedback Tool")</f>
        <v>GI Bill® School Feedback Tool</v>
      </c>
      <c r="C72" s="19"/>
      <c r="D72" s="1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>
      <c r="A73" s="19"/>
      <c r="B73" s="7" t="s">
        <v>26</v>
      </c>
      <c r="C73" s="19"/>
      <c r="D73" s="1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19"/>
      <c r="B74" s="7" t="s">
        <v>27</v>
      </c>
      <c r="C74" s="19"/>
      <c r="D74" s="1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>
      <c r="A75" s="19"/>
      <c r="B75" s="7" t="s">
        <v>28</v>
      </c>
      <c r="C75" s="19"/>
      <c r="D75" s="1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19"/>
      <c r="B76" s="7" t="s">
        <v>29</v>
      </c>
      <c r="C76" s="19"/>
      <c r="D76" s="1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0" t="s">
        <v>30</v>
      </c>
      <c r="B77" s="4" t="str">
        <f>HYPERLINK("https://www.va.gov/life-insurance/","Life insurance")</f>
        <v>Life insurance</v>
      </c>
      <c r="C77" s="20" t="s">
        <v>31</v>
      </c>
      <c r="D77" s="18" t="s">
        <v>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19"/>
      <c r="B78" s="4" t="str">
        <f>HYPERLINK("https://www.va.gov/change-address/","Change your address on file with VA")</f>
        <v>Change your address on file with VA</v>
      </c>
      <c r="C78" s="19"/>
      <c r="D78" s="1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18" t="s">
        <v>32</v>
      </c>
      <c r="B79" s="4" t="str">
        <f>HYPERLINK("https://www.va.gov/burials-memorials/","Burials and Memorials")</f>
        <v>Burials and Memorials</v>
      </c>
      <c r="C79" s="20" t="s">
        <v>33</v>
      </c>
      <c r="D79" s="18" t="s">
        <v>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19"/>
      <c r="B80" s="4" t="str">
        <f>HYPERLINK("https://www.va.gov/burials-and-memorials/pre-need/form-10007-apply-for-eligibility/introduction","Apply for pre-need eligibility determination")</f>
        <v>Apply for pre-need eligibility determination</v>
      </c>
      <c r="C80" s="19"/>
      <c r="D80" s="1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19"/>
      <c r="B81" s="4" t="str">
        <f>HYPERLINK("https://www.va.gov/burials-memorials/pre-need-eligibility/after-you-apply/","After You Apply for a Pre-need Eligibility Determination")</f>
        <v>After You Apply for a Pre-need Eligibility Determination</v>
      </c>
      <c r="C81" s="19"/>
      <c r="D81" s="1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19"/>
      <c r="B82" s="4" t="str">
        <f>HYPERLINK("https://www.va.gov/burials-memorials/plan-a-burial/","Plan a Burial for a Veteran, Spouse, or Dependent Family Member")</f>
        <v>Plan a Burial for a Veteran, Spouse, or Dependent Family Member</v>
      </c>
      <c r="C82" s="19"/>
      <c r="D82" s="1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19"/>
      <c r="B83" s="4" t="str">
        <f>HYPERLINK("https://www.va.gov/records/get-military-service-records/","Request Your Military Service Records (including DD214)")</f>
        <v>Request Your Military Service Records (including DD214)</v>
      </c>
      <c r="C83" s="19"/>
      <c r="D83" s="1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>
      <c r="A84" s="19"/>
      <c r="B84" s="7" t="s">
        <v>23</v>
      </c>
      <c r="C84" s="19"/>
      <c r="D84" s="1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18" t="s">
        <v>34</v>
      </c>
      <c r="B85" s="4" t="str">
        <f>HYPERLINK("https://www.va.gov/burials-memorials/","Burials and Memorials")</f>
        <v>Burials and Memorials</v>
      </c>
      <c r="C85" s="20" t="s">
        <v>35</v>
      </c>
      <c r="D85" s="18" t="s">
        <v>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19"/>
      <c r="B86" s="4" t="str">
        <f>HYPERLINK("https://www.va.gov/burials-memorials/memorial-items/headstones-markers-medallions/","Request Veterans Headstones, Grave Markers, and Medallions")</f>
        <v>Request Veterans Headstones, Grave Markers, and Medallions</v>
      </c>
      <c r="C86" s="19"/>
      <c r="D86" s="1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18" t="s">
        <v>36</v>
      </c>
      <c r="B87" s="4" t="str">
        <f>HYPERLINK("https://www.va.gov/","Contact Us/Homepage")</f>
        <v>Contact Us/Homepage</v>
      </c>
      <c r="C87" s="21" t="s">
        <v>37</v>
      </c>
      <c r="D87" s="18" t="s">
        <v>38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19"/>
      <c r="B88" s="4" t="str">
        <f>HYPERLINK("https://www.va.gov/health-care/","Health")</f>
        <v>Health</v>
      </c>
      <c r="C88" s="19"/>
      <c r="D88" s="1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19"/>
      <c r="B89" s="4" t="str">
        <f>HYPERLINK("https://www.va.gov/disability/","Disability")</f>
        <v>Disability</v>
      </c>
      <c r="C89" s="19"/>
      <c r="D89" s="1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19"/>
      <c r="B90" s="4" t="str">
        <f>HYPERLINK("https://www.va.gov/education/","Education")</f>
        <v>Education</v>
      </c>
      <c r="C90" s="19"/>
      <c r="D90" s="1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19"/>
      <c r="B91" s="4" t="str">
        <f>HYPERLINK("https://www.va.gov/careers-employment/","Career and Employment")</f>
        <v>Career and Employment</v>
      </c>
      <c r="C91" s="19"/>
      <c r="D91" s="1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19"/>
      <c r="B92" s="4" t="str">
        <f>HYPERLINK("https://www.va.gov/pension/","Pension")</f>
        <v>Pension</v>
      </c>
      <c r="C92" s="19"/>
      <c r="D92" s="1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19"/>
      <c r="B93" s="4" t="str">
        <f>HYPERLINK("https://www.va.gov/housing-assistance/","Housing Assistance")</f>
        <v>Housing Assistance</v>
      </c>
      <c r="C93" s="19"/>
      <c r="D93" s="1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19"/>
      <c r="B94" s="4" t="str">
        <f>HYPERLINK("https://www.va.gov/life-insurance/","Life insurance")</f>
        <v>Life insurance</v>
      </c>
      <c r="C94" s="19"/>
      <c r="D94" s="1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19"/>
      <c r="B95" s="4" t="str">
        <f>HYPERLINK("https://www.va.gov/burials-memorials/","Burials and Memorials")</f>
        <v>Burials and Memorials</v>
      </c>
      <c r="C95" s="19"/>
      <c r="D95" s="1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19"/>
      <c r="B96" s="4" t="str">
        <f>HYPERLINK("https://www.va.gov/records/","Records")</f>
        <v>Records</v>
      </c>
      <c r="C96" s="19"/>
      <c r="D96" s="1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19"/>
      <c r="B97" s="4" t="str">
        <f>HYPERLINK("https://www.va.gov/service-member-benefits/","VA benefits for service members")</f>
        <v>VA benefits for service members</v>
      </c>
      <c r="C97" s="19"/>
      <c r="D97" s="1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19"/>
      <c r="B98" s="4" t="str">
        <f>HYPERLINK("https://www.va.gov/family-member-benefits/","Family Member Benefits")</f>
        <v>Family Member Benefits</v>
      </c>
      <c r="C98" s="19"/>
      <c r="D98" s="1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5" t="s">
        <v>39</v>
      </c>
      <c r="B99" s="4" t="str">
        <f>HYPERLINK("https://www.va.gov/","Contact Us/Homepage")</f>
        <v>Contact Us/Homepage</v>
      </c>
      <c r="C99" s="9" t="s">
        <v>40</v>
      </c>
      <c r="D99" s="5" t="s">
        <v>41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18" t="s">
        <v>42</v>
      </c>
      <c r="B100" s="7" t="s">
        <v>10</v>
      </c>
      <c r="C100" s="18" t="s">
        <v>43</v>
      </c>
      <c r="D100" s="18" t="s">
        <v>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19"/>
      <c r="B101" s="4" t="str">
        <f>HYPERLINK("https://www.va.gov/education/gi-bill/post-9-11/ch-33-benefit/","Post-9/11 GI Bill Statement of Benefits")</f>
        <v>Post-9/11 GI Bill Statement of Benefits</v>
      </c>
      <c r="C101" s="19"/>
      <c r="D101" s="1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19"/>
      <c r="B102" s="4" t="str">
        <f>HYPERLINK("https://www.va.gov/education/submit-school-feedback/introduction","GI Bill® School Feedback Tool")</f>
        <v>GI Bill® School Feedback Tool</v>
      </c>
      <c r="C102" s="19"/>
      <c r="D102" s="1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>
      <c r="A103" s="19"/>
      <c r="B103" s="7" t="s">
        <v>44</v>
      </c>
      <c r="C103" s="19"/>
      <c r="D103" s="1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>
      <c r="A104" s="19"/>
      <c r="B104" s="7" t="s">
        <v>26</v>
      </c>
      <c r="C104" s="19"/>
      <c r="D104" s="1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19"/>
      <c r="B105" s="7" t="s">
        <v>27</v>
      </c>
      <c r="C105" s="19"/>
      <c r="D105" s="1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>
      <c r="A106" s="19"/>
      <c r="B106" s="7" t="s">
        <v>28</v>
      </c>
      <c r="C106" s="19"/>
      <c r="D106" s="1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19"/>
      <c r="B107" s="7" t="s">
        <v>29</v>
      </c>
      <c r="C107" s="19"/>
      <c r="D107" s="1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5" t="s">
        <v>45</v>
      </c>
      <c r="B108" s="4" t="str">
        <f>HYPERLINK("https://www.va.gov/health-care/family-caregiver-benefits/comprehensive-assistance/","The Program of Comprehensive Assistance for Family Caregivers")</f>
        <v>The Program of Comprehensive Assistance for Family Caregivers</v>
      </c>
      <c r="C108" s="5" t="s">
        <v>46</v>
      </c>
      <c r="D108" s="5" t="s">
        <v>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5" t="s">
        <v>47</v>
      </c>
      <c r="B109" s="4" t="str">
        <f>HYPERLINK("https://www.va.gov/health-care/order-hearing-aid-batteries-prosthetic-socks/","Order Hearing Aid Batteries And Prosthetic Socks From VA")</f>
        <v>Order Hearing Aid Batteries And Prosthetic Socks From VA</v>
      </c>
      <c r="C109" s="5" t="s">
        <v>48</v>
      </c>
      <c r="D109" s="5" t="s">
        <v>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5" t="s">
        <v>49</v>
      </c>
      <c r="B110" s="4" t="str">
        <f>HYPERLINK("https://www.va.gov/health-care/get-medical-records/","Get Your VA Medical Records Online")</f>
        <v>Get Your VA Medical Records Online</v>
      </c>
      <c r="C110" s="5" t="s">
        <v>50</v>
      </c>
      <c r="D110" s="5" t="s">
        <v>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18" t="s">
        <v>51</v>
      </c>
      <c r="B111" s="4" t="str">
        <f>HYPERLINK("https://www.va.gov/disability/eligibility/hazardous-materials-exposure/","Exposure to Hazardous Materials and Chemicals")</f>
        <v>Exposure to Hazardous Materials and Chemicals</v>
      </c>
      <c r="C111" s="18" t="s">
        <v>52</v>
      </c>
      <c r="D111" s="18" t="s">
        <v>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19"/>
      <c r="B112" s="4" t="str">
        <f>HYPERLINK("https://www.va.gov/disability/eligibility/hazardous-materials-exposure/mustard-gas-lewisite/","Mustard Gas or Lewisite Exposure")</f>
        <v>Mustard Gas or Lewisite Exposure</v>
      </c>
      <c r="C112" s="19"/>
      <c r="D112" s="1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5" t="s">
        <v>53</v>
      </c>
      <c r="B113" s="4" t="str">
        <f>HYPERLINK("https://www.va.gov/disability/eligibility/hazardous-materials-exposure/agent-orange/c-123-aircraft/","Agent Orange Exposure from C-123 Aircraft")</f>
        <v>Agent Orange Exposure from C-123 Aircraft</v>
      </c>
      <c r="C113" s="10" t="s">
        <v>54</v>
      </c>
      <c r="D113" s="6" t="s">
        <v>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5" t="s">
        <v>55</v>
      </c>
      <c r="B114" s="4" t="str">
        <f>HYPERLINK("https://www.va.gov/disability/eligibility/hazardous-materials-exposure/project-112-shad/","Chemical and Biological Exposure Through Projects 112 or SHAD")</f>
        <v>Chemical and Biological Exposure Through Projects 112 or SHAD</v>
      </c>
      <c r="C114" s="10" t="s">
        <v>54</v>
      </c>
      <c r="D114" s="6" t="s">
        <v>9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5" t="s">
        <v>49</v>
      </c>
      <c r="B115" s="4" t="str">
        <f t="shared" ref="B115:B117" si="0">HYPERLINK("https://www.va.gov/change-address/","Change your address on file with VA")</f>
        <v>Change your address on file with VA</v>
      </c>
      <c r="C115" s="5" t="s">
        <v>56</v>
      </c>
      <c r="D115" s="6" t="s">
        <v>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5" t="s">
        <v>57</v>
      </c>
      <c r="B116" s="4" t="str">
        <f t="shared" si="0"/>
        <v>Change your address on file with VA</v>
      </c>
      <c r="C116" s="5" t="s">
        <v>87</v>
      </c>
      <c r="D116" s="6" t="s">
        <v>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5" t="s">
        <v>58</v>
      </c>
      <c r="B117" s="4" t="str">
        <f t="shared" si="0"/>
        <v>Change your address on file with VA</v>
      </c>
      <c r="C117" s="5" t="s">
        <v>59</v>
      </c>
      <c r="D117" s="6" t="s">
        <v>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5" t="s">
        <v>60</v>
      </c>
      <c r="B118" s="2"/>
      <c r="C118" s="11" t="s">
        <v>61</v>
      </c>
      <c r="D118" s="6" t="s">
        <v>9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>
      <c r="A119" s="5" t="s">
        <v>62</v>
      </c>
      <c r="B119" s="4" t="str">
        <f>HYPERLINK("https://www.va.gov/education/submit-school-feedback/introduction","GI Bill® School Feedback Tool")</f>
        <v>GI Bill® School Feedback Tool</v>
      </c>
      <c r="C119" s="9" t="s">
        <v>63</v>
      </c>
      <c r="D119" s="5" t="s">
        <v>64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>
      <c r="A120" s="12" t="s">
        <v>65</v>
      </c>
      <c r="B120" s="4" t="str">
        <f>HYPERLINK("https://www.va.gov/careers-employment/veteran-owned-business-support/","Register to Do Business with VA and Get Support for Your Veteran-Owned Small Business")</f>
        <v>Register to Do Business with VA and Get Support for Your Veteran-Owned Small Business</v>
      </c>
      <c r="C120" s="5" t="s">
        <v>66</v>
      </c>
      <c r="D120" s="18" t="s">
        <v>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18" t="s">
        <v>67</v>
      </c>
      <c r="B121" s="4" t="str">
        <f>HYPERLINK("https://www.va.gov/housing-assistance/home-loans/trouble-making-payments/","Having Trouble Making Mortgage Payments on a VA-Backed Loan?")</f>
        <v>Having Trouble Making Mortgage Payments on a VA-Backed Loan?</v>
      </c>
      <c r="C121" s="18" t="s">
        <v>68</v>
      </c>
      <c r="D121" s="1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19"/>
      <c r="B122" s="4" t="str">
        <f>HYPERLINK("https://www.va.gov/housing-assistance/disability-housing-grants/how-to-apply/","How to Apply for a Specially Adapted Housing (SAH) Grant")</f>
        <v>How to Apply for a Specially Adapted Housing (SAH) Grant</v>
      </c>
      <c r="C122" s="19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>
      <c r="A123" s="5" t="s">
        <v>69</v>
      </c>
      <c r="B123" s="4" t="str">
        <f>HYPERLINK("https://www.va.gov/life-insurance/file-appeal-for-tsgli/","File a TSGLI Appeal (VA Form SGLV 8600A)")</f>
        <v>File a TSGLI Appeal (VA Form SGLV 8600A)</v>
      </c>
      <c r="C123" s="5" t="s">
        <v>70</v>
      </c>
      <c r="D123" s="5" t="s">
        <v>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2" t="s">
        <v>71</v>
      </c>
      <c r="B124" s="23" t="str">
        <f>HYPERLINK("https://www.va.gov/burials-memorials/bereavement-counseling/","Bereavement Counseling")</f>
        <v>Bereavement Counseling</v>
      </c>
      <c r="C124" s="13" t="s">
        <v>72</v>
      </c>
      <c r="D124" s="5" t="s">
        <v>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19"/>
      <c r="B125" s="19"/>
      <c r="C125" s="14" t="s">
        <v>73</v>
      </c>
      <c r="D125" s="5" t="s">
        <v>74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5" t="s">
        <v>75</v>
      </c>
      <c r="B126" s="4" t="str">
        <f>HYPERLINK("https://www.va.gov/burials-memorials/plan-a-burial/","Plan a Burial for a Veteran, Spouse, or Dependent Family Member")</f>
        <v>Plan a Burial for a Veteran, Spouse, or Dependent Family Member</v>
      </c>
      <c r="C126" s="5" t="s">
        <v>76</v>
      </c>
      <c r="D126" s="5" t="s">
        <v>9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5" t="s">
        <v>77</v>
      </c>
      <c r="B127" s="4" t="str">
        <f>HYPERLINK("https://www.va.gov/records/get-veteran-id-cards/","Types of Veteran ID Cards")</f>
        <v>Types of Veteran ID Cards</v>
      </c>
      <c r="C127" s="5" t="s">
        <v>78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5" t="s">
        <v>79</v>
      </c>
      <c r="B128" s="4" t="str">
        <f>HYPERLINK("https://www.va.gov/education/","Education")</f>
        <v>Education</v>
      </c>
      <c r="C128" s="3" t="s">
        <v>80</v>
      </c>
      <c r="D128" s="5" t="s">
        <v>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3" t="s">
        <v>81</v>
      </c>
      <c r="B129" s="4" t="str">
        <f>HYPERLINK("https://www.va.gov/pension/","Pension")</f>
        <v>Pension</v>
      </c>
      <c r="C129" s="3" t="s">
        <v>82</v>
      </c>
      <c r="D129" s="5" t="s">
        <v>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3" t="s">
        <v>83</v>
      </c>
      <c r="B130" s="4" t="str">
        <f>HYPERLINK("https://www.va.gov/housing-assistance/","Housing Assistance")</f>
        <v>Housing Assistance</v>
      </c>
      <c r="C130" s="3" t="s">
        <v>84</v>
      </c>
      <c r="D130" s="5" t="s">
        <v>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3" t="s">
        <v>85</v>
      </c>
      <c r="B131" s="4" t="str">
        <f>HYPERLINK("https://www.va.gov/life-insurance/","Life insurance")</f>
        <v>Life insurance</v>
      </c>
      <c r="C131" s="3" t="s">
        <v>70</v>
      </c>
      <c r="D131" s="5" t="s">
        <v>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</sheetData>
  <mergeCells count="41">
    <mergeCell ref="C15:C21"/>
    <mergeCell ref="D15:D21"/>
    <mergeCell ref="A3:A14"/>
    <mergeCell ref="C3:C14"/>
    <mergeCell ref="D3:D14"/>
    <mergeCell ref="C35:C42"/>
    <mergeCell ref="D35:D42"/>
    <mergeCell ref="A22:A34"/>
    <mergeCell ref="C85:C86"/>
    <mergeCell ref="C65:C76"/>
    <mergeCell ref="C79:C84"/>
    <mergeCell ref="C22:C34"/>
    <mergeCell ref="D22:D34"/>
    <mergeCell ref="C77:C78"/>
    <mergeCell ref="D77:D78"/>
    <mergeCell ref="D85:D86"/>
    <mergeCell ref="C43:C64"/>
    <mergeCell ref="D43:D64"/>
    <mergeCell ref="A43:A64"/>
    <mergeCell ref="A124:A125"/>
    <mergeCell ref="A121:A122"/>
    <mergeCell ref="A15:A21"/>
    <mergeCell ref="A87:A98"/>
    <mergeCell ref="B124:B125"/>
    <mergeCell ref="A35:A42"/>
    <mergeCell ref="A65:A76"/>
    <mergeCell ref="A79:A84"/>
    <mergeCell ref="A111:A112"/>
    <mergeCell ref="D120:D121"/>
    <mergeCell ref="A77:A78"/>
    <mergeCell ref="D65:D76"/>
    <mergeCell ref="D79:D84"/>
    <mergeCell ref="A85:A86"/>
    <mergeCell ref="C121:C122"/>
    <mergeCell ref="C111:C112"/>
    <mergeCell ref="D111:D112"/>
    <mergeCell ref="A100:A107"/>
    <mergeCell ref="C100:C107"/>
    <mergeCell ref="D100:D107"/>
    <mergeCell ref="C87:C98"/>
    <mergeCell ref="D87:D98"/>
  </mergeCells>
  <hyperlinks>
    <hyperlink ref="C87" r:id="rId1" xr:uid="{00000000-0004-0000-0000-000000000000}"/>
    <hyperlink ref="C99" r:id="rId2" xr:uid="{00000000-0004-0000-0000-000001000000}"/>
    <hyperlink ref="C119" r:id="rId3" xr:uid="{00000000-0004-0000-0000-000002000000}"/>
    <hyperlink ref="B51" r:id="rId4" xr:uid="{756E6C46-CE20-4A42-90E8-11F36E218C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LantosSwett, Chante</dc:creator>
  <cp:lastModifiedBy>Department of Veterans Affairs</cp:lastModifiedBy>
  <dcterms:created xsi:type="dcterms:W3CDTF">2019-10-03T16:58:50Z</dcterms:created>
  <dcterms:modified xsi:type="dcterms:W3CDTF">2019-12-09T21:58:44Z</dcterms:modified>
</cp:coreProperties>
</file>