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40" yWindow="680" windowWidth="25360" windowHeight="13900" tabRatio="500"/>
  </bookViews>
  <sheets>
    <sheet name="Sheet1" sheetId="1" r:id="rId1"/>
    <sheet name="Sheet2" sheetId="2" r:id="rId2"/>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N28" i="1" l="1"/>
  <c r="M28" i="1"/>
  <c r="N27" i="1"/>
  <c r="M27" i="1"/>
  <c r="A27" i="1"/>
  <c r="A25" i="1"/>
  <c r="A24" i="1"/>
  <c r="M22" i="1"/>
  <c r="A22" i="1"/>
  <c r="N20" i="1"/>
  <c r="A20" i="1"/>
  <c r="M19" i="1"/>
  <c r="A17" i="1"/>
  <c r="M16" i="1"/>
  <c r="M15" i="1"/>
  <c r="M13" i="1"/>
  <c r="M12" i="1"/>
  <c r="A12" i="1"/>
  <c r="N11" i="1"/>
  <c r="A11" i="1"/>
  <c r="M8" i="1"/>
  <c r="M7" i="1"/>
  <c r="A7" i="1"/>
  <c r="A5" i="1"/>
</calcChain>
</file>

<file path=xl/comments1.xml><?xml version="1.0" encoding="utf-8"?>
<comments xmlns="http://schemas.openxmlformats.org/spreadsheetml/2006/main">
  <authors>
    <author/>
  </authors>
  <commentList>
    <comment ref="D9" authorId="0">
      <text>
        <r>
          <rPr>
            <sz val="10"/>
            <color rgb="FF000000"/>
            <rFont val="Arial"/>
          </rPr>
          <t xml:space="preserve">Select spouse or surviving spouse on the Applicant Information page 1 of 7
</t>
        </r>
      </text>
    </comment>
    <comment ref="D10" authorId="0">
      <text>
        <r>
          <rPr>
            <sz val="10"/>
            <color rgb="FF000000"/>
            <rFont val="Arial"/>
          </rPr>
          <t>Select spouse or surviving spouse on the Applicant Information page 1 of 7</t>
        </r>
      </text>
    </comment>
  </commentList>
</comments>
</file>

<file path=xl/sharedStrings.xml><?xml version="1.0" encoding="utf-8"?>
<sst xmlns="http://schemas.openxmlformats.org/spreadsheetml/2006/main" count="234" uniqueCount="60">
  <si>
    <t>Key:</t>
  </si>
  <si>
    <t>Teammate:</t>
  </si>
  <si>
    <t>Test Accounts:</t>
  </si>
  <si>
    <t>Test Scenarios:</t>
  </si>
  <si>
    <t>Notes</t>
  </si>
  <si>
    <r>
      <rPr>
        <sz val="10"/>
        <color rgb="FF000000"/>
        <rFont val="Arial"/>
      </rPr>
      <t xml:space="preserve">Veteran = [v]
Non Veteran = [nv]
</t>
    </r>
    <r>
      <rPr>
        <sz val="10"/>
        <color rgb="FF000000"/>
        <rFont val="Arial"/>
      </rPr>
      <t xml:space="preserve">Logged in </t>
    </r>
    <r>
      <rPr>
        <sz val="10"/>
        <color rgb="FF000000"/>
        <rFont val="Arial"/>
      </rPr>
      <t>-</t>
    </r>
    <r>
      <rPr>
        <sz val="10"/>
        <color rgb="FF000000"/>
        <rFont val="Arial"/>
      </rPr>
      <t xml:space="preserve"> </t>
    </r>
    <r>
      <rPr>
        <sz val="10"/>
        <color rgb="FF8E7CC3"/>
        <rFont val="Arial"/>
      </rPr>
      <t xml:space="preserve">Logged out </t>
    </r>
    <r>
      <rPr>
        <sz val="10"/>
        <color rgb="FF000000"/>
        <rFont val="Arial"/>
      </rPr>
      <t>-</t>
    </r>
    <r>
      <rPr>
        <sz val="10"/>
        <color rgb="FF8E7CC3"/>
        <rFont val="Arial"/>
      </rPr>
      <t xml:space="preserve"> </t>
    </r>
    <r>
      <rPr>
        <sz val="10"/>
        <color rgb="FF3C78D8"/>
        <rFont val="Arial"/>
      </rPr>
      <t>Both</t>
    </r>
  </si>
  <si>
    <t>Ryan Luu        = RL 
Jeff Balboni     = JB
Annie Bai        = AB
Josh Vargas   = JV</t>
  </si>
  <si>
    <t>Rian Fowler     = RF
Lihan Li            = LL
Johnny Holton = JH</t>
  </si>
  <si>
    <t>vets.gov.user+236@gmail.com - ID.me (Prefill 👍🏼)
vets.gov.user+264@gmail.com - ID.me (Prefill 👍🏼)
password: Zm9ydHkgdHdv</t>
  </si>
  <si>
    <t>Web</t>
  </si>
  <si>
    <t>Mobile</t>
  </si>
  <si>
    <t>Page of Form</t>
  </si>
  <si>
    <t>Precondition</t>
  </si>
  <si>
    <t>Requirements</t>
  </si>
  <si>
    <t>Chrome [RL]</t>
  </si>
  <si>
    <t>Firefox 60 [JH]</t>
  </si>
  <si>
    <t>Safari [RL]</t>
  </si>
  <si>
    <t>IE 11[JV]</t>
  </si>
  <si>
    <t>Android [JV]</t>
  </si>
  <si>
    <t>Chrome[JB]</t>
  </si>
  <si>
    <t xml:space="preserve">user is a [v] or [nv] and can submit a preneed app to see if they are eligible to be buried in a VA national cemetery </t>
  </si>
  <si>
    <t>can log in → authenticated application</t>
  </si>
  <si>
    <t>✅</t>
  </si>
  <si>
    <t xml:space="preserve"> ✅</t>
  </si>
  <si>
    <t>can start without loggin in → anonymous application</t>
  </si>
  <si>
    <t>user is a [v] that is logged in</t>
  </si>
  <si>
    <t>we prefill name, dob, ssn, address from MVI</t>
  </si>
  <si>
    <t>❌</t>
  </si>
  <si>
    <t>user is a [v] that is not logged in</t>
  </si>
  <si>
    <t>can enter military data into inputs &amp; check accuracy of FE validations</t>
  </si>
  <si>
    <t>user is a Spouse or Unmarried Child [nv]</t>
  </si>
  <si>
    <t>if selected go to row 11</t>
  </si>
  <si>
    <t>user is someone applying on behalf of the Servicemember [nv]</t>
  </si>
  <si>
    <t>user is a [nv]</t>
  </si>
  <si>
    <t xml:space="preserve">can add information about their sponsor </t>
  </si>
  <si>
    <t>Check with stakeholder that if the sponsor has died that the date of death is necessary</t>
  </si>
  <si>
    <t>we prefill military history from eMIS / can add multiple periods of Military Service if applicable</t>
  </si>
  <si>
    <t>Double check with stakeholder that a future service end date can be added</t>
  </si>
  <si>
    <t>user is a [v]</t>
  </si>
  <si>
    <t>can indicate if they served under another name - if yes, show expanded inputs</t>
  </si>
  <si>
    <t>can indicate if their sponsor serve under another name - if yes, show expanded inputs</t>
  </si>
  <si>
    <t>can select a cemetary from the typeahead</t>
  </si>
  <si>
    <t>user is a [v] or [nv]</t>
  </si>
  <si>
    <t>can declare if there is anyone else buried under the vet's eligbility - if yes, show expanded inputs</t>
  </si>
  <si>
    <t>user is [v] or [nv]</t>
  </si>
  <si>
    <t>can upload a pdf up to 15mb</t>
  </si>
  <si>
    <t>Should we allow other file types? Also, the pause before the progress bar is shown is something we should look into</t>
  </si>
  <si>
    <t>can choose which type of document they are including</t>
  </si>
  <si>
    <t>user is [v] (prefill?)</t>
  </si>
  <si>
    <t>can enter their contact information</t>
  </si>
  <si>
    <t>can enter their contact information. sent to row 24</t>
  </si>
  <si>
    <t>can enter their sponsor's mailing address</t>
  </si>
  <si>
    <t xml:space="preserve">user is a [v] </t>
  </si>
  <si>
    <t>can select if they are filling out the form or someone else - if user is a preparer, show expanded inputs</t>
  </si>
  <si>
    <t xml:space="preserve">user is a [nv] </t>
  </si>
  <si>
    <t>can expand review sections and edit inputs on this page</t>
  </si>
  <si>
    <t>&lt;-- +1 to this on mobile safari [RL]</t>
  </si>
  <si>
    <t>Confirmation Page</t>
  </si>
  <si>
    <t>reaches the confirmation page</t>
  </si>
  <si>
    <t>JH - Firefox - Branch of Service typeahead box doesn't work here. When I type, my new character is removed and the old value remains.  Also, after attempting to type in typeahead box, the "Update" button does not work.  If I don't touch the typeahead box, "Update" button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</si>
</sst>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color rgb="FF000000"/>
      <name val="Arial"/>
    </font>
    <font>
      <b/>
      <sz val="14"/>
      <color rgb="FF000000"/>
      <name val="Arial"/>
    </font>
    <font>
      <b/>
      <i/>
      <sz val="14"/>
      <color rgb="FF000000"/>
      <name val="Arial"/>
    </font>
    <font>
      <b/>
      <sz val="14"/>
      <name val="Arial"/>
    </font>
    <font>
      <b/>
      <sz val="10"/>
      <color rgb="FF6AA84F"/>
      <name val="Arial"/>
    </font>
    <font>
      <i/>
      <sz val="10"/>
      <color rgb="FF000000"/>
      <name val="Arial"/>
    </font>
    <font>
      <i/>
      <sz val="10"/>
      <color rgb="FF000000"/>
      <name val="Arial"/>
    </font>
    <font>
      <b/>
      <sz val="10"/>
      <name val="Arial"/>
    </font>
    <font>
      <b/>
      <sz val="9"/>
      <name val="Arial"/>
    </font>
    <font>
      <sz val="12"/>
      <color rgb="FF000000"/>
      <name val="Arial"/>
    </font>
    <font>
      <b/>
      <sz val="12"/>
      <color rgb="FFEFEFEF"/>
      <name val="Arial"/>
    </font>
    <font>
      <b/>
      <sz val="12"/>
      <name val="Arial"/>
    </font>
    <font>
      <u/>
      <sz val="12"/>
      <color rgb="FF0000FF"/>
      <name val="Arial"/>
    </font>
    <font>
      <sz val="10"/>
      <name val="Arial"/>
    </font>
    <font>
      <u/>
      <sz val="10"/>
      <color rgb="FF0000FF"/>
      <name val="Arial"/>
    </font>
    <font>
      <u/>
      <sz val="10"/>
      <color rgb="FF0000FF"/>
      <name val="Arial"/>
    </font>
    <font>
      <sz val="10"/>
      <color rgb="FF000000"/>
      <name val="Arial"/>
    </font>
    <font>
      <u/>
      <sz val="10"/>
      <color rgb="FF3C78D8"/>
      <name val="Arial"/>
    </font>
    <font>
      <sz val="10"/>
      <color rgb="FF8E7CC3"/>
      <name val="Arial"/>
    </font>
    <font>
      <sz val="10"/>
      <color rgb="FF3C78D8"/>
      <name val="Arial"/>
    </font>
  </fonts>
  <fills count="8">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6AA84F"/>
        <bgColor rgb="FF6AA84F"/>
      </patternFill>
    </fill>
    <fill>
      <patternFill patternType="solid">
        <fgColor rgb="FF8E7CC3"/>
        <bgColor rgb="FF8E7CC3"/>
      </patternFill>
    </fill>
    <fill>
      <patternFill patternType="solid">
        <fgColor rgb="FF3C78D8"/>
        <bgColor rgb="FF3C78D8"/>
      </patternFill>
    </fill>
  </fills>
  <borders count="1">
    <border>
      <left/>
      <right/>
      <top/>
      <bottom/>
      <diagonal/>
    </border>
  </borders>
  <cellStyleXfs count="1">
    <xf numFmtId="0" fontId="0" fillId="0" borderId="0"/>
  </cellStyleXfs>
  <cellXfs count="42">
    <xf numFmtId="0" fontId="0" fillId="0" borderId="0" xfId="0" applyFont="1" applyAlignment="1"/>
    <xf numFmtId="0" fontId="1" fillId="2" borderId="0" xfId="0" applyFont="1" applyFill="1" applyAlignment="1">
      <alignment horizontal="left"/>
    </xf>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5" fillId="2" borderId="0" xfId="0" applyFont="1" applyFill="1" applyAlignment="1">
      <alignment horizontal="left"/>
    </xf>
    <xf numFmtId="0" fontId="6" fillId="0" borderId="0" xfId="0" applyFont="1" applyAlignment="1">
      <alignment vertical="top" wrapText="1"/>
    </xf>
    <xf numFmtId="0" fontId="7" fillId="2" borderId="0" xfId="0" applyFont="1" applyFill="1" applyAlignment="1">
      <alignment horizontal="left" vertical="top"/>
    </xf>
    <xf numFmtId="0" fontId="9" fillId="0" borderId="0" xfId="0" applyFont="1" applyAlignment="1">
      <alignment horizontal="left" vertical="center" wrapText="1"/>
    </xf>
    <xf numFmtId="0" fontId="10" fillId="0" borderId="0" xfId="0" applyFont="1" applyAlignment="1">
      <alignment vertical="top" wrapText="1"/>
    </xf>
    <xf numFmtId="0" fontId="12" fillId="0" borderId="0" xfId="0" applyFont="1" applyAlignment="1">
      <alignment vertical="top" wrapText="1"/>
    </xf>
    <xf numFmtId="0" fontId="12" fillId="0" borderId="0" xfId="0" applyFont="1" applyAlignment="1">
      <alignment horizontal="left" vertical="center" wrapText="1"/>
    </xf>
    <xf numFmtId="0" fontId="12" fillId="0" borderId="0" xfId="0" applyFont="1" applyAlignment="1">
      <alignment vertical="center" wrapText="1"/>
    </xf>
    <xf numFmtId="0" fontId="9" fillId="0" borderId="0" xfId="0" applyFont="1" applyAlignment="1">
      <alignment horizontal="left" vertical="center"/>
    </xf>
    <xf numFmtId="0" fontId="13" fillId="0" borderId="0" xfId="0" applyFont="1" applyAlignment="1">
      <alignment vertical="center" wrapText="1"/>
    </xf>
    <xf numFmtId="0" fontId="14" fillId="0" borderId="0" xfId="0" applyFont="1" applyAlignment="1">
      <alignment vertical="center" wrapText="1"/>
    </xf>
    <xf numFmtId="0" fontId="14" fillId="5" borderId="0" xfId="0" applyFont="1" applyFill="1" applyAlignment="1">
      <alignment vertical="top" wrapText="1"/>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vertical="top" wrapText="1"/>
    </xf>
    <xf numFmtId="0" fontId="14" fillId="6" borderId="0" xfId="0" applyFont="1" applyFill="1" applyAlignment="1">
      <alignment vertical="top" wrapText="1"/>
    </xf>
    <xf numFmtId="0" fontId="15" fillId="0" borderId="0" xfId="0" applyFont="1" applyAlignment="1">
      <alignment vertical="top" wrapText="1"/>
    </xf>
    <xf numFmtId="0" fontId="14" fillId="0" borderId="0" xfId="0" applyFont="1" applyAlignment="1">
      <alignment vertical="top" wrapText="1"/>
    </xf>
    <xf numFmtId="0" fontId="16" fillId="4" borderId="0" xfId="0" applyFont="1" applyFill="1" applyAlignment="1">
      <alignment vertical="top" wrapText="1"/>
    </xf>
    <xf numFmtId="0" fontId="14" fillId="7" borderId="0" xfId="0" applyFont="1" applyFill="1" applyAlignment="1">
      <alignment vertical="top" wrapText="1"/>
    </xf>
    <xf numFmtId="0" fontId="14" fillId="6" borderId="0" xfId="0" applyFont="1" applyFill="1" applyAlignment="1">
      <alignment vertical="top" wrapText="1"/>
    </xf>
    <xf numFmtId="0" fontId="14" fillId="7" borderId="0" xfId="0" applyFont="1" applyFill="1" applyAlignment="1">
      <alignment vertical="top" wrapText="1"/>
    </xf>
    <xf numFmtId="0" fontId="18" fillId="4" borderId="0" xfId="0" applyFont="1" applyFill="1" applyAlignment="1">
      <alignment wrapText="1"/>
    </xf>
    <xf numFmtId="0" fontId="12" fillId="0" borderId="0" xfId="0" applyFont="1" applyAlignment="1">
      <alignment horizontal="left" vertical="center" wrapText="1"/>
    </xf>
    <xf numFmtId="0" fontId="0" fillId="0" borderId="0" xfId="0" applyFont="1" applyAlignment="1"/>
    <xf numFmtId="0" fontId="2" fillId="0" borderId="0" xfId="0" applyFont="1" applyAlignment="1">
      <alignment vertical="top" wrapText="1"/>
    </xf>
    <xf numFmtId="0" fontId="4" fillId="0" borderId="0" xfId="0" applyFont="1" applyAlignment="1">
      <alignment horizontal="left" vertical="top" wrapText="1"/>
    </xf>
    <xf numFmtId="0" fontId="8" fillId="0" borderId="0" xfId="0" applyFont="1" applyAlignment="1">
      <alignment horizontal="left" vertical="center"/>
    </xf>
    <xf numFmtId="0" fontId="9" fillId="0" borderId="0" xfId="0" applyFont="1" applyAlignment="1">
      <alignment horizontal="left" vertical="center" wrapText="1"/>
    </xf>
    <xf numFmtId="0" fontId="8" fillId="4" borderId="0" xfId="0" applyFont="1" applyFill="1" applyAlignment="1">
      <alignment horizontal="left" vertical="center"/>
    </xf>
    <xf numFmtId="0" fontId="3" fillId="3" borderId="0" xfId="0" applyFont="1" applyFill="1" applyAlignment="1">
      <alignment vertical="top" wrapText="1"/>
    </xf>
    <xf numFmtId="10" fontId="11" fillId="4" borderId="0" xfId="0" applyNumberFormat="1" applyFont="1" applyFill="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7" fillId="2" borderId="0" xfId="0" applyFont="1" applyFill="1" applyAlignment="1">
      <alignment horizontal="left" vertical="center"/>
    </xf>
    <xf numFmtId="0" fontId="14" fillId="0" borderId="0" xfId="0" applyFont="1" applyAlignment="1">
      <alignment vertical="top" wrapText="1"/>
    </xf>
    <xf numFmtId="0" fontId="14" fillId="0" borderId="0" xfId="0" applyFont="1" applyAlignment="1">
      <alignment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B1008"/>
  <sheetViews>
    <sheetView tabSelected="1" workbookViewId="0">
      <pane ySplit="4" topLeftCell="A5" activePane="bottomLeft" state="frozen"/>
      <selection pane="bottomLeft" activeCell="B5" sqref="B5:C6"/>
    </sheetView>
  </sheetViews>
  <sheetFormatPr baseColWidth="10" defaultColWidth="14.5" defaultRowHeight="15.75" customHeight="1" x14ac:dyDescent="0"/>
  <cols>
    <col min="1" max="1" width="28.6640625" customWidth="1"/>
    <col min="2" max="2" width="20" customWidth="1"/>
    <col min="3" max="3" width="20.83203125" customWidth="1"/>
    <col min="4" max="4" width="45.1640625" customWidth="1"/>
    <col min="5" max="5" width="1" customWidth="1"/>
    <col min="6" max="6" width="14.1640625" customWidth="1"/>
    <col min="13" max="13" width="34.5" customWidth="1"/>
    <col min="14" max="14" width="20.5" customWidth="1"/>
    <col min="15" max="15" width="23.33203125" customWidth="1"/>
  </cols>
  <sheetData>
    <row r="1" spans="1:28" ht="17">
      <c r="A1" s="1" t="s">
        <v>0</v>
      </c>
      <c r="B1" s="30" t="s">
        <v>1</v>
      </c>
      <c r="C1" s="29"/>
      <c r="D1" s="2" t="s">
        <v>2</v>
      </c>
      <c r="E1" s="35"/>
      <c r="F1" s="31" t="s">
        <v>3</v>
      </c>
      <c r="G1" s="29"/>
      <c r="H1" s="29"/>
      <c r="I1" s="29"/>
      <c r="J1" s="29"/>
      <c r="K1" s="29"/>
      <c r="L1" s="29"/>
      <c r="M1" s="3" t="s">
        <v>4</v>
      </c>
      <c r="N1" s="4"/>
      <c r="O1" s="4"/>
      <c r="P1" s="4"/>
      <c r="Q1" s="4"/>
      <c r="R1" s="4"/>
      <c r="S1" s="4"/>
      <c r="T1" s="4"/>
      <c r="U1" s="4"/>
      <c r="V1" s="4"/>
      <c r="W1" s="4"/>
      <c r="X1" s="4"/>
      <c r="Y1" s="4"/>
      <c r="Z1" s="4"/>
      <c r="AA1" s="4"/>
      <c r="AB1" s="4"/>
    </row>
    <row r="2" spans="1:28" ht="48">
      <c r="A2" s="5" t="s">
        <v>5</v>
      </c>
      <c r="B2" s="6" t="s">
        <v>6</v>
      </c>
      <c r="C2" s="7" t="s">
        <v>7</v>
      </c>
      <c r="D2" s="6" t="s">
        <v>8</v>
      </c>
      <c r="E2" s="29"/>
      <c r="F2" s="32" t="s">
        <v>9</v>
      </c>
      <c r="G2" s="29"/>
      <c r="H2" s="29"/>
      <c r="I2" s="29"/>
      <c r="J2" s="33" t="s">
        <v>10</v>
      </c>
      <c r="K2" s="29"/>
      <c r="L2" s="29"/>
      <c r="M2" s="9"/>
      <c r="N2" s="9"/>
      <c r="O2" s="9"/>
      <c r="P2" s="9"/>
      <c r="Q2" s="9"/>
      <c r="R2" s="9"/>
      <c r="S2" s="9"/>
      <c r="T2" s="9"/>
      <c r="U2" s="9"/>
      <c r="V2" s="9"/>
      <c r="W2" s="9"/>
      <c r="X2" s="9"/>
      <c r="Y2" s="9"/>
      <c r="Z2" s="9"/>
      <c r="AA2" s="9"/>
      <c r="AB2" s="9"/>
    </row>
    <row r="3" spans="1:28" ht="1.5" customHeight="1">
      <c r="A3" s="36"/>
      <c r="B3" s="29"/>
      <c r="C3" s="29"/>
      <c r="D3" s="29"/>
      <c r="E3" s="29"/>
      <c r="F3" s="34"/>
      <c r="G3" s="29"/>
      <c r="H3" s="29"/>
      <c r="I3" s="29"/>
      <c r="J3" s="29"/>
      <c r="K3" s="29"/>
      <c r="L3" s="29"/>
      <c r="N3" s="10"/>
      <c r="O3" s="10"/>
      <c r="P3" s="10"/>
      <c r="Q3" s="10"/>
      <c r="R3" s="10"/>
      <c r="S3" s="10"/>
      <c r="T3" s="10"/>
      <c r="U3" s="10"/>
      <c r="V3" s="10"/>
      <c r="W3" s="10"/>
      <c r="X3" s="10"/>
      <c r="Y3" s="10"/>
      <c r="Z3" s="10"/>
      <c r="AA3" s="10"/>
      <c r="AB3" s="10"/>
    </row>
    <row r="4" spans="1:28" ht="35.25" customHeight="1">
      <c r="A4" s="11" t="s">
        <v>11</v>
      </c>
      <c r="B4" s="28" t="s">
        <v>12</v>
      </c>
      <c r="C4" s="29"/>
      <c r="D4" s="12" t="s">
        <v>13</v>
      </c>
      <c r="E4" s="29"/>
      <c r="F4" s="13" t="s">
        <v>14</v>
      </c>
      <c r="G4" s="8" t="s">
        <v>15</v>
      </c>
      <c r="H4" s="8" t="s">
        <v>16</v>
      </c>
      <c r="I4" s="8" t="s">
        <v>17</v>
      </c>
      <c r="J4" s="8" t="s">
        <v>18</v>
      </c>
      <c r="K4" s="8" t="s">
        <v>16</v>
      </c>
      <c r="L4" s="8" t="s">
        <v>19</v>
      </c>
      <c r="N4" s="10"/>
      <c r="O4" s="10"/>
      <c r="P4" s="10"/>
      <c r="Q4" s="10"/>
      <c r="R4" s="10"/>
      <c r="S4" s="10"/>
      <c r="T4" s="10"/>
      <c r="U4" s="10"/>
      <c r="V4" s="10"/>
      <c r="W4" s="10"/>
      <c r="X4" s="10"/>
      <c r="Y4" s="10"/>
      <c r="Z4" s="10"/>
      <c r="AA4" s="10"/>
      <c r="AB4" s="10"/>
    </row>
    <row r="5" spans="1:28" ht="12">
      <c r="A5" s="37" t="str">
        <f>HYPERLINK("https://staging.vets.gov/burials-and-memorials/pre-need/form-10007-apply-for-eligibility/introduction","Start Application")</f>
        <v>Start Application</v>
      </c>
      <c r="B5" s="38" t="s">
        <v>20</v>
      </c>
      <c r="C5" s="29"/>
      <c r="D5" s="15" t="s">
        <v>21</v>
      </c>
      <c r="E5" s="16"/>
      <c r="F5" s="17" t="s">
        <v>22</v>
      </c>
      <c r="G5" s="17" t="s">
        <v>22</v>
      </c>
      <c r="H5" s="17" t="s">
        <v>22</v>
      </c>
      <c r="I5" s="17" t="s">
        <v>22</v>
      </c>
      <c r="J5" s="18"/>
      <c r="K5" s="17" t="s">
        <v>23</v>
      </c>
      <c r="L5" s="17" t="s">
        <v>22</v>
      </c>
      <c r="M5" s="19"/>
      <c r="N5" s="19"/>
      <c r="O5" s="19"/>
      <c r="P5" s="19"/>
      <c r="Q5" s="19"/>
      <c r="R5" s="19"/>
      <c r="S5" s="19"/>
      <c r="T5" s="19"/>
      <c r="U5" s="19"/>
      <c r="V5" s="19"/>
      <c r="W5" s="19"/>
      <c r="X5" s="19"/>
      <c r="Y5" s="19"/>
      <c r="Z5" s="19"/>
      <c r="AA5" s="19"/>
      <c r="AB5" s="19"/>
    </row>
    <row r="6" spans="1:28" ht="24.75" customHeight="1">
      <c r="A6" s="29"/>
      <c r="B6" s="29"/>
      <c r="C6" s="29"/>
      <c r="D6" s="15" t="s">
        <v>24</v>
      </c>
      <c r="E6" s="20"/>
      <c r="F6" s="17" t="s">
        <v>22</v>
      </c>
      <c r="G6" s="17" t="s">
        <v>22</v>
      </c>
      <c r="H6" s="17" t="s">
        <v>22</v>
      </c>
      <c r="I6" s="17" t="s">
        <v>22</v>
      </c>
      <c r="J6" s="17" t="s">
        <v>22</v>
      </c>
      <c r="K6" s="17" t="s">
        <v>23</v>
      </c>
      <c r="L6" s="17" t="s">
        <v>22</v>
      </c>
      <c r="M6" s="19"/>
      <c r="N6" s="19"/>
      <c r="O6" s="19"/>
      <c r="P6" s="19"/>
      <c r="Q6" s="19"/>
      <c r="R6" s="19"/>
      <c r="S6" s="19"/>
      <c r="T6" s="19"/>
      <c r="U6" s="19"/>
      <c r="V6" s="19"/>
      <c r="W6" s="19"/>
      <c r="X6" s="19"/>
      <c r="Y6" s="19"/>
      <c r="Z6" s="19"/>
      <c r="AA6" s="19"/>
      <c r="AB6" s="19"/>
    </row>
    <row r="7" spans="1:28" ht="12">
      <c r="A7" s="37" t="str">
        <f>HYPERLINK("https://staging.vets.gov/burials-and-memorials/pre-need/form-10007-apply-for-eligibility/applicant-information","Applicant Information")</f>
        <v>Applicant Information</v>
      </c>
      <c r="B7" s="38" t="s">
        <v>25</v>
      </c>
      <c r="C7" s="29"/>
      <c r="D7" s="15" t="s">
        <v>26</v>
      </c>
      <c r="E7" s="16"/>
      <c r="F7" s="17" t="s">
        <v>27</v>
      </c>
      <c r="G7" s="17" t="s">
        <v>27</v>
      </c>
      <c r="H7" s="17" t="s">
        <v>27</v>
      </c>
      <c r="I7" s="17" t="s">
        <v>27</v>
      </c>
      <c r="J7" s="18"/>
      <c r="K7" s="17" t="s">
        <v>27</v>
      </c>
      <c r="L7" s="18"/>
      <c r="M7" s="21" t="str">
        <f>HYPERLINK("https://app.zenhub.com/workspace/o/department-of-veterans-affairs/vets.gov-team/issues/10483","Don't have prefill yet")</f>
        <v>Don't have prefill yet</v>
      </c>
      <c r="N7" s="19"/>
      <c r="O7" s="19"/>
      <c r="P7" s="19"/>
      <c r="Q7" s="19"/>
      <c r="R7" s="19"/>
      <c r="S7" s="19"/>
      <c r="T7" s="19"/>
      <c r="U7" s="19"/>
      <c r="V7" s="19"/>
      <c r="W7" s="19"/>
      <c r="X7" s="19"/>
      <c r="Y7" s="19"/>
      <c r="Z7" s="19"/>
      <c r="AA7" s="19"/>
      <c r="AB7" s="19"/>
    </row>
    <row r="8" spans="1:28" ht="24">
      <c r="A8" s="29"/>
      <c r="B8" s="38" t="s">
        <v>28</v>
      </c>
      <c r="C8" s="29"/>
      <c r="D8" s="15" t="s">
        <v>29</v>
      </c>
      <c r="E8" s="20"/>
      <c r="F8" s="17" t="s">
        <v>22</v>
      </c>
      <c r="G8" s="17" t="s">
        <v>22</v>
      </c>
      <c r="H8" s="17" t="s">
        <v>22</v>
      </c>
      <c r="I8" s="17" t="s">
        <v>22</v>
      </c>
      <c r="J8" s="17" t="s">
        <v>22</v>
      </c>
      <c r="K8" s="17" t="s">
        <v>22</v>
      </c>
      <c r="L8" s="17" t="s">
        <v>22</v>
      </c>
      <c r="M8" s="21" t="str">
        <f>HYPERLINK("https://app.zenhub.com/workspace/o/department-of-veterans-affairs/vets.gov-team/issues/10646","Tabbing bug between Birth Date and Relationship to servicemember")</f>
        <v>Tabbing bug between Birth Date and Relationship to servicemember</v>
      </c>
      <c r="N8" s="19"/>
      <c r="O8" s="19"/>
      <c r="P8" s="19"/>
      <c r="Q8" s="19"/>
      <c r="R8" s="19"/>
      <c r="S8" s="19"/>
      <c r="T8" s="19"/>
      <c r="U8" s="19"/>
      <c r="V8" s="19"/>
      <c r="W8" s="19"/>
      <c r="X8" s="19"/>
      <c r="Y8" s="19"/>
      <c r="Z8" s="19"/>
      <c r="AA8" s="19"/>
      <c r="AB8" s="19"/>
    </row>
    <row r="9" spans="1:28" ht="12">
      <c r="A9" s="29"/>
      <c r="B9" s="38" t="s">
        <v>30</v>
      </c>
      <c r="C9" s="29"/>
      <c r="D9" s="15" t="s">
        <v>31</v>
      </c>
      <c r="E9" s="20"/>
      <c r="F9" s="17" t="s">
        <v>22</v>
      </c>
      <c r="G9" s="17" t="s">
        <v>22</v>
      </c>
      <c r="H9" s="17" t="s">
        <v>22</v>
      </c>
      <c r="I9" s="17" t="s">
        <v>22</v>
      </c>
      <c r="J9" s="17" t="s">
        <v>22</v>
      </c>
      <c r="K9" s="17" t="s">
        <v>22</v>
      </c>
      <c r="L9" s="17" t="s">
        <v>22</v>
      </c>
      <c r="M9" s="19"/>
      <c r="N9" s="19"/>
      <c r="O9" s="19"/>
      <c r="P9" s="19"/>
      <c r="Q9" s="19"/>
      <c r="R9" s="19"/>
      <c r="S9" s="19"/>
      <c r="T9" s="19"/>
      <c r="U9" s="19"/>
      <c r="V9" s="19"/>
      <c r="W9" s="19"/>
      <c r="X9" s="19"/>
      <c r="Y9" s="19"/>
      <c r="Z9" s="19"/>
      <c r="AA9" s="19"/>
      <c r="AB9" s="19"/>
    </row>
    <row r="10" spans="1:28" ht="12">
      <c r="A10" s="29"/>
      <c r="B10" s="38" t="s">
        <v>32</v>
      </c>
      <c r="C10" s="29"/>
      <c r="D10" s="15" t="s">
        <v>31</v>
      </c>
      <c r="E10" s="20"/>
      <c r="F10" s="17" t="s">
        <v>22</v>
      </c>
      <c r="G10" s="17" t="s">
        <v>22</v>
      </c>
      <c r="H10" s="17" t="s">
        <v>22</v>
      </c>
      <c r="I10" s="17" t="s">
        <v>22</v>
      </c>
      <c r="J10" s="17" t="s">
        <v>22</v>
      </c>
      <c r="K10" s="17" t="s">
        <v>22</v>
      </c>
      <c r="L10" s="17" t="s">
        <v>22</v>
      </c>
      <c r="M10" s="19"/>
      <c r="N10" s="19"/>
      <c r="O10" s="19"/>
      <c r="P10" s="19"/>
      <c r="Q10" s="19"/>
      <c r="R10" s="19"/>
      <c r="S10" s="19"/>
      <c r="T10" s="19"/>
      <c r="U10" s="19"/>
      <c r="V10" s="19"/>
      <c r="W10" s="19"/>
      <c r="X10" s="19"/>
      <c r="Y10" s="19"/>
      <c r="Z10" s="19"/>
      <c r="AA10" s="19"/>
      <c r="AB10" s="19"/>
    </row>
    <row r="11" spans="1:28" ht="36">
      <c r="A11" s="14" t="str">
        <f>HYPERLINK("https://staging.vets.gov/burials-and-memorials/pre-need/form-10007-apply-for-eligibility/sponsor-information","Sponsor's Information (conditional)")</f>
        <v>Sponsor's Information (conditional)</v>
      </c>
      <c r="B11" s="41" t="s">
        <v>33</v>
      </c>
      <c r="C11" s="29"/>
      <c r="D11" s="15" t="s">
        <v>34</v>
      </c>
      <c r="E11" s="20"/>
      <c r="F11" s="17" t="s">
        <v>22</v>
      </c>
      <c r="G11" s="17" t="s">
        <v>22</v>
      </c>
      <c r="H11" s="17" t="s">
        <v>22</v>
      </c>
      <c r="I11" s="17" t="s">
        <v>22</v>
      </c>
      <c r="J11" s="17" t="s">
        <v>22</v>
      </c>
      <c r="K11" s="17" t="s">
        <v>22</v>
      </c>
      <c r="L11" s="17" t="s">
        <v>22</v>
      </c>
      <c r="M11" s="22" t="s">
        <v>35</v>
      </c>
      <c r="N11" s="21" t="str">
        <f>HYPERLINK("https://app.zenhub.com/workspace/o/department-of-veterans-affairs/vets.gov-team/issues/10651","Can enter text into Military Service number field")</f>
        <v>Can enter text into Military Service number field</v>
      </c>
      <c r="O11" s="19"/>
      <c r="P11" s="19"/>
      <c r="Q11" s="19"/>
      <c r="R11" s="19"/>
      <c r="S11" s="19"/>
      <c r="T11" s="19"/>
      <c r="U11" s="19"/>
      <c r="V11" s="19"/>
      <c r="W11" s="19"/>
      <c r="X11" s="19"/>
      <c r="Y11" s="19"/>
      <c r="Z11" s="19"/>
      <c r="AA11" s="19"/>
      <c r="AB11" s="19"/>
    </row>
    <row r="12" spans="1:28" ht="24">
      <c r="A12" s="37" t="str">
        <f>HYPERLINK("https://staging.vets.gov/burials-and-memorials/pre-need/form-10007-apply-for-eligibility/sponsor-military-name","Military History")</f>
        <v>Military History</v>
      </c>
      <c r="B12" s="38" t="s">
        <v>25</v>
      </c>
      <c r="C12" s="29"/>
      <c r="D12" s="15" t="s">
        <v>36</v>
      </c>
      <c r="E12" s="16"/>
      <c r="F12" s="17" t="s">
        <v>27</v>
      </c>
      <c r="G12" s="17" t="s">
        <v>27</v>
      </c>
      <c r="H12" s="17" t="s">
        <v>27</v>
      </c>
      <c r="I12" s="17" t="s">
        <v>27</v>
      </c>
      <c r="J12" s="18"/>
      <c r="K12" s="17" t="s">
        <v>27</v>
      </c>
      <c r="L12" s="18"/>
      <c r="M12" s="23" t="str">
        <f>HYPERLINK("https://app.zenhub.com/workspace/o/department-of-veterans-affairs/vets.gov-team/issues/10483","Don't have prefill yet")</f>
        <v>Don't have prefill yet</v>
      </c>
      <c r="N12" s="19"/>
      <c r="O12" s="19"/>
      <c r="P12" s="19"/>
      <c r="Q12" s="19"/>
      <c r="R12" s="19"/>
      <c r="S12" s="19"/>
      <c r="T12" s="19"/>
      <c r="U12" s="19"/>
      <c r="V12" s="19"/>
      <c r="W12" s="19"/>
      <c r="X12" s="19"/>
      <c r="Y12" s="19"/>
      <c r="Z12" s="19"/>
      <c r="AA12" s="19"/>
      <c r="AB12" s="19"/>
    </row>
    <row r="13" spans="1:28" ht="24">
      <c r="A13" s="29"/>
      <c r="B13" s="38" t="s">
        <v>28</v>
      </c>
      <c r="C13" s="29"/>
      <c r="D13" s="15" t="s">
        <v>29</v>
      </c>
      <c r="E13" s="20"/>
      <c r="F13" s="17" t="s">
        <v>22</v>
      </c>
      <c r="G13" s="17" t="s">
        <v>22</v>
      </c>
      <c r="H13" s="17" t="s">
        <v>22</v>
      </c>
      <c r="I13" s="17" t="s">
        <v>22</v>
      </c>
      <c r="J13" s="17" t="s">
        <v>22</v>
      </c>
      <c r="K13" s="17" t="s">
        <v>23</v>
      </c>
      <c r="L13" s="17" t="s">
        <v>22</v>
      </c>
      <c r="M13" s="23" t="str">
        <f>HYPERLINK("https://app.zenhub.com/workspace/o/department-of-veterans-affairs/vets.gov-team/issues/10605","Service start date can be before DOB, sometimes we prevent this")</f>
        <v>Service start date can be before DOB, sometimes we prevent this</v>
      </c>
      <c r="N13" s="22"/>
      <c r="O13" s="19"/>
      <c r="P13" s="19"/>
      <c r="Q13" s="19"/>
      <c r="R13" s="19"/>
      <c r="S13" s="19"/>
      <c r="T13" s="19"/>
      <c r="U13" s="19"/>
      <c r="V13" s="19"/>
      <c r="W13" s="19"/>
      <c r="X13" s="19"/>
      <c r="Y13" s="19"/>
      <c r="Z13" s="19"/>
      <c r="AA13" s="19"/>
      <c r="AB13" s="19"/>
    </row>
    <row r="14" spans="1:28" ht="24">
      <c r="A14" s="29"/>
      <c r="B14" s="38" t="s">
        <v>33</v>
      </c>
      <c r="C14" s="29"/>
      <c r="D14" s="15" t="s">
        <v>29</v>
      </c>
      <c r="E14" s="20"/>
      <c r="F14" s="17" t="s">
        <v>22</v>
      </c>
      <c r="G14" s="17" t="s">
        <v>22</v>
      </c>
      <c r="H14" s="17" t="s">
        <v>22</v>
      </c>
      <c r="I14" s="17" t="s">
        <v>22</v>
      </c>
      <c r="J14" s="17" t="s">
        <v>22</v>
      </c>
      <c r="K14" s="17" t="s">
        <v>22</v>
      </c>
      <c r="L14" s="18"/>
      <c r="M14" s="22" t="s">
        <v>37</v>
      </c>
      <c r="N14" s="19"/>
      <c r="O14" s="19"/>
      <c r="P14" s="19"/>
      <c r="Q14" s="19"/>
      <c r="R14" s="19"/>
      <c r="S14" s="19"/>
      <c r="T14" s="19"/>
      <c r="U14" s="19"/>
      <c r="V14" s="19"/>
      <c r="W14" s="19"/>
      <c r="X14" s="19"/>
      <c r="Y14" s="19"/>
      <c r="Z14" s="19"/>
      <c r="AA14" s="19"/>
      <c r="AB14" s="19"/>
    </row>
    <row r="15" spans="1:28" ht="24">
      <c r="A15" s="29"/>
      <c r="B15" s="41" t="s">
        <v>38</v>
      </c>
      <c r="C15" s="29"/>
      <c r="D15" s="15" t="s">
        <v>39</v>
      </c>
      <c r="E15" s="24"/>
      <c r="F15" s="17" t="s">
        <v>22</v>
      </c>
      <c r="G15" s="17" t="s">
        <v>22</v>
      </c>
      <c r="H15" s="17" t="s">
        <v>22</v>
      </c>
      <c r="I15" s="17" t="s">
        <v>22</v>
      </c>
      <c r="J15" s="17" t="s">
        <v>22</v>
      </c>
      <c r="K15" s="17" t="s">
        <v>23</v>
      </c>
      <c r="L15" s="17" t="s">
        <v>22</v>
      </c>
      <c r="M15" s="23" t="str">
        <f>HYPERLINK("https://app.zenhub.com/workspace/o/department-of-veterans-affairs/vets.gov-team/issues/10583","Name should be required when you choose Yes")</f>
        <v>Name should be required when you choose Yes</v>
      </c>
      <c r="N15" s="19"/>
      <c r="O15" s="19"/>
      <c r="P15" s="19"/>
      <c r="Q15" s="19"/>
      <c r="R15" s="19"/>
      <c r="S15" s="19"/>
      <c r="T15" s="19"/>
      <c r="U15" s="19"/>
      <c r="V15" s="19"/>
      <c r="W15" s="19"/>
      <c r="X15" s="19"/>
      <c r="Y15" s="19"/>
      <c r="Z15" s="19"/>
      <c r="AA15" s="19"/>
      <c r="AB15" s="19"/>
    </row>
    <row r="16" spans="1:28" ht="24">
      <c r="A16" s="29"/>
      <c r="B16" s="41" t="s">
        <v>33</v>
      </c>
      <c r="C16" s="29"/>
      <c r="D16" s="15" t="s">
        <v>40</v>
      </c>
      <c r="E16" s="20"/>
      <c r="F16" s="17" t="s">
        <v>22</v>
      </c>
      <c r="G16" s="17" t="s">
        <v>22</v>
      </c>
      <c r="H16" s="17" t="s">
        <v>22</v>
      </c>
      <c r="I16" s="17" t="s">
        <v>22</v>
      </c>
      <c r="J16" s="17" t="s">
        <v>22</v>
      </c>
      <c r="K16" s="17" t="s">
        <v>22</v>
      </c>
      <c r="L16" s="17" t="s">
        <v>22</v>
      </c>
      <c r="M16" s="23" t="str">
        <f>HYPERLINK("https://app.zenhub.com/workspace/o/department-of-veterans-affairs/vets.gov-team/issues/10583","If they select yes, should we require name? UX decision")</f>
        <v>If they select yes, should we require name? UX decision</v>
      </c>
      <c r="N16" s="19"/>
      <c r="O16" s="19"/>
      <c r="P16" s="19"/>
      <c r="Q16" s="19"/>
      <c r="R16" s="19"/>
      <c r="S16" s="19"/>
      <c r="T16" s="19"/>
      <c r="U16" s="19"/>
      <c r="V16" s="19"/>
      <c r="W16" s="19"/>
      <c r="X16" s="19"/>
      <c r="Y16" s="19"/>
      <c r="Z16" s="19"/>
      <c r="AA16" s="19"/>
      <c r="AB16" s="19"/>
    </row>
    <row r="17" spans="1:28" ht="12">
      <c r="A17" s="37" t="str">
        <f>HYPERLINK("https://staging.vets.gov/burials-and-memorials/pre-need/form-10007-apply-for-eligibility/burial-benefits","Burial benefits")</f>
        <v>Burial benefits</v>
      </c>
      <c r="B17" s="38" t="s">
        <v>38</v>
      </c>
      <c r="C17" s="29"/>
      <c r="D17" s="15" t="s">
        <v>41</v>
      </c>
      <c r="E17" s="24"/>
      <c r="F17" s="17" t="s">
        <v>22</v>
      </c>
      <c r="G17" s="17" t="s">
        <v>22</v>
      </c>
      <c r="H17" s="17" t="s">
        <v>22</v>
      </c>
      <c r="I17" s="17" t="s">
        <v>22</v>
      </c>
      <c r="J17" s="17" t="s">
        <v>22</v>
      </c>
      <c r="K17" s="17" t="s">
        <v>23</v>
      </c>
      <c r="L17" s="17" t="s">
        <v>22</v>
      </c>
      <c r="M17" s="19"/>
      <c r="N17" s="19"/>
      <c r="O17" s="19"/>
      <c r="P17" s="19"/>
      <c r="Q17" s="19"/>
      <c r="R17" s="19"/>
      <c r="S17" s="19"/>
      <c r="T17" s="19"/>
      <c r="U17" s="19"/>
      <c r="V17" s="19"/>
      <c r="W17" s="19"/>
      <c r="X17" s="19"/>
      <c r="Y17" s="19"/>
      <c r="Z17" s="19"/>
      <c r="AA17" s="19"/>
      <c r="AB17" s="19"/>
    </row>
    <row r="18" spans="1:28" ht="12">
      <c r="A18" s="29"/>
      <c r="B18" s="38" t="s">
        <v>33</v>
      </c>
      <c r="C18" s="29"/>
      <c r="D18" s="15" t="s">
        <v>41</v>
      </c>
      <c r="E18" s="25"/>
      <c r="F18" s="17" t="s">
        <v>22</v>
      </c>
      <c r="G18" s="17" t="s">
        <v>22</v>
      </c>
      <c r="H18" s="17" t="s">
        <v>22</v>
      </c>
      <c r="I18" s="17" t="s">
        <v>22</v>
      </c>
      <c r="J18" s="17" t="s">
        <v>22</v>
      </c>
      <c r="K18" s="17" t="s">
        <v>22</v>
      </c>
      <c r="L18" s="17" t="s">
        <v>22</v>
      </c>
      <c r="M18" s="19"/>
      <c r="N18" s="19"/>
      <c r="O18" s="19"/>
      <c r="P18" s="19"/>
      <c r="Q18" s="19"/>
      <c r="R18" s="19"/>
      <c r="S18" s="19"/>
      <c r="T18" s="19"/>
      <c r="U18" s="19"/>
      <c r="V18" s="19"/>
      <c r="W18" s="19"/>
      <c r="X18" s="19"/>
      <c r="Y18" s="19"/>
      <c r="Z18" s="19"/>
      <c r="AA18" s="19"/>
      <c r="AB18" s="19"/>
    </row>
    <row r="19" spans="1:28" ht="60">
      <c r="A19" s="29"/>
      <c r="B19" s="38" t="s">
        <v>42</v>
      </c>
      <c r="C19" s="29"/>
      <c r="D19" s="15" t="s">
        <v>43</v>
      </c>
      <c r="E19" s="25"/>
      <c r="F19" s="17" t="s">
        <v>27</v>
      </c>
      <c r="G19" s="17" t="s">
        <v>27</v>
      </c>
      <c r="H19" s="17" t="s">
        <v>27</v>
      </c>
      <c r="I19" s="17" t="s">
        <v>27</v>
      </c>
      <c r="J19" s="18"/>
      <c r="K19" s="17" t="s">
        <v>27</v>
      </c>
      <c r="L19" s="17" t="s">
        <v>27</v>
      </c>
      <c r="M19" s="23" t="str">
        <f>HYPERLINK("https://app.zenhub.com/workspace/o/department-of-veterans-affairs/vets.gov-team/issues/10607","If a user selects yes they have someone buried under their name, the user is not required to enter the first and last name to proceed although the form states they need to")</f>
        <v>If a user selects yes they have someone buried under their name, the user is not required to enter the first and last name to proceed although the form states they need to</v>
      </c>
      <c r="N19" s="22"/>
      <c r="O19" s="22"/>
      <c r="P19" s="19"/>
      <c r="Q19" s="19"/>
      <c r="R19" s="19"/>
      <c r="S19" s="19"/>
      <c r="T19" s="19"/>
      <c r="U19" s="19"/>
      <c r="V19" s="19"/>
      <c r="W19" s="19"/>
      <c r="X19" s="19"/>
      <c r="Y19" s="19"/>
      <c r="Z19" s="19"/>
      <c r="AA19" s="19"/>
      <c r="AB19" s="19"/>
    </row>
    <row r="20" spans="1:28" ht="84">
      <c r="A20" s="37" t="str">
        <f>HYPERLINK("https://staging.vets.gov/burials-and-memorials/pre-need/form-10007-apply-for-eligibility/supporting-documents","Supporting Documents")</f>
        <v>Supporting Documents</v>
      </c>
      <c r="B20" s="38" t="s">
        <v>44</v>
      </c>
      <c r="C20" s="29"/>
      <c r="D20" s="15" t="s">
        <v>45</v>
      </c>
      <c r="E20" s="24"/>
      <c r="F20" s="17" t="s">
        <v>22</v>
      </c>
      <c r="G20" s="17" t="s">
        <v>22</v>
      </c>
      <c r="H20" s="17" t="s">
        <v>22</v>
      </c>
      <c r="I20" s="17" t="s">
        <v>22</v>
      </c>
      <c r="J20" s="17" t="s">
        <v>22</v>
      </c>
      <c r="K20" s="17" t="s">
        <v>27</v>
      </c>
      <c r="L20" s="17" t="s">
        <v>22</v>
      </c>
      <c r="M20" s="22" t="s">
        <v>46</v>
      </c>
      <c r="N20" s="21" t="str">
        <f>HYPERLINK("https://app.zenhub.com/workspace/o/department-of-veterans-affairs/vets.gov-team/issues/10641","RL - Safari Mobile - The 'upload status bar' was still showing after the file was uploaded and wouldn't let me proceed until I manually removed it")</f>
        <v>RL - Safari Mobile - The 'upload status bar' was still showing after the file was uploaded and wouldn't let me proceed until I manually removed it</v>
      </c>
      <c r="O20" s="19"/>
      <c r="P20" s="19"/>
      <c r="Q20" s="19"/>
      <c r="R20" s="19"/>
      <c r="S20" s="19"/>
      <c r="T20" s="19"/>
      <c r="U20" s="19"/>
      <c r="V20" s="19"/>
      <c r="W20" s="19"/>
      <c r="X20" s="19"/>
      <c r="Y20" s="19"/>
      <c r="Z20" s="19"/>
      <c r="AA20" s="19"/>
      <c r="AB20" s="19"/>
    </row>
    <row r="21" spans="1:28" ht="12">
      <c r="A21" s="29"/>
      <c r="B21" s="38" t="s">
        <v>44</v>
      </c>
      <c r="C21" s="29"/>
      <c r="D21" s="15" t="s">
        <v>47</v>
      </c>
      <c r="E21" s="26"/>
      <c r="F21" s="17" t="s">
        <v>22</v>
      </c>
      <c r="G21" s="17" t="s">
        <v>22</v>
      </c>
      <c r="H21" s="17" t="s">
        <v>22</v>
      </c>
      <c r="I21" s="17" t="s">
        <v>22</v>
      </c>
      <c r="J21" s="17" t="s">
        <v>22</v>
      </c>
      <c r="K21" s="17" t="s">
        <v>22</v>
      </c>
      <c r="L21" s="17" t="s">
        <v>22</v>
      </c>
      <c r="M21" s="19"/>
      <c r="N21" s="19"/>
      <c r="O21" s="19"/>
      <c r="P21" s="19"/>
      <c r="Q21" s="19"/>
      <c r="R21" s="19"/>
      <c r="S21" s="19"/>
      <c r="T21" s="19"/>
      <c r="U21" s="19"/>
      <c r="V21" s="19"/>
      <c r="W21" s="19"/>
      <c r="X21" s="19"/>
      <c r="Y21" s="19"/>
      <c r="Z21" s="19"/>
      <c r="AA21" s="19"/>
      <c r="AB21" s="19"/>
    </row>
    <row r="22" spans="1:28" ht="24">
      <c r="A22" s="37" t="str">
        <f>HYPERLINK("https://staging.vets.gov/burials-and-memorials/pre-need/form-10007-apply-for-eligibility/applicant-contact-information","Contact Information")</f>
        <v>Contact Information</v>
      </c>
      <c r="B22" s="38" t="s">
        <v>48</v>
      </c>
      <c r="C22" s="29"/>
      <c r="D22" s="15" t="s">
        <v>49</v>
      </c>
      <c r="E22" s="26"/>
      <c r="F22" s="17" t="s">
        <v>22</v>
      </c>
      <c r="G22" s="17" t="s">
        <v>22</v>
      </c>
      <c r="H22" s="17" t="s">
        <v>22</v>
      </c>
      <c r="I22" s="17" t="s">
        <v>22</v>
      </c>
      <c r="J22" s="17" t="s">
        <v>22</v>
      </c>
      <c r="K22" s="17" t="s">
        <v>23</v>
      </c>
      <c r="L22" s="17" t="s">
        <v>22</v>
      </c>
      <c r="M22" s="21" t="str">
        <f>HYPERLINK("https://app.zenhub.com/workspace/o/department-of-veterans-affairs/vets.gov-team/issues/10653","Autofill hides the dropdown indicators, which is a site-wide issue")</f>
        <v>Autofill hides the dropdown indicators, which is a site-wide issue</v>
      </c>
      <c r="N22" s="19"/>
      <c r="O22" s="19"/>
      <c r="P22" s="19"/>
      <c r="Q22" s="19"/>
      <c r="R22" s="19"/>
      <c r="S22" s="19"/>
      <c r="T22" s="19"/>
      <c r="U22" s="19"/>
      <c r="V22" s="19"/>
      <c r="W22" s="19"/>
      <c r="X22" s="19"/>
      <c r="Y22" s="19"/>
      <c r="Z22" s="19"/>
      <c r="AA22" s="19"/>
      <c r="AB22" s="19"/>
    </row>
    <row r="23" spans="1:28" ht="12">
      <c r="A23" s="29"/>
      <c r="B23" s="39" t="s">
        <v>33</v>
      </c>
      <c r="C23" s="29"/>
      <c r="D23" s="15" t="s">
        <v>50</v>
      </c>
      <c r="E23" s="25"/>
      <c r="F23" s="17" t="s">
        <v>22</v>
      </c>
      <c r="G23" s="18"/>
      <c r="H23" s="17" t="s">
        <v>22</v>
      </c>
      <c r="I23" s="17" t="s">
        <v>22</v>
      </c>
      <c r="J23" s="17" t="s">
        <v>22</v>
      </c>
      <c r="K23" s="17" t="s">
        <v>22</v>
      </c>
      <c r="L23" s="17" t="s">
        <v>22</v>
      </c>
      <c r="M23" s="19"/>
      <c r="N23" s="19"/>
      <c r="O23" s="19"/>
      <c r="P23" s="19"/>
      <c r="Q23" s="19"/>
      <c r="R23" s="19"/>
      <c r="S23" s="19"/>
      <c r="T23" s="19"/>
      <c r="U23" s="19"/>
      <c r="V23" s="19"/>
      <c r="W23" s="19"/>
      <c r="X23" s="19"/>
      <c r="Y23" s="19"/>
      <c r="Z23" s="19"/>
      <c r="AA23" s="19"/>
      <c r="AB23" s="19"/>
    </row>
    <row r="24" spans="1:28" ht="15">
      <c r="A24" s="14" t="str">
        <f>HYPERLINK("https://staging.vets.gov/burials-and-memorials/pre-need/form-10007-apply-for-eligibility/sponsor-mailing-address","Sponor's Address (conditional)")</f>
        <v>Sponor's Address (conditional)</v>
      </c>
      <c r="B24" s="38" t="s">
        <v>33</v>
      </c>
      <c r="C24" s="29"/>
      <c r="D24" s="15" t="s">
        <v>51</v>
      </c>
      <c r="E24" s="25"/>
      <c r="F24" s="17" t="s">
        <v>22</v>
      </c>
      <c r="G24" s="17" t="s">
        <v>22</v>
      </c>
      <c r="H24" s="17" t="s">
        <v>22</v>
      </c>
      <c r="I24" s="17" t="s">
        <v>22</v>
      </c>
      <c r="J24" s="17" t="s">
        <v>22</v>
      </c>
      <c r="K24" s="17" t="s">
        <v>22</v>
      </c>
      <c r="L24" s="17" t="s">
        <v>22</v>
      </c>
      <c r="M24" s="19"/>
      <c r="N24" s="19"/>
      <c r="O24" s="19"/>
      <c r="P24" s="19"/>
      <c r="Q24" s="19"/>
      <c r="R24" s="19"/>
      <c r="S24" s="19"/>
      <c r="T24" s="19"/>
      <c r="U24" s="19"/>
      <c r="V24" s="19"/>
      <c r="W24" s="19"/>
      <c r="X24" s="19"/>
      <c r="Y24" s="19"/>
      <c r="Z24" s="19"/>
      <c r="AA24" s="19"/>
      <c r="AB24" s="19"/>
    </row>
    <row r="25" spans="1:28" ht="24">
      <c r="A25" s="37" t="str">
        <f>HYPERLINK("https://staging.vets.gov/burials-and-memorials/pre-need/form-10007-apply-for-eligibility/preparer","Preparer")</f>
        <v>Preparer</v>
      </c>
      <c r="B25" s="38" t="s">
        <v>52</v>
      </c>
      <c r="C25" s="29"/>
      <c r="D25" s="15" t="s">
        <v>53</v>
      </c>
      <c r="E25" s="26"/>
      <c r="F25" s="17" t="s">
        <v>22</v>
      </c>
      <c r="G25" s="17" t="s">
        <v>22</v>
      </c>
      <c r="H25" s="17" t="s">
        <v>22</v>
      </c>
      <c r="I25" s="17" t="s">
        <v>22</v>
      </c>
      <c r="J25" s="17" t="s">
        <v>22</v>
      </c>
      <c r="K25" s="17" t="s">
        <v>22</v>
      </c>
      <c r="L25" s="17" t="s">
        <v>22</v>
      </c>
      <c r="M25" s="19"/>
      <c r="N25" s="19"/>
      <c r="O25" s="19"/>
      <c r="P25" s="19"/>
      <c r="Q25" s="19"/>
      <c r="R25" s="19"/>
      <c r="S25" s="19"/>
      <c r="T25" s="19"/>
      <c r="U25" s="19"/>
      <c r="V25" s="19"/>
      <c r="W25" s="19"/>
      <c r="X25" s="19"/>
      <c r="Y25" s="19"/>
      <c r="Z25" s="19"/>
      <c r="AA25" s="19"/>
      <c r="AB25" s="19"/>
    </row>
    <row r="26" spans="1:28" ht="24">
      <c r="A26" s="29"/>
      <c r="B26" s="38" t="s">
        <v>54</v>
      </c>
      <c r="C26" s="29"/>
      <c r="D26" s="15" t="s">
        <v>53</v>
      </c>
      <c r="E26" s="25"/>
      <c r="F26" s="17" t="s">
        <v>22</v>
      </c>
      <c r="G26" s="17" t="s">
        <v>22</v>
      </c>
      <c r="H26" s="17" t="s">
        <v>22</v>
      </c>
      <c r="I26" s="17" t="s">
        <v>22</v>
      </c>
      <c r="J26" s="17" t="s">
        <v>22</v>
      </c>
      <c r="K26" s="17" t="s">
        <v>22</v>
      </c>
      <c r="L26" s="17" t="s">
        <v>22</v>
      </c>
      <c r="M26" s="19"/>
      <c r="N26" s="19"/>
      <c r="O26" s="19"/>
      <c r="P26" s="19"/>
      <c r="Q26" s="19"/>
      <c r="R26" s="19"/>
      <c r="S26" s="19"/>
      <c r="T26" s="19"/>
      <c r="U26" s="19"/>
      <c r="V26" s="19"/>
      <c r="W26" s="19"/>
      <c r="X26" s="19"/>
      <c r="Y26" s="19"/>
      <c r="Z26" s="19"/>
      <c r="AA26" s="19"/>
      <c r="AB26" s="19"/>
    </row>
    <row r="27" spans="1:28" ht="132">
      <c r="A27" s="14" t="str">
        <f>HYPERLINK("https://staging.vets.gov/burials-and-memorials/pre-need/form-10007-apply-for-eligibility/review-and-submit","Review &amp; Submit")</f>
        <v>Review &amp; Submit</v>
      </c>
      <c r="B27" s="40" t="s">
        <v>42</v>
      </c>
      <c r="C27" s="29"/>
      <c r="D27" s="15" t="s">
        <v>55</v>
      </c>
      <c r="E27" s="26"/>
      <c r="F27" s="17" t="s">
        <v>22</v>
      </c>
      <c r="G27" s="17" t="s">
        <v>27</v>
      </c>
      <c r="H27" s="17" t="s">
        <v>27</v>
      </c>
      <c r="I27" s="17" t="s">
        <v>27</v>
      </c>
      <c r="J27" s="17" t="s">
        <v>27</v>
      </c>
      <c r="K27" s="17" t="s">
        <v>27</v>
      </c>
      <c r="L27" s="17" t="s">
        <v>27</v>
      </c>
      <c r="M27" s="23" t="str">
        <f>HYPERLINK("https://app.zenhub.com/workspace/o/department-of-veterans-affairs/vets.gov-team/issues/10582","Under military history dropdown, 'Sponsor's branch of service' is duplicated")</f>
        <v>Under military history dropdown, 'Sponsor's branch of service' is duplicated</v>
      </c>
      <c r="N27" s="23" t="str">
        <f>HYPERLINK("https://app.zenhub.com/workspace/o/department-of-veterans-affairs/vets.gov-team/issues/10582","There's a plus icon by the branch of service typeahead box")</f>
        <v>There's a plus icon by the branch of service typeahead box</v>
      </c>
      <c r="O27" s="23" t="s">
        <v>59</v>
      </c>
      <c r="P27" s="22" t="s">
        <v>56</v>
      </c>
      <c r="Q27" s="19"/>
      <c r="R27" s="19"/>
      <c r="S27" s="19"/>
      <c r="T27" s="19"/>
      <c r="U27" s="19"/>
      <c r="V27" s="19"/>
      <c r="W27" s="19"/>
      <c r="X27" s="19"/>
      <c r="Y27" s="19"/>
      <c r="Z27" s="19"/>
      <c r="AA27" s="19"/>
      <c r="AB27" s="19"/>
    </row>
    <row r="28" spans="1:28" ht="36">
      <c r="A28" s="22" t="s">
        <v>57</v>
      </c>
      <c r="B28" s="40" t="s">
        <v>42</v>
      </c>
      <c r="C28" s="29"/>
      <c r="D28" s="22" t="s">
        <v>58</v>
      </c>
      <c r="E28" s="26"/>
      <c r="F28" s="17" t="s">
        <v>27</v>
      </c>
      <c r="G28" s="17" t="s">
        <v>27</v>
      </c>
      <c r="H28" s="17" t="s">
        <v>22</v>
      </c>
      <c r="I28" s="17" t="s">
        <v>22</v>
      </c>
      <c r="J28" s="17" t="s">
        <v>22</v>
      </c>
      <c r="K28" s="17" t="s">
        <v>27</v>
      </c>
      <c r="L28" s="17" t="s">
        <v>22</v>
      </c>
      <c r="M28" s="27" t="str">
        <f>HYPERLINK("https://app.zenhub.com/workspace/o/department-of-veterans-affairs/vets.gov-team/issues/10583","Hit a validation error on submission - http://sentry.vetsgov-internal/vets-gov/platform-api-staging/issues/38857/")</f>
        <v>Hit a validation error on submission - http://sentry.vetsgov-internal/vets-gov/platform-api-staging/issues/38857/</v>
      </c>
      <c r="N28" s="21" t="str">
        <f>HYPERLINK("https://app.zenhub.com/workspace/o/department-of-veterans-affairs/vets.gov-team/issues/10648","RL - Safari Mobile. Hit a submission error at 9:27am on 5/25/18")</f>
        <v>RL - Safari Mobile. Hit a submission error at 9:27am on 5/25/18</v>
      </c>
      <c r="O28" s="19"/>
      <c r="P28" s="19"/>
      <c r="Q28" s="19"/>
      <c r="R28" s="19"/>
      <c r="S28" s="19"/>
      <c r="T28" s="19"/>
      <c r="U28" s="19"/>
      <c r="V28" s="19"/>
      <c r="W28" s="19"/>
      <c r="X28" s="19"/>
      <c r="Y28" s="19"/>
      <c r="Z28" s="19"/>
      <c r="AA28" s="19"/>
      <c r="AB28" s="19"/>
    </row>
    <row r="29" spans="1:28" ht="12">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2">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2">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2">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2">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2">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2">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2">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2">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2">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2">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2">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2">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2">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2">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2">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2">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2">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2">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2">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2">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2">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spans="1:28" ht="12">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spans="1:28" ht="12">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spans="1:28" ht="12">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spans="1:28" ht="12">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row r="1002" spans="1:28" ht="1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row>
    <row r="1003" spans="1:28" ht="12">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row>
    <row r="1004" spans="1:28" ht="12">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row>
    <row r="1005" spans="1:28" ht="12">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row>
    <row r="1006" spans="1:28" ht="12">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row>
    <row r="1007" spans="1:28" ht="12">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row>
    <row r="1008" spans="1:28" ht="12">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row>
  </sheetData>
  <mergeCells count="38">
    <mergeCell ref="B21:C21"/>
    <mergeCell ref="B14:C14"/>
    <mergeCell ref="B27:C27"/>
    <mergeCell ref="B28:C28"/>
    <mergeCell ref="B5:C6"/>
    <mergeCell ref="B7:C7"/>
    <mergeCell ref="B8:C8"/>
    <mergeCell ref="B9:C9"/>
    <mergeCell ref="B10:C10"/>
    <mergeCell ref="B11:C11"/>
    <mergeCell ref="B12:C12"/>
    <mergeCell ref="B13:C13"/>
    <mergeCell ref="B15:C15"/>
    <mergeCell ref="B16:C16"/>
    <mergeCell ref="B17:C17"/>
    <mergeCell ref="B18:C18"/>
    <mergeCell ref="B19:C19"/>
    <mergeCell ref="B20:C20"/>
    <mergeCell ref="A22:A23"/>
    <mergeCell ref="A25:A26"/>
    <mergeCell ref="B22:C22"/>
    <mergeCell ref="B23:C23"/>
    <mergeCell ref="B24:C24"/>
    <mergeCell ref="B25:C25"/>
    <mergeCell ref="B26:C26"/>
    <mergeCell ref="A7:A10"/>
    <mergeCell ref="A5:A6"/>
    <mergeCell ref="A12:A16"/>
    <mergeCell ref="A17:A19"/>
    <mergeCell ref="A20:A21"/>
    <mergeCell ref="B4:C4"/>
    <mergeCell ref="B1:C1"/>
    <mergeCell ref="F1:L1"/>
    <mergeCell ref="F2:I2"/>
    <mergeCell ref="J2:L2"/>
    <mergeCell ref="F3:L3"/>
    <mergeCell ref="E1:E4"/>
    <mergeCell ref="A3:D3"/>
  </mergeCells>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
  <sheetViews>
    <sheetView workbookViewId="0"/>
  </sheetViews>
  <sheetFormatPr baseColWidth="10" defaultColWidth="14.5" defaultRowHeight="15.75" customHeight="1"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Wolfe</cp:lastModifiedBy>
  <dcterms:created xsi:type="dcterms:W3CDTF">2019-03-14T20:33:38Z</dcterms:created>
  <dcterms:modified xsi:type="dcterms:W3CDTF">2019-03-14T20:33:38Z</dcterms:modified>
</cp:coreProperties>
</file>