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65" yWindow="-60" windowWidth="12555" windowHeight="6375"/>
  </bookViews>
  <sheets>
    <sheet name="Access APG and VRM Measures" sheetId="1" r:id="rId1"/>
    <sheet name="Sheet1" sheetId="2" r:id="rId2"/>
  </sheets>
  <calcPr calcId="145621"/>
</workbook>
</file>

<file path=xl/calcChain.xml><?xml version="1.0" encoding="utf-8"?>
<calcChain xmlns="http://schemas.openxmlformats.org/spreadsheetml/2006/main">
  <c r="S10" i="1" l="1"/>
  <c r="N10" i="1"/>
  <c r="L10" i="1"/>
  <c r="K10" i="1"/>
  <c r="C10" i="1"/>
  <c r="O10" i="1" s="1"/>
  <c r="M10" i="1" l="1"/>
  <c r="C12" i="1"/>
  <c r="K12" i="1"/>
  <c r="L12" i="1"/>
  <c r="M12" i="1"/>
  <c r="N12" i="1"/>
  <c r="S12" i="1"/>
  <c r="S4" i="1"/>
  <c r="N4" i="1"/>
  <c r="L4" i="1"/>
  <c r="K4" i="1"/>
  <c r="C4" i="1"/>
  <c r="M4" i="1" l="1"/>
  <c r="C16" i="1"/>
  <c r="K16" i="1"/>
  <c r="L16" i="1"/>
  <c r="M16" i="1"/>
  <c r="N16" i="1"/>
  <c r="S16" i="1"/>
  <c r="M5" i="1"/>
  <c r="L5" i="1"/>
  <c r="K5" i="1"/>
  <c r="M6" i="1"/>
  <c r="N6" i="1"/>
  <c r="N7" i="1"/>
  <c r="N8" i="1"/>
  <c r="N9" i="1"/>
  <c r="N11" i="1"/>
  <c r="N13" i="1"/>
  <c r="N14" i="1"/>
  <c r="N15" i="1"/>
  <c r="N5" i="1"/>
  <c r="C6" i="1"/>
  <c r="C7" i="1"/>
  <c r="C8" i="1"/>
  <c r="C9" i="1"/>
  <c r="C11" i="1"/>
  <c r="M11" i="1" s="1"/>
  <c r="C13" i="1"/>
  <c r="M13" i="1" s="1"/>
  <c r="C14" i="1"/>
  <c r="C15" i="1"/>
  <c r="M15" i="1" s="1"/>
  <c r="C5" i="1"/>
  <c r="O4" i="1" s="1"/>
  <c r="S7" i="1"/>
  <c r="S8" i="1"/>
  <c r="S9" i="1"/>
  <c r="S11" i="1"/>
  <c r="S13" i="1"/>
  <c r="S14" i="1"/>
  <c r="S15" i="1"/>
  <c r="S6" i="1"/>
  <c r="S5" i="1"/>
  <c r="K6" i="1"/>
  <c r="L6" i="1"/>
  <c r="K7" i="1"/>
  <c r="L7" i="1"/>
  <c r="M7" i="1"/>
  <c r="K8" i="1"/>
  <c r="L8" i="1"/>
  <c r="M8" i="1"/>
  <c r="K9" i="1"/>
  <c r="L9" i="1"/>
  <c r="M9" i="1"/>
  <c r="K11" i="1"/>
  <c r="L11" i="1"/>
  <c r="K13" i="1"/>
  <c r="L13" i="1"/>
  <c r="K14" i="1"/>
  <c r="L14" i="1"/>
  <c r="K15" i="1"/>
  <c r="L15" i="1"/>
  <c r="O11" i="1" l="1"/>
  <c r="O5" i="1"/>
  <c r="O9" i="1"/>
  <c r="O12" i="1"/>
  <c r="O8" i="1"/>
  <c r="O13" i="1"/>
  <c r="O6" i="1"/>
  <c r="O7" i="1"/>
  <c r="O16" i="1"/>
  <c r="M14" i="1"/>
  <c r="O14" i="1"/>
  <c r="O15" i="1"/>
</calcChain>
</file>

<file path=xl/comments1.xml><?xml version="1.0" encoding="utf-8"?>
<comments xmlns="http://schemas.openxmlformats.org/spreadsheetml/2006/main">
  <authors>
    <author>Ufomata, Mamode O., VBAVACO</author>
    <author>Stavely, Joseph S., VBAVACO</author>
  </authors>
  <commentList>
    <comment ref="B3" authorId="0">
      <text>
        <r>
          <rPr>
            <b/>
            <sz val="9"/>
            <color indexed="81"/>
            <rFont val="Tahoma"/>
            <family val="2"/>
          </rPr>
          <t>Ufomata, Mamode O., VBAVACO:</t>
        </r>
        <r>
          <rPr>
            <sz val="9"/>
            <color indexed="81"/>
            <rFont val="Tahoma"/>
            <family val="2"/>
          </rPr>
          <t xml:space="preserve">
Chris Jones</t>
        </r>
      </text>
    </comment>
    <comment ref="C3" authorId="0">
      <text>
        <r>
          <rPr>
            <b/>
            <sz val="9"/>
            <color indexed="81"/>
            <rFont val="Tahoma"/>
            <family val="2"/>
          </rPr>
          <t>Ufomata, Mamode O., VBAVACO:</t>
        </r>
        <r>
          <rPr>
            <sz val="9"/>
            <color indexed="81"/>
            <rFont val="Tahoma"/>
            <family val="2"/>
          </rPr>
          <t xml:space="preserve">
Chris Jones</t>
        </r>
      </text>
    </comment>
    <comment ref="E3" authorId="0">
      <text>
        <r>
          <rPr>
            <b/>
            <sz val="9"/>
            <color indexed="81"/>
            <rFont val="Tahoma"/>
            <family val="2"/>
          </rPr>
          <t>Ufomata, Mamode O., VBAVACO:</t>
        </r>
        <r>
          <rPr>
            <sz val="9"/>
            <color indexed="81"/>
            <rFont val="Tahoma"/>
            <family val="2"/>
          </rPr>
          <t xml:space="preserve">
Amy Lorenz</t>
        </r>
      </text>
    </comment>
    <comment ref="F3" authorId="0">
      <text>
        <r>
          <rPr>
            <b/>
            <sz val="9"/>
            <color indexed="81"/>
            <rFont val="Tahoma"/>
            <family val="2"/>
          </rPr>
          <t>Ufomata, Mamode O., VBAVACO:</t>
        </r>
        <r>
          <rPr>
            <sz val="9"/>
            <color indexed="81"/>
            <rFont val="Tahoma"/>
            <family val="2"/>
          </rPr>
          <t xml:space="preserve">
Chris Jones</t>
        </r>
      </text>
    </comment>
    <comment ref="G3" authorId="0">
      <text>
        <r>
          <rPr>
            <b/>
            <sz val="9"/>
            <color indexed="81"/>
            <rFont val="Tahoma"/>
            <family val="2"/>
          </rPr>
          <t>Ufomata, Mamode O., VBAVACO:</t>
        </r>
        <r>
          <rPr>
            <sz val="9"/>
            <color indexed="81"/>
            <rFont val="Tahoma"/>
            <family val="2"/>
          </rPr>
          <t xml:space="preserve">
Dan Irwin</t>
        </r>
      </text>
    </comment>
    <comment ref="H3" authorId="0">
      <text>
        <r>
          <rPr>
            <b/>
            <sz val="9"/>
            <color indexed="81"/>
            <rFont val="Tahoma"/>
            <family val="2"/>
          </rPr>
          <t>Ufomata, Mamode O., VBAVACO:</t>
        </r>
        <r>
          <rPr>
            <sz val="9"/>
            <color indexed="81"/>
            <rFont val="Tahoma"/>
            <family val="2"/>
          </rPr>
          <t xml:space="preserve">
Dan Irwin</t>
        </r>
      </text>
    </comment>
    <comment ref="I3" authorId="0">
      <text>
        <r>
          <rPr>
            <b/>
            <sz val="9"/>
            <color indexed="81"/>
            <rFont val="Tahoma"/>
            <family val="2"/>
          </rPr>
          <t>Ufomata, Mamode O., VBAVACO:</t>
        </r>
        <r>
          <rPr>
            <sz val="9"/>
            <color indexed="81"/>
            <rFont val="Tahoma"/>
            <family val="2"/>
          </rPr>
          <t xml:space="preserve">
Dan Irwin</t>
        </r>
      </text>
    </comment>
    <comment ref="J3" authorId="0">
      <text>
        <r>
          <rPr>
            <b/>
            <sz val="9"/>
            <color indexed="81"/>
            <rFont val="Tahoma"/>
            <family val="2"/>
          </rPr>
          <t>Ufomata, Mamode O., VBAVACO:</t>
        </r>
        <r>
          <rPr>
            <sz val="9"/>
            <color indexed="81"/>
            <rFont val="Tahoma"/>
            <family val="2"/>
          </rPr>
          <t xml:space="preserve">
Chris Jones</t>
        </r>
      </text>
    </comment>
    <comment ref="P3" authorId="0">
      <text>
        <r>
          <rPr>
            <b/>
            <sz val="9"/>
            <color indexed="81"/>
            <rFont val="Tahoma"/>
            <family val="2"/>
          </rPr>
          <t>Ufomata, Mamode O., VBAVACO:</t>
        </r>
        <r>
          <rPr>
            <sz val="9"/>
            <color indexed="81"/>
            <rFont val="Tahoma"/>
            <family val="2"/>
          </rPr>
          <t xml:space="preserve">
Amy Lorenz</t>
        </r>
      </text>
    </comment>
    <comment ref="Q3" authorId="0">
      <text>
        <r>
          <rPr>
            <b/>
            <sz val="9"/>
            <color indexed="81"/>
            <rFont val="Tahoma"/>
            <family val="2"/>
          </rPr>
          <t>Ufomata, Mamode O., VBAVACO:</t>
        </r>
        <r>
          <rPr>
            <sz val="9"/>
            <color indexed="81"/>
            <rFont val="Tahoma"/>
            <family val="2"/>
          </rPr>
          <t xml:space="preserve">
Amy Lorenz</t>
        </r>
      </text>
    </comment>
    <comment ref="R3" authorId="0">
      <text>
        <r>
          <rPr>
            <b/>
            <sz val="9"/>
            <color indexed="81"/>
            <rFont val="Tahoma"/>
            <family val="2"/>
          </rPr>
          <t>Ufomata, Mamode O., VBAVACO:</t>
        </r>
        <r>
          <rPr>
            <sz val="9"/>
            <color indexed="81"/>
            <rFont val="Tahoma"/>
            <family val="2"/>
          </rPr>
          <t xml:space="preserve">
Amy Lorenz</t>
        </r>
      </text>
    </comment>
    <comment ref="S3" authorId="0">
      <text>
        <r>
          <rPr>
            <b/>
            <sz val="9"/>
            <color indexed="81"/>
            <rFont val="Tahoma"/>
            <family val="2"/>
          </rPr>
          <t>Ufomata, Mamode O., VBAVACO:</t>
        </r>
        <r>
          <rPr>
            <sz val="9"/>
            <color indexed="81"/>
            <rFont val="Tahoma"/>
            <family val="2"/>
          </rPr>
          <t xml:space="preserve">
Amy Lorenz</t>
        </r>
      </text>
    </comment>
    <comment ref="T3" authorId="0">
      <text>
        <r>
          <rPr>
            <b/>
            <sz val="9"/>
            <color indexed="81"/>
            <rFont val="Tahoma"/>
            <family val="2"/>
          </rPr>
          <t>Ufomata, Mamode O., VBAVACO:</t>
        </r>
        <r>
          <rPr>
            <sz val="9"/>
            <color indexed="81"/>
            <rFont val="Tahoma"/>
            <family val="2"/>
          </rPr>
          <t xml:space="preserve">
Frank Bryceland</t>
        </r>
      </text>
    </comment>
    <comment ref="J9" authorId="1">
      <text>
        <r>
          <rPr>
            <b/>
            <sz val="9"/>
            <color indexed="81"/>
            <rFont val="Tahoma"/>
            <family val="2"/>
          </rPr>
          <t>Stavely, Joseph S., VBAVACO:</t>
        </r>
        <r>
          <rPr>
            <sz val="9"/>
            <color indexed="81"/>
            <rFont val="Tahoma"/>
            <family val="2"/>
          </rPr>
          <t xml:space="preserve">
There was an issue with the R13.3 deployment on 2/19 which caused dependency claims to not be pushed through RBPS.  There were 7132 dependency claims submitted through RBPS up until EVSS R13.3. It was later reported that 5100 additional claims had been submitted during February before the fix was placed.  </t>
        </r>
      </text>
    </comment>
  </commentList>
</comments>
</file>

<file path=xl/sharedStrings.xml><?xml version="1.0" encoding="utf-8"?>
<sst xmlns="http://schemas.openxmlformats.org/spreadsheetml/2006/main" count="34" uniqueCount="34">
  <si>
    <t xml:space="preserve">November  </t>
  </si>
  <si>
    <t xml:space="preserve">December  </t>
  </si>
  <si>
    <t>January</t>
  </si>
  <si>
    <t>February</t>
  </si>
  <si>
    <t>March</t>
  </si>
  <si>
    <t>April</t>
  </si>
  <si>
    <t>May</t>
  </si>
  <si>
    <t>June</t>
  </si>
  <si>
    <t>July</t>
  </si>
  <si>
    <t>August</t>
  </si>
  <si>
    <t>September</t>
  </si>
  <si>
    <t>Percent of disability compensation claims (FYTD)*</t>
  </si>
  <si>
    <t>Number of VDC Dependency add/modify completed monthly</t>
  </si>
  <si>
    <t>ACSI SEP Overall Score</t>
  </si>
  <si>
    <t>ACSI Overall Score (eBenefits)</t>
  </si>
  <si>
    <t xml:space="preserve"> ACSI score for VDC 526ez </t>
  </si>
  <si>
    <t>Number of total registered users (SEP)*</t>
  </si>
  <si>
    <t>Number of total registered users (eBenefits)*</t>
  </si>
  <si>
    <t>Disability compensation EP’s are defined as EP 010, 110, and 020 Series minus EP 029 (PMC EP).</t>
  </si>
  <si>
    <t>Percentage of SEP 526ez Claims submission</t>
  </si>
  <si>
    <t>Percentage of D2D 526ez Claims submission</t>
  </si>
  <si>
    <t>Disability Compensation Establishments (Electronic + Paper)</t>
  </si>
  <si>
    <t>Disability Compensation Establishments (Electronic)</t>
  </si>
  <si>
    <t>Percent of disability compensation claims Monthly (EBEN+SEP+D2D)</t>
  </si>
  <si>
    <t>Number of Claims Submitted Monthly using D2D</t>
  </si>
  <si>
    <t>Number of total registered VSOs users (SEP)*</t>
  </si>
  <si>
    <t>Number of total registered Attorney users (SEP)*</t>
  </si>
  <si>
    <t>Number of total registered Agents users (SEP)*</t>
  </si>
  <si>
    <t>Number of Claims Submitted  Monthly using SEP**</t>
  </si>
  <si>
    <t>Number of Claims Submitted  Monthly using eBenefits**</t>
  </si>
  <si>
    <t>Percentage of EBEN 526ez Claims submission</t>
  </si>
  <si>
    <t>FY17</t>
  </si>
  <si>
    <t>September FY16</t>
  </si>
  <si>
    <t>October FY17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</si>
</sst>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8" x14ac:knownFonts="1">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1"/>
      <name val="Calibri"/>
      <family val="2"/>
    </font>
    <font>
      <sz val="9"/>
      <color indexed="81"/>
      <name val="Tahoma"/>
      <family val="2"/>
    </font>
    <font>
      <b/>
      <sz val="9"/>
      <color indexed="81"/>
      <name val="Tahoma"/>
      <family val="2"/>
    </font>
    <font>
      <sz val="11"/>
      <color rgb="FF1F497D"/>
      <name val="Calibri"/>
      <family val="2"/>
      <scheme val="minor"/>
    </font>
  </fonts>
  <fills count="4">
    <fill>
      <patternFill patternType="none"/>
    </fill>
    <fill>
      <patternFill patternType="gray125"/>
    </fill>
    <fill>
      <patternFill patternType="solid">
        <fgColor rgb="FF8DB3E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0" fillId="0" borderId="0" xfId="0" applyBorder="1"/>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3" fontId="2" fillId="0" borderId="1" xfId="0" applyNumberFormat="1" applyFont="1" applyBorder="1" applyAlignment="1">
      <alignment horizontal="right" vertical="center" wrapText="1"/>
    </xf>
    <xf numFmtId="164" fontId="2" fillId="0" borderId="1" xfId="1" applyNumberFormat="1" applyFont="1" applyBorder="1" applyAlignment="1">
      <alignment horizontal="right" vertical="center" wrapText="1"/>
    </xf>
    <xf numFmtId="0" fontId="2" fillId="0" borderId="1" xfId="0" applyFont="1" applyBorder="1" applyAlignment="1">
      <alignment vertical="center"/>
    </xf>
    <xf numFmtId="164" fontId="0" fillId="0" borderId="0" xfId="0" applyNumberFormat="1" applyBorder="1"/>
    <xf numFmtId="0" fontId="0" fillId="0" borderId="0" xfId="0" applyAlignment="1">
      <alignment horizontal="left"/>
    </xf>
    <xf numFmtId="3" fontId="0" fillId="0" borderId="0" xfId="0" applyNumberFormat="1"/>
    <xf numFmtId="164" fontId="0" fillId="0" borderId="0" xfId="0" applyNumberFormat="1"/>
    <xf numFmtId="0" fontId="0" fillId="0" borderId="0" xfId="0" applyAlignment="1">
      <alignment horizontal="right"/>
    </xf>
    <xf numFmtId="0" fontId="2" fillId="0" borderId="0" xfId="0" applyFont="1" applyBorder="1" applyAlignment="1">
      <alignment vertical="center" wrapText="1"/>
    </xf>
    <xf numFmtId="0" fontId="2" fillId="0" borderId="0" xfId="0" applyFont="1" applyBorder="1" applyAlignment="1">
      <alignment vertical="center"/>
    </xf>
    <xf numFmtId="3" fontId="2" fillId="0" borderId="0" xfId="0" applyNumberFormat="1" applyFont="1" applyBorder="1" applyAlignment="1">
      <alignment horizontal="right" vertical="center" wrapText="1"/>
    </xf>
    <xf numFmtId="164" fontId="2" fillId="0" borderId="0" xfId="1" applyNumberFormat="1" applyFont="1" applyBorder="1" applyAlignment="1">
      <alignment horizontal="right" vertical="center" wrapText="1"/>
    </xf>
    <xf numFmtId="0" fontId="2" fillId="0" borderId="0" xfId="0" applyFont="1" applyFill="1" applyBorder="1" applyAlignment="1">
      <alignment vertical="center" wrapText="1"/>
    </xf>
    <xf numFmtId="3" fontId="0" fillId="0" borderId="0" xfId="0" applyNumberFormat="1" applyAlignment="1">
      <alignment horizontal="left"/>
    </xf>
    <xf numFmtId="10" fontId="0" fillId="0" borderId="0" xfId="2" applyNumberFormat="1" applyFont="1" applyAlignment="1">
      <alignment horizontal="left"/>
    </xf>
    <xf numFmtId="3" fontId="4" fillId="0" borderId="1" xfId="0" applyNumberFormat="1" applyFont="1" applyBorder="1" applyAlignment="1">
      <alignment horizontal="right" vertical="center" wrapText="1"/>
    </xf>
    <xf numFmtId="0" fontId="4" fillId="0" borderId="1" xfId="0" applyFont="1" applyBorder="1" applyAlignment="1">
      <alignment horizontal="right" vertical="center" wrapText="1"/>
    </xf>
    <xf numFmtId="165" fontId="2" fillId="0" borderId="2" xfId="2" applyNumberFormat="1" applyFont="1" applyBorder="1" applyAlignment="1">
      <alignment vertical="center"/>
    </xf>
    <xf numFmtId="3" fontId="2" fillId="0" borderId="1" xfId="0" applyNumberFormat="1" applyFont="1" applyBorder="1" applyAlignment="1">
      <alignment vertical="center"/>
    </xf>
    <xf numFmtId="0" fontId="7" fillId="0" borderId="0" xfId="0" applyFont="1" applyAlignment="1">
      <alignment vertical="center"/>
    </xf>
    <xf numFmtId="0" fontId="2" fillId="0" borderId="1" xfId="0" quotePrefix="1" applyFont="1" applyBorder="1" applyAlignment="1">
      <alignment horizontal="right" vertical="center"/>
    </xf>
    <xf numFmtId="0" fontId="4" fillId="0" borderId="1" xfId="0" applyFont="1" applyBorder="1" applyAlignment="1">
      <alignment vertical="center"/>
    </xf>
    <xf numFmtId="164" fontId="2" fillId="0" borderId="3" xfId="1" applyNumberFormat="1" applyFont="1" applyBorder="1" applyAlignment="1">
      <alignment horizontal="right" vertical="center" wrapText="1"/>
    </xf>
    <xf numFmtId="164" fontId="2" fillId="0" borderId="3" xfId="1" applyNumberFormat="1" applyFont="1" applyBorder="1" applyAlignment="1">
      <alignment horizontal="right" vertical="center" wrapText="1"/>
    </xf>
    <xf numFmtId="164" fontId="2" fillId="0" borderId="3" xfId="1" applyNumberFormat="1" applyFont="1" applyBorder="1" applyAlignment="1">
      <alignment horizontal="right" vertical="center" wrapText="1"/>
    </xf>
    <xf numFmtId="164" fontId="2" fillId="0" borderId="1" xfId="1" applyNumberFormat="1" applyFont="1" applyBorder="1" applyAlignment="1">
      <alignment horizontal="right" vertical="center" wrapText="1"/>
    </xf>
    <xf numFmtId="3" fontId="0" fillId="0" borderId="1" xfId="0" applyNumberFormat="1" applyBorder="1"/>
    <xf numFmtId="0" fontId="2" fillId="3" borderId="1" xfId="0" applyFont="1" applyFill="1" applyBorder="1" applyAlignment="1">
      <alignment vertical="center" wrapText="1"/>
    </xf>
    <xf numFmtId="164" fontId="2" fillId="3" borderId="3" xfId="1" applyNumberFormat="1" applyFont="1" applyFill="1" applyBorder="1" applyAlignment="1">
      <alignment horizontal="right" vertical="center" wrapText="1"/>
    </xf>
    <xf numFmtId="3" fontId="0" fillId="3" borderId="1" xfId="0" applyNumberFormat="1" applyFill="1" applyBorder="1"/>
    <xf numFmtId="164" fontId="2" fillId="3" borderId="1" xfId="1" applyNumberFormat="1" applyFont="1" applyFill="1" applyBorder="1" applyAlignment="1">
      <alignment horizontal="right" vertical="center" wrapText="1"/>
    </xf>
    <xf numFmtId="0" fontId="2" fillId="3" borderId="1" xfId="0" applyFont="1" applyFill="1" applyBorder="1" applyAlignment="1">
      <alignment vertical="center"/>
    </xf>
    <xf numFmtId="0" fontId="4" fillId="3" borderId="1" xfId="0" applyFont="1" applyFill="1" applyBorder="1" applyAlignment="1">
      <alignment vertical="center"/>
    </xf>
    <xf numFmtId="3" fontId="2" fillId="3" borderId="1" xfId="0" applyNumberFormat="1" applyFont="1" applyFill="1" applyBorder="1" applyAlignment="1">
      <alignment vertical="center"/>
    </xf>
    <xf numFmtId="165" fontId="2" fillId="3" borderId="2" xfId="2"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5"/>
  <sheetViews>
    <sheetView tabSelected="1" zoomScale="70" zoomScaleNormal="70" workbookViewId="0">
      <pane xSplit="1" topLeftCell="B1" activePane="topRight" state="frozen"/>
      <selection activeCell="A2" sqref="A2"/>
      <selection pane="topRight" activeCell="K22" sqref="K22"/>
    </sheetView>
  </sheetViews>
  <sheetFormatPr defaultColWidth="18.7109375" defaultRowHeight="15" x14ac:dyDescent="0.25"/>
  <cols>
    <col min="1" max="1" width="19.5703125" customWidth="1"/>
    <col min="2" max="2" width="18.7109375" customWidth="1"/>
    <col min="3" max="4" width="15.85546875" customWidth="1"/>
    <col min="7" max="9" width="0" hidden="1" customWidth="1"/>
  </cols>
  <sheetData>
    <row r="1" spans="1:23" x14ac:dyDescent="0.25">
      <c r="H1" s="23" t="s">
        <v>18</v>
      </c>
    </row>
    <row r="3" spans="1:23" ht="88.9" customHeight="1" x14ac:dyDescent="0.3">
      <c r="A3" s="2" t="s">
        <v>31</v>
      </c>
      <c r="B3" s="2" t="s">
        <v>21</v>
      </c>
      <c r="C3" s="2" t="s">
        <v>22</v>
      </c>
      <c r="D3" s="2" t="s">
        <v>29</v>
      </c>
      <c r="E3" s="2" t="s">
        <v>28</v>
      </c>
      <c r="F3" s="2" t="s">
        <v>24</v>
      </c>
      <c r="G3" s="2" t="s">
        <v>14</v>
      </c>
      <c r="H3" s="2" t="s">
        <v>15</v>
      </c>
      <c r="I3" s="2" t="s">
        <v>13</v>
      </c>
      <c r="J3" s="2" t="s">
        <v>12</v>
      </c>
      <c r="K3" s="2" t="s">
        <v>19</v>
      </c>
      <c r="L3" s="2" t="s">
        <v>20</v>
      </c>
      <c r="M3" s="2" t="s">
        <v>30</v>
      </c>
      <c r="N3" s="2" t="s">
        <v>23</v>
      </c>
      <c r="O3" s="2" t="s">
        <v>11</v>
      </c>
      <c r="P3" s="2" t="s">
        <v>25</v>
      </c>
      <c r="Q3" s="2" t="s">
        <v>26</v>
      </c>
      <c r="R3" s="2" t="s">
        <v>27</v>
      </c>
      <c r="S3" s="2" t="s">
        <v>16</v>
      </c>
      <c r="T3" s="2" t="s">
        <v>17</v>
      </c>
      <c r="U3" s="1"/>
    </row>
    <row r="4" spans="1:23" hidden="1" thickBot="1" x14ac:dyDescent="0.35">
      <c r="A4" s="31" t="s">
        <v>32</v>
      </c>
      <c r="B4" s="32">
        <v>88821</v>
      </c>
      <c r="C4" s="33">
        <f t="shared" ref="C4" si="0">SUM(D4:F4)</f>
        <v>40287</v>
      </c>
      <c r="D4" s="34">
        <v>33123</v>
      </c>
      <c r="E4" s="35">
        <v>3028</v>
      </c>
      <c r="F4" s="35">
        <v>4136</v>
      </c>
      <c r="G4" s="35"/>
      <c r="H4" s="36"/>
      <c r="I4" s="35"/>
      <c r="J4" s="37"/>
      <c r="K4" s="38">
        <f t="shared" ref="K4" si="1">E4/B4</f>
        <v>3.4091037029531306E-2</v>
      </c>
      <c r="L4" s="38">
        <f t="shared" ref="L4" si="2">F4/B4</f>
        <v>4.6565564449848572E-2</v>
      </c>
      <c r="M4" s="38">
        <f t="shared" ref="M4" si="3">C4/B4</f>
        <v>0.45357516803458642</v>
      </c>
      <c r="N4" s="38">
        <f t="shared" ref="N4" si="4">(D4+E4+F4)/B4</f>
        <v>0.45357516803458642</v>
      </c>
      <c r="O4" s="38">
        <f>(SUM($C4:C$5)/SUM($B4:B$5))</f>
        <v>0.44548785012057135</v>
      </c>
      <c r="P4" s="34">
        <v>3853</v>
      </c>
      <c r="Q4" s="34">
        <v>293</v>
      </c>
      <c r="R4" s="34">
        <v>56</v>
      </c>
      <c r="S4" s="34">
        <f t="shared" ref="S4" si="5">SUM(P4:R4)</f>
        <v>4202</v>
      </c>
      <c r="T4" s="34">
        <v>6025452</v>
      </c>
      <c r="U4" s="1"/>
    </row>
    <row r="5" spans="1:23" ht="14.45" x14ac:dyDescent="0.3">
      <c r="A5" s="3" t="s">
        <v>33</v>
      </c>
      <c r="B5" s="4">
        <v>83691</v>
      </c>
      <c r="C5" s="30">
        <f>SUM(D5:F5)</f>
        <v>36565</v>
      </c>
      <c r="D5" s="4">
        <v>29855</v>
      </c>
      <c r="E5" s="4">
        <v>3143</v>
      </c>
      <c r="F5" s="4">
        <v>3567</v>
      </c>
      <c r="G5" s="19"/>
      <c r="H5" s="19"/>
      <c r="I5" s="4"/>
      <c r="J5" s="4">
        <v>11576</v>
      </c>
      <c r="K5" s="21">
        <f>E5/B5</f>
        <v>3.7554814735156705E-2</v>
      </c>
      <c r="L5" s="21">
        <f>F5/B5</f>
        <v>4.2621070365989173E-2</v>
      </c>
      <c r="M5" s="21">
        <f>(D5)/B5</f>
        <v>0.35672891947760216</v>
      </c>
      <c r="N5" s="21">
        <f>(D5+E5+F5)/B5</f>
        <v>0.43690480457874803</v>
      </c>
      <c r="O5" s="21">
        <f>(SUM($C$5:C5)/SUM($B$5:B5))</f>
        <v>0.43690480457874803</v>
      </c>
      <c r="P5" s="5">
        <v>3879</v>
      </c>
      <c r="Q5" s="5">
        <v>290</v>
      </c>
      <c r="R5" s="5">
        <v>58</v>
      </c>
      <c r="S5" s="5">
        <f>SUM(P5:R5)</f>
        <v>4227</v>
      </c>
      <c r="T5" s="9">
        <v>6085160</v>
      </c>
      <c r="U5" s="1"/>
      <c r="V5" s="9"/>
    </row>
    <row r="6" spans="1:23" ht="15.75" thickBot="1" x14ac:dyDescent="0.3">
      <c r="A6" s="3" t="s">
        <v>0</v>
      </c>
      <c r="B6" s="27">
        <v>80162</v>
      </c>
      <c r="C6" s="30">
        <f t="shared" ref="C6:C16" si="6">SUM(D6:F6)</f>
        <v>35867</v>
      </c>
      <c r="D6" s="28">
        <v>29063</v>
      </c>
      <c r="E6" s="4">
        <v>2980</v>
      </c>
      <c r="F6" s="4">
        <v>3824</v>
      </c>
      <c r="G6" s="20"/>
      <c r="H6" s="20"/>
      <c r="I6" s="4"/>
      <c r="J6" s="4">
        <v>11118</v>
      </c>
      <c r="K6" s="21">
        <f t="shared" ref="K6:K15" si="7">E6/B6</f>
        <v>3.717472118959108E-2</v>
      </c>
      <c r="L6" s="21">
        <f t="shared" ref="L6:L15" si="8">F6/B6</f>
        <v>4.7703400613757142E-2</v>
      </c>
      <c r="M6" s="21">
        <f>D6/B6</f>
        <v>0.36255332950774682</v>
      </c>
      <c r="N6" s="21">
        <f t="shared" ref="N6:N16" si="9">(D6+E6+F6)/B6</f>
        <v>0.44743145131109502</v>
      </c>
      <c r="O6" s="21">
        <f>(SUM($C$5:C6)/SUM($B$5:B6))</f>
        <v>0.44205476860356541</v>
      </c>
      <c r="P6" s="5">
        <v>3911</v>
      </c>
      <c r="Q6" s="5">
        <v>305</v>
      </c>
      <c r="R6" s="5">
        <v>63</v>
      </c>
      <c r="S6" s="5">
        <f>SUM(P6:R6)</f>
        <v>4279</v>
      </c>
      <c r="T6" s="5">
        <v>6143542</v>
      </c>
      <c r="U6" s="7"/>
    </row>
    <row r="7" spans="1:23" x14ac:dyDescent="0.25">
      <c r="A7" s="3" t="s">
        <v>1</v>
      </c>
      <c r="B7" s="4">
        <v>79055</v>
      </c>
      <c r="C7" s="30">
        <f t="shared" si="6"/>
        <v>35684</v>
      </c>
      <c r="D7" s="4">
        <v>29075</v>
      </c>
      <c r="E7" s="4">
        <v>2983</v>
      </c>
      <c r="F7" s="4">
        <v>3626</v>
      </c>
      <c r="G7" s="20"/>
      <c r="H7" s="20"/>
      <c r="I7" s="4"/>
      <c r="J7" s="4">
        <v>10792</v>
      </c>
      <c r="K7" s="21">
        <f t="shared" si="7"/>
        <v>3.7733223705015494E-2</v>
      </c>
      <c r="L7" s="21">
        <f t="shared" si="8"/>
        <v>4.5866801593827083E-2</v>
      </c>
      <c r="M7" s="21">
        <f>D7/B7</f>
        <v>0.36778192397697806</v>
      </c>
      <c r="N7" s="21">
        <f t="shared" si="9"/>
        <v>0.45138194927582065</v>
      </c>
      <c r="O7" s="21">
        <f>(SUM($C$5:C7)/SUM($B$5:B7))</f>
        <v>0.44509032226192635</v>
      </c>
      <c r="P7" s="5">
        <v>3961</v>
      </c>
      <c r="Q7" s="5">
        <v>313</v>
      </c>
      <c r="R7" s="5">
        <v>68</v>
      </c>
      <c r="S7" s="29">
        <f t="shared" ref="S7:S16" si="10">SUM(P7:R7)</f>
        <v>4342</v>
      </c>
      <c r="T7" s="5">
        <v>6195215</v>
      </c>
      <c r="U7" s="7"/>
    </row>
    <row r="8" spans="1:23" ht="14.45" x14ac:dyDescent="0.3">
      <c r="A8" s="3" t="s">
        <v>2</v>
      </c>
      <c r="B8" s="4">
        <v>79647</v>
      </c>
      <c r="C8" s="30">
        <f t="shared" si="6"/>
        <v>39800</v>
      </c>
      <c r="D8" s="4">
        <v>33299</v>
      </c>
      <c r="E8" s="4">
        <v>2842</v>
      </c>
      <c r="F8" s="4">
        <v>3659</v>
      </c>
      <c r="G8" s="4"/>
      <c r="H8" s="19"/>
      <c r="I8" s="4"/>
      <c r="J8" s="4">
        <v>12736</v>
      </c>
      <c r="K8" s="21">
        <f t="shared" si="7"/>
        <v>3.5682448805353623E-2</v>
      </c>
      <c r="L8" s="21">
        <f t="shared" si="8"/>
        <v>4.5940211181839871E-2</v>
      </c>
      <c r="M8" s="21">
        <f>D8/B8</f>
        <v>0.41808228809622461</v>
      </c>
      <c r="N8" s="21">
        <f t="shared" si="9"/>
        <v>0.49970494808341809</v>
      </c>
      <c r="O8" s="21">
        <f>(SUM($C$5:C8)/SUM($B$5:B8))</f>
        <v>0.45857605679651531</v>
      </c>
      <c r="P8" s="5">
        <v>3982</v>
      </c>
      <c r="Q8" s="5">
        <v>314</v>
      </c>
      <c r="R8" s="5">
        <v>71</v>
      </c>
      <c r="S8" s="29">
        <f t="shared" si="10"/>
        <v>4367</v>
      </c>
      <c r="T8" s="5">
        <v>6260690</v>
      </c>
      <c r="U8" s="7"/>
      <c r="V8" s="10"/>
      <c r="W8" s="10"/>
    </row>
    <row r="9" spans="1:23" ht="14.45" x14ac:dyDescent="0.3">
      <c r="A9" s="3" t="s">
        <v>3</v>
      </c>
      <c r="B9" s="4">
        <v>82484</v>
      </c>
      <c r="C9" s="30">
        <f t="shared" si="6"/>
        <v>37876</v>
      </c>
      <c r="D9" s="4">
        <v>32151</v>
      </c>
      <c r="E9" s="4">
        <v>2646</v>
      </c>
      <c r="F9" s="4">
        <v>3079</v>
      </c>
      <c r="G9" s="4"/>
      <c r="H9" s="19"/>
      <c r="I9" s="4"/>
      <c r="J9" s="4">
        <v>12232</v>
      </c>
      <c r="K9" s="21">
        <f t="shared" si="7"/>
        <v>3.2078948644585617E-2</v>
      </c>
      <c r="L9" s="21">
        <f t="shared" si="8"/>
        <v>3.7328451578487951E-2</v>
      </c>
      <c r="M9" s="21">
        <f t="shared" ref="M9:M15" si="11">C9/B9</f>
        <v>0.45919208573784004</v>
      </c>
      <c r="N9" s="21">
        <f t="shared" si="9"/>
        <v>0.45919208573784004</v>
      </c>
      <c r="O9" s="21">
        <f>(SUM($C$5:C9)/SUM($B$5:B9))</f>
        <v>0.45870150775604324</v>
      </c>
      <c r="P9" s="5">
        <v>4030</v>
      </c>
      <c r="Q9" s="5">
        <v>334</v>
      </c>
      <c r="R9" s="5">
        <v>73</v>
      </c>
      <c r="S9" s="29">
        <f t="shared" si="10"/>
        <v>4437</v>
      </c>
      <c r="T9" s="5">
        <v>6319574</v>
      </c>
      <c r="U9" s="7"/>
    </row>
    <row r="10" spans="1:23" ht="14.45" x14ac:dyDescent="0.3">
      <c r="A10" s="3" t="s">
        <v>4</v>
      </c>
      <c r="B10" s="4">
        <v>92582</v>
      </c>
      <c r="C10" s="30">
        <f t="shared" si="6"/>
        <v>36792</v>
      </c>
      <c r="D10" s="4">
        <v>30217</v>
      </c>
      <c r="E10" s="4">
        <v>2693</v>
      </c>
      <c r="F10" s="4">
        <v>3882</v>
      </c>
      <c r="G10" s="6"/>
      <c r="H10" s="25"/>
      <c r="I10" s="4"/>
      <c r="J10" s="4">
        <v>13856</v>
      </c>
      <c r="K10" s="21">
        <f t="shared" si="7"/>
        <v>2.9087727636041564E-2</v>
      </c>
      <c r="L10" s="21">
        <f t="shared" si="8"/>
        <v>4.1930396837398201E-2</v>
      </c>
      <c r="M10" s="21">
        <f t="shared" si="11"/>
        <v>0.39739906245274459</v>
      </c>
      <c r="N10" s="21">
        <f t="shared" si="9"/>
        <v>0.39739906245274459</v>
      </c>
      <c r="O10" s="21">
        <f>(SUM($C$5:C10)/SUM($B$5:B10))</f>
        <v>0.44729623548845404</v>
      </c>
      <c r="P10" s="29">
        <v>4109</v>
      </c>
      <c r="Q10" s="29">
        <v>345</v>
      </c>
      <c r="R10" s="29">
        <v>79</v>
      </c>
      <c r="S10" s="29">
        <f t="shared" si="10"/>
        <v>4533</v>
      </c>
      <c r="T10" s="29">
        <v>6382826</v>
      </c>
      <c r="U10" s="7"/>
      <c r="V10" s="10"/>
    </row>
    <row r="11" spans="1:23" ht="14.45" x14ac:dyDescent="0.3">
      <c r="A11" s="3" t="s">
        <v>5</v>
      </c>
      <c r="B11" s="22">
        <v>85638</v>
      </c>
      <c r="C11" s="30">
        <f t="shared" si="6"/>
        <v>35719</v>
      </c>
      <c r="D11" s="22">
        <v>29446</v>
      </c>
      <c r="E11" s="4">
        <v>2181</v>
      </c>
      <c r="F11" s="4">
        <v>4092</v>
      </c>
      <c r="G11" s="6"/>
      <c r="H11" s="25"/>
      <c r="I11" s="4"/>
      <c r="J11" s="22">
        <v>10883</v>
      </c>
      <c r="K11" s="21">
        <f t="shared" si="7"/>
        <v>2.5467666222938414E-2</v>
      </c>
      <c r="L11" s="21">
        <f t="shared" si="8"/>
        <v>4.7782526448539198E-2</v>
      </c>
      <c r="M11" s="21">
        <f t="shared" si="11"/>
        <v>0.41709287932926969</v>
      </c>
      <c r="N11" s="21">
        <f t="shared" si="9"/>
        <v>0.41709287932926969</v>
      </c>
      <c r="O11" s="21">
        <f>(SUM($C$5:C11)/SUM($B$5:B11))</f>
        <v>0.44286157607512272</v>
      </c>
      <c r="P11" s="5">
        <v>4186</v>
      </c>
      <c r="Q11" s="5">
        <v>359</v>
      </c>
      <c r="R11" s="5">
        <v>80</v>
      </c>
      <c r="S11" s="29">
        <f t="shared" si="10"/>
        <v>4625</v>
      </c>
      <c r="T11" s="29">
        <v>6440183</v>
      </c>
      <c r="U11" s="1"/>
    </row>
    <row r="12" spans="1:23" ht="14.45" x14ac:dyDescent="0.3">
      <c r="A12" s="3" t="s">
        <v>6</v>
      </c>
      <c r="B12" s="4">
        <v>92199</v>
      </c>
      <c r="C12" s="30">
        <f t="shared" si="6"/>
        <v>41353</v>
      </c>
      <c r="D12" s="4">
        <v>33653</v>
      </c>
      <c r="E12" s="4">
        <v>2558</v>
      </c>
      <c r="F12" s="4">
        <v>5142</v>
      </c>
      <c r="G12" s="6"/>
      <c r="H12" s="25"/>
      <c r="I12" s="4"/>
      <c r="J12" s="4">
        <v>11631</v>
      </c>
      <c r="K12" s="21">
        <f t="shared" si="7"/>
        <v>2.7744335621861408E-2</v>
      </c>
      <c r="L12" s="21">
        <f t="shared" ref="L12" si="12">F12/B12</f>
        <v>5.5770669963882469E-2</v>
      </c>
      <c r="M12" s="21">
        <f t="shared" ref="M12" si="13">C12/B12</f>
        <v>0.44851896441393074</v>
      </c>
      <c r="N12" s="21">
        <f t="shared" ref="N12" si="14">(D12+E12+F12)/B12</f>
        <v>0.44851896441393074</v>
      </c>
      <c r="O12" s="21">
        <f>(SUM($C$5:C12)/SUM($B$5:B12))</f>
        <v>0.44363380106535122</v>
      </c>
      <c r="P12" s="29">
        <v>4269</v>
      </c>
      <c r="Q12" s="29">
        <v>372</v>
      </c>
      <c r="R12" s="29">
        <v>82</v>
      </c>
      <c r="S12" s="29">
        <f t="shared" si="10"/>
        <v>4723</v>
      </c>
      <c r="T12" s="29">
        <v>6502839</v>
      </c>
      <c r="U12" s="1"/>
    </row>
    <row r="13" spans="1:23" ht="14.45" x14ac:dyDescent="0.3">
      <c r="A13" s="3" t="s">
        <v>7</v>
      </c>
      <c r="B13" s="22">
        <v>89603</v>
      </c>
      <c r="C13" s="30">
        <f t="shared" si="6"/>
        <v>40811</v>
      </c>
      <c r="D13" s="22">
        <v>33213</v>
      </c>
      <c r="E13" s="4">
        <v>2281</v>
      </c>
      <c r="F13" s="4">
        <v>5317</v>
      </c>
      <c r="G13" s="6"/>
      <c r="H13" s="25"/>
      <c r="I13" s="24"/>
      <c r="J13" s="22">
        <v>11553</v>
      </c>
      <c r="K13" s="21">
        <f t="shared" si="7"/>
        <v>2.5456736939611396E-2</v>
      </c>
      <c r="L13" s="21">
        <f t="shared" si="8"/>
        <v>5.9339531042487417E-2</v>
      </c>
      <c r="M13" s="21">
        <f t="shared" si="11"/>
        <v>0.45546466078144704</v>
      </c>
      <c r="N13" s="21">
        <f t="shared" si="9"/>
        <v>0.45546466078144704</v>
      </c>
      <c r="O13" s="21">
        <f>(SUM($C$5:C13)/SUM($B$5:B13))</f>
        <v>0.44501941675238965</v>
      </c>
      <c r="P13" s="5">
        <v>4336</v>
      </c>
      <c r="Q13" s="5">
        <v>387</v>
      </c>
      <c r="R13" s="5">
        <v>88</v>
      </c>
      <c r="S13" s="29">
        <f t="shared" si="10"/>
        <v>4811</v>
      </c>
      <c r="T13" s="5">
        <v>6563720</v>
      </c>
      <c r="U13" s="1"/>
    </row>
    <row r="14" spans="1:23" ht="14.45" x14ac:dyDescent="0.3">
      <c r="A14" s="3" t="s">
        <v>8</v>
      </c>
      <c r="B14" s="22"/>
      <c r="C14" s="30">
        <f t="shared" si="6"/>
        <v>0</v>
      </c>
      <c r="D14" s="22"/>
      <c r="E14" s="4"/>
      <c r="F14" s="4"/>
      <c r="G14" s="6"/>
      <c r="H14" s="25"/>
      <c r="I14" s="24"/>
      <c r="J14" s="22"/>
      <c r="K14" s="21" t="e">
        <f t="shared" si="7"/>
        <v>#DIV/0!</v>
      </c>
      <c r="L14" s="21" t="e">
        <f t="shared" si="8"/>
        <v>#DIV/0!</v>
      </c>
      <c r="M14" s="21" t="e">
        <f t="shared" si="11"/>
        <v>#DIV/0!</v>
      </c>
      <c r="N14" s="21" t="e">
        <f t="shared" si="9"/>
        <v>#DIV/0!</v>
      </c>
      <c r="O14" s="21">
        <f>(SUM($C$5:C14)/SUM($B$5:B14))</f>
        <v>0.44501941675238965</v>
      </c>
      <c r="P14" s="5"/>
      <c r="Q14" s="5"/>
      <c r="R14" s="5"/>
      <c r="S14" s="29">
        <f t="shared" si="10"/>
        <v>0</v>
      </c>
      <c r="T14" s="5"/>
      <c r="U14" s="1"/>
    </row>
    <row r="15" spans="1:23" ht="14.45" x14ac:dyDescent="0.3">
      <c r="A15" s="3" t="s">
        <v>9</v>
      </c>
      <c r="B15" s="22"/>
      <c r="C15" s="30">
        <f t="shared" si="6"/>
        <v>0</v>
      </c>
      <c r="D15" s="22"/>
      <c r="E15" s="6"/>
      <c r="F15" s="6"/>
      <c r="G15" s="6"/>
      <c r="H15" s="25"/>
      <c r="I15" s="24"/>
      <c r="J15" s="22"/>
      <c r="K15" s="21" t="e">
        <f t="shared" si="7"/>
        <v>#DIV/0!</v>
      </c>
      <c r="L15" s="21" t="e">
        <f t="shared" si="8"/>
        <v>#DIV/0!</v>
      </c>
      <c r="M15" s="21" t="e">
        <f t="shared" si="11"/>
        <v>#DIV/0!</v>
      </c>
      <c r="N15" s="21" t="e">
        <f t="shared" si="9"/>
        <v>#DIV/0!</v>
      </c>
      <c r="O15" s="21">
        <f>(SUM($C$5:C15)/SUM($B$5:B15))</f>
        <v>0.44501941675238965</v>
      </c>
      <c r="P15" s="5"/>
      <c r="Q15" s="5"/>
      <c r="R15" s="5"/>
      <c r="S15" s="29">
        <f t="shared" si="10"/>
        <v>0</v>
      </c>
      <c r="T15" s="5"/>
      <c r="U15" s="1"/>
    </row>
    <row r="16" spans="1:23" thickBot="1" x14ac:dyDescent="0.35">
      <c r="A16" s="3" t="s">
        <v>10</v>
      </c>
      <c r="B16" s="26"/>
      <c r="C16" s="30">
        <f t="shared" si="6"/>
        <v>0</v>
      </c>
      <c r="D16" s="29"/>
      <c r="E16" s="6"/>
      <c r="F16" s="6"/>
      <c r="G16" s="6"/>
      <c r="H16" s="25"/>
      <c r="I16" s="6"/>
      <c r="J16" s="22"/>
      <c r="K16" s="21" t="e">
        <f t="shared" ref="K16" si="15">E16/B16</f>
        <v>#DIV/0!</v>
      </c>
      <c r="L16" s="21" t="e">
        <f t="shared" ref="L16" si="16">F16/B16</f>
        <v>#DIV/0!</v>
      </c>
      <c r="M16" s="21" t="e">
        <f t="shared" ref="M16" si="17">C16/B16</f>
        <v>#DIV/0!</v>
      </c>
      <c r="N16" s="21" t="e">
        <f t="shared" si="9"/>
        <v>#DIV/0!</v>
      </c>
      <c r="O16" s="21">
        <f>(SUM($C$5:C16)/SUM($B$5:B16))</f>
        <v>0.44501941675238965</v>
      </c>
      <c r="P16" s="5"/>
      <c r="Q16" s="5"/>
      <c r="R16" s="5"/>
      <c r="S16" s="29">
        <f t="shared" si="10"/>
        <v>0</v>
      </c>
      <c r="T16" s="5"/>
    </row>
    <row r="17" spans="1:21" ht="14.45" x14ac:dyDescent="0.3">
      <c r="A17" s="12"/>
      <c r="B17" s="13"/>
      <c r="C17" s="13"/>
      <c r="D17" s="13"/>
      <c r="E17" s="13"/>
      <c r="F17" s="13"/>
      <c r="G17" s="13"/>
      <c r="H17" s="13"/>
      <c r="I17" s="13"/>
      <c r="J17" s="14"/>
      <c r="K17" s="13"/>
      <c r="L17" s="13"/>
      <c r="M17" s="13"/>
      <c r="N17" s="13"/>
      <c r="O17" s="13"/>
      <c r="P17" s="13"/>
      <c r="Q17" s="13"/>
      <c r="R17" s="13"/>
      <c r="S17" s="15"/>
      <c r="T17" s="15"/>
    </row>
    <row r="18" spans="1:21" ht="14.45" x14ac:dyDescent="0.3">
      <c r="A18" s="16"/>
      <c r="B18" s="9"/>
      <c r="C18" s="9"/>
      <c r="D18" s="9"/>
      <c r="H18" s="10"/>
    </row>
    <row r="19" spans="1:21" ht="14.45" x14ac:dyDescent="0.3">
      <c r="A19" s="8"/>
      <c r="B19" s="17"/>
      <c r="C19" s="17"/>
      <c r="D19" s="17"/>
      <c r="E19" s="17"/>
      <c r="F19" s="17"/>
      <c r="G19" s="18"/>
      <c r="H19" s="8"/>
      <c r="I19" s="8"/>
      <c r="J19" s="8"/>
      <c r="K19" s="8"/>
      <c r="L19" s="8"/>
      <c r="M19" s="8"/>
      <c r="N19" s="8"/>
      <c r="O19" s="8"/>
      <c r="P19" s="8"/>
      <c r="Q19" s="8"/>
      <c r="R19" s="8"/>
      <c r="S19" s="8"/>
      <c r="T19" s="8"/>
      <c r="U19" s="11"/>
    </row>
    <row r="20" spans="1:21" x14ac:dyDescent="0.25">
      <c r="D20" s="9"/>
      <c r="E20" s="9"/>
      <c r="F20" s="9"/>
      <c r="J20" s="9"/>
      <c r="N20" s="9"/>
    </row>
    <row r="22" spans="1:21" x14ac:dyDescent="0.25">
      <c r="N22" s="9"/>
    </row>
    <row r="25" spans="1:21" x14ac:dyDescent="0.25">
      <c r="E25" s="1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customXsn xmlns="http://schemas.microsoft.com/office/2006/metadata/customXsn">
  <xsnLocation>http://vaww.oed.portal.va.gov/sites/vrm/_cts/Document/VRM Meeting Minutes Template.docx</xsnLocation>
  <cached>True</cached>
  <openByDefault>True</openByDefault>
  <xsnScope>http://vaww.oed.portal.va.gov/sites/vrm</xsnScope>
</customXsn>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262CD8EAA1441449AF23C3B47FB8E09" ma:contentTypeVersion="7" ma:contentTypeDescription="Create a new document." ma:contentTypeScope="" ma:versionID="cd0644aa82f3b505914eb5bbb3296098">
  <xsd:schema xmlns:xsd="http://www.w3.org/2001/XMLSchema" xmlns:xs="http://www.w3.org/2001/XMLSchema" xmlns:p="http://schemas.microsoft.com/office/2006/metadata/properties" targetNamespace="http://schemas.microsoft.com/office/2006/metadata/properties" ma:root="true" ma:fieldsID="9ddf9cb212464e7a042968925c50376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87D0A2-FB7E-4779-B412-A638A7A3017B}">
  <ds:schemaRefs>
    <ds:schemaRef ds:uri="http://schemas.microsoft.com/office/2006/metadata/customXsn"/>
  </ds:schemaRefs>
</ds:datastoreItem>
</file>

<file path=customXml/itemProps2.xml><?xml version="1.0" encoding="utf-8"?>
<ds:datastoreItem xmlns:ds="http://schemas.openxmlformats.org/officeDocument/2006/customXml" ds:itemID="{893514C6-E915-4937-AFE8-10239CBA29ED}">
  <ds:schemaRefs>
    <ds:schemaRef ds:uri="http://schemas.microsoft.com/sharepoint/v3/contenttype/forms"/>
  </ds:schemaRefs>
</ds:datastoreItem>
</file>

<file path=customXml/itemProps3.xml><?xml version="1.0" encoding="utf-8"?>
<ds:datastoreItem xmlns:ds="http://schemas.openxmlformats.org/officeDocument/2006/customXml" ds:itemID="{DD3A212E-CD76-4635-9D62-4D1A594E1125}">
  <ds:schemaRefs>
    <ds:schemaRef ds:uri="http://schemas.microsoft.com/office/2006/documentManagement/types"/>
    <ds:schemaRef ds:uri="http://purl.org/dc/dcmitype/"/>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9272DA27-06B3-4B0C-8686-A655752309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Access APG and VRM Measures</vt:lpstr>
      <vt:lpstr>Sheet1</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Edgardo, VBAVACO</dc:creator>
  <cp:lastModifiedBy>Department of Veterans Affairs</cp:lastModifiedBy>
  <dcterms:created xsi:type="dcterms:W3CDTF">2014-04-03T18:41:23Z</dcterms:created>
  <dcterms:modified xsi:type="dcterms:W3CDTF">2017-07-24T17:11:29Z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0x0101001262CD8EAA1441449AF23C3B47FB8E09</vt:lpwstr>
  </property>
</Properties>
</file>