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alth Care" sheetId="1" r:id="rId4"/>
    <sheet state="visible" name="Disability" sheetId="2" r:id="rId5"/>
    <sheet state="visible" name="Education" sheetId="3" r:id="rId6"/>
    <sheet state="visible" name="Careers" sheetId="4" r:id="rId7"/>
    <sheet state="visible" name="Pension" sheetId="5" r:id="rId8"/>
    <sheet state="visible" name="Life Insurance" sheetId="6" r:id="rId9"/>
    <sheet state="visible" name="Housing" sheetId="7" r:id="rId10"/>
    <sheet state="visible" name="Burials" sheetId="8" r:id="rId11"/>
    <sheet state="visible" name="Record" sheetId="9" r:id="rId12"/>
  </sheets>
  <definedNames/>
  <calcPr/>
</workbook>
</file>

<file path=xl/sharedStrings.xml><?xml version="1.0" encoding="utf-8"?>
<sst xmlns="http://schemas.openxmlformats.org/spreadsheetml/2006/main" count="382" uniqueCount="222">
  <si>
    <t>Hub: Disability</t>
  </si>
  <si>
    <t>Hub: Education and Training</t>
  </si>
  <si>
    <t>Hub: Health Care</t>
  </si>
  <si>
    <t>Legacy URL</t>
  </si>
  <si>
    <t>Redirect URL</t>
  </si>
  <si>
    <t>Current Status</t>
  </si>
  <si>
    <t>Who's Responsible</t>
  </si>
  <si>
    <t>Zenhub Ticket</t>
  </si>
  <si>
    <t>Last Comments/Notes</t>
  </si>
  <si>
    <t>https://www.va.gov/disability/about-disability-ratings/effective-date/</t>
  </si>
  <si>
    <t>www.benefits.va.gov/gibill/non_college_degree.asp</t>
  </si>
  <si>
    <t>https://www.va.gov/disability/effective-date/</t>
  </si>
  <si>
    <t>Not specified</t>
  </si>
  <si>
    <t>Page needs to be redirected to new URL</t>
  </si>
  <si>
    <t>www.va.gov/education/about-gi-bill-benefits/how-to-use-benefits/non-college-degree-programs/</t>
  </si>
  <si>
    <t>Mikki Northius</t>
  </si>
  <si>
    <t xml:space="preserve">Live on site but still in a validated status on Zenhub
</t>
  </si>
  <si>
    <t xml:space="preserve">Daniellesocompany but needs to be reassigned (possibly Randi) </t>
  </si>
  <si>
    <t>Page Published</t>
  </si>
  <si>
    <t>Anne Hurley</t>
  </si>
  <si>
    <r>
      <rPr>
        <b/>
      </rPr>
      <t xml:space="preserve">Last comment by Mikki: </t>
    </r>
    <r>
      <t>This is not specific to this page. Drupal does not do redirects at this time. This redirect needs to be handled just like all the others as we get that approach finalized.
This means that this change cannot go live until we are ready to do the redirect in parallel with it, or users risk the chance of encountering a 404 if they use an old link or bookmark.</t>
    </r>
  </si>
  <si>
    <t>N/A</t>
  </si>
  <si>
    <t>https://www.va.gov/disability/</t>
  </si>
  <si>
    <r>
      <rPr>
        <b/>
      </rPr>
      <t>Last comment by Randi:</t>
    </r>
    <r>
      <t xml:space="preserve"> @mnorthuis @Karak888 I just validated that this pages looks good on the live site!</t>
    </r>
  </si>
  <si>
    <t>Backlog/ Not started</t>
  </si>
  <si>
    <t>www.benefits.va.gov/gibill/licensing_certification.asp</t>
  </si>
  <si>
    <r>
      <rPr>
        <b/>
      </rPr>
      <t xml:space="preserve">Selina: </t>
    </r>
    <r>
      <t xml:space="preserve">Make changes to the URL in the </t>
    </r>
    <r>
      <rPr>
        <b/>
      </rPr>
      <t xml:space="preserve">Redirect URL </t>
    </r>
    <r>
      <t>column and left nav per the ticket 
 On the Disability Hub page, add a link and teaster text for "Effective Dates" (label TBD) as second option in the More Resources section. Link here: /disability//effective-date/
On the Disability Left Nav, move "Effective Dates" out from under the "About Disability Ratings" option , and place just before "Compensation Rates".</t>
    </r>
  </si>
  <si>
    <t>https://www.va.gov/disability/eligibility/</t>
  </si>
  <si>
    <t>www.va.gov/education/about-gi-bill-benefits/how-to-use-benefits/test-fees/</t>
  </si>
  <si>
    <t>https://www.va.gov/health-care/</t>
  </si>
  <si>
    <t>SME reviewed; edits published</t>
  </si>
  <si>
    <r>
      <rPr>
        <b/>
      </rPr>
      <t>First and last comment by Mikki:</t>
    </r>
    <r>
      <t xml:space="preserve"> The existing links on the page should be reviewed to ensure we have all pages properly linked either in the content or as additional/crosslinks at the bottom. Currently there are not links to the PTSD or Special Claims pages.</t>
    </r>
  </si>
  <si>
    <t>@RLHecht Yes, thanks. When the pages are live I'll send them to the SMEs to close the loop. Thanks much!
Randi made the changes in Drupal and published page</t>
  </si>
  <si>
    <t>Ready to be completed</t>
  </si>
  <si>
    <r>
      <rPr>
        <b/>
      </rPr>
      <t xml:space="preserve">Disability Benefits Questionnaires (DBQs) for Veterans: </t>
    </r>
    <r>
      <t xml:space="preserve">Create a Veteran-facing page providing an overview of what DBQs are, how to use them, and links to the forms. Based on https://www.benefits.va.gov/compensation/dbq_disabilityexams.asp?_ga=2.213293268.1732517843.1548703993-1173244138.1525894550, https://www.benefits.va.gov/compensation/dbq_overview.asp, https://www.benefits.va.gov/compensation/dbq_veteraninstruct.asp, https://www.benefits.va.gov/compensation/dbq_FAQs.asp.
</t>
    </r>
    <r>
      <rPr>
        <b/>
      </rPr>
      <t xml:space="preserve">DBQ Forms: </t>
    </r>
    <r>
      <t xml:space="preserve">Combine the current forms pages into 1 and offer plain-language descriptions of conditions/symptoms (https://www.benefits.va.gov/compensation/dbq_ListByDBQFormName.asp and https://www.benefits.va.gov/compensation/dbq_ListBySymptom.asp).
</t>
    </r>
  </si>
  <si>
    <t>www.benefits.va.gov/gibill/choosing_a_school.asp</t>
  </si>
  <si>
    <t>N/A? See notes</t>
  </si>
  <si>
    <t>Received SME feedback; wants to move away from DBQ process and plans to retire the legacy DBQ pages</t>
  </si>
  <si>
    <t>N/A?</t>
  </si>
  <si>
    <r>
      <rPr>
        <b/>
      </rPr>
      <t xml:space="preserve">Selina: </t>
    </r>
    <r>
      <t xml:space="preserve">Modify the display order of links in the More Resources section on both the hub page and in the left nav to better group options and accommodate new option from the legacy writing.
</t>
    </r>
    <r>
      <rPr>
        <b/>
      </rPr>
      <t>Last comment by Kara:</t>
    </r>
    <r>
      <t xml:space="preserve"> Waiting on all healthcare changes to be done in CMS.</t>
    </r>
  </si>
  <si>
    <r>
      <rPr>
        <b/>
      </rPr>
      <t>Last comment by Mikki:</t>
    </r>
    <r>
      <t xml:space="preserve"> I updated the Master URL spreadsheet and the Disability redirects ticket to reflect that we will not be migrating these pages, nor will we be handling any redirects for them. VBA will be responsible for retiring the legacy pages. Task checked off in list above.</t>
    </r>
  </si>
  <si>
    <t>www.va.gov/education/choosing-a-school/</t>
  </si>
  <si>
    <t xml:space="preserve">Source Pages: https://benefits.va.gov/Compensation/current_rates_dic.asp
https://benefits.va.gov/COMPENSATION/resources-rates-read-dic.asp
</t>
  </si>
  <si>
    <t>Proposed URLs:
/survivor-dic-rates/
/parent-dic-rates/</t>
  </si>
  <si>
    <t>Need SME clarification on content</t>
  </si>
  <si>
    <t>Randi Hecht, Anne Hurley</t>
  </si>
  <si>
    <t>#1727, #3040, #1729, #18325</t>
  </si>
  <si>
    <r>
      <rPr>
        <b/>
      </rPr>
      <t>Last comment by Jen on ticket #1727:</t>
    </r>
    <r>
      <t xml:space="preserve"> Thanks @AnneHurley - the essential points for Angie would be... everything Angie might need to know to share with her management:
    Page name:
    Current URL inside the Burials hub:
    New URL inside the Disability hub:
    With a note that we will redirect the ^ Burials URL to the new Disability location + where else we are adding links pointing to the DIC page -- if we're adding for example on the Disability hub page, etc.)
    Plus when all this will happen -- looks like Wednesday ETA per Nick's message above.
Can you also please re-confirm here for everyone before Wednesday morning ET if for whatever reason Angie says to hold? (So we don't merge/deploy this if so.)</t>
    </r>
  </si>
  <si>
    <t>https://www.va.gov/HEALTHBENEFITS/vtp/Beneficiary_Travel.asp</t>
  </si>
  <si>
    <t>www.benefits.va.gov/gibill/reap.asp</t>
  </si>
  <si>
    <t>https://www.va.gov/health-care/get-reimbursed-for-travel-pay/</t>
  </si>
  <si>
    <t>www.va.gov/education/other-va-education-benefits/reap/</t>
  </si>
  <si>
    <t>Icebox; follow-up w/SMEs for feedback</t>
  </si>
  <si>
    <t xml:space="preserve">Daniellesocompany but needs to be reassigned (possibly Randi or Anne) </t>
  </si>
  <si>
    <t xml:space="preserve">??
</t>
  </si>
  <si>
    <r>
      <rPr>
        <b/>
      </rPr>
      <t>Last comment by Randi:</t>
    </r>
    <r>
      <t xml:space="preserve"> @AnneHurley @Karak888 @jenniferlee-dsva It seems the SMEs already have this page but we never got their comments back. Can we follow up and then we can build the page in Drupal and get it live. I can build the page in Drupal now so that it's ready to go with changes incorporated once we have the comments back.</t>
    </r>
  </si>
  <si>
    <t>www.benefits.va.gov/gibill/veap.asp</t>
  </si>
  <si>
    <t>https://www.va.gov/healthbenefits/VADIP/</t>
  </si>
  <si>
    <t>www.va.gov/education/other-va-education-benefits/veap/</t>
  </si>
  <si>
    <t>https://www.va.gov/health-care/about-va-health-benefits/dental-care/dental-insurance/</t>
  </si>
  <si>
    <t>Page seems to be live but the ticket is "Open"</t>
  </si>
  <si>
    <t>Not assigned</t>
  </si>
  <si>
    <t>www.benefits.va.gov/GIBILL/DEA.asp</t>
  </si>
  <si>
    <r>
      <rPr>
        <b/>
      </rPr>
      <t>Last comments on ticket:</t>
    </r>
    <r>
      <t xml:space="preserve"> @Karak888 commented on Tue Oct 15 2019
@RLHecht is this one good to close?
@RLHecht commented on Tue Oct 15 2019
@Karak888 Yep, close it!</t>
    </r>
  </si>
  <si>
    <t>www.va.gov/education/survivor-dependent-benefits/dependents-education-assistance/</t>
  </si>
  <si>
    <t>https://www.benefits.va.gov/GIBILL/resources/benefits_resources/rates/ch33/ch33rates080119.asp</t>
  </si>
  <si>
    <r>
      <rPr>
        <b/>
        <color rgb="FF000000"/>
      </rPr>
      <t xml:space="preserve">Source Page: </t>
    </r>
    <r>
      <t xml:space="preserve">https://www.va.gov/education/benefit-rates/
</t>
    </r>
  </si>
  <si>
    <t>GitHub page created; not published or SME reviewed</t>
  </si>
  <si>
    <t>#17828</t>
  </si>
  <si>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</si>
  <si>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https://www.benefits.va.gov/GIBILL/resources/benefits_resources/rates/ch30/ch30rates100118.asp</t>
  </si>
  <si>
    <r>
      <rPr>
        <b/>
        <color rgb="FF000000"/>
      </rPr>
      <t xml:space="preserve">Source Page: </t>
    </r>
    <r>
      <t xml:space="preserve">https://www.va.gov/education/benefit-rates/
</t>
    </r>
  </si>
  <si>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</si>
  <si>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https://www.benefits.va.gov/GIBILL/resources/benefits_resources/rates/ch1606/ch1606rates100118.asp</t>
  </si>
  <si>
    <r>
      <rPr>
        <b/>
        <color rgb="FF000000"/>
      </rPr>
      <t xml:space="preserve">Source Page: </t>
    </r>
    <r>
      <t xml:space="preserve">https://www.va.gov/education/benefit-rates/
</t>
    </r>
  </si>
  <si>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</si>
  <si>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https://www.benefits.va.gov/gibill/resources/benefits_resources/rates/600_buyup.asp</t>
  </si>
  <si>
    <r>
      <rPr>
        <b/>
        <color rgb="FF000000"/>
      </rPr>
      <t xml:space="preserve">Source Page: </t>
    </r>
    <r>
      <t xml:space="preserve">https://www.va.gov/education/benefit-rates/
</t>
    </r>
  </si>
  <si>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</si>
  <si>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https://www.benefits.va.gov/GIBILL/resources/benefits_resources/rates/ch35/ch35rates100118.asp</t>
  </si>
  <si>
    <r>
      <rPr>
        <b/>
        <color rgb="FF000000"/>
      </rPr>
      <t xml:space="preserve">Source Page: </t>
    </r>
    <r>
      <t xml:space="preserve">https://www.va.gov/education/benefit-rates/
</t>
    </r>
  </si>
  <si>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</si>
  <si>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https://www.benefits.va.gov/GIBILL/resources/benefits_resources/rates/ch1607/ch1607rates100118.asp</t>
  </si>
  <si>
    <r>
      <rPr>
        <b/>
        <color rgb="FF000000"/>
      </rPr>
      <t xml:space="preserve">Source Page: </t>
    </r>
    <r>
      <t xml:space="preserve">https://www.va.gov/education/benefit-rates/
</t>
    </r>
  </si>
  <si>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</si>
  <si>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GI Bill and other education housing benefit rates /TBD - Anne to provide</t>
  </si>
  <si>
    <r>
      <rPr>
        <b/>
        <color rgb="FF000000"/>
      </rPr>
      <t xml:space="preserve">Source Page: </t>
    </r>
    <r>
      <t xml:space="preserve">https://www.va.gov/education/benefit-rates/
</t>
    </r>
  </si>
  <si>
    <r>
      <rPr>
        <b/>
      </rPr>
      <t xml:space="preserve">Last comment by Anne: </t>
    </r>
    <r>
      <t xml:space="preserve">@jenniferlee-dsva Can we regroup when you're back on this batch of Education Parity pages - It doesn't look like they've been shared yet with SMEs. Same for the Yellow Ribbon page, issue #19039. @RLHecht and I wanted to circle back with you on status of these so we can move them forward. thanks!
</t>
    </r>
    <r>
      <rPr>
        <b/>
      </rPr>
      <t>Selina:</t>
    </r>
    <r>
      <t xml:space="preserve"> The URL in the </t>
    </r>
    <r>
      <rPr>
        <b/>
      </rPr>
      <t>Legacy URL</t>
    </r>
    <r>
      <t xml:space="preserve"> column is actually the source page for the subpages that will be created under the URL in the </t>
    </r>
    <r>
      <rPr>
        <b/>
      </rPr>
      <t>Redirect URL</t>
    </r>
    <r>
      <t xml:space="preserve"> column.
</t>
    </r>
  </si>
  <si>
    <t>Yellow Ribbon Schools: https://www.benefits.va.gov/GIBILL/yellow_ribbon/yrp_list_2018.asp</t>
  </si>
  <si>
    <r>
      <rPr>
        <b/>
      </rPr>
      <t>Main Page:</t>
    </r>
    <r>
      <t xml:space="preserve"> https://www.va.gov/education/about-gi-bill-benefits/post-9-11/yellow-ribbon-program/
</t>
    </r>
    <r>
      <rPr>
        <b/>
      </rPr>
      <t>Proposed URLs:</t>
    </r>
    <r>
      <t xml:space="preserve"> https://www.va.gov/education/about-gi-bill/post-9-11/yellow-ribbon-program/participating-schools/ 
https://www.va.gov//education/about-gi-bill/post-9-11/yellow-ribbon-program/participating-schools-alabama/</t>
    </r>
  </si>
  <si>
    <t>Need to share Heroku links w/stakeholders and SMEs</t>
  </si>
  <si>
    <r>
      <rPr>
        <b/>
      </rPr>
      <t xml:space="preserve">Last comment by Anne: </t>
    </r>
    <r>
      <t>....For now here is what I recommend for the revised current Yellow Ribbon page.
Yellow Ribbon page revise to include accordion/section of schools
@jenniferlee-dsva for your review and @RLHecht for copyedit</t>
    </r>
  </si>
  <si>
    <t>www.benefits.va.gov/gibill/apply.asp</t>
  </si>
  <si>
    <t>www.va.gov/education/how-to-apply/</t>
  </si>
  <si>
    <t>[Education.parity-for SME review - v1]
(https://github.com/department-of-veterans-affairs/va.gov-team/files/3794905/Education.parity-for.SME.review.-.v1.docx)
@jenniferlee-dsva This is ready for you to review. These are three outstanding Education parity edits we need to run by the SMEs. The third one is a confusing user flow (the map link that doesn't go to a map page but instead to that confusing "loads" page) so instead of trying to capture screen shots which I thought could be even more confusing I tried to walk them through the flows. And I can demonstrate via shared screen with them on a call if desired.</t>
  </si>
  <si>
    <t>https://www.benefits.va.gov/GIBILL/comparison_chart.asp</t>
  </si>
  <si>
    <t>TBD</t>
  </si>
  <si>
    <t>Randi Hecht</t>
  </si>
  <si>
    <r>
      <rPr>
        <b/>
        <color rgb="FF000000"/>
      </rPr>
      <t xml:space="preserve">Last comment by DanielleSoCompany: </t>
    </r>
    <r>
      <rPr>
        <color rgb="FF000000"/>
      </rPr>
      <t>Hi @RLHecht. This is ready for you!
File: https://github.com/department-of-veterans-affairs/vagov-content/blob/content-WIP-rewriting-education/pages/education/compare-education-benefits.md
Heroku: https://vagov-content-pr-375.herokuapp.com/education/compare-education-benefits/</t>
    </r>
  </si>
  <si>
    <t>https://www.benefits.va.gov/GIBILL/FGIB/Restoration.asp</t>
  </si>
  <si>
    <r>
      <rPr>
        <b/>
        <color rgb="FF000000"/>
      </rPr>
      <t>Last comment by Randi:</t>
    </r>
    <r>
      <rPr>
        <color rgb="FF000000"/>
      </rPr>
      <t xml:space="preserve"> @Karak888 @AnneHurley @peggygannon @jenniferlee-dsva This page is probably ready to send to SMES as a next step. (Danielle had me do a final read on it, but there's no note that she moved it past that stage). Not sure who follows up and sends to SMES now.</t>
    </r>
  </si>
  <si>
    <t>https://benefits.va.gov/gibill/fgib/stem.asp</t>
  </si>
  <si>
    <t>Not started</t>
  </si>
  <si>
    <r>
      <rPr>
        <b/>
        <color rgb="FF000000"/>
      </rPr>
      <t>Last comment by Mikki:</t>
    </r>
    <r>
      <rPr>
        <color rgb="FF000000"/>
      </rPr>
      <t xml:space="preserve"> @jenniferlee-dsva This page is not assigned to anyone as of yet, not sure if anyone had done this work?</t>
    </r>
  </si>
  <si>
    <t>https://www.va.gov/education/</t>
  </si>
  <si>
    <r>
      <rPr>
        <b/>
        <color rgb="FF000000"/>
      </rPr>
      <t>Selina:</t>
    </r>
    <r>
      <rPr>
        <color rgb="FF000000"/>
      </rPr>
      <t xml:space="preserve"> It seems that no rewriting is needed; just reorganization of links on hub page noted in the </t>
    </r>
    <r>
      <rPr>
        <b/>
        <color rgb="FF000000"/>
      </rPr>
      <t xml:space="preserve">Redirect URL </t>
    </r>
    <r>
      <rPr>
        <color rgb="FF000000"/>
      </rPr>
      <t>column.</t>
    </r>
  </si>
  <si>
    <t>https://www.va.gov/education/about-gi-bill-benefits/</t>
  </si>
  <si>
    <r>
      <rPr>
        <b/>
        <color rgb="FF000000"/>
      </rPr>
      <t>Last comment by Mikki:</t>
    </r>
    <r>
      <rPr>
        <color rgb="FF000000"/>
      </rPr>
      <t xml:space="preserve"> FYI, while this change would bring the page content and the nav/links into sync, I think there needs to be a bigger review of this page and how it is organized. Will need to determine if it is worthwhile to do this change first or hold off for a bigger review of the page.
</t>
    </r>
    <r>
      <rPr>
        <b/>
        <color rgb="FF000000"/>
      </rPr>
      <t>Selina:</t>
    </r>
    <r>
      <rPr>
        <color rgb="FF000000"/>
      </rPr>
      <t xml:space="preserve"> It seems that no rewriting is needed; just adding a link to page noted in the Redirect URL column.</t>
    </r>
  </si>
  <si>
    <t>Hub: Careers</t>
  </si>
  <si>
    <t>https://www.benefits.va.gov/VOCREHAB/docs/BenefitsFollowingNaturalDisaster.pdf</t>
  </si>
  <si>
    <t>NA / TBD??</t>
  </si>
  <si>
    <t>Not started/Icebox</t>
  </si>
  <si>
    <r>
      <rPr>
        <b/>
      </rPr>
      <t>Selina:</t>
    </r>
    <r>
      <t xml:space="preserve"> Based on the attached file in ticket, it seems that this needs SME feedback</t>
    </r>
  </si>
  <si>
    <t>https://www.benefits.va.gov/vocrehab/jobs_for_veterans.asp</t>
  </si>
  <si>
    <r>
      <rPr>
        <b/>
      </rPr>
      <t>Selina:</t>
    </r>
    <r>
      <t xml:space="preserve"> Based on the attached file in ticket, it seems that this needs SME feedback</t>
    </r>
  </si>
  <si>
    <t>https://www.benefits.va.gov/vow/
 https://www.benefits.va.gov/VOW/tap.asp
 https://www.benefits.va.gov/VOW/vocational-rehabilitation.asp
 https://www.benefits.va.gov/VOW/for-employers.asp</t>
  </si>
  <si>
    <r>
      <rPr>
        <b/>
      </rPr>
      <t>Selina:</t>
    </r>
    <r>
      <t xml:space="preserve"> Based on the attached file in ticket, it seems that this needs SME feedback</t>
    </r>
  </si>
  <si>
    <t>https://www.benefits.va.gov/vocrehab/subsistence_allowance_rates.asp</t>
  </si>
  <si>
    <r>
      <rPr>
        <b/>
      </rPr>
      <t>Selina:</t>
    </r>
    <r>
      <t xml:space="preserve"> Based on the attached file in ticket, it seems that this needs SME feedback</t>
    </r>
  </si>
  <si>
    <t>Hub: Pension</t>
  </si>
  <si>
    <t>https://www.benefits.va.gov/PENSION/current_protected_pension_rate_tables.asp</t>
  </si>
  <si>
    <t>https://www.va.gov/pension/protected-pension-rates/</t>
  </si>
  <si>
    <t>In "Ready" status; Feedback received from SMEs but paused work due to contract transition</t>
  </si>
  <si>
    <t>Danielle and Beth Potts/ Needs to be reassigned</t>
  </si>
  <si>
    <t>#18514</t>
  </si>
  <si>
    <r>
      <rPr>
        <b/>
      </rPr>
      <t xml:space="preserve">Last comment by Danielle: </t>
    </r>
    <r>
      <t xml:space="preserve">@bethpotts Could you please review this page? Thank you very much!
https://github.com/department-of-veterans-affairs/vagov-content/blob/content-WIP-rewriting-pension/pages/pension/protected-pension-rates.md
Also, to capture final notes:
    Added alert to new "improved" pension program
    Going to ask SMEs if we/they can provide PDFs with just the 1978 rates where needed so that we can offer as reference without providing 30-page Word docs.
    Went with the tentative assumption that "10 years or age 65" means a pension for a Veteran with 10 years of service or who is 65 years or older, but am going to ask SMEs to confirm this.
    Added a brief explanation for hospital reduction rates, and also going to run this by SMEs specifically for accuracy.
    Added old-law SBP info and links to historic rates.
    Simplified tables further and restructured eligibility info to provide that first and keep rates sections more focused.
</t>
    </r>
  </si>
  <si>
    <t>Hub: Life Insurance</t>
  </si>
  <si>
    <t>https://www.va.gov/life-insurance/options-eligibility/</t>
  </si>
  <si>
    <r>
      <rPr>
        <b/>
      </rPr>
      <t>Last comment by Mikki:</t>
    </r>
    <r>
      <t xml:space="preserve"> FYI, as part of the legacy content rewriting effort, the "Other Programs" page will be rewritten and this link will need to reflect correct link and labeling.
</t>
    </r>
    <r>
      <rPr>
        <b/>
      </rPr>
      <t>Selina:</t>
    </r>
    <r>
      <t xml:space="preserve"> It seems that no rewriting is needed for this page; just adding a link to page noted in the Redirect URL column.</t>
    </r>
  </si>
  <si>
    <t>https://www.va.gov/life-insurance/</t>
  </si>
  <si>
    <r>
      <rPr>
        <b/>
        <color rgb="FF000000"/>
      </rPr>
      <t>Selina:</t>
    </r>
    <r>
      <rPr>
        <color rgb="FF000000"/>
      </rPr>
      <t xml:space="preserve"> It seems that no rewriting is needed; just reorganization of links on hub page noted in the </t>
    </r>
    <r>
      <rPr>
        <b/>
        <color rgb="FF000000"/>
      </rPr>
      <t xml:space="preserve">Redirect URL </t>
    </r>
    <r>
      <rPr>
        <color rgb="FF000000"/>
      </rPr>
      <t>column.</t>
    </r>
  </si>
  <si>
    <t>TBD. Open question out to SMEs on this. May be a page, but likely will be content added to relevant pages.</t>
  </si>
  <si>
    <r>
      <rPr>
        <b/>
      </rPr>
      <t>Last comment by Mikki:</t>
    </r>
    <r>
      <t xml:space="preserve"> Per our conversation, I am adding this to the Life Ins open issues doc to understand whether the content on this page is updated regularly to respond to current trends in questions/calls, or if it stay primarily static over time.
We have also discussed not writing "myths" as statements in the content in an effort to minimize any SEO impacts (we don't want myths coming up as statements in search results).
One other option is to break apart the content on this page and place the appropriate FAQ content on the applicable program pages.</t>
    </r>
  </si>
  <si>
    <t>https://benefits.va.gov/INSURANCE/forms/VAP29-9.pdf</t>
  </si>
  <si>
    <t>https://www.va.gov/life-insurance/options-eligibility/s-dvi/premium-rates/</t>
  </si>
  <si>
    <t>Icebox/ Started but needs to be reviewed before sending to SMEs</t>
  </si>
  <si>
    <t>DanielleSoCompany / Needs to be reassigned</t>
  </si>
  <si>
    <r>
      <rPr>
        <b/>
      </rPr>
      <t xml:space="preserve">Last comment by Lillian: </t>
    </r>
    <r>
      <t xml:space="preserve">Notes/questions:
@DanielleSoCompany ready for your review!
-For the 2 Modified Life insurance types, is there a link we can include with this bullet point about how to buy additional insurance?: "When you turn 70 and your policy face value decreases, you can buy additional insurance to replace what you lost. Additional insurance costs $8.64 per month per $1000.00."
-The page layout is incorrect; @aubreyarcangel, would you be able to help troubleshoot this?
-For any insurance type that has a bullet point like this: "- Has slightly higher premium payments than an Ordinary Life policy" --- is this bullet point necessary?
-Sentence casing for insurance policy types?
-I added a Related link to this new premium rates page on this page, too https://www.va.gov/life-insurance/options-eligibility/s-dvi/
-Is the way I explained the calculation correct? I'm not sure I'm quite clear on how to do the calculation correctly, ha.
-All descriptions of plan types match the descriptions of plan types on this page: https://vagov-content-pr-386.herokuapp.com/life-insurance/plans/
</t>
    </r>
  </si>
  <si>
    <t>https://www.benefits.va.gov/insurance/vgli_rates_compare_vgli.asp</t>
  </si>
  <si>
    <t>https://www.va.gov/life-insurance/options-eligibility/vgli/</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</si>
  <si>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</si>
  <si>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https://www.benefits.va.gov/INSURANCE/popups/non-payPOC.htm</t>
  </si>
  <si>
    <t>Taken from ticket: Make this a subpage of the SGLI page for now. Confirming final url.</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</si>
  <si>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</si>
  <si>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https://www.benefits.va.gov/insurance/plans.asp</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</si>
  <si>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</si>
  <si>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https://www.benefits.va.gov/insurance/dividends_options.asp</t>
  </si>
  <si>
    <t>https://www.va.gov/life-insurance/dividend-payment-options/</t>
  </si>
  <si>
    <t>DanielleSoCompany / Needs to be reassigned (likely to Anne Hurley</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</si>
  <si>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</si>
  <si>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https://www.benefits.va.gov/INSURANCE/introCalc.asp#what (and the calculator itself at https://insurance.va.gov/NeedsCalculator)</t>
  </si>
  <si>
    <t>https://www.va.gov/life-insurance/calculate-your-needs/</t>
  </si>
  <si>
    <r>
      <rPr>
        <b/>
      </rPr>
      <t>Last comment by Danielle:</t>
    </r>
    <r>
      <t xml:space="preserve"> Transition status note: This, and all life insurance pages, are rough first drafts and will need thorough reviews/edits prior to sending to SMEs.
@Karak888 for awareness. This can go to Icebox.</t>
    </r>
  </si>
  <si>
    <t>We're merging the following pages into this 1 new page:
https://www.benefits.va.gov/INSURANCE/select.asphttps://www.benefits.va.gov/INSURANCE/usgli.asphttps://www.benefits.va.gov/insurance/vri.asphttps://www.benefits.va.gov/INSURANCE/vsli.asphttps://www.benefits.va.gov/INSURANCE/nsli.asp (include the information from this pop-up - https://www.benefits.va.gov/INSURANCE/popups/pua.htm - directly on the page)https://www.benefits.va.gov/INSURANCE/capped_term.asp (include as relevant within the context of the NSLI and VSLI information)</t>
  </si>
  <si>
    <t>https://www.va.gov/life-insurance/closed-programs/</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</si>
  <si>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</si>
  <si>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https://www.benefits.va.gov/INSURANCE/uninsurable.asp</t>
  </si>
  <si>
    <t>https://www.va.gov/life-insurance/uninsurable-medical-conditions/</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</si>
  <si>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</si>
  <si>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https://www.benefits.va.gov/INSURANCE/vgli_auto_pay.asp</t>
  </si>
  <si>
    <t>DanielleSoCompany / Needs to be reassigned (likely to Anne Hurley or Randi)</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</si>
  <si>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</si>
  <si>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https://www.benefits.va.gov/insurance/tsgli_schedule_Schedule.asp</t>
  </si>
  <si>
    <t>Possibly  https://www.va.gov/life-insurance/options-eligibility/tsgli/loss-standards/</t>
  </si>
  <si>
    <t>DanielleSoCompany / Needs to be reassigned (likely to Randi)</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</si>
  <si>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</si>
  <si>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https://www.benefits.va.gov/insurance/bfcs.asp
May also be info in https://www.benefits.va.gov/INSURANCE/forms/BFCSBrochure1.htm and https://www.benefits.va.gov/INSURANCE/forms/BFCSBrochure2.htm</t>
  </si>
  <si>
    <t>https://www.va.gov/life-insurance/financial-counseling/</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</si>
  <si>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</si>
  <si>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https://www.benefits.va.gov/INSURANCE/SOES.asp</t>
  </si>
  <si>
    <t>https://www.va.gov/life-insurance/about-soes/</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</si>
  <si>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</si>
  <si>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https://www.benefits.va.gov/INSURANCE/converting.asp</t>
  </si>
  <si>
    <t>https://www.va.gov/life-insurance/convert-to-commercial-policy/</t>
  </si>
  <si>
    <t>DanielleSoCompany / Needs to be reassigned (likely to Anne Hurley)</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</si>
  <si>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</si>
  <si>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https://www.benefits.va.gov/INSURANCE/sglivgli.asp</t>
  </si>
  <si>
    <t>https://www.va.gov/life-insurance/file-claim/</t>
  </si>
  <si>
    <r>
      <rPr>
        <b/>
      </rPr>
      <t>Last comment by Danielle:</t>
    </r>
    <r>
      <t xml:space="preserve"> Transition status note: This, and all life insurance pages, are rough first drafts and will need thorough reviews/edits prior to sending to SMEs.
@Karak888 for awareness. This can go to Icebox.</t>
    </r>
  </si>
  <si>
    <t>https://www.benefits.va.gov/INSURANCE/updatebene.asp</t>
  </si>
  <si>
    <t>https://www.va.gov/life-insurance/update-beneficiaries/</t>
  </si>
  <si>
    <r>
      <rPr>
        <b/>
      </rPr>
      <t>Last comment by Danielle:</t>
    </r>
    <r>
      <t xml:space="preserve"> Transition status note: This, and all life insurance pages, are rough first drafts and will need thorough reviews/edits prior to sending to SMEs.
@Karak888 for awareness. This can go to Icebox.</t>
    </r>
  </si>
  <si>
    <t>Hub: Housing</t>
  </si>
  <si>
    <t>https://www.va.gov/housing-assistance/</t>
  </si>
  <si>
    <t>Ready status; not started</t>
  </si>
  <si>
    <r>
      <rPr>
        <b/>
      </rPr>
      <t xml:space="preserve">Selina: Selina: </t>
    </r>
    <r>
      <t xml:space="preserve">Modify the display order of links in the More Resources section on both the hub page and in the left nav to better group options and accommodate new option from the legacy writing.
</t>
    </r>
    <r>
      <rPr>
        <b/>
      </rPr>
      <t xml:space="preserve">Last comment by Kara: </t>
    </r>
    <r>
      <t>PR sent to housing team -
@DanielleSoCompany to update upon review if this has been done already? left nav and hub page changes</t>
    </r>
  </si>
  <si>
    <t>Source page: https://www.benefits.va.gov/homeloans/resources_veteran.asp and https://www.va.gov/housing-assistance/home-loans/loan-types/purchase-loan/</t>
  </si>
  <si>
    <t>Need SME feedback</t>
  </si>
  <si>
    <r>
      <rPr>
        <b/>
      </rPr>
      <t xml:space="preserve">Last comment by Danielle: </t>
    </r>
    <r>
      <t>@Karak888 I'm reopening this issue to keep it on the radar. We paused this work due to transition. Need to check in with SMEs to see if they have any feedback on this page.</t>
    </r>
  </si>
  <si>
    <t>https://www.benefits.va.gov/homeloans/purchaseco_loan_limits.asp</t>
  </si>
  <si>
    <t>Received initial feedback; work paused due to transition</t>
  </si>
  <si>
    <t>Daniellesocompany/ Needs to be reasssigned</t>
  </si>
  <si>
    <r>
      <rPr>
        <b/>
      </rPr>
      <t xml:space="preserve">Last comment by Danielle: </t>
    </r>
    <r>
      <t>@Karak888 I am re-opening this so it stays on the radar. We received initial SME feedback (see attached pdf), but then paused the work due to SME workload and our transition.
https://app.zenhub.com/files/31788863/2e18523c-df8c-4588-9026-8a4f640037f1/download</t>
    </r>
  </si>
  <si>
    <t>https://www.benefits.va.gov/homeloans/purchaseco_loan_fee.asp</t>
  </si>
  <si>
    <t>https://www.va.gov/housing-assistance-home-loans/funding-fee/</t>
  </si>
  <si>
    <r>
      <rPr>
        <b/>
      </rPr>
      <t>Last comment by Danielle:</t>
    </r>
    <r>
      <t xml:space="preserve"> @Karak888 I am re-opening this so it stays on the radar. We received initial SME feedback (see attached pdf), but then paused the work due to SME workload and our transition.
https://app.zenhub.com/files/31788863/2e18523c-df8c-4588-9026-8a4f640037f1/download</t>
    </r>
  </si>
  <si>
    <t>https://www.va.gov/housing-assistance/home-loans/</t>
  </si>
  <si>
    <t>Backlog; not started</t>
  </si>
  <si>
    <r>
      <rPr>
        <b/>
      </rPr>
      <t>Last comment by Mikki:</t>
    </r>
    <r>
      <t xml:space="preserve"> As part of WBC, several pages were added to the Home Loan section and the left nav, however, they were not added to the content of the parent Home Loan page.
Home Loan landing page: https://www.va.gov/housing-assistance/home-loans/</t>
    </r>
  </si>
  <si>
    <t>Review this page to determine how it should be organized and what links should be included within the content of the page.</t>
  </si>
  <si>
    <t>Hub: Burials</t>
  </si>
  <si>
    <t xml:space="preserve">Backlog; not started
</t>
  </si>
  <si>
    <r>
      <rPr>
        <b/>
      </rPr>
      <t>Last comment by Mikki:</t>
    </r>
    <r>
      <t xml:space="preserve"> Additional audiences that have been considered for this module:
Educators and Students - https://www.cem.va.gov/cem/legacy/index.asp
Volunteers - https://www.cem.va.gov/cem/VolunteerNCA.asp
Cemetery Operations/Management - https://www.cem.va.gov/cem/design_construction/index.asp
State, Territorial or Tribal Governments - https://www.cem.va.gov/cem/grants/index.asp
In discussion, we did not feel that the content for these audiences is related to Veteran benefits and do not feel that users would seek this content out under a "VA Benefits and Health Care" menu. We feel it is sufficient to have access to this content under the About VA menu &gt; National Cemetery Administration where it is today.</t>
    </r>
  </si>
  <si>
    <t>https://www.va.gov/burials-memorials/</t>
  </si>
  <si>
    <r>
      <rPr>
        <b/>
      </rPr>
      <t>Last comment by Mikki:</t>
    </r>
    <r>
      <t xml:space="preserve"> Modify the display order of links in the More Resources spoke on both the hub page and in the left nav based on changes made during parity/legacy rewriting work.</t>
    </r>
  </si>
  <si>
    <r>
      <rPr>
        <b/>
      </rPr>
      <t xml:space="preserve">Last comment by Mikki: </t>
    </r>
    <r>
      <t>Modify the display order of links in the Plan a Burial spoke on both the hub page and in the left nav based on changes made during parity/legacy rewriting work.</t>
    </r>
  </si>
  <si>
    <t>Source pages:
https://benefits.va.gov/Compensation/current_rates_dic.asp
https://benefits.va.gov/COMPENSATION/resources-rates-read-dic.asp</t>
  </si>
  <si>
    <t>See notes</t>
  </si>
  <si>
    <t>Icebox</t>
  </si>
  <si>
    <t xml:space="preserve">Daniellesocompany / Needs to be reassigned
</t>
  </si>
  <si>
    <r>
      <rPr>
        <b/>
      </rPr>
      <t>Selina:</t>
    </r>
    <r>
      <t xml:space="preserve"> I believe these pages are being moved to the Disability hub. See Line 7 on Disability spreadsheet.
</t>
    </r>
    <r>
      <rPr>
        <b/>
      </rPr>
      <t>Last comment by Randi:</t>
    </r>
    <r>
      <t xml:space="preserve"> @jenniferlee-dsva I took another stab at the DIC surviving parent rates page to get rid of some of the directions that were being repeated. The only way I saw to have the directions for finding your rate based on your yearly income not repeated for each set of accordions was to put it at the top. And I bumped up the "Your payment schedule" to an H3 so it wouldn't seem like it was part of step 5 of the subway map. Let me know what you think: preview-prod.vfs.va.gov/preview?nodeID=1013</t>
    </r>
  </si>
  <si>
    <t>Hub: Records</t>
  </si>
  <si>
    <t>Migrated/New Writing Live Yet?</t>
  </si>
  <si>
    <t>1:1?</t>
  </si>
  <si>
    <t>Notes</t>
  </si>
  <si>
    <t>https://www.cem.va.gov/CEM/hmm/discharge_documents.asp</t>
  </si>
  <si>
    <t>https://www.va.gov/records/accepted-discharge-documents/</t>
  </si>
  <si>
    <t>No</t>
  </si>
  <si>
    <t>https://www.benefits.va.gov/COMPENSATION/NPRC1973Fire.asp</t>
  </si>
  <si>
    <t>https://www.va.gov/records/get-military-service-records/reconstruct-records/</t>
  </si>
  <si>
    <t>Yes</t>
  </si>
  <si>
    <t>Also in line 16 of the Disablility Hub spreadsheet</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</si>
</sst>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b/>
      <color rgb="FFFFFFFF"/>
      <name val="Arial"/>
    </font>
    <font/>
    <font>
      <color theme="1"/>
      <name val="Arial"/>
    </font>
    <font>
      <b/>
      <color rgb="FFFFFFFF"/>
    </font>
    <font>
      <u/>
      <color rgb="FF0000FF"/>
    </font>
    <font>
      <u/>
      <color rgb="FF0000FF"/>
    </font>
    <font>
      <b/>
      <u/>
      <sz val="10.0"/>
      <color rgb="FF0000FF"/>
    </font>
    <font>
      <b/>
      <u/>
      <color rgb="FF0000FF"/>
    </font>
    <font>
      <b/>
      <u/>
      <sz val="10.0"/>
      <color rgb="FF0000FF"/>
      <name val="Arial"/>
    </font>
    <font>
      <u/>
      <color rgb="FF0000FF"/>
    </font>
    <font>
      <u/>
      <color rgb="FF0000FF"/>
    </font>
    <font>
      <b/>
      <sz val="10.0"/>
    </font>
    <font>
      <sz val="10.0"/>
    </font>
    <font>
      <u/>
      <color rgb="FF0000FF"/>
    </font>
    <font>
      <color rgb="FFFF00FF"/>
    </font>
    <font>
      <u/>
      <color rgb="FF0000FF"/>
    </font>
    <font>
      <u/>
      <color rgb="FF0000FF"/>
    </font>
    <font>
      <b/>
      <u/>
      <color rgb="FF0000FF"/>
    </font>
    <font>
      <b/>
      <u/>
      <sz val="10.0"/>
      <color rgb="FF0000FF"/>
      <name val="Arial"/>
    </font>
    <font>
      <u/>
      <color rgb="FF0000FF"/>
    </font>
    <font>
      <b/>
      <u/>
      <color rgb="FF0000FF"/>
    </font>
    <font>
      <u/>
      <color rgb="FFFF00FF"/>
      <name val="Arial"/>
    </font>
    <font>
      <color rgb="FFFF00FF"/>
      <name val="Arial"/>
    </font>
    <font>
      <u/>
      <color rgb="FFFF00FF"/>
      <name val="Arial"/>
    </font>
    <font>
      <u/>
      <sz val="10.0"/>
      <color rgb="FFFF00FF"/>
      <name val="Arial"/>
    </font>
    <font>
      <u/>
      <color rgb="FF0070C0"/>
      <name val="Arial"/>
    </font>
    <font>
      <b/>
      <u/>
      <sz val="10.0"/>
      <color rgb="FF0000FF"/>
    </font>
    <font>
      <u/>
      <color rgb="FF0070C0"/>
    </font>
    <font>
      <color rgb="FF0070C0"/>
      <name val="Arial"/>
    </font>
    <font>
      <u/>
      <color rgb="FF0070C0"/>
      <name val="Arial"/>
    </font>
    <font>
      <b/>
      <u/>
      <color rgb="FF0000FF"/>
    </font>
    <font>
      <sz val="10.0"/>
      <color theme="1"/>
      <name val="Arial"/>
    </font>
    <font>
      <u/>
      <color rgb="FF0000FF"/>
    </font>
    <font>
      <b/>
      <u/>
      <color rgb="FF0000FF"/>
    </font>
    <font>
      <b/>
      <u/>
      <color rgb="FF0000FF"/>
    </font>
    <font>
      <b/>
      <u/>
      <color rgb="FF0000FF"/>
    </font>
    <font>
      <u/>
      <sz val="10.0"/>
      <color rgb="FF0000FF"/>
    </font>
  </fonts>
  <fills count="6">
    <fill>
      <patternFill patternType="none"/>
    </fill>
    <fill>
      <patternFill patternType="lightGray"/>
    </fill>
    <fill>
      <patternFill patternType="solid">
        <fgColor rgb="FF274E13"/>
        <bgColor rgb="FF274E13"/>
      </patternFill>
    </fill>
    <fill>
      <patternFill patternType="solid">
        <fgColor rgb="FF666666"/>
        <bgColor rgb="FF666666"/>
      </patternFill>
    </fill>
    <fill>
      <patternFill patternType="solid">
        <fgColor rgb="FFE6B8AF"/>
        <bgColor rgb="FFE6B8AF"/>
      </patternFill>
    </fill>
    <fill>
      <patternFill patternType="solid">
        <fgColor rgb="FFD0E0E3"/>
        <bgColor rgb="FFD0E0E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1" fillId="2" fontId="1" numFmtId="0" xfId="0" applyAlignment="1" applyBorder="1" applyFont="1">
      <alignment horizontal="center" readingOrder="0" shrinkToFit="0" wrapText="1"/>
    </xf>
    <xf borderId="3" fillId="0" fontId="2" numFmtId="0" xfId="0" applyBorder="1" applyFont="1"/>
    <xf borderId="1" fillId="2" fontId="1" numFmtId="0" xfId="0" applyAlignment="1" applyBorder="1" applyFont="1">
      <alignment horizontal="center" readingOrder="0" vertical="top"/>
    </xf>
    <xf borderId="0" fillId="0" fontId="3" numFmtId="0" xfId="0" applyAlignment="1" applyFont="1">
      <alignment shrinkToFit="0" wrapText="1"/>
    </xf>
    <xf borderId="4" fillId="0" fontId="3" numFmtId="0" xfId="0" applyAlignment="1" applyBorder="1" applyFont="1">
      <alignment vertical="top"/>
    </xf>
    <xf borderId="4" fillId="3" fontId="1" numFmtId="0" xfId="0" applyAlignment="1" applyBorder="1" applyFill="1" applyFont="1">
      <alignment readingOrder="0" shrinkToFit="0" wrapText="1"/>
    </xf>
    <xf borderId="4" fillId="3" fontId="4" numFmtId="0" xfId="0" applyAlignment="1" applyBorder="1" applyFont="1">
      <alignment readingOrder="0" shrinkToFit="0" wrapText="1"/>
    </xf>
    <xf borderId="4" fillId="0" fontId="5" numFmtId="0" xfId="0" applyAlignment="1" applyBorder="1" applyFont="1">
      <alignment readingOrder="0" shrinkToFit="0" wrapText="1"/>
    </xf>
    <xf borderId="4" fillId="0" fontId="6" numFmtId="0" xfId="0" applyAlignment="1" applyBorder="1" applyFont="1">
      <alignment readingOrder="0"/>
    </xf>
    <xf borderId="4" fillId="0" fontId="2" numFmtId="0" xfId="0" applyAlignment="1" applyBorder="1" applyFont="1">
      <alignment readingOrder="0" shrinkToFit="0" wrapText="1"/>
    </xf>
    <xf borderId="4" fillId="0" fontId="2" numFmtId="0" xfId="0" applyAlignment="1" applyBorder="1" applyFont="1">
      <alignment readingOrder="0" shrinkToFit="0" vertical="bottom" wrapText="1"/>
    </xf>
    <xf borderId="4" fillId="0" fontId="2" numFmtId="0" xfId="0" applyAlignment="1" applyBorder="1" applyFont="1">
      <alignment readingOrder="0"/>
    </xf>
    <xf borderId="4" fillId="0" fontId="3" numFmtId="0" xfId="0" applyAlignment="1" applyBorder="1" applyFont="1">
      <alignment readingOrder="0" shrinkToFit="0" wrapText="1"/>
    </xf>
    <xf borderId="4" fillId="0" fontId="7" numFmtId="0" xfId="0" applyAlignment="1" applyBorder="1" applyFont="1">
      <alignment readingOrder="0"/>
    </xf>
    <xf borderId="4" fillId="0" fontId="8" numFmtId="0" xfId="0" applyAlignment="1" applyBorder="1" applyFont="1">
      <alignment readingOrder="0" vertical="bottom"/>
    </xf>
    <xf borderId="4" fillId="0" fontId="9" numFmtId="0" xfId="0" applyAlignment="1" applyBorder="1" applyFont="1">
      <alignment readingOrder="0"/>
    </xf>
    <xf borderId="4" fillId="0" fontId="3" numFmtId="0" xfId="0" applyAlignment="1" applyBorder="1" applyFont="1">
      <alignment readingOrder="0" shrinkToFit="0" vertical="bottom" wrapText="1"/>
    </xf>
    <xf borderId="4" fillId="0" fontId="3" numFmtId="0" xfId="0" applyAlignment="1" applyBorder="1" applyFont="1">
      <alignment shrinkToFit="0" wrapText="1"/>
    </xf>
    <xf borderId="4" fillId="0" fontId="10" numFmtId="0" xfId="0" applyAlignment="1" applyBorder="1" applyFont="1">
      <alignment readingOrder="0" shrinkToFit="0" vertical="center" wrapText="1"/>
    </xf>
    <xf borderId="4" fillId="0" fontId="2" numFmtId="0" xfId="0" applyAlignment="1" applyBorder="1" applyFont="1">
      <alignment readingOrder="0" vertical="center"/>
    </xf>
    <xf borderId="4" fillId="0" fontId="11" numFmtId="0" xfId="0" applyAlignment="1" applyBorder="1" applyFont="1">
      <alignment readingOrder="0" shrinkToFit="0" vertical="bottom" wrapText="1"/>
    </xf>
    <xf borderId="4" fillId="0" fontId="2" numFmtId="0" xfId="0" applyAlignment="1" applyBorder="1" applyFont="1">
      <alignment readingOrder="0" vertical="bottom"/>
    </xf>
    <xf borderId="4" fillId="0" fontId="3"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4" fillId="0" fontId="12" numFmtId="0" xfId="0" applyAlignment="1" applyBorder="1" applyFont="1">
      <alignment readingOrder="0" shrinkToFit="0" wrapText="1"/>
    </xf>
    <xf borderId="4" fillId="0" fontId="12" numFmtId="0" xfId="0" applyAlignment="1" applyBorder="1" applyFont="1">
      <alignment readingOrder="0"/>
    </xf>
    <xf borderId="4" fillId="0" fontId="2" numFmtId="0" xfId="0" applyAlignment="1" applyBorder="1" applyFont="1">
      <alignment shrinkToFit="0" wrapText="1"/>
    </xf>
    <xf borderId="4" fillId="0" fontId="13" numFmtId="0" xfId="0" applyAlignment="1" applyBorder="1" applyFont="1">
      <alignment readingOrder="0"/>
    </xf>
    <xf borderId="0" fillId="0" fontId="14" numFmtId="0" xfId="0" applyAlignment="1" applyFont="1">
      <alignment readingOrder="0"/>
    </xf>
    <xf borderId="4" fillId="0" fontId="15" numFmtId="0" xfId="0" applyAlignment="1" applyBorder="1" applyFont="1">
      <alignment readingOrder="0" shrinkToFit="0" wrapText="1"/>
    </xf>
    <xf borderId="4" fillId="0" fontId="2" numFmtId="0" xfId="0" applyBorder="1" applyFont="1"/>
    <xf borderId="4" fillId="4" fontId="16" numFmtId="0" xfId="0" applyAlignment="1" applyBorder="1" applyFill="1" applyFont="1">
      <alignment readingOrder="0"/>
    </xf>
    <xf borderId="0" fillId="0" fontId="3" numFmtId="0" xfId="0" applyAlignment="1" applyFont="1">
      <alignment readingOrder="0" shrinkToFit="0" wrapText="1"/>
    </xf>
    <xf borderId="4" fillId="0" fontId="17" numFmtId="0" xfId="0" applyAlignment="1" applyBorder="1" applyFont="1">
      <alignment readingOrder="0" shrinkToFit="0" vertical="top" wrapText="1"/>
    </xf>
    <xf borderId="4" fillId="4" fontId="3" numFmtId="0" xfId="0" applyAlignment="1" applyBorder="1" applyFont="1">
      <alignment readingOrder="0" shrinkToFit="0" wrapText="1"/>
    </xf>
    <xf borderId="4" fillId="0" fontId="18" numFmtId="0" xfId="0" applyAlignment="1" applyBorder="1" applyFont="1">
      <alignment readingOrder="0" vertical="top"/>
    </xf>
    <xf borderId="4" fillId="4" fontId="19" numFmtId="0" xfId="0" applyAlignment="1" applyBorder="1" applyFont="1">
      <alignment readingOrder="0"/>
    </xf>
    <xf borderId="4" fillId="4" fontId="3" numFmtId="0" xfId="0" applyBorder="1" applyFont="1"/>
    <xf borderId="0" fillId="4" fontId="3" numFmtId="0" xfId="0" applyAlignment="1" applyFont="1">
      <alignment shrinkToFit="0" wrapText="1"/>
    </xf>
    <xf borderId="0" fillId="0" fontId="20" numFmtId="0" xfId="0" applyAlignment="1" applyFont="1">
      <alignment readingOrder="0" shrinkToFit="0" wrapText="1"/>
    </xf>
    <xf borderId="4" fillId="0" fontId="2" numFmtId="0" xfId="0" applyAlignment="1" applyBorder="1" applyFont="1">
      <alignment readingOrder="0" shrinkToFit="0" vertical="top" wrapText="1"/>
    </xf>
    <xf borderId="4" fillId="0" fontId="2" numFmtId="0" xfId="0" applyAlignment="1" applyBorder="1" applyFont="1">
      <alignment readingOrder="0" vertical="top"/>
    </xf>
    <xf borderId="4" fillId="0" fontId="3" numFmtId="0" xfId="0" applyAlignment="1" applyBorder="1" applyFont="1">
      <alignment readingOrder="0" shrinkToFit="0" vertical="top" wrapText="1"/>
    </xf>
    <xf borderId="4" fillId="0" fontId="2" numFmtId="0" xfId="0" applyAlignment="1" applyBorder="1" applyFont="1">
      <alignment vertical="top"/>
    </xf>
    <xf borderId="4" fillId="0" fontId="21" numFmtId="0" xfId="0" applyAlignment="1" applyBorder="1" applyFont="1">
      <alignment readingOrder="0" shrinkToFit="0" wrapText="1"/>
    </xf>
    <xf borderId="4" fillId="0" fontId="15" numFmtId="0" xfId="0" applyAlignment="1" applyBorder="1" applyFont="1">
      <alignment readingOrder="0" vertical="top"/>
    </xf>
    <xf borderId="4" fillId="0" fontId="13" numFmtId="0" xfId="0" applyAlignment="1" applyBorder="1" applyFont="1">
      <alignment readingOrder="0" vertical="top"/>
    </xf>
    <xf borderId="0" fillId="0" fontId="3" numFmtId="0" xfId="0" applyAlignment="1" applyFont="1">
      <alignment vertical="top"/>
    </xf>
    <xf borderId="0" fillId="0" fontId="3" numFmtId="0" xfId="0" applyAlignment="1" applyFont="1">
      <alignment shrinkToFit="0" vertical="top" wrapText="1"/>
    </xf>
    <xf borderId="3" fillId="0" fontId="3" numFmtId="0" xfId="0" applyAlignment="1" applyBorder="1" applyFont="1">
      <alignment vertical="top"/>
    </xf>
    <xf borderId="4" fillId="0" fontId="3" numFmtId="0" xfId="0" applyAlignment="1" applyBorder="1" applyFont="1">
      <alignment readingOrder="0"/>
    </xf>
    <xf borderId="0" fillId="0" fontId="22" numFmtId="0" xfId="0" applyAlignment="1" applyFont="1">
      <alignment vertical="top"/>
    </xf>
    <xf borderId="0" fillId="0" fontId="23" numFmtId="0" xfId="0" applyAlignment="1" applyFont="1">
      <alignment vertical="top"/>
    </xf>
    <xf borderId="0" fillId="0" fontId="15" numFmtId="0" xfId="0" applyAlignment="1" applyFont="1">
      <alignment readingOrder="0" vertical="top"/>
    </xf>
    <xf borderId="3" fillId="0" fontId="23" numFmtId="0" xfId="0" applyAlignment="1" applyBorder="1" applyFont="1">
      <alignment vertical="top"/>
    </xf>
    <xf borderId="4" fillId="0" fontId="23" numFmtId="0" xfId="0" applyAlignment="1" applyBorder="1" applyFont="1">
      <alignment vertical="top"/>
    </xf>
    <xf borderId="4" fillId="5" fontId="3" numFmtId="0" xfId="0" applyAlignment="1" applyBorder="1" applyFill="1" applyFont="1">
      <alignment readingOrder="0" shrinkToFit="0" wrapText="1"/>
    </xf>
    <xf borderId="0" fillId="0" fontId="24" numFmtId="0" xfId="0" applyAlignment="1" applyFont="1">
      <alignment shrinkToFit="0" vertical="top" wrapText="1"/>
    </xf>
    <xf borderId="0" fillId="0" fontId="25" numFmtId="0" xfId="0" applyAlignment="1" applyFont="1">
      <alignment horizontal="left" readingOrder="0" shrinkToFit="0" vertical="top" wrapText="0"/>
    </xf>
    <xf borderId="0" fillId="0" fontId="15" numFmtId="0" xfId="0" applyAlignment="1" applyFont="1">
      <alignment readingOrder="0"/>
    </xf>
    <xf borderId="4" fillId="0" fontId="23" numFmtId="0" xfId="0" applyAlignment="1" applyBorder="1" applyFont="1">
      <alignment readingOrder="0" shrinkToFit="0" wrapText="1"/>
    </xf>
    <xf borderId="0" fillId="0" fontId="26" numFmtId="0" xfId="0" applyAlignment="1" applyFont="1">
      <alignment readingOrder="0" shrinkToFit="0" wrapText="1"/>
    </xf>
    <xf borderId="4" fillId="0" fontId="27" numFmtId="0" xfId="0" applyAlignment="1" applyBorder="1" applyFont="1">
      <alignment readingOrder="0" shrinkToFit="0" wrapText="1"/>
    </xf>
    <xf borderId="4" fillId="0" fontId="28" numFmtId="0" xfId="0" applyAlignment="1" applyBorder="1" applyFont="1">
      <alignment readingOrder="0" shrinkToFit="0" vertical="top" wrapText="1"/>
    </xf>
    <xf borderId="4" fillId="0" fontId="29" numFmtId="0" xfId="0" applyAlignment="1" applyBorder="1" applyFont="1">
      <alignment readingOrder="0" shrinkToFit="0" vertical="top" wrapText="1"/>
    </xf>
    <xf borderId="4" fillId="0" fontId="30" numFmtId="0" xfId="0" applyAlignment="1" applyBorder="1" applyFont="1">
      <alignment readingOrder="0" shrinkToFit="0" vertical="top" wrapText="1"/>
    </xf>
    <xf borderId="4" fillId="0" fontId="3" numFmtId="0" xfId="0" applyBorder="1" applyFont="1"/>
    <xf borderId="4" fillId="0" fontId="31" numFmtId="0" xfId="0" applyAlignment="1" applyBorder="1" applyFont="1">
      <alignment readingOrder="0"/>
    </xf>
    <xf borderId="4" fillId="0" fontId="3" numFmtId="0" xfId="0" applyAlignment="1" applyBorder="1" applyFont="1">
      <alignment readingOrder="0" vertical="center"/>
    </xf>
    <xf borderId="4" fillId="0" fontId="32" numFmtId="0" xfId="0" applyAlignment="1" applyBorder="1" applyFont="1">
      <alignment readingOrder="0"/>
    </xf>
    <xf borderId="0" fillId="0" fontId="3" numFmtId="0" xfId="0" applyAlignment="1" applyFont="1">
      <alignment readingOrder="0"/>
    </xf>
    <xf borderId="4" fillId="0" fontId="33" numFmtId="0" xfId="0" applyAlignment="1" applyBorder="1" applyFont="1">
      <alignment readingOrder="0" vertical="bottom"/>
    </xf>
    <xf borderId="4" fillId="0" fontId="34" numFmtId="0" xfId="0" applyAlignment="1" applyBorder="1" applyFont="1">
      <alignment readingOrder="0" shrinkToFit="0" wrapText="1"/>
    </xf>
    <xf borderId="4" fillId="0" fontId="35" numFmtId="0" xfId="0" applyAlignment="1" applyBorder="1" applyFont="1">
      <alignment readingOrder="0"/>
    </xf>
    <xf borderId="4" fillId="0" fontId="13" numFmtId="0" xfId="0" applyAlignment="1" applyBorder="1" applyFont="1">
      <alignment readingOrder="0"/>
    </xf>
    <xf borderId="0" fillId="0" fontId="2" numFmtId="0" xfId="0" applyAlignment="1" applyFont="1">
      <alignment readingOrder="0" shrinkToFit="0" wrapText="1"/>
    </xf>
    <xf borderId="4" fillId="0" fontId="36" numFmtId="0" xfId="0" applyAlignment="1" applyBorder="1" applyFont="1">
      <alignment readingOrder="0" shrinkToFit="0" vertical="bottom" wrapText="1"/>
    </xf>
    <xf borderId="4" fillId="3" fontId="1" numFmtId="0" xfId="0" applyAlignment="1" applyBorder="1" applyFont="1">
      <alignment readingOrder="0"/>
    </xf>
    <xf borderId="4" fillId="0" fontId="37" numFmtId="0" xfId="0" applyAlignment="1" applyBorder="1" applyFont="1">
      <alignment readingOrder="0"/>
    </xf>
    <xf borderId="0" fillId="0" fontId="32" numFmtId="0" xfId="0" applyAlignment="1" applyFont="1">
      <alignment readingOrder="0"/>
    </xf>
    <xf borderId="0" fillId="0" fontId="3" numFmtId="0" xfId="0" applyAlignment="1" applyFont="1">
      <alignment readingOrder="0" shrinkToFit="0" vertical="center" wrapText="1"/>
    </xf>
    <xf borderId="0" fillId="0" fontId="3"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a.gov/health-care/" TargetMode="External"/><Relationship Id="rId2" Type="http://schemas.openxmlformats.org/officeDocument/2006/relationships/hyperlink" Target="https://www.va.gov/HEALTHBENEFITS/vtp/Beneficiary_Travel.asp" TargetMode="External"/><Relationship Id="rId3" Type="http://schemas.openxmlformats.org/officeDocument/2006/relationships/hyperlink" Target="https://www.va.gov/health-care/get-reimbursed-for-travel-pay/" TargetMode="External"/><Relationship Id="rId4" Type="http://schemas.openxmlformats.org/officeDocument/2006/relationships/hyperlink" Target="https://www.va.gov/healthbenefits/VADIP/" TargetMode="External"/><Relationship Id="rId5" Type="http://schemas.openxmlformats.org/officeDocument/2006/relationships/hyperlink" Target="https://www.va.gov/health-care/about-va-health-benefits/dental-care/dental-insurance/"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a.gov/disability/about-disability-ratings/effective-date/" TargetMode="External"/><Relationship Id="rId2" Type="http://schemas.openxmlformats.org/officeDocument/2006/relationships/hyperlink" Target="https://www.va.gov/disability/effective-date/" TargetMode="External"/><Relationship Id="rId3" Type="http://schemas.openxmlformats.org/officeDocument/2006/relationships/hyperlink" Target="https://www.va.gov/disability/" TargetMode="External"/><Relationship Id="rId4" Type="http://schemas.openxmlformats.org/officeDocument/2006/relationships/hyperlink" Target="https://www.va.gov/disability/eligibility/"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app.zenhub.com/workspaces/vft-59c95ae5fda7577a9b3184f8/issues/department-of-veterans-affairs/vets.gov-team/17828" TargetMode="External"/><Relationship Id="rId22" Type="http://schemas.openxmlformats.org/officeDocument/2006/relationships/hyperlink" Target="https://app.zenhub.com/workspaces/vft-59c95ae5fda7577a9b3184f8/issues/department-of-veterans-affairs/vets.gov-team/17828" TargetMode="External"/><Relationship Id="rId21" Type="http://schemas.openxmlformats.org/officeDocument/2006/relationships/hyperlink" Target="https://www.benefits.va.gov/GIBILL/resources/benefits_resources/rates/ch35/ch35rates100118.asp" TargetMode="External"/><Relationship Id="rId24" Type="http://schemas.openxmlformats.org/officeDocument/2006/relationships/hyperlink" Target="https://app.zenhub.com/workspaces/vft-59c95ae5fda7577a9b3184f8/issues/department-of-veterans-affairs/vets.gov-team/17828" TargetMode="External"/><Relationship Id="rId23" Type="http://schemas.openxmlformats.org/officeDocument/2006/relationships/hyperlink" Target="https://www.benefits.va.gov/GIBILL/resources/benefits_resources/rates/ch1607/ch1607rates100118.asp" TargetMode="External"/><Relationship Id="rId1" Type="http://schemas.openxmlformats.org/officeDocument/2006/relationships/hyperlink" Target="http://www.benefits.va.gov/gibill/non_college_degree.asp" TargetMode="External"/><Relationship Id="rId2" Type="http://schemas.openxmlformats.org/officeDocument/2006/relationships/hyperlink" Target="http://www.va.gov/education/about-gi-bill-benefits/how-to-use-benefits/non-college-degree-programs/" TargetMode="External"/><Relationship Id="rId3" Type="http://schemas.openxmlformats.org/officeDocument/2006/relationships/hyperlink" Target="http://www.benefits.va.gov/gibill/licensing_certification.asp" TargetMode="External"/><Relationship Id="rId4" Type="http://schemas.openxmlformats.org/officeDocument/2006/relationships/hyperlink" Target="http://www.va.gov/education/about-gi-bill-benefits/how-to-use-benefits/test-fees/" TargetMode="External"/><Relationship Id="rId9" Type="http://schemas.openxmlformats.org/officeDocument/2006/relationships/hyperlink" Target="http://www.benefits.va.gov/gibill/veap.asp" TargetMode="External"/><Relationship Id="rId26" Type="http://schemas.openxmlformats.org/officeDocument/2006/relationships/hyperlink" Target="http://www.benefits.va.gov/gibill/apply.asp" TargetMode="External"/><Relationship Id="rId25" Type="http://schemas.openxmlformats.org/officeDocument/2006/relationships/hyperlink" Target="https://app.zenhub.com/workspaces/vft-59c95ae5fda7577a9b3184f8/issues/department-of-veterans-affairs/vets.gov-team/17828" TargetMode="External"/><Relationship Id="rId28" Type="http://schemas.openxmlformats.org/officeDocument/2006/relationships/hyperlink" Target="https://www.benefits.va.gov/GIBILL/comparison_chart.asp" TargetMode="External"/><Relationship Id="rId27" Type="http://schemas.openxmlformats.org/officeDocument/2006/relationships/hyperlink" Target="http://www.va.gov/education/how-to-apply/" TargetMode="External"/><Relationship Id="rId5" Type="http://schemas.openxmlformats.org/officeDocument/2006/relationships/hyperlink" Target="http://www.benefits.va.gov/gibill/choosing_a_school.asp" TargetMode="External"/><Relationship Id="rId6" Type="http://schemas.openxmlformats.org/officeDocument/2006/relationships/hyperlink" Target="http://www.va.gov/education/choosing-a-school/" TargetMode="External"/><Relationship Id="rId29" Type="http://schemas.openxmlformats.org/officeDocument/2006/relationships/hyperlink" Target="https://www.benefits.va.gov/GIBILL/FGIB/Restoration.asp" TargetMode="External"/><Relationship Id="rId7" Type="http://schemas.openxmlformats.org/officeDocument/2006/relationships/hyperlink" Target="http://www.benefits.va.gov/gibill/reap.asp" TargetMode="External"/><Relationship Id="rId8" Type="http://schemas.openxmlformats.org/officeDocument/2006/relationships/hyperlink" Target="http://www.va.gov/education/other-va-education-benefits/reap/" TargetMode="External"/><Relationship Id="rId31" Type="http://schemas.openxmlformats.org/officeDocument/2006/relationships/hyperlink" Target="https://www.va.gov/education/" TargetMode="External"/><Relationship Id="rId30" Type="http://schemas.openxmlformats.org/officeDocument/2006/relationships/hyperlink" Target="https://benefits.va.gov/gibill/fgib/stem.asp" TargetMode="External"/><Relationship Id="rId11" Type="http://schemas.openxmlformats.org/officeDocument/2006/relationships/hyperlink" Target="http://www.benefits.va.gov/GIBILL/DEA.asp" TargetMode="External"/><Relationship Id="rId33" Type="http://schemas.openxmlformats.org/officeDocument/2006/relationships/drawing" Target="../drawings/drawing3.xml"/><Relationship Id="rId10" Type="http://schemas.openxmlformats.org/officeDocument/2006/relationships/hyperlink" Target="http://www.va.gov/education/other-va-education-benefits/veap/" TargetMode="External"/><Relationship Id="rId32" Type="http://schemas.openxmlformats.org/officeDocument/2006/relationships/hyperlink" Target="https://www.va.gov/education/about-gi-bill-benefits/" TargetMode="External"/><Relationship Id="rId13" Type="http://schemas.openxmlformats.org/officeDocument/2006/relationships/hyperlink" Target="https://www.benefits.va.gov/GIBILL/resources/benefits_resources/rates/ch33/ch33rates080119.asp" TargetMode="External"/><Relationship Id="rId12" Type="http://schemas.openxmlformats.org/officeDocument/2006/relationships/hyperlink" Target="http://www.va.gov/education/survivor-dependent-benefits/dependents-education-assistance/" TargetMode="External"/><Relationship Id="rId15" Type="http://schemas.openxmlformats.org/officeDocument/2006/relationships/hyperlink" Target="https://www.benefits.va.gov/GIBILL/resources/benefits_resources/rates/ch30/ch30rates100118.asp" TargetMode="External"/><Relationship Id="rId14" Type="http://schemas.openxmlformats.org/officeDocument/2006/relationships/hyperlink" Target="https://app.zenhub.com/workspaces/vft-59c95ae5fda7577a9b3184f8/issues/department-of-veterans-affairs/vets.gov-team/17828" TargetMode="External"/><Relationship Id="rId17" Type="http://schemas.openxmlformats.org/officeDocument/2006/relationships/hyperlink" Target="https://www.benefits.va.gov/GIBILL/resources/benefits_resources/rates/ch1606/ch1606rates100118.asp" TargetMode="External"/><Relationship Id="rId16" Type="http://schemas.openxmlformats.org/officeDocument/2006/relationships/hyperlink" Target="https://app.zenhub.com/workspaces/vft-59c95ae5fda7577a9b3184f8/issues/department-of-veterans-affairs/vets.gov-team/17828" TargetMode="External"/><Relationship Id="rId19" Type="http://schemas.openxmlformats.org/officeDocument/2006/relationships/hyperlink" Target="https://www.benefits.va.gov/gibill/resources/benefits_resources/rates/600_buyup.asp" TargetMode="External"/><Relationship Id="rId18" Type="http://schemas.openxmlformats.org/officeDocument/2006/relationships/hyperlink" Target="https://app.zenhub.com/workspaces/vft-59c95ae5fda7577a9b3184f8/issues/department-of-veterans-affairs/vets.gov-team/1782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benefits.va.gov/VOCREHAB/docs/BenefitsFollowingNaturalDisaster.pdf" TargetMode="External"/><Relationship Id="rId2" Type="http://schemas.openxmlformats.org/officeDocument/2006/relationships/hyperlink" Target="https://www.benefits.va.gov/vocrehab/jobs_for_veterans.asp" TargetMode="External"/><Relationship Id="rId3" Type="http://schemas.openxmlformats.org/officeDocument/2006/relationships/hyperlink" Target="https://www.benefits.va.gov/vocrehab/subsistence_allowance_rates.asp"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benefits.va.gov/PENSION/current_protected_pension_rate_tables.asp" TargetMode="External"/><Relationship Id="rId2" Type="http://schemas.openxmlformats.org/officeDocument/2006/relationships/hyperlink" Target="https://www.va.gov/pension/protected-pension-rates/" TargetMode="External"/><Relationship Id="rId3" Type="http://schemas.openxmlformats.org/officeDocument/2006/relationships/hyperlink" Target="https://app.zenhub.com/workspaces/vft-59c95ae5fda7577a9b3184f8/issues/department-of-veterans-affairs/vets.gov-team/18514"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benefits.va.gov/INSURANCE/converting.asp" TargetMode="External"/><Relationship Id="rId22" Type="http://schemas.openxmlformats.org/officeDocument/2006/relationships/hyperlink" Target="https://www.benefits.va.gov/INSURANCE/sglivgli.asp" TargetMode="External"/><Relationship Id="rId21" Type="http://schemas.openxmlformats.org/officeDocument/2006/relationships/hyperlink" Target="https://www.va.gov/life-insurance/convert-to-commercial-policy/" TargetMode="External"/><Relationship Id="rId24" Type="http://schemas.openxmlformats.org/officeDocument/2006/relationships/hyperlink" Target="https://www.benefits.va.gov/INSURANCE/updatebene.asp" TargetMode="External"/><Relationship Id="rId23" Type="http://schemas.openxmlformats.org/officeDocument/2006/relationships/hyperlink" Target="https://www.va.gov/life-insurance/file-claim/" TargetMode="External"/><Relationship Id="rId1" Type="http://schemas.openxmlformats.org/officeDocument/2006/relationships/hyperlink" Target="https://www.va.gov/life-insurance/options-eligibility/" TargetMode="External"/><Relationship Id="rId2" Type="http://schemas.openxmlformats.org/officeDocument/2006/relationships/hyperlink" Target="https://www.va.gov/life-insurance/" TargetMode="External"/><Relationship Id="rId3" Type="http://schemas.openxmlformats.org/officeDocument/2006/relationships/hyperlink" Target="https://benefits.va.gov/INSURANCE/forms/VAP29-9.pdf" TargetMode="External"/><Relationship Id="rId4" Type="http://schemas.openxmlformats.org/officeDocument/2006/relationships/hyperlink" Target="https://www.va.gov/life-insurance/options-eligibility/s-dvi/premium-rates/" TargetMode="External"/><Relationship Id="rId9" Type="http://schemas.openxmlformats.org/officeDocument/2006/relationships/hyperlink" Target="https://www.benefits.va.gov/insurance/dividends_options.asp" TargetMode="External"/><Relationship Id="rId26" Type="http://schemas.openxmlformats.org/officeDocument/2006/relationships/drawing" Target="../drawings/drawing6.xml"/><Relationship Id="rId25" Type="http://schemas.openxmlformats.org/officeDocument/2006/relationships/hyperlink" Target="https://www.va.gov/life-insurance/update-beneficiaries/" TargetMode="External"/><Relationship Id="rId5" Type="http://schemas.openxmlformats.org/officeDocument/2006/relationships/hyperlink" Target="https://www.benefits.va.gov/insurance/vgli_rates_compare_vgli.asp" TargetMode="External"/><Relationship Id="rId6" Type="http://schemas.openxmlformats.org/officeDocument/2006/relationships/hyperlink" Target="https://www.va.gov/life-insurance/options-eligibility/vgli/" TargetMode="External"/><Relationship Id="rId7" Type="http://schemas.openxmlformats.org/officeDocument/2006/relationships/hyperlink" Target="https://www.benefits.va.gov/INSURANCE/popups/non-payPOC.htm" TargetMode="External"/><Relationship Id="rId8" Type="http://schemas.openxmlformats.org/officeDocument/2006/relationships/hyperlink" Target="https://www.benefits.va.gov/insurance/plans.asp" TargetMode="External"/><Relationship Id="rId11" Type="http://schemas.openxmlformats.org/officeDocument/2006/relationships/hyperlink" Target="https://www.va.gov/life-insurance/calculate-your-needs/" TargetMode="External"/><Relationship Id="rId10" Type="http://schemas.openxmlformats.org/officeDocument/2006/relationships/hyperlink" Target="https://www.va.gov/life-insurance/dividend-payment-options/" TargetMode="External"/><Relationship Id="rId13" Type="http://schemas.openxmlformats.org/officeDocument/2006/relationships/hyperlink" Target="https://www.benefits.va.gov/INSURANCE/uninsurable.asp" TargetMode="External"/><Relationship Id="rId12" Type="http://schemas.openxmlformats.org/officeDocument/2006/relationships/hyperlink" Target="https://www.va.gov/life-insurance/closed-programs/" TargetMode="External"/><Relationship Id="rId15" Type="http://schemas.openxmlformats.org/officeDocument/2006/relationships/hyperlink" Target="https://www.benefits.va.gov/INSURANCE/vgli_auto_pay.asp" TargetMode="External"/><Relationship Id="rId14" Type="http://schemas.openxmlformats.org/officeDocument/2006/relationships/hyperlink" Target="https://www.va.gov/life-insurance/uninsurable-medical-conditions/" TargetMode="External"/><Relationship Id="rId17" Type="http://schemas.openxmlformats.org/officeDocument/2006/relationships/hyperlink" Target="https://www.va.gov/life-insurance/financial-counseling/" TargetMode="External"/><Relationship Id="rId16" Type="http://schemas.openxmlformats.org/officeDocument/2006/relationships/hyperlink" Target="https://www.benefits.va.gov/insurance/tsgli_schedule_Schedule.asp" TargetMode="External"/><Relationship Id="rId19" Type="http://schemas.openxmlformats.org/officeDocument/2006/relationships/hyperlink" Target="https://www.va.gov/life-insurance/about-soes/" TargetMode="External"/><Relationship Id="rId18" Type="http://schemas.openxmlformats.org/officeDocument/2006/relationships/hyperlink" Target="https://www.benefits.va.gov/INSURANCE/SOES.as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va.gov/housing-assistance/" TargetMode="External"/><Relationship Id="rId2" Type="http://schemas.openxmlformats.org/officeDocument/2006/relationships/hyperlink" Target="https://www.benefits.va.gov/homeloans/purchaseco_loan_limits.asp" TargetMode="External"/><Relationship Id="rId3" Type="http://schemas.openxmlformats.org/officeDocument/2006/relationships/hyperlink" Target="https://www.benefits.va.gov/homeloans/purchaseco_loan_fee.asp" TargetMode="External"/><Relationship Id="rId4" Type="http://schemas.openxmlformats.org/officeDocument/2006/relationships/hyperlink" Target="https://www.va.gov/housing-assistance-home-loans/funding-fee/" TargetMode="External"/><Relationship Id="rId5" Type="http://schemas.openxmlformats.org/officeDocument/2006/relationships/hyperlink" Target="https://www.va.gov/housing-assistance/home-loans/"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va.gov/burials-memorials/" TargetMode="External"/><Relationship Id="rId2" Type="http://schemas.openxmlformats.org/officeDocument/2006/relationships/hyperlink" Target="https://www.va.gov/burials-memorials/"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cem.va.gov/CEM/hmm/discharge_documents.asp" TargetMode="External"/><Relationship Id="rId2" Type="http://schemas.openxmlformats.org/officeDocument/2006/relationships/hyperlink" Target="https://www.va.gov/records/accepted-discharge-documents/" TargetMode="External"/><Relationship Id="rId3" Type="http://schemas.openxmlformats.org/officeDocument/2006/relationships/hyperlink" Target="https://www.benefits.va.gov/COMPENSATION/NPRC1973Fire.asp" TargetMode="External"/><Relationship Id="rId4" Type="http://schemas.openxmlformats.org/officeDocument/2006/relationships/hyperlink" Target="https://www.va.gov/records/get-military-service-records/reconstruct-record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0.86"/>
    <col customWidth="1" min="2" max="2" width="47.86"/>
    <col customWidth="1" min="3" max="3" width="17.71"/>
    <col customWidth="1" min="4" max="4" width="15.0"/>
    <col customWidth="1" min="5" max="5" width="16.0"/>
    <col customWidth="1" min="6" max="6" width="59.57"/>
  </cols>
  <sheetData>
    <row r="1">
      <c r="A1" s="5" t="s">
        <v>2</v>
      </c>
      <c r="B1" s="2"/>
      <c r="C1" s="2"/>
      <c r="D1" s="2"/>
      <c r="E1" s="2"/>
      <c r="F1" s="4"/>
      <c r="G1" s="7"/>
      <c r="H1" s="7"/>
      <c r="I1" s="7"/>
      <c r="J1" s="7"/>
      <c r="K1" s="7"/>
      <c r="L1" s="7"/>
      <c r="M1" s="7"/>
      <c r="N1" s="7"/>
      <c r="O1" s="7"/>
      <c r="P1" s="7"/>
      <c r="Q1" s="7"/>
      <c r="R1" s="7"/>
      <c r="S1" s="7"/>
      <c r="T1" s="7"/>
      <c r="U1" s="7"/>
      <c r="V1" s="7"/>
      <c r="W1" s="7"/>
      <c r="X1" s="7"/>
      <c r="Y1" s="7"/>
      <c r="Z1" s="7"/>
      <c r="AA1" s="7"/>
    </row>
    <row r="2" ht="35.25" customHeight="1">
      <c r="A2" s="9" t="s">
        <v>3</v>
      </c>
      <c r="B2" s="9" t="s">
        <v>4</v>
      </c>
      <c r="C2" s="9" t="s">
        <v>5</v>
      </c>
      <c r="D2" s="9" t="s">
        <v>6</v>
      </c>
      <c r="E2" s="9" t="s">
        <v>7</v>
      </c>
      <c r="F2" s="9" t="s">
        <v>8</v>
      </c>
      <c r="G2" s="7"/>
      <c r="H2" s="7"/>
      <c r="I2" s="7"/>
      <c r="J2" s="7"/>
      <c r="K2" s="7"/>
      <c r="L2" s="7"/>
      <c r="M2" s="7"/>
      <c r="N2" s="7"/>
      <c r="O2" s="7"/>
      <c r="P2" s="7"/>
      <c r="Q2" s="7"/>
      <c r="R2" s="7"/>
      <c r="S2" s="7"/>
      <c r="T2" s="7"/>
      <c r="U2" s="7"/>
      <c r="V2" s="7"/>
      <c r="W2" s="7"/>
      <c r="X2" s="7"/>
      <c r="Y2" s="7"/>
      <c r="Z2" s="7"/>
      <c r="AA2" s="7"/>
    </row>
    <row r="3">
      <c r="A3" s="13" t="s">
        <v>12</v>
      </c>
      <c r="B3" s="13" t="s">
        <v>12</v>
      </c>
      <c r="C3" s="13" t="s">
        <v>16</v>
      </c>
      <c r="D3" s="13" t="s">
        <v>17</v>
      </c>
      <c r="E3" s="17" t="str">
        <f>HYPERLINK("https://github.com/department-of-veterans-affairs/vets.gov-team/issues/17005","#17005")</f>
        <v>#17005</v>
      </c>
      <c r="F3" s="19" t="s">
        <v>23</v>
      </c>
      <c r="G3" s="7"/>
      <c r="H3" s="7"/>
      <c r="I3" s="7"/>
      <c r="J3" s="7"/>
      <c r="K3" s="7"/>
      <c r="L3" s="7"/>
      <c r="M3" s="7"/>
      <c r="N3" s="7"/>
      <c r="O3" s="7"/>
      <c r="P3" s="7"/>
      <c r="Q3" s="7"/>
      <c r="R3" s="7"/>
      <c r="S3" s="7"/>
      <c r="T3" s="7"/>
      <c r="U3" s="7"/>
      <c r="V3" s="7"/>
      <c r="W3" s="7"/>
      <c r="X3" s="7"/>
      <c r="Y3" s="7"/>
      <c r="Z3" s="7"/>
      <c r="AA3" s="7"/>
    </row>
    <row r="4">
      <c r="A4" s="13" t="s">
        <v>21</v>
      </c>
      <c r="B4" s="23" t="s">
        <v>29</v>
      </c>
      <c r="C4" s="13" t="s">
        <v>33</v>
      </c>
      <c r="D4" s="24" t="s">
        <v>15</v>
      </c>
      <c r="E4" s="17" t="str">
        <f>HYPERLINK("https://github.com/department-of-veterans-affairs/vets.gov-team/issues/17390","#17390
")</f>
        <v>#17390
</v>
      </c>
      <c r="F4" s="19" t="s">
        <v>39</v>
      </c>
      <c r="G4" s="7"/>
      <c r="H4" s="7"/>
      <c r="I4" s="7"/>
      <c r="J4" s="7"/>
      <c r="K4" s="7"/>
      <c r="L4" s="7"/>
      <c r="M4" s="7"/>
      <c r="N4" s="7"/>
      <c r="O4" s="7"/>
      <c r="P4" s="7"/>
      <c r="Q4" s="7"/>
      <c r="R4" s="7"/>
      <c r="S4" s="7"/>
      <c r="T4" s="7"/>
      <c r="U4" s="7"/>
      <c r="V4" s="7"/>
      <c r="W4" s="7"/>
      <c r="X4" s="7"/>
      <c r="Y4" s="7"/>
      <c r="Z4" s="7"/>
      <c r="AA4" s="7"/>
    </row>
    <row r="5">
      <c r="A5" s="31" t="s">
        <v>48</v>
      </c>
      <c r="B5" s="36" t="s">
        <v>50</v>
      </c>
      <c r="C5" s="13" t="s">
        <v>52</v>
      </c>
      <c r="D5" s="13" t="s">
        <v>53</v>
      </c>
      <c r="E5" s="38" t="str">
        <f>HYPERLINK("https://github.com/department-of-veterans-affairs/vets.gov-team/issues/16955","#16955")</f>
        <v>#16955</v>
      </c>
      <c r="F5" s="35" t="s">
        <v>55</v>
      </c>
      <c r="G5" s="7"/>
      <c r="H5" s="7"/>
      <c r="I5" s="7"/>
      <c r="J5" s="7"/>
      <c r="K5" s="7"/>
      <c r="L5" s="7"/>
      <c r="M5" s="7"/>
      <c r="N5" s="7"/>
      <c r="O5" s="7"/>
      <c r="P5" s="7"/>
      <c r="Q5" s="7"/>
      <c r="R5" s="7"/>
      <c r="S5" s="7"/>
      <c r="T5" s="7"/>
      <c r="U5" s="7"/>
      <c r="V5" s="7"/>
      <c r="W5" s="7"/>
      <c r="X5" s="7"/>
      <c r="Y5" s="7"/>
      <c r="Z5" s="7"/>
      <c r="AA5" s="7"/>
    </row>
    <row r="6">
      <c r="A6" s="36" t="s">
        <v>57</v>
      </c>
      <c r="B6" s="42" t="s">
        <v>59</v>
      </c>
      <c r="C6" s="43" t="s">
        <v>60</v>
      </c>
      <c r="D6" s="44" t="s">
        <v>61</v>
      </c>
      <c r="E6" s="38" t="str">
        <f>HYPERLINK("https://github.com/department-of-veterans-affairs/va.gov-team/issues/2491","#2491")</f>
        <v>#2491</v>
      </c>
      <c r="F6" s="45" t="s">
        <v>63</v>
      </c>
      <c r="G6" s="7"/>
      <c r="H6" s="7"/>
      <c r="I6" s="7"/>
      <c r="J6" s="7"/>
      <c r="K6" s="7"/>
      <c r="L6" s="7"/>
      <c r="M6" s="7"/>
      <c r="N6" s="7"/>
      <c r="O6" s="7"/>
      <c r="P6" s="7"/>
      <c r="Q6" s="7"/>
      <c r="R6" s="7"/>
      <c r="S6" s="7"/>
      <c r="T6" s="7"/>
      <c r="U6" s="7"/>
      <c r="V6" s="7"/>
      <c r="W6" s="7"/>
      <c r="X6" s="7"/>
      <c r="Y6" s="7"/>
      <c r="Z6" s="7"/>
      <c r="AA6" s="7"/>
    </row>
    <row r="7">
      <c r="A7" s="43"/>
      <c r="B7" s="43"/>
      <c r="C7" s="44"/>
      <c r="D7" s="44"/>
      <c r="E7" s="44"/>
      <c r="F7" s="46"/>
      <c r="G7" s="7"/>
      <c r="H7" s="7"/>
      <c r="I7" s="7"/>
      <c r="J7" s="7"/>
      <c r="K7" s="7"/>
      <c r="L7" s="7"/>
      <c r="M7" s="7"/>
      <c r="N7" s="7"/>
      <c r="O7" s="7"/>
      <c r="P7" s="7"/>
      <c r="Q7" s="7"/>
      <c r="R7" s="7"/>
      <c r="S7" s="7"/>
      <c r="T7" s="7"/>
      <c r="U7" s="7"/>
      <c r="V7" s="7"/>
      <c r="W7" s="7"/>
      <c r="X7" s="7"/>
      <c r="Y7" s="7"/>
      <c r="Z7" s="7"/>
      <c r="AA7" s="7"/>
    </row>
    <row r="8">
      <c r="A8" s="43"/>
      <c r="B8" s="43"/>
      <c r="C8" s="44"/>
      <c r="D8" s="44"/>
      <c r="E8" s="44"/>
      <c r="F8" s="46"/>
      <c r="G8" s="7"/>
      <c r="H8" s="7"/>
      <c r="I8" s="7"/>
      <c r="J8" s="7"/>
      <c r="K8" s="7"/>
      <c r="L8" s="7"/>
      <c r="M8" s="7"/>
      <c r="N8" s="7"/>
      <c r="O8" s="7"/>
      <c r="P8" s="7"/>
      <c r="Q8" s="7"/>
      <c r="R8" s="7"/>
      <c r="S8" s="7"/>
      <c r="T8" s="7"/>
      <c r="U8" s="7"/>
      <c r="V8" s="7"/>
      <c r="W8" s="7"/>
      <c r="X8" s="7"/>
      <c r="Y8" s="7"/>
      <c r="Z8" s="7"/>
      <c r="AA8" s="7"/>
    </row>
    <row r="9">
      <c r="A9" s="43"/>
      <c r="B9" s="43"/>
      <c r="C9" s="44"/>
      <c r="D9" s="44"/>
      <c r="E9" s="44"/>
      <c r="F9" s="46"/>
      <c r="G9" s="7"/>
      <c r="H9" s="7"/>
      <c r="I9" s="7"/>
      <c r="J9" s="7"/>
      <c r="K9" s="7"/>
      <c r="L9" s="7"/>
      <c r="M9" s="7"/>
      <c r="N9" s="7"/>
      <c r="O9" s="7"/>
      <c r="P9" s="7"/>
      <c r="Q9" s="7"/>
      <c r="R9" s="7"/>
      <c r="S9" s="7"/>
      <c r="T9" s="7"/>
      <c r="U9" s="7"/>
      <c r="V9" s="7"/>
      <c r="W9" s="7"/>
      <c r="X9" s="7"/>
      <c r="Y9" s="7"/>
      <c r="Z9" s="7"/>
      <c r="AA9" s="7"/>
    </row>
    <row r="10">
      <c r="A10" s="43"/>
      <c r="B10" s="43"/>
      <c r="C10" s="44"/>
      <c r="D10" s="44"/>
      <c r="E10" s="44"/>
      <c r="F10" s="46"/>
      <c r="G10" s="7"/>
      <c r="H10" s="7"/>
      <c r="I10" s="7"/>
      <c r="J10" s="7"/>
      <c r="K10" s="7"/>
      <c r="L10" s="7"/>
      <c r="M10" s="7"/>
      <c r="N10" s="7"/>
      <c r="O10" s="7"/>
      <c r="P10" s="7"/>
      <c r="Q10" s="7"/>
      <c r="R10" s="7"/>
      <c r="S10" s="7"/>
      <c r="T10" s="7"/>
      <c r="U10" s="7"/>
      <c r="V10" s="7"/>
      <c r="W10" s="7"/>
      <c r="X10" s="7"/>
      <c r="Y10" s="7"/>
      <c r="Z10" s="7"/>
      <c r="AA10" s="7"/>
    </row>
    <row r="11">
      <c r="A11" s="43"/>
      <c r="B11" s="43"/>
      <c r="C11" s="44"/>
      <c r="D11" s="44"/>
      <c r="E11" s="44"/>
      <c r="F11" s="48"/>
      <c r="G11" s="7"/>
      <c r="H11" s="7"/>
      <c r="I11" s="7"/>
      <c r="J11" s="7"/>
      <c r="K11" s="7"/>
      <c r="L11" s="7"/>
      <c r="M11" s="7"/>
      <c r="N11" s="7"/>
      <c r="O11" s="7"/>
      <c r="P11" s="7"/>
      <c r="Q11" s="7"/>
      <c r="R11" s="7"/>
      <c r="S11" s="7"/>
      <c r="T11" s="7"/>
      <c r="U11" s="7"/>
      <c r="V11" s="7"/>
      <c r="W11" s="7"/>
      <c r="X11" s="7"/>
      <c r="Y11" s="7"/>
      <c r="Z11" s="7"/>
      <c r="AA11" s="7"/>
    </row>
    <row r="12">
      <c r="A12" s="43"/>
      <c r="B12" s="43"/>
      <c r="C12" s="44"/>
      <c r="D12" s="44"/>
      <c r="E12" s="44"/>
      <c r="F12" s="46"/>
      <c r="G12" s="7"/>
      <c r="H12" s="7"/>
      <c r="I12" s="7"/>
      <c r="J12" s="7"/>
      <c r="K12" s="7"/>
      <c r="L12" s="7"/>
      <c r="M12" s="7"/>
      <c r="N12" s="7"/>
      <c r="O12" s="7"/>
      <c r="P12" s="7"/>
      <c r="Q12" s="7"/>
      <c r="R12" s="7"/>
      <c r="S12" s="7"/>
      <c r="T12" s="7"/>
      <c r="U12" s="7"/>
      <c r="V12" s="7"/>
      <c r="W12" s="7"/>
      <c r="X12" s="7"/>
      <c r="Y12" s="7"/>
      <c r="Z12" s="7"/>
      <c r="AA12" s="7"/>
    </row>
    <row r="13">
      <c r="A13" s="43"/>
      <c r="B13" s="43"/>
      <c r="C13" s="44"/>
      <c r="D13" s="44"/>
      <c r="E13" s="44"/>
      <c r="F13" s="43"/>
      <c r="G13" s="7"/>
      <c r="H13" s="7"/>
      <c r="I13" s="7"/>
      <c r="J13" s="7"/>
      <c r="K13" s="7"/>
      <c r="L13" s="7"/>
      <c r="M13" s="7"/>
      <c r="N13" s="7"/>
      <c r="O13" s="7"/>
      <c r="P13" s="7"/>
      <c r="Q13" s="7"/>
      <c r="R13" s="7"/>
      <c r="S13" s="7"/>
      <c r="T13" s="7"/>
      <c r="U13" s="7"/>
      <c r="V13" s="7"/>
      <c r="W13" s="7"/>
      <c r="X13" s="7"/>
      <c r="Y13" s="7"/>
      <c r="Z13" s="7"/>
      <c r="AA13" s="7"/>
    </row>
    <row r="14">
      <c r="A14" s="43"/>
      <c r="B14" s="43"/>
      <c r="C14" s="44"/>
      <c r="D14" s="44"/>
      <c r="E14" s="44"/>
      <c r="F14" s="46"/>
      <c r="G14" s="7"/>
      <c r="H14" s="7"/>
      <c r="I14" s="7"/>
      <c r="J14" s="7"/>
      <c r="K14" s="7"/>
      <c r="L14" s="7"/>
      <c r="M14" s="7"/>
      <c r="N14" s="7"/>
      <c r="O14" s="7"/>
      <c r="P14" s="7"/>
      <c r="Q14" s="7"/>
      <c r="R14" s="7"/>
      <c r="S14" s="7"/>
      <c r="T14" s="7"/>
      <c r="U14" s="7"/>
      <c r="V14" s="7"/>
      <c r="W14" s="7"/>
      <c r="X14" s="7"/>
      <c r="Y14" s="7"/>
      <c r="Z14" s="7"/>
      <c r="AA14" s="7"/>
    </row>
    <row r="15">
      <c r="A15" s="43"/>
      <c r="B15" s="43"/>
      <c r="C15" s="44"/>
      <c r="D15" s="44"/>
      <c r="E15" s="44"/>
      <c r="F15" s="46"/>
      <c r="G15" s="7"/>
      <c r="H15" s="7"/>
      <c r="I15" s="7"/>
      <c r="J15" s="7"/>
      <c r="K15" s="7"/>
      <c r="L15" s="7"/>
      <c r="M15" s="7"/>
      <c r="N15" s="7"/>
      <c r="O15" s="7"/>
      <c r="P15" s="7"/>
      <c r="Q15" s="7"/>
      <c r="R15" s="7"/>
      <c r="S15" s="7"/>
      <c r="T15" s="7"/>
      <c r="U15" s="7"/>
      <c r="V15" s="7"/>
      <c r="W15" s="7"/>
      <c r="X15" s="7"/>
      <c r="Y15" s="7"/>
      <c r="Z15" s="7"/>
      <c r="AA15" s="7"/>
    </row>
    <row r="16">
      <c r="A16" s="43"/>
      <c r="B16" s="43"/>
      <c r="C16" s="44"/>
      <c r="D16" s="44"/>
      <c r="E16" s="44"/>
      <c r="F16" s="43"/>
      <c r="G16" s="7"/>
      <c r="H16" s="7"/>
      <c r="I16" s="7"/>
      <c r="J16" s="7"/>
      <c r="K16" s="7"/>
      <c r="L16" s="7"/>
      <c r="M16" s="7"/>
      <c r="N16" s="7"/>
      <c r="O16" s="7"/>
      <c r="P16" s="7"/>
      <c r="Q16" s="7"/>
      <c r="R16" s="7"/>
      <c r="S16" s="7"/>
      <c r="T16" s="7"/>
      <c r="U16" s="7"/>
      <c r="V16" s="7"/>
      <c r="W16" s="7"/>
      <c r="X16" s="7"/>
      <c r="Y16" s="7"/>
      <c r="Z16" s="7"/>
      <c r="AA16" s="7"/>
    </row>
    <row r="17">
      <c r="A17" s="43"/>
      <c r="B17" s="43"/>
      <c r="C17" s="44"/>
      <c r="D17" s="44"/>
      <c r="E17" s="49"/>
      <c r="F17" s="46"/>
      <c r="G17" s="7"/>
      <c r="H17" s="7"/>
      <c r="I17" s="7"/>
      <c r="J17" s="7"/>
      <c r="K17" s="7"/>
      <c r="L17" s="7"/>
      <c r="M17" s="7"/>
      <c r="N17" s="7"/>
      <c r="O17" s="7"/>
      <c r="P17" s="7"/>
      <c r="Q17" s="7"/>
      <c r="R17" s="7"/>
      <c r="S17" s="7"/>
      <c r="T17" s="7"/>
      <c r="U17" s="7"/>
      <c r="V17" s="7"/>
      <c r="W17" s="7"/>
      <c r="X17" s="7"/>
      <c r="Y17" s="7"/>
      <c r="Z17" s="7"/>
      <c r="AA17" s="7"/>
    </row>
    <row r="18">
      <c r="A18" s="43"/>
      <c r="B18" s="43"/>
      <c r="C18" s="44"/>
      <c r="D18" s="44"/>
      <c r="E18" s="49"/>
      <c r="F18" s="46"/>
      <c r="G18" s="7"/>
      <c r="H18" s="7"/>
      <c r="I18" s="7"/>
      <c r="J18" s="7"/>
      <c r="K18" s="7"/>
      <c r="L18" s="7"/>
      <c r="M18" s="7"/>
      <c r="N18" s="7"/>
      <c r="O18" s="7"/>
      <c r="P18" s="7"/>
      <c r="Q18" s="7"/>
      <c r="R18" s="7"/>
      <c r="S18" s="7"/>
      <c r="T18" s="7"/>
      <c r="U18" s="7"/>
      <c r="V18" s="7"/>
      <c r="W18" s="7"/>
      <c r="X18" s="7"/>
      <c r="Y18" s="7"/>
      <c r="Z18" s="7"/>
      <c r="AA18" s="7"/>
    </row>
    <row r="19">
      <c r="A19" s="50"/>
      <c r="B19" s="51"/>
      <c r="C19" s="50"/>
      <c r="D19" s="50"/>
      <c r="E19" s="50"/>
      <c r="F19" s="50"/>
      <c r="G19" s="52"/>
      <c r="H19" s="7"/>
      <c r="I19" s="7"/>
      <c r="J19" s="7"/>
      <c r="K19" s="7"/>
      <c r="L19" s="7"/>
      <c r="M19" s="7"/>
      <c r="N19" s="7"/>
      <c r="O19" s="7"/>
      <c r="P19" s="7"/>
      <c r="Q19" s="7"/>
      <c r="R19" s="7"/>
      <c r="S19" s="7"/>
      <c r="T19" s="7"/>
      <c r="U19" s="7"/>
      <c r="V19" s="7"/>
      <c r="W19" s="7"/>
      <c r="X19" s="7"/>
      <c r="Y19" s="7"/>
      <c r="Z19" s="7"/>
      <c r="AA19" s="7"/>
    </row>
    <row r="20">
      <c r="A20" s="54"/>
      <c r="B20" s="55"/>
      <c r="C20" s="55"/>
      <c r="D20" s="55"/>
      <c r="E20" s="55"/>
      <c r="F20" s="56"/>
      <c r="G20" s="57"/>
      <c r="H20" s="58"/>
      <c r="I20" s="58"/>
      <c r="J20" s="58"/>
      <c r="K20" s="58"/>
      <c r="L20" s="58"/>
      <c r="M20" s="58"/>
      <c r="N20" s="58"/>
      <c r="O20" s="58"/>
      <c r="P20" s="58"/>
      <c r="Q20" s="58"/>
      <c r="R20" s="58"/>
      <c r="S20" s="58"/>
      <c r="T20" s="58"/>
      <c r="U20" s="58"/>
      <c r="V20" s="58"/>
      <c r="W20" s="58"/>
      <c r="X20" s="58"/>
      <c r="Y20" s="58"/>
      <c r="Z20" s="58"/>
      <c r="AA20" s="58"/>
    </row>
    <row r="21">
      <c r="A21" s="60"/>
      <c r="B21" s="55"/>
      <c r="C21" s="55"/>
      <c r="D21" s="55"/>
      <c r="E21" s="55"/>
      <c r="F21" s="56"/>
      <c r="G21" s="57"/>
      <c r="H21" s="58"/>
      <c r="I21" s="58"/>
      <c r="J21" s="58"/>
      <c r="K21" s="58"/>
      <c r="L21" s="58"/>
      <c r="M21" s="58"/>
      <c r="N21" s="58"/>
      <c r="O21" s="58"/>
      <c r="P21" s="58"/>
      <c r="Q21" s="58"/>
      <c r="R21" s="58"/>
      <c r="S21" s="58"/>
      <c r="T21" s="58"/>
      <c r="U21" s="58"/>
      <c r="V21" s="58"/>
      <c r="W21" s="58"/>
      <c r="X21" s="58"/>
      <c r="Y21" s="58"/>
      <c r="Z21" s="58"/>
      <c r="AA21" s="58"/>
    </row>
    <row r="22">
      <c r="A22" s="61"/>
      <c r="B22" s="62"/>
      <c r="C22" s="56"/>
      <c r="D22" s="55"/>
      <c r="E22" s="55"/>
      <c r="F22" s="56"/>
      <c r="G22" s="57"/>
      <c r="H22" s="58"/>
      <c r="I22" s="58"/>
      <c r="J22" s="58"/>
      <c r="K22" s="58"/>
      <c r="L22" s="58"/>
      <c r="M22" s="58"/>
      <c r="N22" s="58"/>
      <c r="O22" s="58"/>
      <c r="P22" s="58"/>
      <c r="Q22" s="58"/>
      <c r="R22" s="58"/>
      <c r="S22" s="58"/>
      <c r="T22" s="58"/>
      <c r="U22" s="58"/>
      <c r="V22" s="58"/>
      <c r="W22" s="58"/>
      <c r="X22" s="58"/>
      <c r="Y22" s="58"/>
      <c r="Z22" s="58"/>
      <c r="AA22" s="58"/>
    </row>
    <row r="23">
      <c r="A23" s="51"/>
      <c r="B23" s="51"/>
      <c r="C23" s="50"/>
      <c r="D23" s="50"/>
      <c r="E23" s="50"/>
      <c r="F23" s="50"/>
      <c r="G23" s="52"/>
      <c r="H23" s="7"/>
      <c r="I23" s="7"/>
      <c r="J23" s="7"/>
      <c r="K23" s="7"/>
      <c r="L23" s="7"/>
      <c r="M23" s="7"/>
      <c r="N23" s="7"/>
      <c r="O23" s="7"/>
      <c r="P23" s="7"/>
      <c r="Q23" s="7"/>
      <c r="R23" s="7"/>
      <c r="S23" s="7"/>
      <c r="T23" s="7"/>
      <c r="U23" s="7"/>
      <c r="V23" s="7"/>
      <c r="W23" s="7"/>
      <c r="X23" s="7"/>
      <c r="Y23" s="7"/>
      <c r="Z23" s="7"/>
      <c r="AA23" s="7"/>
    </row>
    <row r="24">
      <c r="A24" s="50"/>
      <c r="B24" s="50"/>
      <c r="C24" s="50"/>
      <c r="D24" s="50"/>
      <c r="E24" s="50"/>
      <c r="F24" s="50"/>
      <c r="G24" s="52"/>
      <c r="H24" s="7"/>
      <c r="I24" s="7"/>
      <c r="J24" s="7"/>
      <c r="K24" s="7"/>
      <c r="L24" s="7"/>
      <c r="M24" s="7"/>
      <c r="N24" s="7"/>
      <c r="O24" s="7"/>
      <c r="P24" s="7"/>
      <c r="Q24" s="7"/>
      <c r="R24" s="7"/>
      <c r="S24" s="7"/>
      <c r="T24" s="7"/>
      <c r="U24" s="7"/>
      <c r="V24" s="7"/>
      <c r="W24" s="7"/>
      <c r="X24" s="7"/>
      <c r="Y24" s="7"/>
      <c r="Z24" s="7"/>
      <c r="AA24" s="7"/>
    </row>
    <row r="25">
      <c r="A25" s="50"/>
      <c r="B25" s="50"/>
      <c r="C25" s="50"/>
      <c r="D25" s="50"/>
      <c r="E25" s="50"/>
      <c r="F25" s="50"/>
      <c r="G25" s="52"/>
      <c r="H25" s="7"/>
      <c r="I25" s="7"/>
      <c r="J25" s="7"/>
      <c r="K25" s="7"/>
      <c r="L25" s="7"/>
      <c r="M25" s="7"/>
      <c r="N25" s="7"/>
      <c r="O25" s="7"/>
      <c r="P25" s="7"/>
      <c r="Q25" s="7"/>
      <c r="R25" s="7"/>
      <c r="S25" s="7"/>
      <c r="T25" s="7"/>
      <c r="U25" s="7"/>
      <c r="V25" s="7"/>
      <c r="W25" s="7"/>
      <c r="X25" s="7"/>
      <c r="Y25" s="7"/>
      <c r="Z25" s="7"/>
      <c r="AA25" s="7"/>
    </row>
    <row r="26">
      <c r="A26" s="50"/>
      <c r="B26" s="50"/>
      <c r="C26" s="50"/>
      <c r="D26" s="50"/>
      <c r="E26" s="50"/>
      <c r="F26" s="50"/>
      <c r="G26" s="52"/>
      <c r="H26" s="7"/>
      <c r="I26" s="7"/>
      <c r="J26" s="7"/>
      <c r="K26" s="7"/>
      <c r="L26" s="7"/>
      <c r="M26" s="7"/>
      <c r="N26" s="7"/>
      <c r="O26" s="7"/>
      <c r="P26" s="7"/>
      <c r="Q26" s="7"/>
      <c r="R26" s="7"/>
      <c r="S26" s="7"/>
      <c r="T26" s="7"/>
      <c r="U26" s="7"/>
      <c r="V26" s="7"/>
      <c r="W26" s="7"/>
      <c r="X26" s="7"/>
      <c r="Y26" s="7"/>
      <c r="Z26" s="7"/>
      <c r="AA26" s="7"/>
    </row>
    <row r="27">
      <c r="A27" s="50"/>
      <c r="B27" s="50"/>
      <c r="C27" s="50"/>
      <c r="D27" s="50"/>
      <c r="E27" s="50"/>
      <c r="F27" s="50"/>
      <c r="G27" s="52"/>
      <c r="H27" s="7"/>
      <c r="I27" s="7"/>
      <c r="J27" s="7"/>
      <c r="K27" s="7"/>
      <c r="L27" s="7"/>
      <c r="M27" s="7"/>
      <c r="N27" s="7"/>
      <c r="O27" s="7"/>
      <c r="P27" s="7"/>
      <c r="Q27" s="7"/>
      <c r="R27" s="7"/>
      <c r="S27" s="7"/>
      <c r="T27" s="7"/>
      <c r="U27" s="7"/>
      <c r="V27" s="7"/>
      <c r="W27" s="7"/>
      <c r="X27" s="7"/>
      <c r="Y27" s="7"/>
      <c r="Z27" s="7"/>
      <c r="AA27" s="7"/>
    </row>
    <row r="28">
      <c r="A28" s="50"/>
      <c r="B28" s="50"/>
      <c r="C28" s="50"/>
      <c r="D28" s="50"/>
      <c r="E28" s="50"/>
      <c r="F28" s="50"/>
      <c r="G28" s="52"/>
      <c r="H28" s="7"/>
      <c r="I28" s="7"/>
      <c r="J28" s="7"/>
      <c r="K28" s="7"/>
      <c r="L28" s="7"/>
      <c r="M28" s="7"/>
      <c r="N28" s="7"/>
      <c r="O28" s="7"/>
      <c r="P28" s="7"/>
      <c r="Q28" s="7"/>
      <c r="R28" s="7"/>
      <c r="S28" s="7"/>
      <c r="T28" s="7"/>
      <c r="U28" s="7"/>
      <c r="V28" s="7"/>
      <c r="W28" s="7"/>
      <c r="X28" s="7"/>
      <c r="Y28" s="7"/>
      <c r="Z28" s="7"/>
      <c r="AA28" s="7"/>
    </row>
    <row r="29">
      <c r="A29" s="50"/>
      <c r="B29" s="50"/>
      <c r="C29" s="50"/>
      <c r="D29" s="50"/>
      <c r="E29" s="50"/>
      <c r="F29" s="50"/>
      <c r="G29" s="52"/>
      <c r="H29" s="7"/>
      <c r="I29" s="7"/>
      <c r="J29" s="7"/>
      <c r="K29" s="7"/>
      <c r="L29" s="7"/>
      <c r="M29" s="7"/>
      <c r="N29" s="7"/>
      <c r="O29" s="7"/>
      <c r="P29" s="7"/>
      <c r="Q29" s="7"/>
      <c r="R29" s="7"/>
      <c r="S29" s="7"/>
      <c r="T29" s="7"/>
      <c r="U29" s="7"/>
      <c r="V29" s="7"/>
      <c r="W29" s="7"/>
      <c r="X29" s="7"/>
      <c r="Y29" s="7"/>
      <c r="Z29" s="7"/>
      <c r="AA29" s="7"/>
    </row>
    <row r="30">
      <c r="A30" s="50"/>
      <c r="B30" s="50"/>
      <c r="C30" s="50"/>
      <c r="D30" s="50"/>
      <c r="E30" s="50"/>
      <c r="F30" s="50"/>
      <c r="G30" s="52"/>
      <c r="H30" s="7"/>
      <c r="I30" s="7"/>
      <c r="J30" s="7"/>
      <c r="K30" s="7"/>
      <c r="L30" s="7"/>
      <c r="M30" s="7"/>
      <c r="N30" s="7"/>
      <c r="O30" s="7"/>
      <c r="P30" s="7"/>
      <c r="Q30" s="7"/>
      <c r="R30" s="7"/>
      <c r="S30" s="7"/>
      <c r="T30" s="7"/>
      <c r="U30" s="7"/>
      <c r="V30" s="7"/>
      <c r="W30" s="7"/>
      <c r="X30" s="7"/>
      <c r="Y30" s="7"/>
      <c r="Z30" s="7"/>
      <c r="AA30" s="7"/>
    </row>
    <row r="31">
      <c r="A31" s="50"/>
      <c r="B31" s="50"/>
      <c r="C31" s="50"/>
      <c r="D31" s="50"/>
      <c r="E31" s="50"/>
      <c r="F31" s="50"/>
      <c r="G31" s="52"/>
      <c r="H31" s="7"/>
      <c r="I31" s="7"/>
      <c r="J31" s="7"/>
      <c r="K31" s="7"/>
      <c r="L31" s="7"/>
      <c r="M31" s="7"/>
      <c r="N31" s="7"/>
      <c r="O31" s="7"/>
      <c r="P31" s="7"/>
      <c r="Q31" s="7"/>
      <c r="R31" s="7"/>
      <c r="S31" s="7"/>
      <c r="T31" s="7"/>
      <c r="U31" s="7"/>
      <c r="V31" s="7"/>
      <c r="W31" s="7"/>
      <c r="X31" s="7"/>
      <c r="Y31" s="7"/>
      <c r="Z31" s="7"/>
      <c r="AA31" s="7"/>
    </row>
    <row r="32">
      <c r="A32" s="50"/>
      <c r="B32" s="50"/>
      <c r="C32" s="50"/>
      <c r="D32" s="50"/>
      <c r="E32" s="50"/>
      <c r="F32" s="50"/>
      <c r="G32" s="52"/>
      <c r="H32" s="7"/>
      <c r="I32" s="7"/>
      <c r="J32" s="7"/>
      <c r="K32" s="7"/>
      <c r="L32" s="7"/>
      <c r="M32" s="7"/>
      <c r="N32" s="7"/>
      <c r="O32" s="7"/>
      <c r="P32" s="7"/>
      <c r="Q32" s="7"/>
      <c r="R32" s="7"/>
      <c r="S32" s="7"/>
      <c r="T32" s="7"/>
      <c r="U32" s="7"/>
      <c r="V32" s="7"/>
      <c r="W32" s="7"/>
      <c r="X32" s="7"/>
      <c r="Y32" s="7"/>
      <c r="Z32" s="7"/>
      <c r="AA32" s="7"/>
    </row>
    <row r="33">
      <c r="A33" s="50"/>
      <c r="B33" s="50"/>
      <c r="C33" s="50"/>
      <c r="D33" s="50"/>
      <c r="E33" s="50"/>
      <c r="F33" s="50"/>
      <c r="G33" s="52"/>
      <c r="H33" s="7"/>
      <c r="I33" s="7"/>
      <c r="J33" s="7"/>
      <c r="K33" s="7"/>
      <c r="L33" s="7"/>
      <c r="M33" s="7"/>
      <c r="N33" s="7"/>
      <c r="O33" s="7"/>
      <c r="P33" s="7"/>
      <c r="Q33" s="7"/>
      <c r="R33" s="7"/>
      <c r="S33" s="7"/>
      <c r="T33" s="7"/>
      <c r="U33" s="7"/>
      <c r="V33" s="7"/>
      <c r="W33" s="7"/>
      <c r="X33" s="7"/>
      <c r="Y33" s="7"/>
      <c r="Z33" s="7"/>
      <c r="AA33" s="7"/>
    </row>
    <row r="34">
      <c r="A34" s="50"/>
      <c r="B34" s="50"/>
      <c r="C34" s="50"/>
      <c r="D34" s="50"/>
      <c r="E34" s="50"/>
      <c r="F34" s="50"/>
      <c r="G34" s="52"/>
      <c r="H34" s="7"/>
      <c r="I34" s="7"/>
      <c r="J34" s="7"/>
      <c r="K34" s="7"/>
      <c r="L34" s="7"/>
      <c r="M34" s="7"/>
      <c r="N34" s="7"/>
      <c r="O34" s="7"/>
      <c r="P34" s="7"/>
      <c r="Q34" s="7"/>
      <c r="R34" s="7"/>
      <c r="S34" s="7"/>
      <c r="T34" s="7"/>
      <c r="U34" s="7"/>
      <c r="V34" s="7"/>
      <c r="W34" s="7"/>
      <c r="X34" s="7"/>
      <c r="Y34" s="7"/>
      <c r="Z34" s="7"/>
      <c r="AA34" s="7"/>
    </row>
    <row r="35">
      <c r="A35" s="50"/>
      <c r="B35" s="50"/>
      <c r="C35" s="50"/>
      <c r="D35" s="50"/>
      <c r="E35" s="50"/>
      <c r="F35" s="50"/>
      <c r="G35" s="52"/>
      <c r="H35" s="7"/>
      <c r="I35" s="7"/>
      <c r="J35" s="7"/>
      <c r="K35" s="7"/>
      <c r="L35" s="7"/>
      <c r="M35" s="7"/>
      <c r="N35" s="7"/>
      <c r="O35" s="7"/>
      <c r="P35" s="7"/>
      <c r="Q35" s="7"/>
      <c r="R35" s="7"/>
      <c r="S35" s="7"/>
      <c r="T35" s="7"/>
      <c r="U35" s="7"/>
      <c r="V35" s="7"/>
      <c r="W35" s="7"/>
      <c r="X35" s="7"/>
      <c r="Y35" s="7"/>
      <c r="Z35" s="7"/>
      <c r="AA35" s="7"/>
    </row>
    <row r="36">
      <c r="A36" s="50"/>
      <c r="B36" s="50"/>
      <c r="C36" s="50"/>
      <c r="D36" s="50"/>
      <c r="E36" s="50"/>
      <c r="F36" s="50"/>
      <c r="G36" s="52"/>
      <c r="H36" s="7"/>
      <c r="I36" s="7"/>
      <c r="J36" s="7"/>
      <c r="K36" s="7"/>
      <c r="L36" s="7"/>
      <c r="M36" s="7"/>
      <c r="N36" s="7"/>
      <c r="O36" s="7"/>
      <c r="P36" s="7"/>
      <c r="Q36" s="7"/>
      <c r="R36" s="7"/>
      <c r="S36" s="7"/>
      <c r="T36" s="7"/>
      <c r="U36" s="7"/>
      <c r="V36" s="7"/>
      <c r="W36" s="7"/>
      <c r="X36" s="7"/>
      <c r="Y36" s="7"/>
      <c r="Z36" s="7"/>
      <c r="AA36" s="7"/>
    </row>
    <row r="37">
      <c r="A37" s="50"/>
      <c r="B37" s="50"/>
      <c r="C37" s="50"/>
      <c r="D37" s="50"/>
      <c r="E37" s="50"/>
      <c r="F37" s="50"/>
      <c r="G37" s="52"/>
      <c r="H37" s="7"/>
      <c r="I37" s="7"/>
      <c r="J37" s="7"/>
      <c r="K37" s="7"/>
      <c r="L37" s="7"/>
      <c r="M37" s="7"/>
      <c r="N37" s="7"/>
      <c r="O37" s="7"/>
      <c r="P37" s="7"/>
      <c r="Q37" s="7"/>
      <c r="R37" s="7"/>
      <c r="S37" s="7"/>
      <c r="T37" s="7"/>
      <c r="U37" s="7"/>
      <c r="V37" s="7"/>
      <c r="W37" s="7"/>
      <c r="X37" s="7"/>
      <c r="Y37" s="7"/>
      <c r="Z37" s="7"/>
      <c r="AA37" s="7"/>
    </row>
    <row r="38">
      <c r="A38" s="50"/>
      <c r="B38" s="50"/>
      <c r="C38" s="50"/>
      <c r="D38" s="50"/>
      <c r="E38" s="50"/>
      <c r="F38" s="50"/>
      <c r="G38" s="52"/>
      <c r="H38" s="7"/>
      <c r="I38" s="7"/>
      <c r="J38" s="7"/>
      <c r="K38" s="7"/>
      <c r="L38" s="7"/>
      <c r="M38" s="7"/>
      <c r="N38" s="7"/>
      <c r="O38" s="7"/>
      <c r="P38" s="7"/>
      <c r="Q38" s="7"/>
      <c r="R38" s="7"/>
      <c r="S38" s="7"/>
      <c r="T38" s="7"/>
      <c r="U38" s="7"/>
      <c r="V38" s="7"/>
      <c r="W38" s="7"/>
      <c r="X38" s="7"/>
      <c r="Y38" s="7"/>
      <c r="Z38" s="7"/>
      <c r="AA38" s="7"/>
    </row>
    <row r="39">
      <c r="A39" s="50"/>
      <c r="B39" s="50"/>
      <c r="C39" s="50"/>
      <c r="D39" s="50"/>
      <c r="E39" s="50"/>
      <c r="F39" s="50"/>
      <c r="G39" s="52"/>
      <c r="H39" s="7"/>
      <c r="I39" s="7"/>
      <c r="J39" s="7"/>
      <c r="K39" s="7"/>
      <c r="L39" s="7"/>
      <c r="M39" s="7"/>
      <c r="N39" s="7"/>
      <c r="O39" s="7"/>
      <c r="P39" s="7"/>
      <c r="Q39" s="7"/>
      <c r="R39" s="7"/>
      <c r="S39" s="7"/>
      <c r="T39" s="7"/>
      <c r="U39" s="7"/>
      <c r="V39" s="7"/>
      <c r="W39" s="7"/>
      <c r="X39" s="7"/>
      <c r="Y39" s="7"/>
      <c r="Z39" s="7"/>
      <c r="AA39" s="7"/>
    </row>
    <row r="40">
      <c r="A40" s="50"/>
      <c r="B40" s="50"/>
      <c r="C40" s="50"/>
      <c r="D40" s="50"/>
      <c r="E40" s="50"/>
      <c r="F40" s="50"/>
      <c r="G40" s="52"/>
      <c r="H40" s="7"/>
      <c r="I40" s="7"/>
      <c r="J40" s="7"/>
      <c r="K40" s="7"/>
      <c r="L40" s="7"/>
      <c r="M40" s="7"/>
      <c r="N40" s="7"/>
      <c r="O40" s="7"/>
      <c r="P40" s="7"/>
      <c r="Q40" s="7"/>
      <c r="R40" s="7"/>
      <c r="S40" s="7"/>
      <c r="T40" s="7"/>
      <c r="U40" s="7"/>
      <c r="V40" s="7"/>
      <c r="W40" s="7"/>
      <c r="X40" s="7"/>
      <c r="Y40" s="7"/>
      <c r="Z40" s="7"/>
      <c r="AA40" s="7"/>
    </row>
    <row r="41">
      <c r="A41" s="50"/>
      <c r="B41" s="50"/>
      <c r="C41" s="50"/>
      <c r="D41" s="50"/>
      <c r="E41" s="50"/>
      <c r="F41" s="50"/>
      <c r="G41" s="52"/>
      <c r="H41" s="7"/>
      <c r="I41" s="7"/>
      <c r="J41" s="7"/>
      <c r="K41" s="7"/>
      <c r="L41" s="7"/>
      <c r="M41" s="7"/>
      <c r="N41" s="7"/>
      <c r="O41" s="7"/>
      <c r="P41" s="7"/>
      <c r="Q41" s="7"/>
      <c r="R41" s="7"/>
      <c r="S41" s="7"/>
      <c r="T41" s="7"/>
      <c r="U41" s="7"/>
      <c r="V41" s="7"/>
      <c r="W41" s="7"/>
      <c r="X41" s="7"/>
      <c r="Y41" s="7"/>
      <c r="Z41" s="7"/>
      <c r="AA41" s="7"/>
    </row>
    <row r="42">
      <c r="A42" s="50"/>
      <c r="B42" s="50"/>
      <c r="C42" s="50"/>
      <c r="D42" s="50"/>
      <c r="E42" s="50"/>
      <c r="F42" s="50"/>
      <c r="G42" s="52"/>
      <c r="H42" s="7"/>
      <c r="I42" s="7"/>
      <c r="J42" s="7"/>
      <c r="K42" s="7"/>
      <c r="L42" s="7"/>
      <c r="M42" s="7"/>
      <c r="N42" s="7"/>
      <c r="O42" s="7"/>
      <c r="P42" s="7"/>
      <c r="Q42" s="7"/>
      <c r="R42" s="7"/>
      <c r="S42" s="7"/>
      <c r="T42" s="7"/>
      <c r="U42" s="7"/>
      <c r="V42" s="7"/>
      <c r="W42" s="7"/>
      <c r="X42" s="7"/>
      <c r="Y42" s="7"/>
      <c r="Z42" s="7"/>
      <c r="AA42" s="7"/>
    </row>
    <row r="43">
      <c r="A43" s="50"/>
      <c r="B43" s="50"/>
      <c r="C43" s="50"/>
      <c r="D43" s="50"/>
      <c r="E43" s="50"/>
      <c r="F43" s="50"/>
      <c r="G43" s="52"/>
      <c r="H43" s="7"/>
      <c r="I43" s="7"/>
      <c r="J43" s="7"/>
      <c r="K43" s="7"/>
      <c r="L43" s="7"/>
      <c r="M43" s="7"/>
      <c r="N43" s="7"/>
      <c r="O43" s="7"/>
      <c r="P43" s="7"/>
      <c r="Q43" s="7"/>
      <c r="R43" s="7"/>
      <c r="S43" s="7"/>
      <c r="T43" s="7"/>
      <c r="U43" s="7"/>
      <c r="V43" s="7"/>
      <c r="W43" s="7"/>
      <c r="X43" s="7"/>
      <c r="Y43" s="7"/>
      <c r="Z43" s="7"/>
      <c r="AA43" s="7"/>
    </row>
    <row r="44">
      <c r="A44" s="50"/>
      <c r="B44" s="50"/>
      <c r="C44" s="50"/>
      <c r="D44" s="50"/>
      <c r="E44" s="50"/>
      <c r="F44" s="50"/>
      <c r="G44" s="52"/>
      <c r="H44" s="7"/>
      <c r="I44" s="7"/>
      <c r="J44" s="7"/>
      <c r="K44" s="7"/>
      <c r="L44" s="7"/>
      <c r="M44" s="7"/>
      <c r="N44" s="7"/>
      <c r="O44" s="7"/>
      <c r="P44" s="7"/>
      <c r="Q44" s="7"/>
      <c r="R44" s="7"/>
      <c r="S44" s="7"/>
      <c r="T44" s="7"/>
      <c r="U44" s="7"/>
      <c r="V44" s="7"/>
      <c r="W44" s="7"/>
      <c r="X44" s="7"/>
      <c r="Y44" s="7"/>
      <c r="Z44" s="7"/>
      <c r="AA44" s="7"/>
    </row>
    <row r="45">
      <c r="A45" s="50"/>
      <c r="B45" s="50"/>
      <c r="C45" s="50"/>
      <c r="D45" s="50"/>
      <c r="E45" s="50"/>
      <c r="F45" s="50"/>
      <c r="G45" s="52"/>
      <c r="H45" s="7"/>
      <c r="I45" s="7"/>
      <c r="J45" s="7"/>
      <c r="K45" s="7"/>
      <c r="L45" s="7"/>
      <c r="M45" s="7"/>
      <c r="N45" s="7"/>
      <c r="O45" s="7"/>
      <c r="P45" s="7"/>
      <c r="Q45" s="7"/>
      <c r="R45" s="7"/>
      <c r="S45" s="7"/>
      <c r="T45" s="7"/>
      <c r="U45" s="7"/>
      <c r="V45" s="7"/>
      <c r="W45" s="7"/>
      <c r="X45" s="7"/>
      <c r="Y45" s="7"/>
      <c r="Z45" s="7"/>
      <c r="AA45" s="7"/>
    </row>
    <row r="46">
      <c r="A46" s="50"/>
      <c r="B46" s="50"/>
      <c r="C46" s="50"/>
      <c r="D46" s="50"/>
      <c r="E46" s="50"/>
      <c r="F46" s="50"/>
      <c r="G46" s="52"/>
      <c r="H46" s="7"/>
      <c r="I46" s="7"/>
      <c r="J46" s="7"/>
      <c r="K46" s="7"/>
      <c r="L46" s="7"/>
      <c r="M46" s="7"/>
      <c r="N46" s="7"/>
      <c r="O46" s="7"/>
      <c r="P46" s="7"/>
      <c r="Q46" s="7"/>
      <c r="R46" s="7"/>
      <c r="S46" s="7"/>
      <c r="T46" s="7"/>
      <c r="U46" s="7"/>
      <c r="V46" s="7"/>
      <c r="W46" s="7"/>
      <c r="X46" s="7"/>
      <c r="Y46" s="7"/>
      <c r="Z46" s="7"/>
      <c r="AA46" s="7"/>
    </row>
    <row r="47">
      <c r="A47" s="50"/>
      <c r="B47" s="50"/>
      <c r="C47" s="50"/>
      <c r="D47" s="50"/>
      <c r="E47" s="50"/>
      <c r="F47" s="50"/>
      <c r="G47" s="52"/>
      <c r="H47" s="7"/>
      <c r="I47" s="7"/>
      <c r="J47" s="7"/>
      <c r="K47" s="7"/>
      <c r="L47" s="7"/>
      <c r="M47" s="7"/>
      <c r="N47" s="7"/>
      <c r="O47" s="7"/>
      <c r="P47" s="7"/>
      <c r="Q47" s="7"/>
      <c r="R47" s="7"/>
      <c r="S47" s="7"/>
      <c r="T47" s="7"/>
      <c r="U47" s="7"/>
      <c r="V47" s="7"/>
      <c r="W47" s="7"/>
      <c r="X47" s="7"/>
      <c r="Y47" s="7"/>
      <c r="Z47" s="7"/>
      <c r="AA47" s="7"/>
    </row>
    <row r="48">
      <c r="A48" s="50"/>
      <c r="B48" s="50"/>
      <c r="C48" s="50"/>
      <c r="D48" s="50"/>
      <c r="E48" s="50"/>
      <c r="F48" s="50"/>
      <c r="G48" s="52"/>
      <c r="H48" s="7"/>
      <c r="I48" s="7"/>
      <c r="J48" s="7"/>
      <c r="K48" s="7"/>
      <c r="L48" s="7"/>
      <c r="M48" s="7"/>
      <c r="N48" s="7"/>
      <c r="O48" s="7"/>
      <c r="P48" s="7"/>
      <c r="Q48" s="7"/>
      <c r="R48" s="7"/>
      <c r="S48" s="7"/>
      <c r="T48" s="7"/>
      <c r="U48" s="7"/>
      <c r="V48" s="7"/>
      <c r="W48" s="7"/>
      <c r="X48" s="7"/>
      <c r="Y48" s="7"/>
      <c r="Z48" s="7"/>
      <c r="AA48" s="7"/>
    </row>
    <row r="49">
      <c r="A49" s="50"/>
      <c r="B49" s="50"/>
      <c r="C49" s="50"/>
      <c r="D49" s="50"/>
      <c r="E49" s="50"/>
      <c r="F49" s="50"/>
      <c r="G49" s="52"/>
      <c r="H49" s="7"/>
      <c r="I49" s="7"/>
      <c r="J49" s="7"/>
      <c r="K49" s="7"/>
      <c r="L49" s="7"/>
      <c r="M49" s="7"/>
      <c r="N49" s="7"/>
      <c r="O49" s="7"/>
      <c r="P49" s="7"/>
      <c r="Q49" s="7"/>
      <c r="R49" s="7"/>
      <c r="S49" s="7"/>
      <c r="T49" s="7"/>
      <c r="U49" s="7"/>
      <c r="V49" s="7"/>
      <c r="W49" s="7"/>
      <c r="X49" s="7"/>
      <c r="Y49" s="7"/>
      <c r="Z49" s="7"/>
      <c r="AA49" s="7"/>
    </row>
    <row r="50">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row>
    <row r="5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row>
    <row r="5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row>
    <row r="53">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row>
    <row r="54">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row>
    <row r="5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row>
    <row r="5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row>
    <row r="57">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row>
    <row r="58">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row>
    <row r="59">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row>
    <row r="60">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row>
    <row r="6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row>
    <row r="6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row>
    <row r="63">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row>
    <row r="64">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row>
    <row r="6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row>
    <row r="6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row>
    <row r="67">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row>
    <row r="68">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row>
    <row r="69">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row>
    <row r="70">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row>
    <row r="7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row>
    <row r="7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row>
    <row r="73">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row>
    <row r="74">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row>
    <row r="7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row>
    <row r="7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row>
    <row r="77">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row>
    <row r="78">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row>
    <row r="79">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row>
    <row r="80">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row>
    <row r="8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row>
    <row r="8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row>
    <row r="83">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row>
    <row r="84">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row>
    <row r="8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row>
    <row r="8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row>
    <row r="87">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row>
    <row r="88">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row>
    <row r="89">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row>
    <row r="90">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row>
    <row r="9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row>
    <row r="9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row>
    <row r="93">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row>
    <row r="94">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row>
    <row r="9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row>
    <row r="9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row>
    <row r="97">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row>
    <row r="98">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row>
    <row r="100">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row>
    <row r="10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row>
    <row r="1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row>
    <row r="103">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row>
    <row r="104">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row>
    <row r="10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row>
    <row r="10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row>
    <row r="107">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row>
    <row r="108">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row>
    <row r="109">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row>
    <row r="110">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row>
    <row r="11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row>
    <row r="11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row>
    <row r="113">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row>
    <row r="114">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row>
    <row r="11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row>
    <row r="11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row>
    <row r="117">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row>
    <row r="118">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row>
    <row r="119">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row>
    <row r="120">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row>
    <row r="12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row>
    <row r="12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row>
    <row r="123">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row>
    <row r="124">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row>
    <row r="1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row>
    <row r="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row>
    <row r="127">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row>
    <row r="128">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row>
    <row r="129">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row>
    <row r="130">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row>
    <row r="13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row>
    <row r="13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row>
    <row r="133">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row>
    <row r="134">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row>
    <row r="13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row>
    <row r="13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row>
    <row r="137">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row>
    <row r="138">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row>
    <row r="139">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row>
    <row r="140">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row>
    <row r="14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row>
    <row r="14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row>
    <row r="143">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row>
    <row r="144">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row>
    <row r="14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row>
    <row r="14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row>
    <row r="147">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row>
    <row r="148">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row>
    <row r="149">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row>
    <row r="150">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row>
    <row r="15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row>
    <row r="15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row>
    <row r="153">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row>
    <row r="154">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row>
    <row r="15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row>
    <row r="15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row>
    <row r="157">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row>
    <row r="158">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row>
    <row r="159">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row>
    <row r="160">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row>
    <row r="16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row>
    <row r="16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row>
    <row r="163">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row>
    <row r="164">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row>
    <row r="16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row>
    <row r="16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row>
    <row r="167">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row>
    <row r="168">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row>
    <row r="169">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row>
    <row r="170">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row>
    <row r="17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row>
    <row r="17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row>
    <row r="173">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row>
    <row r="174">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row>
    <row r="17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row>
    <row r="17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row>
    <row r="177">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row>
    <row r="178">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row>
    <row r="179">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row>
    <row r="180">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row>
    <row r="18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row>
    <row r="18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row>
    <row r="183">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row>
    <row r="184">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row>
    <row r="18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row>
    <row r="18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row>
    <row r="187">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row>
    <row r="188">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row>
    <row r="189">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row>
    <row r="190">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row>
    <row r="19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row>
    <row r="19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row>
    <row r="193">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row>
    <row r="194">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row>
    <row r="19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row>
    <row r="19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row>
    <row r="197">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row>
    <row r="198">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row>
    <row r="89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row>
    <row r="89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row>
    <row r="897">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row>
    <row r="898">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row>
    <row r="899">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row>
    <row r="900">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row>
    <row r="90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row>
    <row r="9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row>
    <row r="903">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row>
    <row r="904">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row>
    <row r="90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row>
    <row r="90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row>
    <row r="907">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row>
    <row r="908">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row>
    <row r="909">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row>
    <row r="910">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row>
    <row r="91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row>
    <row r="91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row>
    <row r="913">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row>
    <row r="914">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row>
    <row r="91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row>
    <row r="91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row>
    <row r="917">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row>
    <row r="918">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row>
    <row r="919">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row>
    <row r="920">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row>
    <row r="92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row>
    <row r="92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row>
    <row r="923">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row>
    <row r="924">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row>
    <row r="9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row>
    <row r="9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row>
    <row r="927">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row>
    <row r="928">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row>
    <row r="929">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row>
    <row r="930">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row>
    <row r="93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row>
    <row r="93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row>
    <row r="933">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row>
    <row r="934">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row>
    <row r="93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row>
    <row r="93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row>
    <row r="937">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row>
    <row r="938">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row>
    <row r="939">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row>
    <row r="940">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row>
    <row r="94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row>
    <row r="94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row>
    <row r="943">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row>
    <row r="944">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row>
    <row r="94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row>
    <row r="94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row>
    <row r="947">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row>
    <row r="948">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row>
    <row r="949">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row>
    <row r="950">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row>
    <row r="95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row>
    <row r="95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row>
    <row r="953">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row>
    <row r="954">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row>
    <row r="95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row>
    <row r="95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row>
    <row r="957">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row>
    <row r="958">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row>
    <row r="959">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row>
    <row r="960">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row>
    <row r="96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row>
    <row r="96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row>
    <row r="963">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row>
    <row r="964">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row>
    <row r="96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row>
    <row r="96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row>
    <row r="967">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row>
    <row r="968">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row>
    <row r="969">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row>
    <row r="970">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row>
    <row r="97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row>
    <row r="97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row>
    <row r="973">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row>
    <row r="974">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row>
    <row r="97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row>
    <row r="976">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row>
    <row r="977">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row>
    <row r="978">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row>
    <row r="979">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row>
    <row r="980">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row>
    <row r="98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row>
    <row r="98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row>
    <row r="983">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row>
    <row r="984">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row>
    <row r="98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row>
    <row r="986">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row>
    <row r="987">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row>
    <row r="988">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row>
    <row r="989">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row>
    <row r="990">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row>
    <row r="99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row>
    <row r="99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row>
    <row r="993">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row>
    <row r="994">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row>
    <row r="99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row>
    <row r="996">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row>
    <row r="997">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row>
    <row r="998">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row>
    <row r="999">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row>
  </sheetData>
  <mergeCells count="1">
    <mergeCell ref="A1:F1"/>
  </mergeCells>
  <hyperlinks>
    <hyperlink r:id="rId1" ref="B4"/>
    <hyperlink r:id="rId2" ref="A5"/>
    <hyperlink r:id="rId3" ref="B5"/>
    <hyperlink r:id="rId4" ref="A6"/>
    <hyperlink r:id="rId5" ref="B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7.71"/>
    <col customWidth="1" min="2" max="2" width="65.57"/>
    <col customWidth="1" min="3" max="3" width="23.43"/>
    <col customWidth="1" min="4" max="4" width="29.14"/>
    <col customWidth="1" min="6" max="6" width="66.71"/>
  </cols>
  <sheetData>
    <row r="1">
      <c r="A1" s="1" t="s">
        <v>0</v>
      </c>
      <c r="B1" s="2"/>
      <c r="C1" s="2"/>
      <c r="D1" s="2"/>
      <c r="E1" s="2"/>
      <c r="F1" s="4"/>
    </row>
    <row r="2" ht="35.25" customHeight="1">
      <c r="A2" s="9" t="s">
        <v>3</v>
      </c>
      <c r="B2" s="9" t="s">
        <v>4</v>
      </c>
      <c r="C2" s="9" t="s">
        <v>5</v>
      </c>
      <c r="D2" s="9" t="s">
        <v>6</v>
      </c>
      <c r="E2" s="9" t="s">
        <v>7</v>
      </c>
      <c r="F2" s="9" t="s">
        <v>8</v>
      </c>
    </row>
    <row r="3">
      <c r="A3" s="10" t="s">
        <v>9</v>
      </c>
      <c r="B3" s="10" t="s">
        <v>11</v>
      </c>
      <c r="C3" s="12" t="s">
        <v>13</v>
      </c>
      <c r="D3" s="14" t="s">
        <v>15</v>
      </c>
      <c r="E3" s="16" t="str">
        <f>HYPERLINK("https://github.com/department-of-veterans-affairs/va.gov-team/issues/2449","#2449")</f>
        <v>#2449</v>
      </c>
      <c r="F3" s="15" t="s">
        <v>20</v>
      </c>
    </row>
    <row r="4">
      <c r="A4" s="12" t="s">
        <v>21</v>
      </c>
      <c r="B4" s="21" t="s">
        <v>22</v>
      </c>
      <c r="C4" s="22" t="s">
        <v>24</v>
      </c>
      <c r="D4" s="22" t="s">
        <v>15</v>
      </c>
      <c r="E4" s="16" t="str">
        <f>HYPERLINK("https://github.com/department-of-veterans-affairs/vets.gov-team/issues/18407","#18407")</f>
        <v>#18407</v>
      </c>
      <c r="F4" s="15" t="s">
        <v>26</v>
      </c>
    </row>
    <row r="5">
      <c r="A5" s="12" t="s">
        <v>21</v>
      </c>
      <c r="B5" s="21" t="s">
        <v>27</v>
      </c>
      <c r="C5" s="22" t="s">
        <v>24</v>
      </c>
      <c r="D5" s="22" t="s">
        <v>15</v>
      </c>
      <c r="E5" s="16" t="str">
        <f>HYPERLINK("https://github.com/department-of-veterans-affairs/vets.gov-team/issues/15831","#15831")</f>
        <v>#15831</v>
      </c>
      <c r="F5" s="15" t="s">
        <v>31</v>
      </c>
    </row>
    <row r="6">
      <c r="A6" s="25" t="s">
        <v>34</v>
      </c>
      <c r="B6" s="26" t="s">
        <v>36</v>
      </c>
      <c r="C6" s="26" t="s">
        <v>37</v>
      </c>
      <c r="D6" s="22" t="s">
        <v>38</v>
      </c>
      <c r="E6" s="16" t="str">
        <f>HYPERLINK("https://github.com/department-of-veterans-affairs/vets.gov-team/issues/16973","#16973")</f>
        <v>#16973</v>
      </c>
      <c r="F6" s="15" t="s">
        <v>40</v>
      </c>
    </row>
    <row r="7">
      <c r="A7" s="12" t="s">
        <v>42</v>
      </c>
      <c r="B7" s="12" t="s">
        <v>43</v>
      </c>
      <c r="C7" s="12" t="s">
        <v>44</v>
      </c>
      <c r="D7" s="14" t="s">
        <v>45</v>
      </c>
      <c r="E7" s="27" t="s">
        <v>46</v>
      </c>
      <c r="F7" s="15" t="s">
        <v>47</v>
      </c>
    </row>
    <row r="8">
      <c r="A8" s="12"/>
      <c r="B8" s="12"/>
      <c r="C8" s="12"/>
      <c r="D8" s="14"/>
      <c r="E8" s="28"/>
      <c r="F8" s="29"/>
    </row>
    <row r="9">
      <c r="A9" s="12"/>
      <c r="B9" s="12"/>
      <c r="C9" s="14"/>
      <c r="D9" s="14"/>
      <c r="E9" s="30"/>
      <c r="F9" s="29"/>
    </row>
    <row r="10">
      <c r="A10" s="12"/>
      <c r="B10" s="12"/>
      <c r="C10" s="14"/>
      <c r="D10" s="14"/>
      <c r="E10" s="30"/>
      <c r="F10" s="29"/>
    </row>
    <row r="11">
      <c r="A11" s="12"/>
      <c r="B11" s="26"/>
      <c r="C11" s="14"/>
      <c r="D11" s="22"/>
      <c r="E11" s="30"/>
      <c r="F11" s="29"/>
    </row>
    <row r="12">
      <c r="A12" s="12"/>
      <c r="B12" s="26"/>
      <c r="C12" s="14"/>
      <c r="D12" s="22"/>
      <c r="E12" s="30"/>
      <c r="F12" s="29"/>
    </row>
    <row r="13">
      <c r="A13" s="12"/>
      <c r="B13" s="26"/>
      <c r="C13" s="14"/>
      <c r="D13" s="22"/>
      <c r="E13" s="30"/>
      <c r="F13" s="29"/>
    </row>
    <row r="14">
      <c r="A14" s="12"/>
      <c r="B14" s="12"/>
      <c r="C14" s="14"/>
      <c r="D14" s="14"/>
      <c r="E14" s="30"/>
      <c r="F14" s="32"/>
    </row>
    <row r="15">
      <c r="A15" s="12"/>
      <c r="B15" s="12"/>
      <c r="C15" s="14"/>
      <c r="D15" s="14"/>
      <c r="E15" s="30"/>
      <c r="F15" s="32"/>
    </row>
    <row r="16">
      <c r="A16" s="12"/>
      <c r="B16" s="12"/>
      <c r="C16" s="12"/>
      <c r="D16" s="12"/>
      <c r="E16" s="14"/>
      <c r="F16" s="29"/>
    </row>
    <row r="17">
      <c r="A17" s="12"/>
      <c r="B17" s="26"/>
      <c r="C17" s="26"/>
      <c r="D17" s="26"/>
      <c r="E17" s="14"/>
      <c r="F17" s="29"/>
    </row>
    <row r="18">
      <c r="A18" s="12"/>
      <c r="B18" s="26"/>
      <c r="C18" s="26"/>
      <c r="D18" s="26"/>
      <c r="E18" s="14"/>
      <c r="F18" s="29"/>
    </row>
    <row r="19">
      <c r="A19" s="12"/>
      <c r="B19" s="26"/>
      <c r="C19" s="26"/>
      <c r="D19" s="26"/>
      <c r="E19" s="14"/>
      <c r="F19" s="29"/>
    </row>
    <row r="20">
      <c r="A20" s="12"/>
      <c r="B20" s="12"/>
      <c r="C20" s="12"/>
      <c r="D20" s="12"/>
      <c r="E20" s="33"/>
      <c r="F20" s="29"/>
    </row>
    <row r="21">
      <c r="A21" s="35"/>
      <c r="B21" s="6"/>
      <c r="C21" s="6"/>
      <c r="D21" s="6"/>
      <c r="F21" s="6"/>
    </row>
    <row r="22">
      <c r="A22" s="6"/>
      <c r="B22" s="6"/>
      <c r="C22" s="6"/>
      <c r="D22" s="6"/>
      <c r="E22" s="6"/>
      <c r="F22" s="6"/>
    </row>
    <row r="23">
      <c r="F23" s="6"/>
    </row>
    <row r="24">
      <c r="F24" s="6"/>
    </row>
    <row r="25">
      <c r="F25" s="6"/>
    </row>
    <row r="26">
      <c r="F26" s="6"/>
    </row>
    <row r="27">
      <c r="F27" s="6"/>
    </row>
    <row r="28">
      <c r="F28" s="6"/>
    </row>
    <row r="29">
      <c r="F29" s="6"/>
    </row>
    <row r="30">
      <c r="F30" s="6"/>
    </row>
    <row r="31">
      <c r="F31" s="6"/>
    </row>
    <row r="32">
      <c r="F32" s="6"/>
    </row>
    <row r="33">
      <c r="F33" s="6"/>
    </row>
    <row r="34">
      <c r="F34" s="6"/>
    </row>
    <row r="35">
      <c r="F35" s="6"/>
    </row>
    <row r="36">
      <c r="F36" s="6"/>
    </row>
    <row r="37">
      <c r="F37" s="6"/>
    </row>
    <row r="38">
      <c r="F38" s="6"/>
    </row>
    <row r="39">
      <c r="F39" s="6"/>
    </row>
    <row r="40">
      <c r="F40" s="6"/>
    </row>
    <row r="41">
      <c r="F41" s="6"/>
    </row>
    <row r="42">
      <c r="F42" s="6"/>
    </row>
    <row r="43">
      <c r="F43" s="6"/>
    </row>
    <row r="44">
      <c r="F44" s="6"/>
    </row>
    <row r="45">
      <c r="F45" s="6"/>
    </row>
    <row r="46">
      <c r="F46" s="6"/>
    </row>
    <row r="47">
      <c r="F47" s="6"/>
    </row>
    <row r="48">
      <c r="F48" s="6"/>
    </row>
    <row r="49">
      <c r="F49" s="6"/>
    </row>
    <row r="50">
      <c r="F50" s="6"/>
    </row>
    <row r="51">
      <c r="F51" s="6"/>
    </row>
    <row r="52">
      <c r="F52" s="6"/>
    </row>
    <row r="53">
      <c r="F53" s="6"/>
    </row>
    <row r="54">
      <c r="F54" s="6"/>
    </row>
    <row r="55">
      <c r="F55" s="6"/>
    </row>
    <row r="56">
      <c r="F56" s="6"/>
    </row>
    <row r="57">
      <c r="F57" s="6"/>
    </row>
    <row r="58">
      <c r="F58" s="6"/>
    </row>
    <row r="59">
      <c r="F59" s="6"/>
    </row>
    <row r="60">
      <c r="F60" s="6"/>
    </row>
    <row r="61">
      <c r="F61" s="6"/>
    </row>
    <row r="62">
      <c r="F62" s="6"/>
    </row>
    <row r="63">
      <c r="F63" s="6"/>
    </row>
    <row r="64">
      <c r="F64" s="6"/>
    </row>
    <row r="65">
      <c r="F65" s="6"/>
    </row>
    <row r="66">
      <c r="F66" s="6"/>
    </row>
    <row r="67">
      <c r="F67" s="6"/>
    </row>
    <row r="68">
      <c r="F68" s="6"/>
    </row>
    <row r="69">
      <c r="F69" s="6"/>
    </row>
    <row r="70">
      <c r="F70" s="6"/>
    </row>
    <row r="71">
      <c r="F71" s="6"/>
    </row>
    <row r="72">
      <c r="F72" s="6"/>
    </row>
    <row r="73">
      <c r="F73" s="6"/>
    </row>
    <row r="74">
      <c r="F74" s="6"/>
    </row>
    <row r="75">
      <c r="F75" s="6"/>
    </row>
    <row r="76">
      <c r="F76" s="6"/>
    </row>
    <row r="77">
      <c r="F77" s="6"/>
    </row>
    <row r="78">
      <c r="F78" s="6"/>
    </row>
    <row r="79">
      <c r="F79" s="6"/>
    </row>
    <row r="80">
      <c r="F80" s="6"/>
    </row>
    <row r="81">
      <c r="F81" s="6"/>
    </row>
    <row r="82">
      <c r="F82" s="6"/>
    </row>
    <row r="83">
      <c r="F83" s="6"/>
    </row>
    <row r="84">
      <c r="F84" s="6"/>
    </row>
    <row r="85">
      <c r="F85" s="6"/>
    </row>
    <row r="86">
      <c r="F86" s="6"/>
    </row>
    <row r="87">
      <c r="F87" s="6"/>
    </row>
    <row r="88">
      <c r="F88" s="6"/>
    </row>
    <row r="89">
      <c r="F89" s="6"/>
    </row>
    <row r="90">
      <c r="F90" s="6"/>
    </row>
    <row r="91">
      <c r="F91" s="6"/>
    </row>
    <row r="92">
      <c r="F92" s="6"/>
    </row>
    <row r="93">
      <c r="F93" s="6"/>
    </row>
    <row r="94">
      <c r="F94" s="6"/>
    </row>
    <row r="95">
      <c r="F95" s="6"/>
    </row>
    <row r="96">
      <c r="F96" s="6"/>
    </row>
    <row r="97">
      <c r="F97" s="6"/>
    </row>
    <row r="98">
      <c r="F98" s="6"/>
    </row>
    <row r="99">
      <c r="F99" s="6"/>
    </row>
    <row r="100">
      <c r="F100" s="6"/>
    </row>
    <row r="101">
      <c r="F101" s="6"/>
    </row>
    <row r="102">
      <c r="F102" s="6"/>
    </row>
    <row r="103">
      <c r="F103" s="6"/>
    </row>
    <row r="104">
      <c r="F104" s="6"/>
    </row>
    <row r="105">
      <c r="F105" s="6"/>
    </row>
    <row r="106">
      <c r="F106" s="6"/>
    </row>
    <row r="107">
      <c r="F107" s="6"/>
    </row>
    <row r="108">
      <c r="F108" s="6"/>
    </row>
    <row r="109">
      <c r="F109" s="6"/>
    </row>
    <row r="110">
      <c r="F110" s="6"/>
    </row>
    <row r="111">
      <c r="F111" s="6"/>
    </row>
    <row r="112">
      <c r="F112" s="6"/>
    </row>
    <row r="113">
      <c r="F113" s="6"/>
    </row>
    <row r="114">
      <c r="F114" s="6"/>
    </row>
    <row r="115">
      <c r="F115" s="6"/>
    </row>
    <row r="116">
      <c r="F116" s="6"/>
    </row>
    <row r="117">
      <c r="F117" s="6"/>
    </row>
    <row r="118">
      <c r="F118" s="6"/>
    </row>
    <row r="119">
      <c r="F119" s="6"/>
    </row>
    <row r="120">
      <c r="F120" s="6"/>
    </row>
    <row r="121">
      <c r="F121" s="6"/>
    </row>
    <row r="122">
      <c r="F122" s="6"/>
    </row>
    <row r="123">
      <c r="F123" s="6"/>
    </row>
    <row r="124">
      <c r="F124" s="6"/>
    </row>
    <row r="125">
      <c r="F125" s="6"/>
    </row>
    <row r="126">
      <c r="F126" s="6"/>
    </row>
    <row r="127">
      <c r="F127" s="6"/>
    </row>
    <row r="128">
      <c r="F128" s="6"/>
    </row>
    <row r="129">
      <c r="F129" s="6"/>
    </row>
    <row r="130">
      <c r="F130" s="6"/>
    </row>
    <row r="131">
      <c r="F131" s="6"/>
    </row>
    <row r="132">
      <c r="F132" s="6"/>
    </row>
    <row r="133">
      <c r="F133" s="6"/>
    </row>
    <row r="134">
      <c r="F134" s="6"/>
    </row>
    <row r="135">
      <c r="F135" s="6"/>
    </row>
    <row r="136">
      <c r="F136" s="6"/>
    </row>
    <row r="137">
      <c r="F137" s="6"/>
    </row>
    <row r="138">
      <c r="F138" s="6"/>
    </row>
    <row r="139">
      <c r="F139" s="6"/>
    </row>
    <row r="140">
      <c r="F140" s="6"/>
    </row>
    <row r="141">
      <c r="F141" s="6"/>
    </row>
    <row r="142">
      <c r="F142" s="6"/>
    </row>
    <row r="143">
      <c r="F143" s="6"/>
    </row>
    <row r="144">
      <c r="F144" s="6"/>
    </row>
    <row r="145">
      <c r="F145" s="6"/>
    </row>
    <row r="146">
      <c r="F146" s="6"/>
    </row>
    <row r="147">
      <c r="F147" s="6"/>
    </row>
    <row r="148">
      <c r="F148" s="6"/>
    </row>
    <row r="149">
      <c r="F149" s="6"/>
    </row>
    <row r="150">
      <c r="F150" s="6"/>
    </row>
    <row r="151">
      <c r="F151" s="6"/>
    </row>
    <row r="152">
      <c r="F152" s="6"/>
    </row>
    <row r="153">
      <c r="F153" s="6"/>
    </row>
    <row r="154">
      <c r="F154" s="6"/>
    </row>
    <row r="155">
      <c r="F155" s="6"/>
    </row>
    <row r="156">
      <c r="F156" s="6"/>
    </row>
    <row r="157">
      <c r="F157" s="6"/>
    </row>
    <row r="158">
      <c r="F158" s="6"/>
    </row>
    <row r="159">
      <c r="F159" s="6"/>
    </row>
    <row r="160">
      <c r="F160" s="6"/>
    </row>
    <row r="161">
      <c r="F161" s="6"/>
    </row>
    <row r="162">
      <c r="F162" s="6"/>
    </row>
    <row r="163">
      <c r="F163" s="6"/>
    </row>
    <row r="164">
      <c r="F164" s="6"/>
    </row>
    <row r="165">
      <c r="F165" s="6"/>
    </row>
    <row r="166">
      <c r="F166" s="6"/>
    </row>
    <row r="167">
      <c r="F167" s="6"/>
    </row>
    <row r="168">
      <c r="F168" s="6"/>
    </row>
    <row r="169">
      <c r="F169" s="6"/>
    </row>
    <row r="170">
      <c r="F170" s="6"/>
    </row>
    <row r="171">
      <c r="F171" s="6"/>
    </row>
    <row r="172">
      <c r="F172" s="6"/>
    </row>
    <row r="173">
      <c r="F173" s="6"/>
    </row>
    <row r="174">
      <c r="F174" s="6"/>
    </row>
    <row r="175">
      <c r="F175" s="6"/>
    </row>
    <row r="176">
      <c r="F176" s="6"/>
    </row>
    <row r="177">
      <c r="F177" s="6"/>
    </row>
    <row r="178">
      <c r="F178" s="6"/>
    </row>
    <row r="179">
      <c r="F179" s="6"/>
    </row>
    <row r="180">
      <c r="F180" s="6"/>
    </row>
    <row r="181">
      <c r="F181" s="6"/>
    </row>
    <row r="182">
      <c r="F182" s="6"/>
    </row>
    <row r="183">
      <c r="F183" s="6"/>
    </row>
    <row r="184">
      <c r="F184" s="6"/>
    </row>
    <row r="185">
      <c r="F185" s="6"/>
    </row>
    <row r="186">
      <c r="F186" s="6"/>
    </row>
    <row r="187">
      <c r="F187" s="6"/>
    </row>
    <row r="188">
      <c r="F188" s="6"/>
    </row>
    <row r="189">
      <c r="F189" s="6"/>
    </row>
    <row r="190">
      <c r="F190" s="6"/>
    </row>
    <row r="191">
      <c r="F191" s="6"/>
    </row>
    <row r="192">
      <c r="F192" s="6"/>
    </row>
    <row r="193">
      <c r="F193" s="6"/>
    </row>
    <row r="194">
      <c r="F194" s="6"/>
    </row>
    <row r="195">
      <c r="F195" s="6"/>
    </row>
    <row r="196">
      <c r="F196" s="6"/>
    </row>
    <row r="197">
      <c r="F197" s="6"/>
    </row>
    <row r="198">
      <c r="F198" s="6"/>
    </row>
    <row r="199">
      <c r="F199" s="6"/>
    </row>
    <row r="200">
      <c r="F200" s="6"/>
    </row>
    <row r="201">
      <c r="F201" s="6"/>
    </row>
    <row r="202">
      <c r="F202" s="6"/>
    </row>
    <row r="203">
      <c r="F203" s="6"/>
    </row>
    <row r="204">
      <c r="F204" s="6"/>
    </row>
    <row r="205">
      <c r="F205" s="6"/>
    </row>
    <row r="206">
      <c r="F206" s="6"/>
    </row>
    <row r="207">
      <c r="F207" s="6"/>
    </row>
    <row r="208">
      <c r="F208" s="6"/>
    </row>
    <row r="209">
      <c r="F209" s="6"/>
    </row>
    <row r="210">
      <c r="F210" s="6"/>
    </row>
    <row r="211">
      <c r="F211" s="6"/>
    </row>
    <row r="212">
      <c r="F212" s="6"/>
    </row>
    <row r="213">
      <c r="F213" s="6"/>
    </row>
    <row r="214">
      <c r="F214" s="6"/>
    </row>
    <row r="215">
      <c r="F215" s="6"/>
    </row>
    <row r="216">
      <c r="F216" s="6"/>
    </row>
    <row r="217">
      <c r="F217" s="6"/>
    </row>
    <row r="218">
      <c r="F218" s="6"/>
    </row>
    <row r="219">
      <c r="F219" s="6"/>
    </row>
    <row r="220">
      <c r="F220" s="6"/>
    </row>
    <row r="221">
      <c r="F221" s="6"/>
    </row>
    <row r="222">
      <c r="F222" s="6"/>
    </row>
    <row r="223">
      <c r="F223" s="6"/>
    </row>
    <row r="224">
      <c r="F224" s="6"/>
    </row>
    <row r="225">
      <c r="F225" s="6"/>
    </row>
    <row r="226">
      <c r="F226" s="6"/>
    </row>
    <row r="227">
      <c r="F227" s="6"/>
    </row>
    <row r="228">
      <c r="F228" s="6"/>
    </row>
    <row r="229">
      <c r="F229" s="6"/>
    </row>
    <row r="230">
      <c r="F230" s="6"/>
    </row>
    <row r="231">
      <c r="F231" s="6"/>
    </row>
    <row r="232">
      <c r="F232" s="6"/>
    </row>
    <row r="233">
      <c r="F233" s="6"/>
    </row>
    <row r="234">
      <c r="F234" s="6"/>
    </row>
    <row r="235">
      <c r="F235" s="6"/>
    </row>
    <row r="236">
      <c r="F236" s="6"/>
    </row>
    <row r="237">
      <c r="F237" s="6"/>
    </row>
    <row r="238">
      <c r="F238" s="6"/>
    </row>
    <row r="239">
      <c r="F239" s="6"/>
    </row>
    <row r="240">
      <c r="F240" s="6"/>
    </row>
    <row r="241">
      <c r="F241" s="6"/>
    </row>
    <row r="242">
      <c r="F242" s="6"/>
    </row>
    <row r="243">
      <c r="F243" s="6"/>
    </row>
    <row r="244">
      <c r="F244" s="6"/>
    </row>
    <row r="245">
      <c r="F245" s="6"/>
    </row>
    <row r="246">
      <c r="F246" s="6"/>
    </row>
    <row r="247">
      <c r="F247" s="6"/>
    </row>
    <row r="248">
      <c r="F248" s="6"/>
    </row>
    <row r="249">
      <c r="F249" s="6"/>
    </row>
    <row r="250">
      <c r="F250" s="6"/>
    </row>
    <row r="251">
      <c r="F251" s="6"/>
    </row>
    <row r="252">
      <c r="F252" s="6"/>
    </row>
    <row r="253">
      <c r="F253" s="6"/>
    </row>
    <row r="254">
      <c r="F254" s="6"/>
    </row>
    <row r="255">
      <c r="F255" s="6"/>
    </row>
    <row r="256">
      <c r="F256" s="6"/>
    </row>
    <row r="257">
      <c r="F257" s="6"/>
    </row>
    <row r="258">
      <c r="F258" s="6"/>
    </row>
    <row r="259">
      <c r="F259" s="6"/>
    </row>
    <row r="260">
      <c r="F260" s="6"/>
    </row>
    <row r="261">
      <c r="F261" s="6"/>
    </row>
    <row r="262">
      <c r="F262" s="6"/>
    </row>
    <row r="263">
      <c r="F263" s="6"/>
    </row>
    <row r="264">
      <c r="F264" s="6"/>
    </row>
    <row r="265">
      <c r="F265" s="6"/>
    </row>
    <row r="266">
      <c r="F266" s="6"/>
    </row>
    <row r="267">
      <c r="F267" s="6"/>
    </row>
    <row r="268">
      <c r="F268" s="6"/>
    </row>
    <row r="269">
      <c r="F269" s="6"/>
    </row>
    <row r="270">
      <c r="F270" s="6"/>
    </row>
    <row r="271">
      <c r="F271" s="6"/>
    </row>
    <row r="272">
      <c r="F272" s="6"/>
    </row>
    <row r="273">
      <c r="F273" s="6"/>
    </row>
    <row r="274">
      <c r="F274" s="6"/>
    </row>
    <row r="275">
      <c r="F275" s="6"/>
    </row>
    <row r="276">
      <c r="F276" s="6"/>
    </row>
    <row r="277">
      <c r="F277" s="6"/>
    </row>
    <row r="278">
      <c r="F278" s="6"/>
    </row>
    <row r="279">
      <c r="F279" s="6"/>
    </row>
    <row r="280">
      <c r="F280" s="6"/>
    </row>
    <row r="281">
      <c r="F281" s="6"/>
    </row>
    <row r="282">
      <c r="F282" s="6"/>
    </row>
    <row r="283">
      <c r="F283" s="6"/>
    </row>
    <row r="284">
      <c r="F284" s="6"/>
    </row>
    <row r="285">
      <c r="F285" s="6"/>
    </row>
    <row r="286">
      <c r="F286" s="6"/>
    </row>
    <row r="287">
      <c r="F287" s="6"/>
    </row>
    <row r="288">
      <c r="F288" s="6"/>
    </row>
    <row r="289">
      <c r="F289" s="6"/>
    </row>
    <row r="290">
      <c r="F290" s="6"/>
    </row>
    <row r="291">
      <c r="F291" s="6"/>
    </row>
    <row r="292">
      <c r="F292" s="6"/>
    </row>
    <row r="293">
      <c r="F293" s="6"/>
    </row>
    <row r="294">
      <c r="F294" s="6"/>
    </row>
    <row r="295">
      <c r="F295" s="6"/>
    </row>
    <row r="296">
      <c r="F296" s="6"/>
    </row>
    <row r="297">
      <c r="F297" s="6"/>
    </row>
    <row r="298">
      <c r="F298" s="6"/>
    </row>
    <row r="299">
      <c r="F299" s="6"/>
    </row>
    <row r="300">
      <c r="F300" s="6"/>
    </row>
    <row r="301">
      <c r="F301" s="6"/>
    </row>
    <row r="302">
      <c r="F302" s="6"/>
    </row>
    <row r="303">
      <c r="F303" s="6"/>
    </row>
    <row r="304">
      <c r="F304" s="6"/>
    </row>
    <row r="305">
      <c r="F305" s="6"/>
    </row>
    <row r="306">
      <c r="F306" s="6"/>
    </row>
    <row r="307">
      <c r="F307" s="6"/>
    </row>
    <row r="308">
      <c r="F308" s="6"/>
    </row>
    <row r="309">
      <c r="F309" s="6"/>
    </row>
    <row r="310">
      <c r="F310" s="6"/>
    </row>
    <row r="311">
      <c r="F311" s="6"/>
    </row>
    <row r="312">
      <c r="F312" s="6"/>
    </row>
    <row r="313">
      <c r="F313" s="6"/>
    </row>
    <row r="314">
      <c r="F314" s="6"/>
    </row>
    <row r="315">
      <c r="F315" s="6"/>
    </row>
    <row r="316">
      <c r="F316" s="6"/>
    </row>
    <row r="317">
      <c r="F317" s="6"/>
    </row>
    <row r="318">
      <c r="F318" s="6"/>
    </row>
    <row r="319">
      <c r="F319" s="6"/>
    </row>
    <row r="320">
      <c r="F320" s="6"/>
    </row>
    <row r="321">
      <c r="F321" s="6"/>
    </row>
    <row r="322">
      <c r="F322" s="6"/>
    </row>
    <row r="323">
      <c r="F323" s="6"/>
    </row>
    <row r="324">
      <c r="F324" s="6"/>
    </row>
    <row r="325">
      <c r="F325" s="6"/>
    </row>
    <row r="326">
      <c r="F326" s="6"/>
    </row>
    <row r="327">
      <c r="F327" s="6"/>
    </row>
    <row r="328">
      <c r="F328" s="6"/>
    </row>
    <row r="329">
      <c r="F329" s="6"/>
    </row>
    <row r="330">
      <c r="F330" s="6"/>
    </row>
    <row r="331">
      <c r="F331" s="6"/>
    </row>
    <row r="332">
      <c r="F332" s="6"/>
    </row>
    <row r="333">
      <c r="F333" s="6"/>
    </row>
    <row r="334">
      <c r="F334" s="6"/>
    </row>
    <row r="335">
      <c r="F335" s="6"/>
    </row>
    <row r="336">
      <c r="F336" s="6"/>
    </row>
    <row r="337">
      <c r="F337" s="6"/>
    </row>
    <row r="338">
      <c r="F338" s="6"/>
    </row>
    <row r="339">
      <c r="F339" s="6"/>
    </row>
    <row r="340">
      <c r="F340" s="6"/>
    </row>
    <row r="341">
      <c r="F341" s="6"/>
    </row>
    <row r="342">
      <c r="F342" s="6"/>
    </row>
    <row r="343">
      <c r="F343" s="6"/>
    </row>
    <row r="344">
      <c r="F344" s="6"/>
    </row>
    <row r="345">
      <c r="F345" s="6"/>
    </row>
    <row r="346">
      <c r="F346" s="6"/>
    </row>
    <row r="347">
      <c r="F347" s="6"/>
    </row>
    <row r="348">
      <c r="F348" s="6"/>
    </row>
    <row r="349">
      <c r="F349" s="6"/>
    </row>
    <row r="350">
      <c r="F350" s="6"/>
    </row>
    <row r="351">
      <c r="F351" s="6"/>
    </row>
    <row r="352">
      <c r="F352" s="6"/>
    </row>
    <row r="353">
      <c r="F353" s="6"/>
    </row>
    <row r="354">
      <c r="F354" s="6"/>
    </row>
    <row r="355">
      <c r="F355" s="6"/>
    </row>
    <row r="356">
      <c r="F356" s="6"/>
    </row>
    <row r="357">
      <c r="F357" s="6"/>
    </row>
    <row r="358">
      <c r="F358" s="6"/>
    </row>
    <row r="359">
      <c r="F359" s="6"/>
    </row>
    <row r="360">
      <c r="F360" s="6"/>
    </row>
    <row r="361">
      <c r="F361" s="6"/>
    </row>
    <row r="362">
      <c r="F362" s="6"/>
    </row>
    <row r="363">
      <c r="F363" s="6"/>
    </row>
    <row r="364">
      <c r="F364" s="6"/>
    </row>
    <row r="365">
      <c r="F365" s="6"/>
    </row>
    <row r="366">
      <c r="F366" s="6"/>
    </row>
    <row r="367">
      <c r="F367" s="6"/>
    </row>
    <row r="368">
      <c r="F368" s="6"/>
    </row>
    <row r="369">
      <c r="F369" s="6"/>
    </row>
    <row r="370">
      <c r="F370" s="6"/>
    </row>
    <row r="371">
      <c r="F371" s="6"/>
    </row>
    <row r="372">
      <c r="F372" s="6"/>
    </row>
    <row r="373">
      <c r="F373" s="6"/>
    </row>
    <row r="374">
      <c r="F374" s="6"/>
    </row>
    <row r="375">
      <c r="F375" s="6"/>
    </row>
    <row r="376">
      <c r="F376" s="6"/>
    </row>
    <row r="377">
      <c r="F377" s="6"/>
    </row>
    <row r="378">
      <c r="F378" s="6"/>
    </row>
    <row r="379">
      <c r="F379" s="6"/>
    </row>
    <row r="380">
      <c r="F380" s="6"/>
    </row>
    <row r="381">
      <c r="F381" s="6"/>
    </row>
    <row r="382">
      <c r="F382" s="6"/>
    </row>
    <row r="383">
      <c r="F383" s="6"/>
    </row>
    <row r="384">
      <c r="F384" s="6"/>
    </row>
    <row r="385">
      <c r="F385" s="6"/>
    </row>
    <row r="386">
      <c r="F386" s="6"/>
    </row>
    <row r="387">
      <c r="F387" s="6"/>
    </row>
    <row r="388">
      <c r="F388" s="6"/>
    </row>
    <row r="389">
      <c r="F389" s="6"/>
    </row>
    <row r="390">
      <c r="F390" s="6"/>
    </row>
    <row r="391">
      <c r="F391" s="6"/>
    </row>
    <row r="392">
      <c r="F392" s="6"/>
    </row>
    <row r="393">
      <c r="F393" s="6"/>
    </row>
    <row r="394">
      <c r="F394" s="6"/>
    </row>
    <row r="395">
      <c r="F395" s="6"/>
    </row>
    <row r="396">
      <c r="F396" s="6"/>
    </row>
    <row r="397">
      <c r="F397" s="6"/>
    </row>
    <row r="398">
      <c r="F398" s="6"/>
    </row>
    <row r="399">
      <c r="F399" s="6"/>
    </row>
    <row r="400">
      <c r="F400" s="6"/>
    </row>
    <row r="401">
      <c r="F401" s="6"/>
    </row>
    <row r="402">
      <c r="F402" s="6"/>
    </row>
    <row r="403">
      <c r="F403" s="6"/>
    </row>
    <row r="404">
      <c r="F404" s="6"/>
    </row>
    <row r="405">
      <c r="F405" s="6"/>
    </row>
    <row r="406">
      <c r="F406" s="6"/>
    </row>
    <row r="407">
      <c r="F407" s="6"/>
    </row>
    <row r="408">
      <c r="F408" s="6"/>
    </row>
    <row r="409">
      <c r="F409" s="6"/>
    </row>
    <row r="410">
      <c r="F410" s="6"/>
    </row>
    <row r="411">
      <c r="F411" s="6"/>
    </row>
    <row r="412">
      <c r="F412" s="6"/>
    </row>
    <row r="413">
      <c r="F413" s="6"/>
    </row>
    <row r="414">
      <c r="F414" s="6"/>
    </row>
    <row r="415">
      <c r="F415" s="6"/>
    </row>
    <row r="416">
      <c r="F416" s="6"/>
    </row>
    <row r="417">
      <c r="F417" s="6"/>
    </row>
    <row r="418">
      <c r="F418" s="6"/>
    </row>
    <row r="419">
      <c r="F419" s="6"/>
    </row>
    <row r="420">
      <c r="F420" s="6"/>
    </row>
    <row r="421">
      <c r="F421" s="6"/>
    </row>
    <row r="422">
      <c r="F422" s="6"/>
    </row>
    <row r="423">
      <c r="F423" s="6"/>
    </row>
    <row r="424">
      <c r="F424" s="6"/>
    </row>
    <row r="425">
      <c r="F425" s="6"/>
    </row>
    <row r="426">
      <c r="F426" s="6"/>
    </row>
    <row r="427">
      <c r="F427" s="6"/>
    </row>
    <row r="428">
      <c r="F428" s="6"/>
    </row>
    <row r="429">
      <c r="F429" s="6"/>
    </row>
    <row r="430">
      <c r="F430" s="6"/>
    </row>
    <row r="431">
      <c r="F431" s="6"/>
    </row>
    <row r="432">
      <c r="F432" s="6"/>
    </row>
    <row r="433">
      <c r="F433" s="6"/>
    </row>
    <row r="434">
      <c r="F434" s="6"/>
    </row>
    <row r="435">
      <c r="F435" s="6"/>
    </row>
    <row r="436">
      <c r="F436" s="6"/>
    </row>
    <row r="437">
      <c r="F437" s="6"/>
    </row>
    <row r="438">
      <c r="F438" s="6"/>
    </row>
    <row r="439">
      <c r="F439" s="6"/>
    </row>
    <row r="440">
      <c r="F440" s="6"/>
    </row>
    <row r="441">
      <c r="F441" s="6"/>
    </row>
    <row r="442">
      <c r="F442" s="6"/>
    </row>
    <row r="443">
      <c r="F443" s="6"/>
    </row>
    <row r="444">
      <c r="F444" s="6"/>
    </row>
    <row r="445">
      <c r="F445" s="6"/>
    </row>
    <row r="446">
      <c r="F446" s="6"/>
    </row>
    <row r="447">
      <c r="F447" s="6"/>
    </row>
    <row r="448">
      <c r="F448" s="6"/>
    </row>
    <row r="449">
      <c r="F449" s="6"/>
    </row>
    <row r="450">
      <c r="F450" s="6"/>
    </row>
    <row r="451">
      <c r="F451" s="6"/>
    </row>
    <row r="452">
      <c r="F452" s="6"/>
    </row>
    <row r="453">
      <c r="F453" s="6"/>
    </row>
    <row r="454">
      <c r="F454" s="6"/>
    </row>
    <row r="455">
      <c r="F455" s="6"/>
    </row>
    <row r="456">
      <c r="F456" s="6"/>
    </row>
    <row r="457">
      <c r="F457" s="6"/>
    </row>
    <row r="458">
      <c r="F458" s="6"/>
    </row>
    <row r="459">
      <c r="F459" s="6"/>
    </row>
    <row r="460">
      <c r="F460" s="6"/>
    </row>
    <row r="461">
      <c r="F461" s="6"/>
    </row>
    <row r="462">
      <c r="F462" s="6"/>
    </row>
    <row r="463">
      <c r="F463" s="6"/>
    </row>
    <row r="464">
      <c r="F464" s="6"/>
    </row>
    <row r="465">
      <c r="F465" s="6"/>
    </row>
    <row r="466">
      <c r="F466" s="6"/>
    </row>
    <row r="467">
      <c r="F467" s="6"/>
    </row>
    <row r="468">
      <c r="F468" s="6"/>
    </row>
    <row r="469">
      <c r="F469" s="6"/>
    </row>
    <row r="470">
      <c r="F470" s="6"/>
    </row>
    <row r="471">
      <c r="F471" s="6"/>
    </row>
    <row r="472">
      <c r="F472" s="6"/>
    </row>
    <row r="473">
      <c r="F473" s="6"/>
    </row>
    <row r="474">
      <c r="F474" s="6"/>
    </row>
    <row r="475">
      <c r="F475" s="6"/>
    </row>
    <row r="476">
      <c r="F476" s="6"/>
    </row>
    <row r="477">
      <c r="F477" s="6"/>
    </row>
    <row r="478">
      <c r="F478" s="6"/>
    </row>
    <row r="479">
      <c r="F479" s="6"/>
    </row>
    <row r="480">
      <c r="F480" s="6"/>
    </row>
    <row r="481">
      <c r="F481" s="6"/>
    </row>
    <row r="482">
      <c r="F482" s="6"/>
    </row>
    <row r="483">
      <c r="F483" s="6"/>
    </row>
    <row r="484">
      <c r="F484" s="6"/>
    </row>
    <row r="485">
      <c r="F485" s="6"/>
    </row>
    <row r="486">
      <c r="F486" s="6"/>
    </row>
    <row r="487">
      <c r="F487" s="6"/>
    </row>
    <row r="488">
      <c r="F488" s="6"/>
    </row>
    <row r="489">
      <c r="F489" s="6"/>
    </row>
    <row r="490">
      <c r="F490" s="6"/>
    </row>
    <row r="491">
      <c r="F491" s="6"/>
    </row>
    <row r="492">
      <c r="F492" s="6"/>
    </row>
    <row r="493">
      <c r="F493" s="6"/>
    </row>
    <row r="494">
      <c r="F494" s="6"/>
    </row>
    <row r="495">
      <c r="F495" s="6"/>
    </row>
    <row r="496">
      <c r="F496" s="6"/>
    </row>
    <row r="497">
      <c r="F497" s="6"/>
    </row>
    <row r="498">
      <c r="F498" s="6"/>
    </row>
    <row r="499">
      <c r="F499" s="6"/>
    </row>
    <row r="500">
      <c r="F500" s="6"/>
    </row>
    <row r="501">
      <c r="F501" s="6"/>
    </row>
    <row r="502">
      <c r="F502" s="6"/>
    </row>
    <row r="503">
      <c r="F503" s="6"/>
    </row>
    <row r="504">
      <c r="F504" s="6"/>
    </row>
    <row r="505">
      <c r="F505" s="6"/>
    </row>
    <row r="506">
      <c r="F506" s="6"/>
    </row>
    <row r="507">
      <c r="F507" s="6"/>
    </row>
    <row r="508">
      <c r="F508" s="6"/>
    </row>
    <row r="509">
      <c r="F509" s="6"/>
    </row>
    <row r="510">
      <c r="F510" s="6"/>
    </row>
    <row r="511">
      <c r="F511" s="6"/>
    </row>
    <row r="512">
      <c r="F512" s="6"/>
    </row>
    <row r="513">
      <c r="F513" s="6"/>
    </row>
    <row r="514">
      <c r="F514" s="6"/>
    </row>
    <row r="515">
      <c r="F515" s="6"/>
    </row>
    <row r="516">
      <c r="F516" s="6"/>
    </row>
    <row r="517">
      <c r="F517" s="6"/>
    </row>
    <row r="518">
      <c r="F518" s="6"/>
    </row>
    <row r="519">
      <c r="F519" s="6"/>
    </row>
    <row r="520">
      <c r="F520" s="6"/>
    </row>
    <row r="521">
      <c r="F521" s="6"/>
    </row>
    <row r="522">
      <c r="F522" s="6"/>
    </row>
    <row r="523">
      <c r="F523" s="6"/>
    </row>
    <row r="524">
      <c r="F524" s="6"/>
    </row>
    <row r="525">
      <c r="F525" s="6"/>
    </row>
    <row r="526">
      <c r="F526" s="6"/>
    </row>
    <row r="527">
      <c r="F527" s="6"/>
    </row>
    <row r="528">
      <c r="F528" s="6"/>
    </row>
    <row r="529">
      <c r="F529" s="6"/>
    </row>
    <row r="530">
      <c r="F530" s="6"/>
    </row>
    <row r="531">
      <c r="F531" s="6"/>
    </row>
    <row r="532">
      <c r="F532" s="6"/>
    </row>
    <row r="533">
      <c r="F533" s="6"/>
    </row>
    <row r="534">
      <c r="F534" s="6"/>
    </row>
    <row r="535">
      <c r="F535" s="6"/>
    </row>
    <row r="536">
      <c r="F536" s="6"/>
    </row>
    <row r="537">
      <c r="F537" s="6"/>
    </row>
    <row r="538">
      <c r="F538" s="6"/>
    </row>
    <row r="539">
      <c r="F539" s="6"/>
    </row>
    <row r="540">
      <c r="F540" s="6"/>
    </row>
    <row r="541">
      <c r="F541" s="6"/>
    </row>
    <row r="542">
      <c r="F542" s="6"/>
    </row>
    <row r="543">
      <c r="F543" s="6"/>
    </row>
    <row r="544">
      <c r="F544" s="6"/>
    </row>
    <row r="545">
      <c r="F545" s="6"/>
    </row>
    <row r="546">
      <c r="F546" s="6"/>
    </row>
    <row r="547">
      <c r="F547" s="6"/>
    </row>
    <row r="548">
      <c r="F548" s="6"/>
    </row>
    <row r="549">
      <c r="F549" s="6"/>
    </row>
    <row r="550">
      <c r="F550" s="6"/>
    </row>
    <row r="551">
      <c r="F551" s="6"/>
    </row>
    <row r="552">
      <c r="F552" s="6"/>
    </row>
    <row r="553">
      <c r="F553" s="6"/>
    </row>
    <row r="554">
      <c r="F554" s="6"/>
    </row>
    <row r="555">
      <c r="F555" s="6"/>
    </row>
    <row r="556">
      <c r="F556" s="6"/>
    </row>
    <row r="557">
      <c r="F557" s="6"/>
    </row>
    <row r="558">
      <c r="F558" s="6"/>
    </row>
    <row r="559">
      <c r="F559" s="6"/>
    </row>
    <row r="560">
      <c r="F560" s="6"/>
    </row>
    <row r="561">
      <c r="F561" s="6"/>
    </row>
    <row r="562">
      <c r="F562" s="6"/>
    </row>
    <row r="563">
      <c r="F563" s="6"/>
    </row>
    <row r="564">
      <c r="F564" s="6"/>
    </row>
    <row r="565">
      <c r="F565" s="6"/>
    </row>
    <row r="566">
      <c r="F566" s="6"/>
    </row>
    <row r="567">
      <c r="F567" s="6"/>
    </row>
    <row r="568">
      <c r="F568" s="6"/>
    </row>
    <row r="569">
      <c r="F569" s="6"/>
    </row>
    <row r="570">
      <c r="F570" s="6"/>
    </row>
    <row r="571">
      <c r="F571" s="6"/>
    </row>
    <row r="572">
      <c r="F572" s="6"/>
    </row>
    <row r="573">
      <c r="F573" s="6"/>
    </row>
    <row r="574">
      <c r="F574" s="6"/>
    </row>
    <row r="575">
      <c r="F575" s="6"/>
    </row>
    <row r="576">
      <c r="F576" s="6"/>
    </row>
    <row r="577">
      <c r="F577" s="6"/>
    </row>
    <row r="578">
      <c r="F578" s="6"/>
    </row>
    <row r="579">
      <c r="F579" s="6"/>
    </row>
    <row r="580">
      <c r="F580" s="6"/>
    </row>
    <row r="581">
      <c r="F581" s="6"/>
    </row>
    <row r="582">
      <c r="F582" s="6"/>
    </row>
    <row r="583">
      <c r="F583" s="6"/>
    </row>
    <row r="584">
      <c r="F584" s="6"/>
    </row>
    <row r="585">
      <c r="F585" s="6"/>
    </row>
    <row r="586">
      <c r="F586" s="6"/>
    </row>
    <row r="587">
      <c r="F587" s="6"/>
    </row>
    <row r="588">
      <c r="F588" s="6"/>
    </row>
    <row r="589">
      <c r="F589" s="6"/>
    </row>
    <row r="590">
      <c r="F590" s="6"/>
    </row>
    <row r="591">
      <c r="F591" s="6"/>
    </row>
    <row r="592">
      <c r="F592" s="6"/>
    </row>
    <row r="593">
      <c r="F593" s="6"/>
    </row>
    <row r="594">
      <c r="F594" s="6"/>
    </row>
    <row r="595">
      <c r="F595" s="6"/>
    </row>
    <row r="596">
      <c r="F596" s="6"/>
    </row>
    <row r="597">
      <c r="F597" s="6"/>
    </row>
    <row r="598">
      <c r="F598" s="6"/>
    </row>
    <row r="599">
      <c r="F599" s="6"/>
    </row>
    <row r="600">
      <c r="F600" s="6"/>
    </row>
    <row r="601">
      <c r="F601" s="6"/>
    </row>
    <row r="602">
      <c r="F602" s="6"/>
    </row>
    <row r="603">
      <c r="F603" s="6"/>
    </row>
    <row r="604">
      <c r="F604" s="6"/>
    </row>
    <row r="605">
      <c r="F605" s="6"/>
    </row>
    <row r="606">
      <c r="F606" s="6"/>
    </row>
    <row r="607">
      <c r="F607" s="6"/>
    </row>
    <row r="608">
      <c r="F608" s="6"/>
    </row>
    <row r="609">
      <c r="F609" s="6"/>
    </row>
    <row r="610">
      <c r="F610" s="6"/>
    </row>
    <row r="611">
      <c r="F611" s="6"/>
    </row>
    <row r="612">
      <c r="F612" s="6"/>
    </row>
    <row r="613">
      <c r="F613" s="6"/>
    </row>
    <row r="614">
      <c r="F614" s="6"/>
    </row>
    <row r="615">
      <c r="F615" s="6"/>
    </row>
    <row r="616">
      <c r="F616" s="6"/>
    </row>
    <row r="617">
      <c r="F617" s="6"/>
    </row>
    <row r="618">
      <c r="F618" s="6"/>
    </row>
    <row r="619">
      <c r="F619" s="6"/>
    </row>
    <row r="620">
      <c r="F620" s="6"/>
    </row>
    <row r="621">
      <c r="F621" s="6"/>
    </row>
    <row r="622">
      <c r="F622" s="6"/>
    </row>
    <row r="623">
      <c r="F623" s="6"/>
    </row>
    <row r="624">
      <c r="F624" s="6"/>
    </row>
    <row r="625">
      <c r="F625" s="6"/>
    </row>
    <row r="626">
      <c r="F626" s="6"/>
    </row>
    <row r="627">
      <c r="F627" s="6"/>
    </row>
    <row r="628">
      <c r="F628" s="6"/>
    </row>
    <row r="629">
      <c r="F629" s="6"/>
    </row>
    <row r="630">
      <c r="F630" s="6"/>
    </row>
    <row r="631">
      <c r="F631" s="6"/>
    </row>
    <row r="632">
      <c r="F632" s="6"/>
    </row>
    <row r="633">
      <c r="F633" s="6"/>
    </row>
    <row r="634">
      <c r="F634" s="6"/>
    </row>
    <row r="635">
      <c r="F635" s="6"/>
    </row>
    <row r="636">
      <c r="F636" s="6"/>
    </row>
    <row r="637">
      <c r="F637" s="6"/>
    </row>
    <row r="638">
      <c r="F638" s="6"/>
    </row>
    <row r="639">
      <c r="F639" s="6"/>
    </row>
    <row r="640">
      <c r="F640" s="6"/>
    </row>
    <row r="641">
      <c r="F641" s="6"/>
    </row>
    <row r="642">
      <c r="F642" s="6"/>
    </row>
    <row r="643">
      <c r="F643" s="6"/>
    </row>
    <row r="644">
      <c r="F644" s="6"/>
    </row>
    <row r="645">
      <c r="F645" s="6"/>
    </row>
    <row r="646">
      <c r="F646" s="6"/>
    </row>
    <row r="647">
      <c r="F647" s="6"/>
    </row>
    <row r="648">
      <c r="F648" s="6"/>
    </row>
    <row r="649">
      <c r="F649" s="6"/>
    </row>
    <row r="650">
      <c r="F650" s="6"/>
    </row>
    <row r="651">
      <c r="F651" s="6"/>
    </row>
    <row r="652">
      <c r="F652" s="6"/>
    </row>
    <row r="653">
      <c r="F653" s="6"/>
    </row>
    <row r="654">
      <c r="F654" s="6"/>
    </row>
    <row r="655">
      <c r="F655" s="6"/>
    </row>
    <row r="656">
      <c r="F656" s="6"/>
    </row>
    <row r="657">
      <c r="F657" s="6"/>
    </row>
    <row r="658">
      <c r="F658" s="6"/>
    </row>
    <row r="659">
      <c r="F659" s="6"/>
    </row>
    <row r="660">
      <c r="F660" s="6"/>
    </row>
    <row r="661">
      <c r="F661" s="6"/>
    </row>
    <row r="662">
      <c r="F662" s="6"/>
    </row>
    <row r="663">
      <c r="F663" s="6"/>
    </row>
    <row r="664">
      <c r="F664" s="6"/>
    </row>
    <row r="665">
      <c r="F665" s="6"/>
    </row>
    <row r="666">
      <c r="F666" s="6"/>
    </row>
    <row r="667">
      <c r="F667" s="6"/>
    </row>
    <row r="668">
      <c r="F668" s="6"/>
    </row>
    <row r="669">
      <c r="F669" s="6"/>
    </row>
    <row r="670">
      <c r="F670" s="6"/>
    </row>
    <row r="671">
      <c r="F671" s="6"/>
    </row>
    <row r="672">
      <c r="F672" s="6"/>
    </row>
    <row r="673">
      <c r="F673" s="6"/>
    </row>
    <row r="674">
      <c r="F674" s="6"/>
    </row>
    <row r="675">
      <c r="F675" s="6"/>
    </row>
    <row r="676">
      <c r="F676" s="6"/>
    </row>
    <row r="677">
      <c r="F677" s="6"/>
    </row>
    <row r="678">
      <c r="F678" s="6"/>
    </row>
    <row r="679">
      <c r="F679" s="6"/>
    </row>
    <row r="680">
      <c r="F680" s="6"/>
    </row>
    <row r="681">
      <c r="F681" s="6"/>
    </row>
    <row r="682">
      <c r="F682" s="6"/>
    </row>
    <row r="683">
      <c r="F683" s="6"/>
    </row>
    <row r="684">
      <c r="F684" s="6"/>
    </row>
    <row r="685">
      <c r="F685" s="6"/>
    </row>
    <row r="686">
      <c r="F686" s="6"/>
    </row>
    <row r="687">
      <c r="F687" s="6"/>
    </row>
    <row r="688">
      <c r="F688" s="6"/>
    </row>
    <row r="689">
      <c r="F689" s="6"/>
    </row>
    <row r="690">
      <c r="F690" s="6"/>
    </row>
    <row r="691">
      <c r="F691" s="6"/>
    </row>
    <row r="692">
      <c r="F692" s="6"/>
    </row>
    <row r="693">
      <c r="F693" s="6"/>
    </row>
    <row r="694">
      <c r="F694" s="6"/>
    </row>
    <row r="695">
      <c r="F695" s="6"/>
    </row>
    <row r="696">
      <c r="F696" s="6"/>
    </row>
    <row r="697">
      <c r="F697" s="6"/>
    </row>
    <row r="698">
      <c r="F698" s="6"/>
    </row>
    <row r="699">
      <c r="F699" s="6"/>
    </row>
    <row r="700">
      <c r="F700" s="6"/>
    </row>
    <row r="701">
      <c r="F701" s="6"/>
    </row>
    <row r="702">
      <c r="F702" s="6"/>
    </row>
    <row r="703">
      <c r="F703" s="6"/>
    </row>
    <row r="704">
      <c r="F704" s="6"/>
    </row>
    <row r="705">
      <c r="F705" s="6"/>
    </row>
    <row r="706">
      <c r="F706" s="6"/>
    </row>
    <row r="707">
      <c r="F707" s="6"/>
    </row>
    <row r="708">
      <c r="F708" s="6"/>
    </row>
    <row r="709">
      <c r="F709" s="6"/>
    </row>
    <row r="710">
      <c r="F710" s="6"/>
    </row>
    <row r="711">
      <c r="F711" s="6"/>
    </row>
    <row r="712">
      <c r="F712" s="6"/>
    </row>
    <row r="713">
      <c r="F713" s="6"/>
    </row>
    <row r="714">
      <c r="F714" s="6"/>
    </row>
    <row r="715">
      <c r="F715" s="6"/>
    </row>
    <row r="716">
      <c r="F716" s="6"/>
    </row>
    <row r="717">
      <c r="F717" s="6"/>
    </row>
    <row r="718">
      <c r="F718" s="6"/>
    </row>
    <row r="719">
      <c r="F719" s="6"/>
    </row>
    <row r="720">
      <c r="F720" s="6"/>
    </row>
    <row r="721">
      <c r="F721" s="6"/>
    </row>
    <row r="722">
      <c r="F722" s="6"/>
    </row>
    <row r="723">
      <c r="F723" s="6"/>
    </row>
    <row r="724">
      <c r="F724" s="6"/>
    </row>
    <row r="725">
      <c r="F725" s="6"/>
    </row>
    <row r="726">
      <c r="F726" s="6"/>
    </row>
    <row r="727">
      <c r="F727" s="6"/>
    </row>
    <row r="728">
      <c r="F728" s="6"/>
    </row>
    <row r="729">
      <c r="F729" s="6"/>
    </row>
    <row r="730">
      <c r="F730" s="6"/>
    </row>
    <row r="731">
      <c r="F731" s="6"/>
    </row>
    <row r="732">
      <c r="F732" s="6"/>
    </row>
    <row r="733">
      <c r="F733" s="6"/>
    </row>
    <row r="734">
      <c r="F734" s="6"/>
    </row>
    <row r="735">
      <c r="F735" s="6"/>
    </row>
    <row r="736">
      <c r="F736" s="6"/>
    </row>
    <row r="737">
      <c r="F737" s="6"/>
    </row>
    <row r="738">
      <c r="F738" s="6"/>
    </row>
    <row r="739">
      <c r="F739" s="6"/>
    </row>
    <row r="740">
      <c r="F740" s="6"/>
    </row>
    <row r="741">
      <c r="F741" s="6"/>
    </row>
    <row r="742">
      <c r="F742" s="6"/>
    </row>
    <row r="743">
      <c r="F743" s="6"/>
    </row>
    <row r="744">
      <c r="F744" s="6"/>
    </row>
    <row r="745">
      <c r="F745" s="6"/>
    </row>
    <row r="746">
      <c r="F746" s="6"/>
    </row>
    <row r="747">
      <c r="F747" s="6"/>
    </row>
    <row r="748">
      <c r="F748" s="6"/>
    </row>
    <row r="749">
      <c r="F749" s="6"/>
    </row>
    <row r="750">
      <c r="F750" s="6"/>
    </row>
    <row r="751">
      <c r="F751" s="6"/>
    </row>
    <row r="752">
      <c r="F752" s="6"/>
    </row>
    <row r="753">
      <c r="F753" s="6"/>
    </row>
    <row r="754">
      <c r="F754" s="6"/>
    </row>
    <row r="755">
      <c r="F755" s="6"/>
    </row>
    <row r="756">
      <c r="F756" s="6"/>
    </row>
    <row r="757">
      <c r="F757" s="6"/>
    </row>
    <row r="758">
      <c r="F758" s="6"/>
    </row>
    <row r="759">
      <c r="F759" s="6"/>
    </row>
    <row r="760">
      <c r="F760" s="6"/>
    </row>
    <row r="761">
      <c r="F761" s="6"/>
    </row>
    <row r="762">
      <c r="F762" s="6"/>
    </row>
    <row r="763">
      <c r="F763" s="6"/>
    </row>
    <row r="764">
      <c r="F764" s="6"/>
    </row>
    <row r="765">
      <c r="F765" s="6"/>
    </row>
    <row r="766">
      <c r="F766" s="6"/>
    </row>
    <row r="767">
      <c r="F767" s="6"/>
    </row>
    <row r="768">
      <c r="F768" s="6"/>
    </row>
    <row r="769">
      <c r="F769" s="6"/>
    </row>
    <row r="770">
      <c r="F770" s="6"/>
    </row>
    <row r="771">
      <c r="F771" s="6"/>
    </row>
    <row r="772">
      <c r="F772" s="6"/>
    </row>
    <row r="773">
      <c r="F773" s="6"/>
    </row>
    <row r="774">
      <c r="F774" s="6"/>
    </row>
    <row r="775">
      <c r="F775" s="6"/>
    </row>
    <row r="776">
      <c r="F776" s="6"/>
    </row>
    <row r="777">
      <c r="F777" s="6"/>
    </row>
    <row r="778">
      <c r="F778" s="6"/>
    </row>
    <row r="779">
      <c r="F779" s="6"/>
    </row>
    <row r="780">
      <c r="F780" s="6"/>
    </row>
    <row r="781">
      <c r="F781" s="6"/>
    </row>
    <row r="782">
      <c r="F782" s="6"/>
    </row>
    <row r="783">
      <c r="F783" s="6"/>
    </row>
    <row r="784">
      <c r="F784" s="6"/>
    </row>
    <row r="785">
      <c r="F785" s="6"/>
    </row>
    <row r="786">
      <c r="F786" s="6"/>
    </row>
    <row r="787">
      <c r="F787" s="6"/>
    </row>
    <row r="788">
      <c r="F788" s="6"/>
    </row>
    <row r="789">
      <c r="F789" s="6"/>
    </row>
    <row r="790">
      <c r="F790" s="6"/>
    </row>
    <row r="791">
      <c r="F791" s="6"/>
    </row>
    <row r="792">
      <c r="F792" s="6"/>
    </row>
    <row r="793">
      <c r="F793" s="6"/>
    </row>
    <row r="794">
      <c r="F794" s="6"/>
    </row>
    <row r="795">
      <c r="F795" s="6"/>
    </row>
    <row r="796">
      <c r="F796" s="6"/>
    </row>
    <row r="797">
      <c r="F797" s="6"/>
    </row>
    <row r="798">
      <c r="F798" s="6"/>
    </row>
    <row r="799">
      <c r="F799" s="6"/>
    </row>
    <row r="800">
      <c r="F800" s="6"/>
    </row>
    <row r="801">
      <c r="F801" s="6"/>
    </row>
    <row r="802">
      <c r="F802" s="6"/>
    </row>
    <row r="803">
      <c r="F803" s="6"/>
    </row>
    <row r="804">
      <c r="F804" s="6"/>
    </row>
    <row r="805">
      <c r="F805" s="6"/>
    </row>
    <row r="806">
      <c r="F806" s="6"/>
    </row>
    <row r="807">
      <c r="F807" s="6"/>
    </row>
    <row r="808">
      <c r="F808" s="6"/>
    </row>
    <row r="809">
      <c r="F809" s="6"/>
    </row>
    <row r="810">
      <c r="F810" s="6"/>
    </row>
    <row r="811">
      <c r="F811" s="6"/>
    </row>
    <row r="812">
      <c r="F812" s="6"/>
    </row>
    <row r="813">
      <c r="F813" s="6"/>
    </row>
    <row r="814">
      <c r="F814" s="6"/>
    </row>
    <row r="815">
      <c r="F815" s="6"/>
    </row>
    <row r="816">
      <c r="F816" s="6"/>
    </row>
    <row r="817">
      <c r="F817" s="6"/>
    </row>
    <row r="818">
      <c r="F818" s="6"/>
    </row>
    <row r="819">
      <c r="F819" s="6"/>
    </row>
    <row r="820">
      <c r="F820" s="6"/>
    </row>
    <row r="821">
      <c r="F821" s="6"/>
    </row>
    <row r="822">
      <c r="F822" s="6"/>
    </row>
    <row r="823">
      <c r="F823" s="6"/>
    </row>
    <row r="824">
      <c r="F824" s="6"/>
    </row>
    <row r="825">
      <c r="F825" s="6"/>
    </row>
    <row r="826">
      <c r="F826" s="6"/>
    </row>
    <row r="827">
      <c r="F827" s="6"/>
    </row>
    <row r="828">
      <c r="F828" s="6"/>
    </row>
    <row r="829">
      <c r="F829" s="6"/>
    </row>
    <row r="830">
      <c r="F830" s="6"/>
    </row>
    <row r="831">
      <c r="F831" s="6"/>
    </row>
    <row r="832">
      <c r="F832" s="6"/>
    </row>
    <row r="833">
      <c r="F833" s="6"/>
    </row>
    <row r="834">
      <c r="F834" s="6"/>
    </row>
    <row r="835">
      <c r="F835" s="6"/>
    </row>
    <row r="836">
      <c r="F836" s="6"/>
    </row>
    <row r="837">
      <c r="F837" s="6"/>
    </row>
    <row r="838">
      <c r="F838" s="6"/>
    </row>
    <row r="839">
      <c r="F839" s="6"/>
    </row>
    <row r="840">
      <c r="F840" s="6"/>
    </row>
    <row r="841">
      <c r="F841" s="6"/>
    </row>
    <row r="842">
      <c r="F842" s="6"/>
    </row>
    <row r="843">
      <c r="F843" s="6"/>
    </row>
    <row r="844">
      <c r="F844" s="6"/>
    </row>
    <row r="845">
      <c r="F845" s="6"/>
    </row>
    <row r="846">
      <c r="F846" s="6"/>
    </row>
    <row r="847">
      <c r="F847" s="6"/>
    </row>
    <row r="848">
      <c r="F848" s="6"/>
    </row>
    <row r="849">
      <c r="F849" s="6"/>
    </row>
    <row r="850">
      <c r="F850" s="6"/>
    </row>
    <row r="851">
      <c r="F851" s="6"/>
    </row>
    <row r="852">
      <c r="F852" s="6"/>
    </row>
    <row r="853">
      <c r="F853" s="6"/>
    </row>
    <row r="854">
      <c r="F854" s="6"/>
    </row>
    <row r="855">
      <c r="F855" s="6"/>
    </row>
    <row r="856">
      <c r="F856" s="6"/>
    </row>
    <row r="857">
      <c r="F857" s="6"/>
    </row>
    <row r="858">
      <c r="F858" s="6"/>
    </row>
    <row r="859">
      <c r="F859" s="6"/>
    </row>
    <row r="860">
      <c r="F860" s="6"/>
    </row>
    <row r="861">
      <c r="F861" s="6"/>
    </row>
    <row r="862">
      <c r="F862" s="6"/>
    </row>
    <row r="863">
      <c r="F863" s="6"/>
    </row>
    <row r="864">
      <c r="F864" s="6"/>
    </row>
    <row r="865">
      <c r="F865" s="6"/>
    </row>
    <row r="866">
      <c r="F866" s="6"/>
    </row>
    <row r="867">
      <c r="F867" s="6"/>
    </row>
    <row r="868">
      <c r="F868" s="6"/>
    </row>
    <row r="869">
      <c r="F869" s="6"/>
    </row>
    <row r="870">
      <c r="F870" s="6"/>
    </row>
    <row r="871">
      <c r="F871" s="6"/>
    </row>
    <row r="872">
      <c r="F872" s="6"/>
    </row>
    <row r="873">
      <c r="F873" s="6"/>
    </row>
    <row r="874">
      <c r="F874" s="6"/>
    </row>
    <row r="875">
      <c r="F875" s="6"/>
    </row>
    <row r="876">
      <c r="F876" s="6"/>
    </row>
    <row r="877">
      <c r="F877" s="6"/>
    </row>
    <row r="878">
      <c r="F878" s="6"/>
    </row>
    <row r="879">
      <c r="F879" s="6"/>
    </row>
    <row r="880">
      <c r="F880" s="6"/>
    </row>
    <row r="881">
      <c r="F881" s="6"/>
    </row>
    <row r="882">
      <c r="F882" s="6"/>
    </row>
    <row r="883">
      <c r="F883" s="6"/>
    </row>
    <row r="884">
      <c r="F884" s="6"/>
    </row>
    <row r="885">
      <c r="F885" s="6"/>
    </row>
    <row r="886">
      <c r="F886" s="6"/>
    </row>
    <row r="887">
      <c r="F887" s="6"/>
    </row>
    <row r="888">
      <c r="F888" s="6"/>
    </row>
    <row r="889">
      <c r="F889" s="6"/>
    </row>
    <row r="890">
      <c r="F890" s="6"/>
    </row>
    <row r="891">
      <c r="F891" s="6"/>
    </row>
    <row r="892">
      <c r="F892" s="6"/>
    </row>
    <row r="893">
      <c r="F893" s="6"/>
    </row>
    <row r="894">
      <c r="F894" s="6"/>
    </row>
    <row r="895">
      <c r="F895" s="6"/>
    </row>
    <row r="896">
      <c r="F896" s="6"/>
    </row>
    <row r="897">
      <c r="F897" s="6"/>
    </row>
    <row r="898">
      <c r="F898" s="6"/>
    </row>
    <row r="899">
      <c r="F899" s="6"/>
    </row>
    <row r="900">
      <c r="F900" s="6"/>
    </row>
    <row r="901">
      <c r="F901" s="6"/>
    </row>
    <row r="902">
      <c r="F902" s="6"/>
    </row>
    <row r="903">
      <c r="F903" s="6"/>
    </row>
    <row r="904">
      <c r="F904" s="6"/>
    </row>
    <row r="905">
      <c r="F905" s="6"/>
    </row>
    <row r="906">
      <c r="F906" s="6"/>
    </row>
    <row r="907">
      <c r="F907" s="6"/>
    </row>
    <row r="908">
      <c r="F908" s="6"/>
    </row>
    <row r="909">
      <c r="F909" s="6"/>
    </row>
    <row r="910">
      <c r="F910" s="6"/>
    </row>
    <row r="911">
      <c r="F911" s="6"/>
    </row>
    <row r="912">
      <c r="F912" s="6"/>
    </row>
    <row r="913">
      <c r="F913" s="6"/>
    </row>
    <row r="914">
      <c r="F914" s="6"/>
    </row>
    <row r="915">
      <c r="F915" s="6"/>
    </row>
    <row r="916">
      <c r="F916" s="6"/>
    </row>
    <row r="917">
      <c r="F917" s="6"/>
    </row>
    <row r="918">
      <c r="F918" s="6"/>
    </row>
    <row r="919">
      <c r="F919" s="6"/>
    </row>
    <row r="920">
      <c r="F920" s="6"/>
    </row>
    <row r="921">
      <c r="F921" s="6"/>
    </row>
    <row r="922">
      <c r="F922" s="6"/>
    </row>
    <row r="923">
      <c r="F923" s="6"/>
    </row>
    <row r="924">
      <c r="F924" s="6"/>
    </row>
    <row r="925">
      <c r="F925" s="6"/>
    </row>
    <row r="926">
      <c r="F926" s="6"/>
    </row>
    <row r="927">
      <c r="F927" s="6"/>
    </row>
    <row r="928">
      <c r="F928" s="6"/>
    </row>
    <row r="929">
      <c r="F929" s="6"/>
    </row>
    <row r="930">
      <c r="F930" s="6"/>
    </row>
    <row r="931">
      <c r="F931" s="6"/>
    </row>
    <row r="932">
      <c r="F932" s="6"/>
    </row>
    <row r="933">
      <c r="F933" s="6"/>
    </row>
    <row r="934">
      <c r="F934" s="6"/>
    </row>
    <row r="935">
      <c r="F935" s="6"/>
    </row>
    <row r="936">
      <c r="F936" s="6"/>
    </row>
    <row r="937">
      <c r="F937" s="6"/>
    </row>
    <row r="938">
      <c r="F938" s="6"/>
    </row>
    <row r="939">
      <c r="F939" s="6"/>
    </row>
    <row r="940">
      <c r="F940" s="6"/>
    </row>
    <row r="941">
      <c r="F941" s="6"/>
    </row>
    <row r="942">
      <c r="F942" s="6"/>
    </row>
    <row r="943">
      <c r="F943" s="6"/>
    </row>
    <row r="944">
      <c r="F944" s="6"/>
    </row>
    <row r="945">
      <c r="F945" s="6"/>
    </row>
    <row r="946">
      <c r="F946" s="6"/>
    </row>
    <row r="947">
      <c r="F947" s="6"/>
    </row>
    <row r="948">
      <c r="F948" s="6"/>
    </row>
    <row r="949">
      <c r="F949" s="6"/>
    </row>
    <row r="950">
      <c r="F950" s="6"/>
    </row>
    <row r="951">
      <c r="F951" s="6"/>
    </row>
    <row r="952">
      <c r="F952" s="6"/>
    </row>
    <row r="953">
      <c r="F953" s="6"/>
    </row>
    <row r="954">
      <c r="F954" s="6"/>
    </row>
    <row r="955">
      <c r="F955" s="6"/>
    </row>
    <row r="956">
      <c r="F956" s="6"/>
    </row>
    <row r="957">
      <c r="F957" s="6"/>
    </row>
    <row r="958">
      <c r="F958" s="6"/>
    </row>
    <row r="959">
      <c r="F959" s="6"/>
    </row>
    <row r="960">
      <c r="F960" s="6"/>
    </row>
    <row r="961">
      <c r="F961" s="6"/>
    </row>
    <row r="962">
      <c r="F962" s="6"/>
    </row>
    <row r="963">
      <c r="F963" s="6"/>
    </row>
    <row r="964">
      <c r="F964" s="6"/>
    </row>
    <row r="965">
      <c r="F965" s="6"/>
    </row>
    <row r="966">
      <c r="F966" s="6"/>
    </row>
    <row r="967">
      <c r="F967" s="6"/>
    </row>
    <row r="968">
      <c r="F968" s="6"/>
    </row>
    <row r="969">
      <c r="F969" s="6"/>
    </row>
    <row r="970">
      <c r="F970" s="6"/>
    </row>
    <row r="971">
      <c r="F971" s="6"/>
    </row>
    <row r="972">
      <c r="F972" s="6"/>
    </row>
    <row r="973">
      <c r="F973" s="6"/>
    </row>
    <row r="974">
      <c r="F974" s="6"/>
    </row>
    <row r="975">
      <c r="F975" s="6"/>
    </row>
    <row r="976">
      <c r="F976" s="6"/>
    </row>
    <row r="977">
      <c r="F977" s="6"/>
    </row>
    <row r="978">
      <c r="F978" s="6"/>
    </row>
    <row r="979">
      <c r="F979" s="6"/>
    </row>
    <row r="980">
      <c r="F980" s="6"/>
    </row>
    <row r="981">
      <c r="F981" s="6"/>
    </row>
    <row r="982">
      <c r="F982" s="6"/>
    </row>
    <row r="983">
      <c r="F983" s="6"/>
    </row>
    <row r="984">
      <c r="F984" s="6"/>
    </row>
    <row r="985">
      <c r="F985" s="6"/>
    </row>
    <row r="986">
      <c r="F986" s="6"/>
    </row>
    <row r="987">
      <c r="F987" s="6"/>
    </row>
    <row r="988">
      <c r="F988" s="6"/>
    </row>
    <row r="989">
      <c r="F989" s="6"/>
    </row>
    <row r="990">
      <c r="F990" s="6"/>
    </row>
    <row r="991">
      <c r="F991" s="6"/>
    </row>
    <row r="992">
      <c r="F992" s="6"/>
    </row>
    <row r="993">
      <c r="F993" s="6"/>
    </row>
    <row r="994">
      <c r="F994" s="6"/>
    </row>
    <row r="995">
      <c r="F995" s="6"/>
    </row>
    <row r="996">
      <c r="F996" s="6"/>
    </row>
    <row r="997">
      <c r="F997" s="6"/>
    </row>
    <row r="998">
      <c r="F998" s="6"/>
    </row>
  </sheetData>
  <mergeCells count="1">
    <mergeCell ref="A1:F1"/>
  </mergeCells>
  <hyperlinks>
    <hyperlink r:id="rId1" ref="A3"/>
    <hyperlink r:id="rId2" ref="B3"/>
    <hyperlink r:id="rId3" ref="B4"/>
    <hyperlink r:id="rId4" ref="B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63.14"/>
    <col customWidth="1" min="2" max="2" width="64.71"/>
    <col customWidth="1" min="3" max="3" width="23.43"/>
    <col customWidth="1" min="4" max="4" width="29.14"/>
    <col customWidth="1" min="6" max="6" width="105.14"/>
  </cols>
  <sheetData>
    <row r="1">
      <c r="A1" s="3" t="s">
        <v>1</v>
      </c>
      <c r="B1" s="2"/>
      <c r="C1" s="2"/>
      <c r="D1" s="2"/>
      <c r="E1" s="2"/>
      <c r="F1" s="4"/>
      <c r="G1" s="6"/>
      <c r="H1" s="6"/>
      <c r="I1" s="6"/>
      <c r="J1" s="6"/>
      <c r="K1" s="6"/>
      <c r="L1" s="6"/>
      <c r="M1" s="6"/>
      <c r="N1" s="6"/>
      <c r="O1" s="6"/>
      <c r="P1" s="6"/>
      <c r="Q1" s="6"/>
      <c r="R1" s="6"/>
      <c r="S1" s="6"/>
      <c r="T1" s="6"/>
      <c r="U1" s="6"/>
      <c r="V1" s="6"/>
      <c r="W1" s="6"/>
      <c r="X1" s="6"/>
      <c r="Y1" s="6"/>
      <c r="Z1" s="6"/>
    </row>
    <row r="2" ht="35.25" customHeight="1">
      <c r="A2" s="8" t="s">
        <v>3</v>
      </c>
      <c r="B2" s="8" t="s">
        <v>4</v>
      </c>
      <c r="C2" s="8" t="s">
        <v>5</v>
      </c>
      <c r="D2" s="8" t="s">
        <v>6</v>
      </c>
      <c r="E2" s="8" t="s">
        <v>7</v>
      </c>
      <c r="F2" s="8" t="s">
        <v>8</v>
      </c>
      <c r="G2" s="6"/>
      <c r="H2" s="6"/>
      <c r="I2" s="6"/>
      <c r="J2" s="6"/>
      <c r="K2" s="6"/>
      <c r="L2" s="6"/>
      <c r="M2" s="6"/>
      <c r="N2" s="6"/>
      <c r="O2" s="6"/>
      <c r="P2" s="6"/>
      <c r="Q2" s="6"/>
      <c r="R2" s="6"/>
      <c r="S2" s="6"/>
      <c r="T2" s="6"/>
      <c r="U2" s="6"/>
      <c r="V2" s="6"/>
      <c r="W2" s="6"/>
      <c r="X2" s="6"/>
      <c r="Y2" s="6"/>
      <c r="Z2" s="6"/>
    </row>
    <row r="3">
      <c r="A3" s="11" t="s">
        <v>10</v>
      </c>
      <c r="B3" s="11" t="s">
        <v>14</v>
      </c>
      <c r="C3" s="15" t="s">
        <v>18</v>
      </c>
      <c r="D3" s="15" t="s">
        <v>19</v>
      </c>
      <c r="E3" s="18" t="str">
        <f t="shared" ref="E3:E8" si="1">HYPERLINK("https://github.com/department-of-veterans-affairs/va.gov-team/issues/2098","#2098")</f>
        <v>#2098</v>
      </c>
      <c r="F3" s="20"/>
      <c r="G3" s="6"/>
      <c r="H3" s="6"/>
      <c r="I3" s="6"/>
      <c r="J3" s="6"/>
      <c r="K3" s="6"/>
      <c r="L3" s="6"/>
      <c r="M3" s="6"/>
      <c r="N3" s="6"/>
      <c r="O3" s="6"/>
      <c r="P3" s="6"/>
      <c r="Q3" s="6"/>
      <c r="R3" s="6"/>
      <c r="S3" s="6"/>
      <c r="T3" s="6"/>
      <c r="U3" s="6"/>
      <c r="V3" s="6"/>
      <c r="W3" s="6"/>
      <c r="X3" s="6"/>
      <c r="Y3" s="6"/>
      <c r="Z3" s="6"/>
    </row>
    <row r="4">
      <c r="A4" s="11" t="s">
        <v>25</v>
      </c>
      <c r="B4" s="11" t="s">
        <v>28</v>
      </c>
      <c r="C4" s="15" t="s">
        <v>30</v>
      </c>
      <c r="D4" s="15" t="s">
        <v>19</v>
      </c>
      <c r="E4" s="18" t="str">
        <f t="shared" si="1"/>
        <v>#2098</v>
      </c>
      <c r="F4" s="15" t="s">
        <v>32</v>
      </c>
      <c r="G4" s="6"/>
      <c r="H4" s="6"/>
      <c r="I4" s="6"/>
      <c r="J4" s="6"/>
      <c r="K4" s="6"/>
      <c r="L4" s="6"/>
      <c r="M4" s="6"/>
      <c r="N4" s="6"/>
      <c r="O4" s="6"/>
      <c r="P4" s="6"/>
      <c r="Q4" s="6"/>
      <c r="R4" s="6"/>
      <c r="S4" s="6"/>
      <c r="T4" s="6"/>
      <c r="U4" s="6"/>
      <c r="V4" s="6"/>
      <c r="W4" s="6"/>
      <c r="X4" s="6"/>
      <c r="Y4" s="6"/>
      <c r="Z4" s="6"/>
    </row>
    <row r="5">
      <c r="A5" s="11" t="s">
        <v>35</v>
      </c>
      <c r="B5" s="11" t="s">
        <v>41</v>
      </c>
      <c r="C5" s="15" t="s">
        <v>18</v>
      </c>
      <c r="D5" s="15" t="s">
        <v>19</v>
      </c>
      <c r="E5" s="18" t="str">
        <f t="shared" si="1"/>
        <v>#2098</v>
      </c>
      <c r="F5" s="15"/>
      <c r="G5" s="6"/>
      <c r="H5" s="6"/>
      <c r="I5" s="6"/>
      <c r="J5" s="6"/>
      <c r="K5" s="6"/>
      <c r="L5" s="6"/>
      <c r="M5" s="6"/>
      <c r="N5" s="6"/>
      <c r="O5" s="6"/>
      <c r="P5" s="6"/>
      <c r="Q5" s="6"/>
      <c r="R5" s="6"/>
      <c r="S5" s="6"/>
      <c r="T5" s="6"/>
      <c r="U5" s="6"/>
      <c r="V5" s="6"/>
      <c r="W5" s="6"/>
      <c r="X5" s="6"/>
      <c r="Y5" s="6"/>
      <c r="Z5" s="6"/>
    </row>
    <row r="6">
      <c r="A6" s="34" t="s">
        <v>49</v>
      </c>
      <c r="B6" s="34" t="s">
        <v>51</v>
      </c>
      <c r="C6" s="37" t="s">
        <v>54</v>
      </c>
      <c r="D6" s="37" t="s">
        <v>19</v>
      </c>
      <c r="E6" s="39" t="str">
        <f t="shared" si="1"/>
        <v>#2098</v>
      </c>
      <c r="F6" s="40"/>
      <c r="G6" s="41"/>
      <c r="H6" s="41"/>
      <c r="I6" s="41"/>
      <c r="J6" s="41"/>
      <c r="K6" s="41"/>
      <c r="L6" s="41"/>
      <c r="M6" s="41"/>
      <c r="N6" s="41"/>
      <c r="O6" s="41"/>
      <c r="P6" s="41"/>
      <c r="Q6" s="41"/>
      <c r="R6" s="41"/>
      <c r="S6" s="41"/>
      <c r="T6" s="41"/>
      <c r="U6" s="41"/>
      <c r="V6" s="41"/>
      <c r="W6" s="41"/>
      <c r="X6" s="41"/>
      <c r="Y6" s="41"/>
      <c r="Z6" s="41"/>
    </row>
    <row r="7">
      <c r="A7" s="34" t="s">
        <v>56</v>
      </c>
      <c r="B7" s="34" t="s">
        <v>58</v>
      </c>
      <c r="C7" s="37" t="s">
        <v>18</v>
      </c>
      <c r="D7" s="37" t="s">
        <v>19</v>
      </c>
      <c r="E7" s="39" t="str">
        <f t="shared" si="1"/>
        <v>#2098</v>
      </c>
      <c r="F7" s="40"/>
      <c r="G7" s="41"/>
      <c r="H7" s="41"/>
      <c r="I7" s="41"/>
      <c r="J7" s="41"/>
      <c r="K7" s="41"/>
      <c r="L7" s="41"/>
      <c r="M7" s="41"/>
      <c r="N7" s="41"/>
      <c r="O7" s="41"/>
      <c r="P7" s="41"/>
      <c r="Q7" s="41"/>
      <c r="R7" s="41"/>
      <c r="S7" s="41"/>
      <c r="T7" s="41"/>
      <c r="U7" s="41"/>
      <c r="V7" s="41"/>
      <c r="W7" s="41"/>
      <c r="X7" s="41"/>
      <c r="Y7" s="41"/>
      <c r="Z7" s="41"/>
    </row>
    <row r="8">
      <c r="A8" s="11" t="s">
        <v>62</v>
      </c>
      <c r="B8" s="11" t="s">
        <v>64</v>
      </c>
      <c r="C8" s="15" t="s">
        <v>30</v>
      </c>
      <c r="D8" s="15" t="s">
        <v>19</v>
      </c>
      <c r="E8" s="18" t="str">
        <f t="shared" si="1"/>
        <v>#2098</v>
      </c>
      <c r="F8" s="15" t="s">
        <v>32</v>
      </c>
      <c r="G8" s="6"/>
      <c r="H8" s="6"/>
      <c r="I8" s="6"/>
      <c r="J8" s="6"/>
      <c r="K8" s="6"/>
      <c r="L8" s="6"/>
      <c r="M8" s="6"/>
      <c r="N8" s="6"/>
      <c r="O8" s="6"/>
      <c r="P8" s="6"/>
      <c r="Q8" s="6"/>
      <c r="R8" s="6"/>
      <c r="S8" s="6"/>
      <c r="T8" s="6"/>
      <c r="U8" s="6"/>
      <c r="V8" s="6"/>
      <c r="W8" s="6"/>
      <c r="X8" s="6"/>
      <c r="Y8" s="6"/>
      <c r="Z8" s="6"/>
    </row>
    <row r="9">
      <c r="A9" s="10" t="s">
        <v>65</v>
      </c>
      <c r="B9" s="15" t="s">
        <v>66</v>
      </c>
      <c r="C9" s="15" t="s">
        <v>67</v>
      </c>
      <c r="D9" s="15" t="s">
        <v>19</v>
      </c>
      <c r="E9" s="47" t="s">
        <v>68</v>
      </c>
      <c r="F9" s="15" t="s">
        <v>69</v>
      </c>
      <c r="G9" s="6"/>
      <c r="H9" s="6"/>
      <c r="I9" s="6"/>
      <c r="J9" s="6"/>
      <c r="K9" s="6"/>
      <c r="L9" s="6"/>
      <c r="M9" s="6"/>
      <c r="N9" s="6"/>
      <c r="O9" s="6"/>
      <c r="P9" s="6"/>
      <c r="Q9" s="6"/>
      <c r="R9" s="6"/>
      <c r="S9" s="6"/>
      <c r="T9" s="6"/>
      <c r="U9" s="6"/>
      <c r="V9" s="6"/>
      <c r="W9" s="6"/>
      <c r="X9" s="6"/>
      <c r="Y9" s="6"/>
      <c r="Z9" s="6"/>
    </row>
    <row r="10">
      <c r="A10" s="10" t="s">
        <v>70</v>
      </c>
      <c r="B10" s="15" t="s">
        <v>71</v>
      </c>
      <c r="C10" s="15" t="s">
        <v>67</v>
      </c>
      <c r="D10" s="15" t="s">
        <v>19</v>
      </c>
      <c r="E10" s="47" t="s">
        <v>68</v>
      </c>
      <c r="F10" s="15" t="s">
        <v>72</v>
      </c>
      <c r="G10" s="6"/>
      <c r="H10" s="6"/>
      <c r="I10" s="6"/>
      <c r="J10" s="6"/>
      <c r="K10" s="6"/>
      <c r="L10" s="6"/>
      <c r="M10" s="6"/>
      <c r="N10" s="6"/>
      <c r="O10" s="6"/>
      <c r="P10" s="6"/>
      <c r="Q10" s="6"/>
      <c r="R10" s="6"/>
      <c r="S10" s="6"/>
      <c r="T10" s="6"/>
      <c r="U10" s="6"/>
      <c r="V10" s="6"/>
      <c r="W10" s="6"/>
      <c r="X10" s="6"/>
      <c r="Y10" s="6"/>
      <c r="Z10" s="6"/>
    </row>
    <row r="11">
      <c r="A11" s="10" t="s">
        <v>73</v>
      </c>
      <c r="B11" s="15" t="s">
        <v>74</v>
      </c>
      <c r="C11" s="15" t="s">
        <v>67</v>
      </c>
      <c r="D11" s="15" t="s">
        <v>19</v>
      </c>
      <c r="E11" s="47" t="s">
        <v>68</v>
      </c>
      <c r="F11" s="15" t="s">
        <v>75</v>
      </c>
      <c r="G11" s="6"/>
      <c r="H11" s="6"/>
      <c r="I11" s="6"/>
      <c r="J11" s="6"/>
      <c r="K11" s="6"/>
      <c r="L11" s="6"/>
      <c r="M11" s="6"/>
      <c r="N11" s="6"/>
      <c r="O11" s="6"/>
      <c r="P11" s="6"/>
      <c r="Q11" s="6"/>
      <c r="R11" s="6"/>
      <c r="S11" s="6"/>
      <c r="T11" s="6"/>
      <c r="U11" s="6"/>
      <c r="V11" s="6"/>
      <c r="W11" s="6"/>
      <c r="X11" s="6"/>
      <c r="Y11" s="6"/>
      <c r="Z11" s="6"/>
    </row>
    <row r="12">
      <c r="A12" s="10" t="s">
        <v>76</v>
      </c>
      <c r="B12" s="15" t="s">
        <v>77</v>
      </c>
      <c r="C12" s="15" t="s">
        <v>67</v>
      </c>
      <c r="D12" s="15" t="s">
        <v>19</v>
      </c>
      <c r="E12" s="47" t="s">
        <v>68</v>
      </c>
      <c r="F12" s="15" t="s">
        <v>78</v>
      </c>
      <c r="G12" s="6"/>
      <c r="H12" s="6"/>
      <c r="I12" s="6"/>
      <c r="J12" s="6"/>
      <c r="K12" s="6"/>
      <c r="L12" s="6"/>
      <c r="M12" s="6"/>
      <c r="N12" s="6"/>
      <c r="O12" s="6"/>
      <c r="P12" s="6"/>
      <c r="Q12" s="6"/>
      <c r="R12" s="6"/>
      <c r="S12" s="6"/>
      <c r="T12" s="6"/>
      <c r="U12" s="6"/>
      <c r="V12" s="6"/>
      <c r="W12" s="6"/>
      <c r="X12" s="6"/>
      <c r="Y12" s="6"/>
      <c r="Z12" s="6"/>
    </row>
    <row r="13">
      <c r="A13" s="10" t="s">
        <v>79</v>
      </c>
      <c r="B13" s="15" t="s">
        <v>80</v>
      </c>
      <c r="C13" s="15" t="s">
        <v>67</v>
      </c>
      <c r="D13" s="15" t="s">
        <v>19</v>
      </c>
      <c r="E13" s="47" t="s">
        <v>68</v>
      </c>
      <c r="F13" s="15" t="s">
        <v>81</v>
      </c>
      <c r="G13" s="6"/>
      <c r="H13" s="6"/>
      <c r="I13" s="6"/>
      <c r="J13" s="6"/>
      <c r="K13" s="6"/>
      <c r="L13" s="6"/>
      <c r="M13" s="6"/>
      <c r="N13" s="6"/>
      <c r="O13" s="6"/>
      <c r="P13" s="6"/>
      <c r="Q13" s="6"/>
      <c r="R13" s="6"/>
      <c r="S13" s="6"/>
      <c r="T13" s="6"/>
      <c r="U13" s="6"/>
      <c r="V13" s="6"/>
      <c r="W13" s="6"/>
      <c r="X13" s="6"/>
      <c r="Y13" s="6"/>
      <c r="Z13" s="6"/>
    </row>
    <row r="14">
      <c r="A14" s="10" t="s">
        <v>82</v>
      </c>
      <c r="B14" s="15" t="s">
        <v>83</v>
      </c>
      <c r="C14" s="15" t="s">
        <v>67</v>
      </c>
      <c r="D14" s="15" t="s">
        <v>19</v>
      </c>
      <c r="E14" s="47" t="s">
        <v>68</v>
      </c>
      <c r="F14" s="15" t="s">
        <v>84</v>
      </c>
      <c r="G14" s="6"/>
      <c r="H14" s="6"/>
      <c r="I14" s="6"/>
      <c r="J14" s="6"/>
      <c r="K14" s="6"/>
      <c r="L14" s="6"/>
      <c r="M14" s="6"/>
      <c r="N14" s="6"/>
      <c r="O14" s="6"/>
      <c r="P14" s="6"/>
      <c r="Q14" s="6"/>
      <c r="R14" s="6"/>
      <c r="S14" s="6"/>
      <c r="T14" s="6"/>
      <c r="U14" s="6"/>
      <c r="V14" s="6"/>
      <c r="W14" s="6"/>
      <c r="X14" s="6"/>
      <c r="Y14" s="6"/>
      <c r="Z14" s="6"/>
    </row>
    <row r="15">
      <c r="A15" s="53" t="s">
        <v>85</v>
      </c>
      <c r="B15" s="15" t="s">
        <v>86</v>
      </c>
      <c r="C15" s="15" t="s">
        <v>67</v>
      </c>
      <c r="D15" s="15" t="s">
        <v>19</v>
      </c>
      <c r="E15" s="47" t="s">
        <v>68</v>
      </c>
      <c r="F15" s="15" t="s">
        <v>87</v>
      </c>
      <c r="G15" s="6"/>
      <c r="H15" s="6"/>
      <c r="I15" s="6"/>
      <c r="J15" s="6"/>
      <c r="K15" s="6"/>
      <c r="L15" s="6"/>
      <c r="M15" s="6"/>
      <c r="N15" s="6"/>
      <c r="O15" s="6"/>
      <c r="P15" s="6"/>
      <c r="Q15" s="6"/>
      <c r="R15" s="6"/>
      <c r="S15" s="6"/>
      <c r="T15" s="6"/>
      <c r="U15" s="6"/>
      <c r="V15" s="6"/>
      <c r="W15" s="6"/>
      <c r="X15" s="6"/>
      <c r="Y15" s="6"/>
      <c r="Z15" s="6"/>
    </row>
    <row r="16">
      <c r="A16" s="15" t="s">
        <v>88</v>
      </c>
      <c r="B16" s="59" t="s">
        <v>89</v>
      </c>
      <c r="C16" s="15" t="s">
        <v>90</v>
      </c>
      <c r="D16" s="15" t="s">
        <v>19</v>
      </c>
      <c r="E16" s="18" t="str">
        <f>HYPERLINK("https://github.com/department-of-veterans-affairs/va.gov-team/issues/2612","#2612")</f>
        <v>#2612</v>
      </c>
      <c r="F16" s="15" t="s">
        <v>91</v>
      </c>
      <c r="G16" s="6"/>
      <c r="H16" s="6"/>
      <c r="I16" s="6"/>
      <c r="J16" s="6"/>
      <c r="K16" s="6"/>
      <c r="L16" s="6"/>
      <c r="M16" s="6"/>
      <c r="N16" s="6"/>
      <c r="O16" s="6"/>
      <c r="P16" s="6"/>
      <c r="Q16" s="6"/>
      <c r="R16" s="6"/>
      <c r="S16" s="6"/>
      <c r="T16" s="6"/>
      <c r="U16" s="6"/>
      <c r="V16" s="6"/>
      <c r="W16" s="6"/>
      <c r="X16" s="6"/>
      <c r="Y16" s="6"/>
      <c r="Z16" s="6"/>
    </row>
    <row r="17">
      <c r="A17" s="11" t="s">
        <v>92</v>
      </c>
      <c r="B17" s="11" t="s">
        <v>93</v>
      </c>
      <c r="C17" s="15" t="s">
        <v>54</v>
      </c>
      <c r="D17" s="15" t="s">
        <v>19</v>
      </c>
      <c r="E17" s="18" t="str">
        <f>HYPERLINK("https://github.com/department-of-veterans-affairs/va.gov-team/issues/2098","#2098")</f>
        <v>#2098</v>
      </c>
      <c r="F17" s="15" t="s">
        <v>94</v>
      </c>
      <c r="G17" s="6"/>
      <c r="H17" s="6"/>
      <c r="I17" s="6"/>
      <c r="J17" s="6"/>
      <c r="K17" s="6"/>
      <c r="L17" s="6"/>
      <c r="M17" s="6"/>
      <c r="N17" s="6"/>
      <c r="O17" s="6"/>
      <c r="P17" s="6"/>
      <c r="Q17" s="6"/>
      <c r="R17" s="6"/>
      <c r="S17" s="6"/>
      <c r="T17" s="6"/>
      <c r="U17" s="6"/>
      <c r="V17" s="6"/>
      <c r="W17" s="6"/>
      <c r="X17" s="6"/>
      <c r="Y17" s="6"/>
      <c r="Z17" s="6"/>
    </row>
    <row r="18">
      <c r="A18" s="11" t="s">
        <v>95</v>
      </c>
      <c r="B18" s="25" t="s">
        <v>96</v>
      </c>
      <c r="C18" s="15" t="s">
        <v>67</v>
      </c>
      <c r="D18" s="25" t="s">
        <v>97</v>
      </c>
      <c r="E18" s="16" t="str">
        <f>HYPERLINK("https://github.com/department-of-veterans-affairs/vets.gov-team/issues/17818","#17818")</f>
        <v>#17818</v>
      </c>
      <c r="F18" s="63" t="s">
        <v>98</v>
      </c>
      <c r="G18" s="6"/>
      <c r="H18" s="6"/>
      <c r="I18" s="6"/>
      <c r="J18" s="6"/>
      <c r="K18" s="6"/>
      <c r="L18" s="6"/>
      <c r="M18" s="6"/>
      <c r="N18" s="6"/>
      <c r="O18" s="6"/>
      <c r="P18" s="6"/>
      <c r="Q18" s="6"/>
      <c r="R18" s="6"/>
      <c r="S18" s="6"/>
      <c r="T18" s="6"/>
      <c r="U18" s="6"/>
      <c r="V18" s="6"/>
      <c r="W18" s="6"/>
      <c r="X18" s="6"/>
      <c r="Y18" s="6"/>
      <c r="Z18" s="6"/>
    </row>
    <row r="19">
      <c r="A19" s="11" t="s">
        <v>99</v>
      </c>
      <c r="B19" s="25" t="s">
        <v>96</v>
      </c>
      <c r="C19" s="15" t="s">
        <v>67</v>
      </c>
      <c r="D19" s="25" t="s">
        <v>97</v>
      </c>
      <c r="E19" s="16" t="str">
        <f>HYPERLINK("https://github.com/department-of-veterans-affairs/vets.gov-team/issues/17696","#17696")</f>
        <v>#17696</v>
      </c>
      <c r="F19" s="63" t="s">
        <v>100</v>
      </c>
      <c r="G19" s="6"/>
      <c r="H19" s="6"/>
      <c r="I19" s="6"/>
      <c r="J19" s="6"/>
      <c r="K19" s="6"/>
      <c r="L19" s="6"/>
      <c r="M19" s="6"/>
      <c r="N19" s="6"/>
      <c r="O19" s="6"/>
      <c r="P19" s="6"/>
      <c r="Q19" s="6"/>
      <c r="R19" s="6"/>
      <c r="S19" s="6"/>
      <c r="T19" s="6"/>
      <c r="U19" s="6"/>
      <c r="V19" s="6"/>
      <c r="W19" s="6"/>
      <c r="X19" s="6"/>
      <c r="Y19" s="6"/>
      <c r="Z19" s="6"/>
    </row>
    <row r="20">
      <c r="A20" s="11" t="s">
        <v>101</v>
      </c>
      <c r="B20" s="15" t="s">
        <v>96</v>
      </c>
      <c r="C20" s="15" t="s">
        <v>102</v>
      </c>
      <c r="D20" s="15" t="s">
        <v>61</v>
      </c>
      <c r="E20" s="16" t="str">
        <f>HYPERLINK("https://github.com/department-of-veterans-affairs/vets.gov-team/issues/19263","#19263")</f>
        <v>#19263</v>
      </c>
      <c r="F20" s="63" t="s">
        <v>103</v>
      </c>
      <c r="G20" s="6"/>
      <c r="H20" s="6"/>
      <c r="I20" s="6"/>
      <c r="J20" s="6"/>
      <c r="K20" s="6"/>
      <c r="L20" s="6"/>
      <c r="M20" s="6"/>
      <c r="N20" s="6"/>
      <c r="O20" s="6"/>
      <c r="P20" s="6"/>
      <c r="Q20" s="6"/>
      <c r="R20" s="6"/>
      <c r="S20" s="6"/>
      <c r="T20" s="6"/>
      <c r="U20" s="6"/>
      <c r="V20" s="6"/>
      <c r="W20" s="6"/>
      <c r="X20" s="6"/>
      <c r="Y20" s="6"/>
      <c r="Z20" s="6"/>
    </row>
    <row r="21">
      <c r="A21" s="15" t="s">
        <v>21</v>
      </c>
      <c r="B21" s="10" t="s">
        <v>104</v>
      </c>
      <c r="C21" s="15" t="s">
        <v>102</v>
      </c>
      <c r="D21" s="15" t="s">
        <v>15</v>
      </c>
      <c r="E21" s="16" t="str">
        <f>HYPERLINK("https://github.com/department-of-veterans-affairs/vets.gov-team/issues/18190","#18190")</f>
        <v>#18190</v>
      </c>
      <c r="F21" s="63" t="s">
        <v>105</v>
      </c>
      <c r="G21" s="6"/>
      <c r="H21" s="6"/>
      <c r="I21" s="6"/>
      <c r="J21" s="6"/>
      <c r="K21" s="6"/>
      <c r="L21" s="6"/>
      <c r="M21" s="6"/>
      <c r="N21" s="6"/>
      <c r="O21" s="6"/>
      <c r="P21" s="6"/>
      <c r="Q21" s="6"/>
      <c r="R21" s="6"/>
      <c r="S21" s="6"/>
      <c r="T21" s="6"/>
      <c r="U21" s="6"/>
      <c r="V21" s="6"/>
      <c r="W21" s="6"/>
      <c r="X21" s="6"/>
      <c r="Y21" s="6"/>
      <c r="Z21" s="6"/>
    </row>
    <row r="22">
      <c r="A22" s="15" t="s">
        <v>21</v>
      </c>
      <c r="B22" s="11" t="s">
        <v>106</v>
      </c>
      <c r="C22" s="15" t="s">
        <v>102</v>
      </c>
      <c r="D22" s="15" t="s">
        <v>15</v>
      </c>
      <c r="E22" s="16" t="str">
        <f>HYPERLINK("https://github.com/department-of-veterans-affairs/vets.gov-team/issues/18319","#18319")</f>
        <v>#18319</v>
      </c>
      <c r="F22" s="63" t="s">
        <v>107</v>
      </c>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sheetData>
  <mergeCells count="1">
    <mergeCell ref="A1:F1"/>
  </mergeCells>
  <hyperlinks>
    <hyperlink r:id="rId1" ref="A3"/>
    <hyperlink r:id="rId2" ref="B3"/>
    <hyperlink r:id="rId3" ref="A4"/>
    <hyperlink r:id="rId4" ref="B4"/>
    <hyperlink r:id="rId5" ref="A5"/>
    <hyperlink r:id="rId6" ref="B5"/>
    <hyperlink r:id="rId7" ref="A6"/>
    <hyperlink r:id="rId8" ref="B6"/>
    <hyperlink r:id="rId9" ref="A7"/>
    <hyperlink r:id="rId10" ref="B7"/>
    <hyperlink r:id="rId11" ref="A8"/>
    <hyperlink r:id="rId12" ref="B8"/>
    <hyperlink r:id="rId13" ref="A9"/>
    <hyperlink r:id="rId14" ref="E9"/>
    <hyperlink r:id="rId15" ref="A10"/>
    <hyperlink r:id="rId16" ref="E10"/>
    <hyperlink r:id="rId17" ref="A11"/>
    <hyperlink r:id="rId18" ref="E11"/>
    <hyperlink r:id="rId19" ref="A12"/>
    <hyperlink r:id="rId20" ref="E12"/>
    <hyperlink r:id="rId21" ref="A13"/>
    <hyperlink r:id="rId22" ref="E13"/>
    <hyperlink r:id="rId23" ref="A14"/>
    <hyperlink r:id="rId24" ref="E14"/>
    <hyperlink r:id="rId25" ref="E15"/>
    <hyperlink r:id="rId26" ref="A17"/>
    <hyperlink r:id="rId27" ref="B17"/>
    <hyperlink r:id="rId28" ref="A18"/>
    <hyperlink r:id="rId29" ref="A19"/>
    <hyperlink r:id="rId30" ref="A20"/>
    <hyperlink r:id="rId31" ref="B21"/>
    <hyperlink r:id="rId32" ref="B22"/>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2" max="2" width="43.14"/>
    <col customWidth="1" min="3" max="3" width="23.43"/>
    <col customWidth="1" min="4" max="4" width="13.86"/>
    <col customWidth="1" min="6" max="6" width="43.86"/>
  </cols>
  <sheetData>
    <row r="1">
      <c r="A1" s="1" t="s">
        <v>108</v>
      </c>
      <c r="B1" s="2"/>
      <c r="C1" s="2"/>
      <c r="D1" s="2"/>
      <c r="E1" s="2"/>
      <c r="F1" s="4"/>
    </row>
    <row r="2" ht="35.25" customHeight="1">
      <c r="A2" s="8" t="s">
        <v>3</v>
      </c>
      <c r="B2" s="8" t="s">
        <v>4</v>
      </c>
      <c r="C2" s="8" t="s">
        <v>5</v>
      </c>
      <c r="D2" s="8" t="s">
        <v>6</v>
      </c>
      <c r="E2" s="8" t="s">
        <v>7</v>
      </c>
      <c r="F2" s="8" t="s">
        <v>8</v>
      </c>
    </row>
    <row r="3">
      <c r="A3" s="64" t="s">
        <v>109</v>
      </c>
      <c r="B3" s="15" t="s">
        <v>110</v>
      </c>
      <c r="C3" s="15" t="s">
        <v>111</v>
      </c>
      <c r="D3" s="15" t="s">
        <v>61</v>
      </c>
      <c r="E3" s="65" t="str">
        <f t="shared" ref="E3:E6" si="1">HYPERLINK("https://github.com/department-of-veterans-affairs/vets.gov-team/issues/18324","#18324")</f>
        <v>#18324</v>
      </c>
      <c r="F3" s="15" t="s">
        <v>112</v>
      </c>
      <c r="G3" s="6"/>
      <c r="H3" s="6"/>
      <c r="I3" s="6"/>
      <c r="J3" s="6"/>
      <c r="K3" s="6"/>
      <c r="L3" s="6"/>
      <c r="M3" s="6"/>
      <c r="N3" s="6"/>
      <c r="O3" s="6"/>
      <c r="P3" s="6"/>
      <c r="Q3" s="6"/>
      <c r="R3" s="6"/>
      <c r="S3" s="6"/>
      <c r="T3" s="6"/>
      <c r="U3" s="6"/>
      <c r="V3" s="6"/>
      <c r="W3" s="6"/>
      <c r="X3" s="6"/>
      <c r="Y3" s="6"/>
      <c r="Z3" s="6"/>
    </row>
    <row r="4">
      <c r="A4" s="66" t="s">
        <v>113</v>
      </c>
      <c r="B4" s="15" t="s">
        <v>110</v>
      </c>
      <c r="C4" s="15" t="s">
        <v>111</v>
      </c>
      <c r="D4" s="15" t="s">
        <v>61</v>
      </c>
      <c r="E4" s="65" t="str">
        <f t="shared" si="1"/>
        <v>#18324</v>
      </c>
      <c r="F4" s="15" t="s">
        <v>114</v>
      </c>
      <c r="G4" s="6"/>
      <c r="H4" s="6"/>
      <c r="I4" s="6"/>
      <c r="J4" s="6"/>
      <c r="K4" s="6"/>
      <c r="L4" s="6"/>
      <c r="M4" s="6"/>
      <c r="N4" s="6"/>
      <c r="O4" s="6"/>
      <c r="P4" s="6"/>
      <c r="Q4" s="6"/>
      <c r="R4" s="6"/>
      <c r="S4" s="6"/>
      <c r="T4" s="6"/>
      <c r="U4" s="6"/>
      <c r="V4" s="6"/>
      <c r="W4" s="6"/>
      <c r="X4" s="6"/>
      <c r="Y4" s="6"/>
      <c r="Z4" s="6"/>
    </row>
    <row r="5">
      <c r="A5" s="67" t="s">
        <v>115</v>
      </c>
      <c r="B5" s="15" t="s">
        <v>110</v>
      </c>
      <c r="C5" s="15" t="s">
        <v>111</v>
      </c>
      <c r="D5" s="15" t="s">
        <v>61</v>
      </c>
      <c r="E5" s="65" t="str">
        <f t="shared" si="1"/>
        <v>#18324</v>
      </c>
      <c r="F5" s="15" t="s">
        <v>116</v>
      </c>
      <c r="G5" s="6"/>
      <c r="H5" s="6"/>
      <c r="I5" s="6"/>
      <c r="J5" s="6"/>
      <c r="K5" s="6"/>
      <c r="L5" s="6"/>
      <c r="M5" s="6"/>
      <c r="N5" s="6"/>
      <c r="O5" s="6"/>
      <c r="P5" s="6"/>
      <c r="Q5" s="6"/>
      <c r="R5" s="6"/>
      <c r="S5" s="6"/>
      <c r="T5" s="6"/>
      <c r="U5" s="6"/>
      <c r="V5" s="6"/>
      <c r="W5" s="6"/>
      <c r="X5" s="6"/>
      <c r="Y5" s="6"/>
      <c r="Z5" s="6"/>
    </row>
    <row r="6">
      <c r="A6" s="68" t="s">
        <v>117</v>
      </c>
      <c r="B6" s="15" t="s">
        <v>110</v>
      </c>
      <c r="C6" s="15" t="s">
        <v>111</v>
      </c>
      <c r="D6" s="15" t="s">
        <v>61</v>
      </c>
      <c r="E6" s="65" t="str">
        <f t="shared" si="1"/>
        <v>#18324</v>
      </c>
      <c r="F6" s="15" t="s">
        <v>118</v>
      </c>
      <c r="G6" s="6"/>
      <c r="H6" s="6"/>
      <c r="I6" s="6"/>
      <c r="J6" s="6"/>
      <c r="K6" s="6"/>
      <c r="L6" s="6"/>
      <c r="M6" s="6"/>
      <c r="N6" s="6"/>
      <c r="O6" s="6"/>
      <c r="P6" s="6"/>
      <c r="Q6" s="6"/>
      <c r="R6" s="6"/>
      <c r="S6" s="6"/>
      <c r="T6" s="6"/>
      <c r="U6" s="6"/>
      <c r="V6" s="6"/>
      <c r="W6" s="6"/>
      <c r="X6" s="6"/>
      <c r="Y6" s="6"/>
      <c r="Z6" s="6"/>
    </row>
    <row r="7">
      <c r="A7" s="15"/>
      <c r="B7" s="15"/>
      <c r="C7" s="53"/>
      <c r="D7" s="53"/>
      <c r="E7" s="69"/>
      <c r="F7" s="69"/>
    </row>
    <row r="8">
      <c r="A8" s="15"/>
      <c r="B8" s="15"/>
      <c r="C8" s="53"/>
      <c r="D8" s="53"/>
      <c r="E8" s="69"/>
      <c r="F8" s="69"/>
    </row>
    <row r="9">
      <c r="A9" s="15"/>
      <c r="B9" s="15"/>
      <c r="C9" s="53"/>
      <c r="D9" s="53"/>
      <c r="E9" s="69"/>
      <c r="F9" s="69"/>
    </row>
    <row r="10">
      <c r="A10" s="15"/>
      <c r="B10" s="15"/>
      <c r="C10" s="53"/>
      <c r="D10" s="53"/>
      <c r="E10" s="69"/>
      <c r="F10" s="69"/>
    </row>
    <row r="11">
      <c r="A11" s="15"/>
      <c r="B11" s="15"/>
      <c r="C11" s="53"/>
      <c r="D11" s="53"/>
      <c r="E11" s="69"/>
      <c r="F11" s="69"/>
    </row>
    <row r="12">
      <c r="A12" s="15"/>
      <c r="B12" s="15"/>
      <c r="C12" s="53"/>
      <c r="D12" s="53"/>
      <c r="E12" s="69"/>
      <c r="F12" s="69"/>
    </row>
    <row r="13">
      <c r="A13" s="15"/>
      <c r="B13" s="15"/>
      <c r="C13" s="53"/>
      <c r="D13" s="53"/>
      <c r="E13" s="69"/>
      <c r="F13" s="69"/>
    </row>
    <row r="14">
      <c r="A14" s="15"/>
      <c r="B14" s="15"/>
      <c r="C14" s="53"/>
      <c r="D14" s="53"/>
      <c r="E14" s="69"/>
      <c r="F14" s="69"/>
    </row>
  </sheetData>
  <mergeCells count="1">
    <mergeCell ref="A1:F1"/>
  </mergeCells>
  <hyperlinks>
    <hyperlink r:id="rId1" ref="A3"/>
    <hyperlink r:id="rId2" ref="A4"/>
    <hyperlink r:id="rId3" ref="A6"/>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2" max="2" width="43.14"/>
    <col customWidth="1" min="3" max="3" width="23.43"/>
    <col customWidth="1" min="4" max="4" width="18.71"/>
    <col customWidth="1" min="6" max="6" width="87.71"/>
  </cols>
  <sheetData>
    <row r="1">
      <c r="A1" s="1" t="s">
        <v>119</v>
      </c>
      <c r="B1" s="2"/>
      <c r="C1" s="2"/>
      <c r="D1" s="2"/>
      <c r="E1" s="2"/>
      <c r="F1" s="4"/>
    </row>
    <row r="2" ht="35.25" customHeight="1">
      <c r="A2" s="8" t="s">
        <v>3</v>
      </c>
      <c r="B2" s="8" t="s">
        <v>4</v>
      </c>
      <c r="C2" s="8" t="s">
        <v>5</v>
      </c>
      <c r="D2" s="8" t="s">
        <v>6</v>
      </c>
      <c r="E2" s="8" t="s">
        <v>7</v>
      </c>
      <c r="F2" s="8" t="s">
        <v>8</v>
      </c>
    </row>
    <row r="3">
      <c r="A3" s="10" t="s">
        <v>120</v>
      </c>
      <c r="B3" s="10" t="s">
        <v>121</v>
      </c>
      <c r="C3" s="15" t="s">
        <v>122</v>
      </c>
      <c r="D3" s="15" t="s">
        <v>123</v>
      </c>
      <c r="E3" s="70" t="s">
        <v>124</v>
      </c>
      <c r="F3" s="15" t="s">
        <v>125</v>
      </c>
    </row>
    <row r="4">
      <c r="A4" s="15"/>
      <c r="B4" s="25"/>
      <c r="C4" s="53"/>
      <c r="D4" s="71"/>
      <c r="E4" s="72"/>
      <c r="F4" s="69"/>
    </row>
    <row r="5">
      <c r="A5" s="15"/>
      <c r="B5" s="25"/>
      <c r="C5" s="53"/>
      <c r="D5" s="71"/>
      <c r="E5" s="72"/>
      <c r="F5" s="69"/>
    </row>
    <row r="6">
      <c r="A6" s="15"/>
      <c r="B6" s="53"/>
      <c r="C6" s="53"/>
      <c r="D6" s="53"/>
      <c r="E6" s="72"/>
      <c r="F6" s="69"/>
    </row>
    <row r="7">
      <c r="A7" s="15"/>
      <c r="B7" s="53"/>
      <c r="C7" s="53"/>
      <c r="D7" s="53"/>
      <c r="E7" s="72"/>
      <c r="F7" s="69"/>
    </row>
    <row r="8">
      <c r="A8" s="15"/>
      <c r="B8" s="71"/>
      <c r="C8" s="53"/>
      <c r="D8" s="71"/>
      <c r="E8" s="72"/>
      <c r="F8" s="69"/>
    </row>
    <row r="9">
      <c r="A9" s="15"/>
      <c r="B9" s="71"/>
      <c r="C9" s="53"/>
      <c r="D9" s="71"/>
      <c r="E9" s="72"/>
      <c r="F9" s="69"/>
    </row>
    <row r="10">
      <c r="A10" s="15"/>
      <c r="B10" s="53"/>
      <c r="C10" s="53"/>
      <c r="D10" s="53"/>
      <c r="E10" s="72"/>
      <c r="F10" s="69"/>
    </row>
    <row r="11">
      <c r="A11" s="15"/>
      <c r="B11" s="53"/>
      <c r="C11" s="53"/>
      <c r="D11" s="53"/>
      <c r="E11" s="72"/>
      <c r="F11" s="69"/>
    </row>
    <row r="12">
      <c r="A12" s="15"/>
      <c r="B12" s="53"/>
      <c r="C12" s="53"/>
      <c r="D12" s="53"/>
      <c r="E12" s="72"/>
      <c r="F12" s="69"/>
    </row>
    <row r="13">
      <c r="A13" s="35"/>
      <c r="B13" s="35"/>
      <c r="C13" s="73"/>
      <c r="D13" s="73"/>
    </row>
    <row r="14">
      <c r="A14" s="35"/>
      <c r="B14" s="35"/>
      <c r="C14" s="73"/>
      <c r="D14" s="73"/>
    </row>
    <row r="15">
      <c r="A15" s="35"/>
      <c r="B15" s="35"/>
      <c r="C15" s="73"/>
      <c r="D15" s="73"/>
    </row>
    <row r="16">
      <c r="A16" s="35"/>
      <c r="B16" s="35"/>
      <c r="C16" s="73"/>
      <c r="D16" s="73"/>
    </row>
    <row r="17">
      <c r="A17" s="35"/>
      <c r="B17" s="35"/>
      <c r="C17" s="73"/>
      <c r="D17" s="73"/>
    </row>
  </sheetData>
  <mergeCells count="1">
    <mergeCell ref="A1:F1"/>
  </mergeCells>
  <hyperlinks>
    <hyperlink r:id="rId1" ref="A3"/>
    <hyperlink r:id="rId2" ref="B3"/>
    <hyperlink r:id="rId3" ref="E3"/>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2" max="2" width="43.14"/>
    <col customWidth="1" min="3" max="3" width="23.43"/>
    <col customWidth="1" min="4" max="4" width="20.14"/>
    <col customWidth="1" min="6" max="6" width="81.71"/>
  </cols>
  <sheetData>
    <row r="1">
      <c r="A1" s="3" t="s">
        <v>126</v>
      </c>
      <c r="B1" s="2"/>
      <c r="C1" s="2"/>
      <c r="D1" s="2"/>
      <c r="E1" s="2"/>
      <c r="F1" s="4"/>
    </row>
    <row r="2" ht="35.25" customHeight="1">
      <c r="A2" s="8" t="s">
        <v>3</v>
      </c>
      <c r="B2" s="8" t="s">
        <v>4</v>
      </c>
      <c r="C2" s="8" t="s">
        <v>5</v>
      </c>
      <c r="D2" s="8" t="s">
        <v>6</v>
      </c>
      <c r="E2" s="8" t="s">
        <v>7</v>
      </c>
      <c r="F2" s="8" t="s">
        <v>8</v>
      </c>
    </row>
    <row r="3">
      <c r="A3" s="15" t="s">
        <v>21</v>
      </c>
      <c r="B3" s="74" t="s">
        <v>127</v>
      </c>
      <c r="C3" s="15" t="s">
        <v>24</v>
      </c>
      <c r="D3" s="19" t="s">
        <v>15</v>
      </c>
      <c r="E3" s="75" t="str">
        <f>HYPERLINK("https://github.com/department-of-veterans-affairs/vets.gov-team/issues/18323","#18323")</f>
        <v>#18323</v>
      </c>
      <c r="F3" s="15" t="s">
        <v>128</v>
      </c>
    </row>
    <row r="4">
      <c r="A4" s="15" t="s">
        <v>21</v>
      </c>
      <c r="B4" s="23" t="s">
        <v>129</v>
      </c>
      <c r="C4" s="15" t="s">
        <v>24</v>
      </c>
      <c r="D4" s="19" t="s">
        <v>15</v>
      </c>
      <c r="E4" s="75" t="str">
        <f>HYPERLINK("https://github.com/department-of-veterans-affairs/vets.gov-team/issues/18188","#18188")</f>
        <v>#18188</v>
      </c>
      <c r="F4" s="63" t="s">
        <v>130</v>
      </c>
    </row>
    <row r="5">
      <c r="A5" s="15" t="s">
        <v>12</v>
      </c>
      <c r="B5" s="19" t="s">
        <v>131</v>
      </c>
      <c r="C5" s="15" t="s">
        <v>24</v>
      </c>
      <c r="D5" s="19" t="s">
        <v>15</v>
      </c>
      <c r="E5" s="75" t="str">
        <f>HYPERLINK("https://github.com/department-of-veterans-affairs/vets.gov-team/issues/17955","#17955")</f>
        <v>#17955</v>
      </c>
      <c r="F5" s="15" t="s">
        <v>132</v>
      </c>
    </row>
    <row r="6">
      <c r="A6" s="10" t="s">
        <v>133</v>
      </c>
      <c r="B6" s="23" t="s">
        <v>134</v>
      </c>
      <c r="C6" s="15" t="s">
        <v>135</v>
      </c>
      <c r="D6" s="19" t="s">
        <v>136</v>
      </c>
      <c r="E6" s="75" t="str">
        <f>HYPERLINK("https://github.com/department-of-veterans-affairs/vets.gov-team/issues/19032","#19032")</f>
        <v>#19032</v>
      </c>
      <c r="F6" s="15" t="s">
        <v>137</v>
      </c>
    </row>
    <row r="7">
      <c r="A7" s="10" t="s">
        <v>138</v>
      </c>
      <c r="B7" s="23" t="s">
        <v>139</v>
      </c>
      <c r="C7" s="15" t="s">
        <v>135</v>
      </c>
      <c r="D7" s="19" t="s">
        <v>136</v>
      </c>
      <c r="E7" s="75" t="str">
        <f>HYPERLINK("https://github.com/department-of-veterans-affairs/vets.gov-team/issues/19014","#19014")</f>
        <v>#19014</v>
      </c>
      <c r="F7" s="15" t="s">
        <v>140</v>
      </c>
    </row>
    <row r="8">
      <c r="A8" s="10" t="s">
        <v>141</v>
      </c>
      <c r="B8" s="19" t="s">
        <v>142</v>
      </c>
      <c r="C8" s="15" t="s">
        <v>135</v>
      </c>
      <c r="D8" s="19" t="s">
        <v>136</v>
      </c>
      <c r="E8" s="75" t="str">
        <f>HYPERLINK("https://github.com/department-of-veterans-affairs/vets.gov-team/issues/19012","#19012")</f>
        <v>#19012</v>
      </c>
      <c r="F8" s="15" t="s">
        <v>143</v>
      </c>
    </row>
    <row r="9">
      <c r="A9" s="10" t="s">
        <v>144</v>
      </c>
      <c r="B9" s="19" t="s">
        <v>96</v>
      </c>
      <c r="C9" s="15" t="s">
        <v>135</v>
      </c>
      <c r="D9" s="19" t="s">
        <v>136</v>
      </c>
      <c r="E9" s="75" t="str">
        <f>HYPERLINK("https://github.com/department-of-veterans-affairs/vets.gov-team/issues/18999","#18999")</f>
        <v>#18999</v>
      </c>
      <c r="F9" s="15" t="s">
        <v>145</v>
      </c>
    </row>
    <row r="10">
      <c r="A10" s="10" t="s">
        <v>146</v>
      </c>
      <c r="B10" s="23" t="s">
        <v>147</v>
      </c>
      <c r="C10" s="15" t="s">
        <v>135</v>
      </c>
      <c r="D10" s="19" t="s">
        <v>148</v>
      </c>
      <c r="E10" s="75" t="str">
        <f>HYPERLINK("https://github.com/department-of-veterans-affairs/vets.gov-team/issues/18968","#18968")</f>
        <v>#18968</v>
      </c>
      <c r="F10" s="15" t="s">
        <v>149</v>
      </c>
    </row>
    <row r="11">
      <c r="A11" s="15" t="s">
        <v>150</v>
      </c>
      <c r="B11" s="23" t="s">
        <v>151</v>
      </c>
      <c r="C11" s="15" t="s">
        <v>135</v>
      </c>
      <c r="D11" s="19" t="s">
        <v>148</v>
      </c>
      <c r="E11" s="75" t="str">
        <f>HYPERLINK("https://github.com/department-of-veterans-affairs/vets.gov-team/issues/18940","#18940")</f>
        <v>#18940</v>
      </c>
      <c r="F11" s="15" t="s">
        <v>152</v>
      </c>
    </row>
    <row r="12">
      <c r="A12" s="15" t="s">
        <v>153</v>
      </c>
      <c r="B12" s="23" t="s">
        <v>154</v>
      </c>
      <c r="C12" s="15" t="s">
        <v>135</v>
      </c>
      <c r="D12" s="19" t="s">
        <v>136</v>
      </c>
      <c r="E12" s="75" t="str">
        <f>HYPERLINK("https://github.com/department-of-veterans-affairs/vets.gov-team/issues/18862","#18862")</f>
        <v>#18862</v>
      </c>
      <c r="F12" s="15" t="s">
        <v>155</v>
      </c>
    </row>
    <row r="13">
      <c r="A13" s="10" t="s">
        <v>156</v>
      </c>
      <c r="B13" s="23" t="s">
        <v>157</v>
      </c>
      <c r="C13" s="15" t="s">
        <v>135</v>
      </c>
      <c r="D13" s="19" t="s">
        <v>148</v>
      </c>
      <c r="E13" s="75" t="str">
        <f>HYPERLINK("https://github.com/department-of-veterans-affairs/vets.gov-team/issues/18847","#18847")</f>
        <v>#18847</v>
      </c>
      <c r="F13" s="15" t="s">
        <v>158</v>
      </c>
    </row>
    <row r="14">
      <c r="A14" s="10" t="s">
        <v>159</v>
      </c>
      <c r="B14" s="19" t="s">
        <v>12</v>
      </c>
      <c r="C14" s="15" t="s">
        <v>135</v>
      </c>
      <c r="D14" s="19" t="s">
        <v>160</v>
      </c>
      <c r="E14" s="75" t="str">
        <f>HYPERLINK("https://github.com/department-of-veterans-affairs/vets.gov-team/issues/18844","#18844")</f>
        <v>#18844</v>
      </c>
      <c r="F14" s="15" t="s">
        <v>161</v>
      </c>
    </row>
    <row r="15">
      <c r="A15" s="10" t="s">
        <v>162</v>
      </c>
      <c r="B15" s="19" t="s">
        <v>163</v>
      </c>
      <c r="C15" s="15" t="s">
        <v>135</v>
      </c>
      <c r="D15" s="19" t="s">
        <v>164</v>
      </c>
      <c r="E15" s="75" t="str">
        <f>HYPERLINK("https://github.com/department-of-veterans-affairs/vets.gov-team/issues/18843","#18843")</f>
        <v>#18843</v>
      </c>
      <c r="F15" s="15" t="s">
        <v>165</v>
      </c>
    </row>
    <row r="16">
      <c r="A16" s="15" t="s">
        <v>166</v>
      </c>
      <c r="B16" s="23" t="s">
        <v>167</v>
      </c>
      <c r="C16" s="15" t="s">
        <v>135</v>
      </c>
      <c r="D16" s="19" t="s">
        <v>160</v>
      </c>
      <c r="E16" s="75" t="str">
        <f>HYPERLINK("https://github.com/department-of-veterans-affairs/vets.gov-team/issues/18783","#18783")</f>
        <v>#18783</v>
      </c>
      <c r="F16" s="15" t="s">
        <v>168</v>
      </c>
    </row>
    <row r="17">
      <c r="A17" s="10" t="s">
        <v>169</v>
      </c>
      <c r="B17" s="23" t="s">
        <v>170</v>
      </c>
      <c r="C17" s="15" t="s">
        <v>135</v>
      </c>
      <c r="D17" s="19" t="s">
        <v>136</v>
      </c>
      <c r="E17" s="16" t="str">
        <f>HYPERLINK("https://github.com/department-of-veterans-affairs/vets.gov-team/issues/17958","#17958")</f>
        <v>#17958</v>
      </c>
      <c r="F17" s="15" t="s">
        <v>171</v>
      </c>
    </row>
    <row r="18">
      <c r="A18" s="10" t="s">
        <v>172</v>
      </c>
      <c r="B18" s="23" t="s">
        <v>173</v>
      </c>
      <c r="C18" s="15" t="s">
        <v>135</v>
      </c>
      <c r="D18" s="19" t="s">
        <v>174</v>
      </c>
      <c r="E18" s="16" t="str">
        <f>HYPERLINK("https://github.com/department-of-veterans-affairs/vets.gov-team/issues/17956","#17956")</f>
        <v>#17956</v>
      </c>
      <c r="F18" s="15" t="s">
        <v>175</v>
      </c>
    </row>
    <row r="19">
      <c r="A19" s="10" t="s">
        <v>176</v>
      </c>
      <c r="B19" s="23" t="s">
        <v>177</v>
      </c>
      <c r="C19" s="15" t="s">
        <v>135</v>
      </c>
      <c r="D19" s="19" t="s">
        <v>136</v>
      </c>
      <c r="E19" s="75" t="str">
        <f>HYPERLINK("https://github.com/department-of-veterans-affairs/vets.gov-team/issues/17893","#17893")</f>
        <v>#17893</v>
      </c>
      <c r="F19" s="15" t="s">
        <v>178</v>
      </c>
    </row>
    <row r="20">
      <c r="A20" s="10" t="s">
        <v>179</v>
      </c>
      <c r="B20" s="23" t="s">
        <v>180</v>
      </c>
      <c r="C20" s="15" t="s">
        <v>135</v>
      </c>
      <c r="D20" s="19" t="s">
        <v>136</v>
      </c>
      <c r="E20" s="75" t="str">
        <f>HYPERLINK("https://github.com/department-of-veterans-affairs/vets.gov-team/issues/17892","#17892")</f>
        <v>#17892</v>
      </c>
      <c r="F20" s="15" t="s">
        <v>181</v>
      </c>
    </row>
    <row r="21">
      <c r="A21" s="15"/>
      <c r="B21" s="19"/>
      <c r="C21" s="15"/>
      <c r="D21" s="19"/>
      <c r="E21" s="15"/>
      <c r="F21" s="20"/>
    </row>
    <row r="22">
      <c r="A22" s="15"/>
      <c r="B22" s="19"/>
      <c r="C22" s="15"/>
      <c r="D22" s="19"/>
      <c r="E22" s="15"/>
      <c r="F22" s="20"/>
    </row>
    <row r="23">
      <c r="A23" s="15"/>
      <c r="B23" s="19"/>
      <c r="C23" s="15"/>
      <c r="D23" s="19"/>
      <c r="E23" s="15"/>
      <c r="F23" s="20"/>
    </row>
    <row r="24">
      <c r="A24" s="15"/>
      <c r="B24" s="19"/>
      <c r="C24" s="15"/>
      <c r="D24" s="19"/>
      <c r="E24" s="15"/>
      <c r="F24" s="15"/>
    </row>
    <row r="25">
      <c r="A25" s="15"/>
      <c r="B25" s="19"/>
      <c r="C25" s="15"/>
      <c r="D25" s="19"/>
      <c r="E25" s="72"/>
      <c r="F25" s="20"/>
    </row>
    <row r="26">
      <c r="A26" s="15"/>
      <c r="B26" s="19"/>
      <c r="C26" s="15"/>
      <c r="D26" s="15"/>
      <c r="E26" s="72"/>
      <c r="F26" s="20"/>
    </row>
    <row r="27">
      <c r="A27" s="15"/>
      <c r="B27" s="19"/>
      <c r="C27" s="15"/>
      <c r="D27" s="15"/>
      <c r="E27" s="72"/>
      <c r="F27" s="15"/>
    </row>
    <row r="28">
      <c r="A28" s="15"/>
      <c r="B28" s="19"/>
      <c r="C28" s="15"/>
      <c r="D28" s="15"/>
      <c r="E28" s="72"/>
      <c r="F28" s="20"/>
    </row>
    <row r="29">
      <c r="A29" s="15"/>
      <c r="B29" s="19"/>
      <c r="C29" s="15"/>
      <c r="D29" s="15"/>
      <c r="E29" s="72"/>
      <c r="F29" s="20"/>
    </row>
    <row r="30">
      <c r="A30" s="15"/>
      <c r="B30" s="19"/>
      <c r="C30" s="15"/>
      <c r="D30" s="25"/>
      <c r="E30" s="72"/>
      <c r="F30" s="20"/>
    </row>
    <row r="31">
      <c r="A31" s="15"/>
      <c r="B31" s="19"/>
      <c r="C31" s="15"/>
      <c r="D31" s="25"/>
      <c r="E31" s="72"/>
      <c r="F31" s="20"/>
    </row>
    <row r="32">
      <c r="A32" s="15"/>
      <c r="B32" s="19"/>
      <c r="C32" s="25"/>
      <c r="D32" s="25"/>
      <c r="E32" s="72"/>
      <c r="F32" s="20"/>
    </row>
    <row r="33">
      <c r="A33" s="15"/>
      <c r="B33" s="19"/>
      <c r="C33" s="25"/>
      <c r="D33" s="25"/>
      <c r="E33" s="72"/>
      <c r="F33" s="20"/>
    </row>
    <row r="34">
      <c r="A34" s="15"/>
      <c r="B34" s="19"/>
      <c r="C34" s="15"/>
      <c r="D34" s="15"/>
      <c r="E34" s="72"/>
      <c r="F34" s="20"/>
    </row>
    <row r="35">
      <c r="A35" s="15"/>
      <c r="B35" s="19"/>
      <c r="C35" s="15"/>
      <c r="D35" s="15"/>
      <c r="E35" s="72"/>
      <c r="F35" s="15"/>
    </row>
    <row r="36">
      <c r="A36" s="15"/>
      <c r="B36" s="15"/>
      <c r="C36" s="15"/>
      <c r="D36" s="25"/>
      <c r="E36" s="72"/>
      <c r="F36" s="20"/>
    </row>
    <row r="37">
      <c r="A37" s="15"/>
      <c r="B37" s="15"/>
      <c r="C37" s="15"/>
      <c r="D37" s="25"/>
      <c r="E37" s="72"/>
      <c r="F37" s="20"/>
    </row>
    <row r="38">
      <c r="A38" s="15"/>
      <c r="B38" s="15"/>
      <c r="C38" s="15"/>
      <c r="D38" s="15"/>
      <c r="E38" s="72"/>
      <c r="F38" s="20"/>
    </row>
    <row r="39">
      <c r="A39" s="15"/>
      <c r="B39" s="15"/>
      <c r="C39" s="15"/>
      <c r="D39" s="15"/>
      <c r="E39" s="72"/>
      <c r="F39" s="20"/>
    </row>
    <row r="40">
      <c r="A40" s="15"/>
      <c r="B40" s="25"/>
      <c r="C40" s="15"/>
      <c r="D40" s="25"/>
      <c r="E40" s="72"/>
      <c r="F40" s="20"/>
    </row>
    <row r="41">
      <c r="A41" s="15"/>
      <c r="B41" s="25"/>
      <c r="C41" s="15"/>
      <c r="D41" s="25"/>
      <c r="E41" s="72"/>
      <c r="F41" s="20"/>
    </row>
    <row r="42">
      <c r="A42" s="15"/>
      <c r="B42" s="25"/>
      <c r="C42" s="15"/>
      <c r="D42" s="25"/>
      <c r="E42" s="72"/>
      <c r="F42" s="20"/>
    </row>
    <row r="43">
      <c r="A43" s="15"/>
      <c r="B43" s="25"/>
      <c r="C43" s="15"/>
      <c r="D43" s="25"/>
      <c r="E43" s="72"/>
      <c r="F43" s="20"/>
    </row>
    <row r="44">
      <c r="A44" s="15"/>
      <c r="B44" s="15"/>
      <c r="C44" s="15"/>
      <c r="D44" s="15"/>
      <c r="E44" s="72"/>
      <c r="F44" s="20"/>
    </row>
    <row r="45">
      <c r="A45" s="15"/>
      <c r="B45" s="15"/>
      <c r="C45" s="15"/>
      <c r="D45" s="15"/>
      <c r="E45" s="72"/>
      <c r="F45" s="20"/>
    </row>
    <row r="46">
      <c r="A46" s="15"/>
      <c r="B46" s="15"/>
      <c r="C46" s="15"/>
      <c r="D46" s="15"/>
      <c r="E46" s="72"/>
      <c r="F46" s="20"/>
    </row>
  </sheetData>
  <mergeCells count="1">
    <mergeCell ref="A1:F1"/>
  </mergeCells>
  <hyperlinks>
    <hyperlink r:id="rId1" ref="B3"/>
    <hyperlink r:id="rId2" ref="B4"/>
    <hyperlink r:id="rId3" ref="A6"/>
    <hyperlink r:id="rId4" ref="B6"/>
    <hyperlink r:id="rId5" ref="A7"/>
    <hyperlink r:id="rId6" ref="B7"/>
    <hyperlink r:id="rId7" ref="A8"/>
    <hyperlink r:id="rId8" ref="A9"/>
    <hyperlink r:id="rId9" ref="A10"/>
    <hyperlink r:id="rId10" ref="B10"/>
    <hyperlink r:id="rId11" ref="B11"/>
    <hyperlink r:id="rId12" ref="B12"/>
    <hyperlink r:id="rId13" ref="A13"/>
    <hyperlink r:id="rId14" ref="B13"/>
    <hyperlink r:id="rId15" ref="A14"/>
    <hyperlink r:id="rId16" ref="A15"/>
    <hyperlink r:id="rId17" ref="B16"/>
    <hyperlink r:id="rId18" ref="A17"/>
    <hyperlink r:id="rId19" ref="B17"/>
    <hyperlink r:id="rId20" ref="A18"/>
    <hyperlink r:id="rId21" ref="B18"/>
    <hyperlink r:id="rId22" ref="A19"/>
    <hyperlink r:id="rId23" ref="B19"/>
    <hyperlink r:id="rId24" ref="A20"/>
    <hyperlink r:id="rId25" ref="B20"/>
  </hyperlinks>
  <drawing r:id="rId2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2" max="2" width="43.14"/>
    <col customWidth="1" min="3" max="3" width="23.43"/>
    <col customWidth="1" min="4" max="4" width="22.57"/>
    <col customWidth="1" min="6" max="6" width="44.57"/>
  </cols>
  <sheetData>
    <row r="1">
      <c r="A1" s="1" t="s">
        <v>182</v>
      </c>
      <c r="B1" s="2"/>
      <c r="C1" s="2"/>
      <c r="D1" s="2"/>
      <c r="E1" s="2"/>
      <c r="F1" s="4"/>
    </row>
    <row r="2" ht="35.25" customHeight="1">
      <c r="A2" s="9" t="s">
        <v>3</v>
      </c>
      <c r="B2" s="9" t="s">
        <v>4</v>
      </c>
      <c r="C2" s="9" t="s">
        <v>5</v>
      </c>
      <c r="D2" s="9" t="s">
        <v>6</v>
      </c>
      <c r="E2" s="9" t="s">
        <v>7</v>
      </c>
      <c r="F2" s="9" t="s">
        <v>8</v>
      </c>
    </row>
    <row r="3">
      <c r="A3" s="12" t="s">
        <v>21</v>
      </c>
      <c r="B3" s="10" t="s">
        <v>183</v>
      </c>
      <c r="C3" s="14" t="s">
        <v>184</v>
      </c>
      <c r="D3" s="14" t="s">
        <v>15</v>
      </c>
      <c r="E3" s="76" t="str">
        <f>HYPERLINK("https://github.com/department-of-veterans-affairs/vets.gov-team/issues/18232","#18232")</f>
        <v>#18232</v>
      </c>
      <c r="F3" s="15" t="s">
        <v>185</v>
      </c>
    </row>
    <row r="4">
      <c r="A4" s="12" t="s">
        <v>186</v>
      </c>
      <c r="B4" s="12" t="s">
        <v>12</v>
      </c>
      <c r="C4" s="14" t="s">
        <v>187</v>
      </c>
      <c r="D4" s="14" t="s">
        <v>97</v>
      </c>
      <c r="E4" s="76" t="str">
        <f>HYPERLINK("https://github.com/department-of-veterans-affairs/vets.gov-team/issues/18129","#18129")</f>
        <v>#18129</v>
      </c>
      <c r="F4" s="15" t="s">
        <v>188</v>
      </c>
    </row>
    <row r="5">
      <c r="A5" s="42" t="s">
        <v>189</v>
      </c>
      <c r="B5" s="12" t="s">
        <v>12</v>
      </c>
      <c r="C5" s="12" t="s">
        <v>190</v>
      </c>
      <c r="D5" s="12" t="s">
        <v>191</v>
      </c>
      <c r="E5" s="76" t="str">
        <f>HYPERLINK("https://github.com/department-of-veterans-affairs/vets.gov-team/issues/18128","#18128")</f>
        <v>#18128</v>
      </c>
      <c r="F5" s="15" t="s">
        <v>192</v>
      </c>
    </row>
    <row r="6">
      <c r="A6" s="42" t="s">
        <v>193</v>
      </c>
      <c r="B6" s="10" t="s">
        <v>194</v>
      </c>
      <c r="C6" s="12" t="s">
        <v>190</v>
      </c>
      <c r="D6" s="12" t="s">
        <v>97</v>
      </c>
      <c r="E6" s="65" t="str">
        <f>HYPERLINK("https://github.com/department-of-veterans-affairs/vets.gov-team/issues/17865","#17865")</f>
        <v>#17865</v>
      </c>
      <c r="F6" s="15" t="s">
        <v>195</v>
      </c>
      <c r="G6" s="6"/>
      <c r="H6" s="6"/>
      <c r="I6" s="6"/>
      <c r="J6" s="6"/>
      <c r="K6" s="6"/>
      <c r="L6" s="6"/>
      <c r="M6" s="6"/>
      <c r="N6" s="6"/>
      <c r="O6" s="6"/>
      <c r="P6" s="6"/>
      <c r="Q6" s="6"/>
      <c r="R6" s="6"/>
      <c r="S6" s="6"/>
      <c r="T6" s="6"/>
      <c r="U6" s="6"/>
      <c r="V6" s="6"/>
      <c r="W6" s="6"/>
      <c r="X6" s="6"/>
      <c r="Y6" s="6"/>
      <c r="Z6" s="6"/>
    </row>
    <row r="7">
      <c r="A7" s="12" t="s">
        <v>21</v>
      </c>
      <c r="B7" s="42" t="s">
        <v>196</v>
      </c>
      <c r="C7" s="14" t="s">
        <v>197</v>
      </c>
      <c r="D7" s="14" t="s">
        <v>15</v>
      </c>
      <c r="E7" s="16" t="str">
        <f>HYPERLINK("https://github.com/department-of-veterans-affairs/vets.gov-team/issues/18353","#18353")</f>
        <v>#18353</v>
      </c>
      <c r="F7" s="35" t="s">
        <v>198</v>
      </c>
    </row>
    <row r="8">
      <c r="A8" s="12"/>
      <c r="B8" s="12"/>
      <c r="C8" s="14"/>
      <c r="D8" s="14"/>
      <c r="E8" s="77"/>
      <c r="F8" s="6"/>
    </row>
    <row r="9">
      <c r="A9" s="12"/>
      <c r="B9" s="12"/>
      <c r="C9" s="14"/>
      <c r="D9" s="14"/>
      <c r="E9" s="77"/>
      <c r="F9" s="78"/>
    </row>
    <row r="10">
      <c r="A10" s="12"/>
      <c r="B10" s="12"/>
      <c r="C10" s="14"/>
      <c r="D10" s="14"/>
      <c r="E10" s="77"/>
      <c r="F10" s="6"/>
    </row>
    <row r="11">
      <c r="A11" s="12"/>
      <c r="B11" s="12"/>
      <c r="C11" s="14"/>
      <c r="D11" s="14"/>
      <c r="E11" s="77"/>
      <c r="F11" s="78" t="s">
        <v>199</v>
      </c>
    </row>
    <row r="12">
      <c r="A12" s="12"/>
      <c r="B12" s="12"/>
      <c r="C12" s="14"/>
      <c r="D12" s="14"/>
      <c r="E12" s="77"/>
      <c r="F12" s="69"/>
    </row>
    <row r="13">
      <c r="A13" s="12"/>
      <c r="B13" s="12"/>
      <c r="C13" s="14"/>
      <c r="D13" s="14"/>
      <c r="E13" s="77"/>
      <c r="F13" s="69"/>
    </row>
    <row r="14">
      <c r="A14" s="12"/>
      <c r="B14" s="12"/>
      <c r="C14" s="14"/>
      <c r="D14" s="14"/>
      <c r="E14" s="77"/>
      <c r="F14" s="69"/>
    </row>
    <row r="15">
      <c r="A15" s="35"/>
      <c r="B15" s="35"/>
      <c r="C15" s="73"/>
      <c r="D15" s="73"/>
    </row>
    <row r="16">
      <c r="A16" s="35"/>
      <c r="B16" s="35"/>
      <c r="C16" s="73"/>
      <c r="D16" s="73"/>
    </row>
    <row r="17">
      <c r="A17" s="35"/>
      <c r="B17" s="35"/>
      <c r="C17" s="73"/>
      <c r="D17" s="73"/>
    </row>
  </sheetData>
  <mergeCells count="1">
    <mergeCell ref="A1:F1"/>
  </mergeCells>
  <hyperlinks>
    <hyperlink r:id="rId1" ref="B3"/>
    <hyperlink r:id="rId2" ref="A5"/>
    <hyperlink r:id="rId3" ref="A6"/>
    <hyperlink r:id="rId4" ref="B6"/>
    <hyperlink r:id="rId5" ref="B7"/>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2" max="2" width="43.14"/>
    <col customWidth="1" min="3" max="3" width="23.43"/>
    <col customWidth="1" min="4" max="4" width="18.43"/>
    <col customWidth="1" min="6" max="6" width="88.71"/>
  </cols>
  <sheetData>
    <row r="1">
      <c r="A1" s="1" t="s">
        <v>200</v>
      </c>
      <c r="B1" s="2"/>
      <c r="C1" s="2"/>
      <c r="D1" s="2"/>
      <c r="E1" s="2"/>
      <c r="F1" s="4"/>
    </row>
    <row r="2" ht="35.25" customHeight="1">
      <c r="A2" s="9" t="s">
        <v>3</v>
      </c>
      <c r="B2" s="9" t="s">
        <v>4</v>
      </c>
      <c r="C2" s="9" t="s">
        <v>5</v>
      </c>
      <c r="D2" s="9" t="s">
        <v>6</v>
      </c>
      <c r="E2" s="9" t="s">
        <v>7</v>
      </c>
      <c r="F2" s="9" t="s">
        <v>8</v>
      </c>
    </row>
    <row r="3">
      <c r="A3" s="12" t="s">
        <v>12</v>
      </c>
      <c r="B3" s="13" t="s">
        <v>12</v>
      </c>
      <c r="C3" s="13" t="s">
        <v>201</v>
      </c>
      <c r="D3" s="13" t="s">
        <v>15</v>
      </c>
      <c r="E3" s="79" t="str">
        <f>HYPERLINK("https://github.com/department-of-veterans-affairs/vets.gov-team/issues/18851","#18851")</f>
        <v>#18851</v>
      </c>
      <c r="F3" s="19" t="s">
        <v>202</v>
      </c>
    </row>
    <row r="4">
      <c r="A4" s="12" t="s">
        <v>21</v>
      </c>
      <c r="B4" s="10" t="s">
        <v>203</v>
      </c>
      <c r="C4" s="12" t="s">
        <v>201</v>
      </c>
      <c r="D4" s="12" t="s">
        <v>15</v>
      </c>
      <c r="E4" s="75" t="str">
        <f>HYPERLINK("https://github.com/department-of-veterans-affairs/vets.gov-team/issues/18849","#18849")</f>
        <v>#18849</v>
      </c>
      <c r="F4" s="15" t="s">
        <v>204</v>
      </c>
    </row>
    <row r="5">
      <c r="A5" s="12" t="s">
        <v>21</v>
      </c>
      <c r="B5" s="10" t="s">
        <v>203</v>
      </c>
      <c r="C5" s="12" t="s">
        <v>201</v>
      </c>
      <c r="D5" s="12" t="s">
        <v>15</v>
      </c>
      <c r="E5" s="75" t="str">
        <f>HYPERLINK("https://github.com/department-of-veterans-affairs/vets.gov-team/issues/18848","#18848")</f>
        <v>#18848</v>
      </c>
      <c r="F5" s="15" t="s">
        <v>205</v>
      </c>
    </row>
    <row r="6">
      <c r="A6" s="12" t="s">
        <v>206</v>
      </c>
      <c r="B6" s="12" t="s">
        <v>207</v>
      </c>
      <c r="C6" s="12" t="s">
        <v>208</v>
      </c>
      <c r="D6" s="13" t="s">
        <v>209</v>
      </c>
      <c r="E6" s="75" t="str">
        <f>HYPERLINK("https://github.com/department-of-veterans-affairs/vets.gov-team/issues/18325","#18325")</f>
        <v>#18325</v>
      </c>
      <c r="F6" s="15" t="s">
        <v>210</v>
      </c>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sheetData>
  <mergeCells count="1">
    <mergeCell ref="A1:F1"/>
  </mergeCells>
  <hyperlinks>
    <hyperlink r:id="rId1" ref="B4"/>
    <hyperlink r:id="rId2" ref="B5"/>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2" max="2" width="43.14"/>
    <col customWidth="1" min="3" max="3" width="23.43"/>
    <col customWidth="1" min="4" max="4" width="23.86"/>
    <col customWidth="1" min="6" max="6" width="29.43"/>
  </cols>
  <sheetData>
    <row r="1">
      <c r="A1" s="1" t="s">
        <v>211</v>
      </c>
      <c r="B1" s="2"/>
      <c r="C1" s="2"/>
      <c r="D1" s="2"/>
      <c r="E1" s="2"/>
      <c r="F1" s="4"/>
    </row>
    <row r="2" ht="35.25" customHeight="1">
      <c r="A2" s="80" t="s">
        <v>3</v>
      </c>
      <c r="B2" s="80" t="s">
        <v>4</v>
      </c>
      <c r="C2" s="8" t="s">
        <v>212</v>
      </c>
      <c r="D2" s="80" t="s">
        <v>213</v>
      </c>
      <c r="E2" s="8" t="s">
        <v>7</v>
      </c>
      <c r="F2" s="8" t="s">
        <v>214</v>
      </c>
    </row>
    <row r="3">
      <c r="A3" s="10" t="s">
        <v>215</v>
      </c>
      <c r="B3" s="10" t="s">
        <v>216</v>
      </c>
      <c r="C3" s="53" t="s">
        <v>217</v>
      </c>
      <c r="D3" s="53"/>
      <c r="E3" s="81" t="str">
        <f t="shared" ref="E3:E4" si="1">HYPERLINK("https://github.com/department-of-veterans-affairs/vets.gov-team/issues/18622","#18622")</f>
        <v>#18622</v>
      </c>
      <c r="F3" s="15"/>
    </row>
    <row r="4">
      <c r="A4" s="10" t="s">
        <v>218</v>
      </c>
      <c r="B4" s="10" t="s">
        <v>219</v>
      </c>
      <c r="C4" s="15" t="s">
        <v>220</v>
      </c>
      <c r="D4" s="15" t="s">
        <v>220</v>
      </c>
      <c r="E4" s="81" t="str">
        <f t="shared" si="1"/>
        <v>#18622</v>
      </c>
      <c r="F4" s="15" t="s">
        <v>221</v>
      </c>
    </row>
    <row r="5">
      <c r="A5" s="35"/>
      <c r="B5" s="35"/>
      <c r="C5" s="73"/>
      <c r="D5" s="73"/>
      <c r="E5" s="82"/>
    </row>
    <row r="6">
      <c r="A6" s="35"/>
      <c r="B6" s="35"/>
      <c r="C6" s="73"/>
      <c r="D6" s="73"/>
      <c r="E6" s="82"/>
    </row>
    <row r="7">
      <c r="A7" s="35"/>
      <c r="B7" s="83"/>
      <c r="C7" s="73"/>
      <c r="D7" s="84"/>
      <c r="E7" s="82"/>
      <c r="F7" s="35"/>
    </row>
    <row r="8">
      <c r="A8" s="35"/>
      <c r="B8" s="83"/>
      <c r="C8" s="73"/>
      <c r="D8" s="84"/>
      <c r="E8" s="82"/>
    </row>
    <row r="9">
      <c r="A9" s="35"/>
      <c r="B9" s="83"/>
      <c r="C9" s="73"/>
      <c r="D9" s="84"/>
      <c r="E9" s="82"/>
    </row>
    <row r="10">
      <c r="A10" s="35"/>
      <c r="B10" s="83"/>
      <c r="C10" s="73"/>
      <c r="D10" s="84"/>
      <c r="E10" s="82"/>
    </row>
    <row r="11">
      <c r="A11" s="35"/>
      <c r="B11" s="35"/>
      <c r="C11" s="73"/>
      <c r="D11" s="73"/>
      <c r="E11" s="82"/>
      <c r="F11" s="35"/>
    </row>
    <row r="12">
      <c r="A12" s="35"/>
      <c r="B12" s="35"/>
      <c r="C12" s="73"/>
      <c r="D12" s="73"/>
    </row>
    <row r="13">
      <c r="A13" s="35"/>
      <c r="B13" s="35"/>
      <c r="C13" s="73"/>
      <c r="D13" s="73"/>
    </row>
    <row r="14">
      <c r="A14" s="35"/>
      <c r="B14" s="35"/>
      <c r="C14" s="73"/>
      <c r="D14" s="73"/>
    </row>
    <row r="15">
      <c r="A15" s="35"/>
      <c r="B15" s="35"/>
      <c r="C15" s="73"/>
      <c r="D15" s="73"/>
    </row>
    <row r="16">
      <c r="A16" s="35"/>
      <c r="B16" s="35"/>
      <c r="C16" s="73"/>
      <c r="D16" s="73"/>
    </row>
    <row r="17">
      <c r="A17" s="35"/>
      <c r="B17" s="35"/>
      <c r="C17" s="73"/>
      <c r="D17" s="73"/>
    </row>
  </sheetData>
  <mergeCells count="1">
    <mergeCell ref="A1:F1"/>
  </mergeCells>
  <hyperlinks>
    <hyperlink r:id="rId1" ref="A3"/>
    <hyperlink r:id="rId2" ref="B3"/>
    <hyperlink r:id="rId3" ref="A4"/>
    <hyperlink r:id="rId4" ref="B4"/>
  </hyperlinks>
  <drawing r:id="rId5"/>
</worksheet>
</file>