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watanabe/Desktop/T1DREU2020/2020REU_final_files/Subteam1-MCMC&amp;PSO/T1D/Data_cleaning/Lietal_data/Averaged_acute/"/>
    </mc:Choice>
  </mc:AlternateContent>
  <xr:revisionPtr revIDLastSave="0" documentId="13_ncr:1_{C0C34F97-E4B5-944D-B9A6-F7B4EA11EE1F}" xr6:coauthVersionLast="45" xr6:coauthVersionMax="45" xr10:uidLastSave="{00000000-0000-0000-0000-000000000000}"/>
  <bookViews>
    <workbookView xWindow="0" yWindow="460" windowWidth="28800" windowHeight="17540" xr2:uid="{A5FCB848-C537-644C-8936-EA3BE24B25A8}"/>
  </bookViews>
  <sheets>
    <sheet name="absTime_alignment" sheetId="1" r:id="rId1"/>
    <sheet name="pivot_alignmen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5" l="1"/>
  <c r="S20" i="5"/>
  <c r="T18" i="5"/>
  <c r="S18" i="5"/>
  <c r="T16" i="5"/>
  <c r="S16" i="5"/>
  <c r="T14" i="5"/>
  <c r="S14" i="5"/>
  <c r="T12" i="5"/>
  <c r="S12" i="5"/>
  <c r="T11" i="5"/>
  <c r="S11" i="5"/>
  <c r="T10" i="5"/>
  <c r="S10" i="5"/>
  <c r="T8" i="5"/>
  <c r="S8" i="5"/>
  <c r="T6" i="5"/>
  <c r="S6" i="5"/>
  <c r="T4" i="5"/>
  <c r="S4" i="5"/>
  <c r="T2" i="5"/>
  <c r="S2" i="5"/>
  <c r="B30" i="1" l="1"/>
  <c r="B28" i="1"/>
  <c r="B26" i="1"/>
  <c r="B24" i="1"/>
  <c r="B22" i="1"/>
  <c r="B20" i="1"/>
  <c r="B19" i="1"/>
  <c r="B18" i="1"/>
  <c r="B17" i="1"/>
  <c r="B16" i="1"/>
  <c r="B14" i="1"/>
  <c r="B12" i="1"/>
  <c r="B10" i="1"/>
  <c r="B8" i="1"/>
</calcChain>
</file>

<file path=xl/sharedStrings.xml><?xml version="1.0" encoding="utf-8"?>
<sst xmlns="http://schemas.openxmlformats.org/spreadsheetml/2006/main" count="45" uniqueCount="27">
  <si>
    <t>T1</t>
  </si>
  <si>
    <t>M1</t>
  </si>
  <si>
    <t>T2</t>
  </si>
  <si>
    <t>M2</t>
  </si>
  <si>
    <t>T3</t>
  </si>
  <si>
    <t>M3</t>
  </si>
  <si>
    <t>T4</t>
  </si>
  <si>
    <t>M4</t>
  </si>
  <si>
    <t>T5</t>
  </si>
  <si>
    <t>M5</t>
  </si>
  <si>
    <t>T6</t>
  </si>
  <si>
    <t>M6</t>
  </si>
  <si>
    <t>T7</t>
  </si>
  <si>
    <t>M7</t>
  </si>
  <si>
    <t>T8</t>
  </si>
  <si>
    <t>M8</t>
  </si>
  <si>
    <t>T9</t>
  </si>
  <si>
    <t>M9</t>
  </si>
  <si>
    <t>T10</t>
  </si>
  <si>
    <t>M10</t>
  </si>
  <si>
    <t>T11</t>
  </si>
  <si>
    <t>M11</t>
  </si>
  <si>
    <t>T_abs</t>
  </si>
  <si>
    <t>M_avg</t>
  </si>
  <si>
    <t>mean</t>
  </si>
  <si>
    <t>time</t>
  </si>
  <si>
    <t>Mouse measurements aligned to universal time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</si>
</sst>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5" xfId="0" applyFont="1" applyBorder="1"/>
    <xf numFmtId="0" fontId="3" fillId="0" borderId="0" xfId="0" applyFont="1"/>
    <xf numFmtId="0" fontId="4" fillId="0" borderId="0" xfId="0" applyFont="1"/>
    <xf numFmtId="0" fontId="3" fillId="0" borderId="4" xfId="0" applyFont="1" applyBorder="1"/>
    <xf numFmtId="0" fontId="4" fillId="2" borderId="0" xfId="0" applyFont="1" applyFill="1"/>
    <xf numFmtId="0" fontId="2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470B-2C6E-3C43-AF49-465B7B949186}">
  <dimension ref="A1:AA31"/>
  <sheetViews>
    <sheetView tabSelected="1" workbookViewId="0">
      <selection activeCell="E34" sqref="E34"/>
    </sheetView>
  </sheetViews>
  <sheetFormatPr baseColWidth="10" defaultRowHeight="16" x14ac:dyDescent="0.2"/>
  <sheetData>
    <row r="1" spans="1:27" x14ac:dyDescent="0.2">
      <c r="A1" t="s">
        <v>22</v>
      </c>
      <c r="B1" t="s">
        <v>23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AA1" t="s">
        <v>26</v>
      </c>
    </row>
    <row r="2" spans="1:27" x14ac:dyDescent="0.2">
      <c r="A2">
        <v>39</v>
      </c>
      <c r="C2" s="1">
        <v>38.994999999999997</v>
      </c>
      <c r="D2" s="1">
        <v>266.83</v>
      </c>
      <c r="K2" s="1"/>
      <c r="L2" s="1"/>
    </row>
    <row r="3" spans="1:27" x14ac:dyDescent="0.2">
      <c r="A3">
        <v>38</v>
      </c>
      <c r="C3" s="1"/>
      <c r="D3" s="1"/>
      <c r="K3" s="1"/>
      <c r="L3" s="1"/>
    </row>
    <row r="4" spans="1:27" x14ac:dyDescent="0.2">
      <c r="A4">
        <v>37</v>
      </c>
      <c r="B4">
        <v>588.91999999999996</v>
      </c>
      <c r="C4" s="1">
        <v>37.058999999999997</v>
      </c>
      <c r="D4" s="1">
        <v>253.9</v>
      </c>
      <c r="E4">
        <v>36.932000000000002</v>
      </c>
      <c r="F4">
        <v>588.91999999999996</v>
      </c>
      <c r="K4" s="1"/>
      <c r="L4" s="1"/>
    </row>
    <row r="5" spans="1:27" x14ac:dyDescent="0.2">
      <c r="A5">
        <v>36</v>
      </c>
      <c r="C5" s="1"/>
      <c r="D5" s="1"/>
      <c r="K5" s="1"/>
      <c r="L5" s="1"/>
    </row>
    <row r="6" spans="1:27" x14ac:dyDescent="0.2">
      <c r="A6">
        <v>35</v>
      </c>
      <c r="B6">
        <v>518.39</v>
      </c>
      <c r="C6" s="1">
        <v>35.024999999999999</v>
      </c>
      <c r="D6" s="1">
        <v>249.2</v>
      </c>
      <c r="E6">
        <v>35.003999999999998</v>
      </c>
      <c r="F6">
        <v>518.39</v>
      </c>
      <c r="K6" s="1"/>
      <c r="L6" s="1"/>
    </row>
    <row r="7" spans="1:27" x14ac:dyDescent="0.2">
      <c r="A7">
        <v>34</v>
      </c>
      <c r="C7" s="1"/>
      <c r="D7" s="1"/>
      <c r="K7" s="1"/>
      <c r="L7" s="1"/>
    </row>
    <row r="8" spans="1:27" x14ac:dyDescent="0.2">
      <c r="A8">
        <v>33</v>
      </c>
      <c r="B8">
        <f>(F8+H8+J8)/3</f>
        <v>389.08666666666664</v>
      </c>
      <c r="C8" s="1">
        <v>33.091999999999999</v>
      </c>
      <c r="D8" s="1">
        <v>220.99</v>
      </c>
      <c r="E8">
        <v>33.012999999999998</v>
      </c>
      <c r="F8">
        <v>206.3</v>
      </c>
      <c r="G8">
        <v>33.027999999999999</v>
      </c>
      <c r="H8">
        <v>449.62</v>
      </c>
      <c r="I8">
        <v>33.018999999999998</v>
      </c>
      <c r="J8">
        <v>511.34</v>
      </c>
      <c r="K8" s="1">
        <v>33.012</v>
      </c>
      <c r="L8" s="1">
        <v>565.99</v>
      </c>
    </row>
    <row r="9" spans="1:27" x14ac:dyDescent="0.2">
      <c r="A9">
        <v>32</v>
      </c>
      <c r="C9" s="1"/>
      <c r="D9" s="1"/>
      <c r="K9" s="1"/>
      <c r="L9" s="1"/>
    </row>
    <row r="10" spans="1:27" x14ac:dyDescent="0.2">
      <c r="A10">
        <v>31</v>
      </c>
      <c r="B10">
        <f>(F10+H10+J10)/3</f>
        <v>380.85666666666663</v>
      </c>
      <c r="C10" s="1">
        <v>31.023</v>
      </c>
      <c r="D10" s="1">
        <v>235.1</v>
      </c>
      <c r="E10">
        <v>31.018999999999998</v>
      </c>
      <c r="F10">
        <v>260.95999999999998</v>
      </c>
      <c r="G10">
        <v>31.04</v>
      </c>
      <c r="H10">
        <v>461.96</v>
      </c>
      <c r="I10">
        <v>30.997</v>
      </c>
      <c r="J10">
        <v>419.65</v>
      </c>
      <c r="K10" s="1">
        <v>31.093</v>
      </c>
      <c r="L10" s="1">
        <v>428.46</v>
      </c>
    </row>
    <row r="11" spans="1:27" x14ac:dyDescent="0.2">
      <c r="A11">
        <v>30</v>
      </c>
      <c r="C11" s="1"/>
      <c r="D11" s="1"/>
      <c r="K11" s="1"/>
      <c r="L11" s="1"/>
    </row>
    <row r="12" spans="1:27" x14ac:dyDescent="0.2">
      <c r="A12">
        <v>29</v>
      </c>
      <c r="B12">
        <f>(H12+J12)/2</f>
        <v>420.53</v>
      </c>
      <c r="C12" s="1">
        <v>28.992000000000001</v>
      </c>
      <c r="D12" s="1">
        <v>205.71</v>
      </c>
      <c r="G12">
        <v>28.911000000000001</v>
      </c>
      <c r="H12">
        <v>444.33</v>
      </c>
      <c r="I12">
        <v>28.966000000000001</v>
      </c>
      <c r="J12">
        <v>396.73</v>
      </c>
      <c r="K12" s="1">
        <v>28.916</v>
      </c>
      <c r="L12" s="1">
        <v>407.3</v>
      </c>
      <c r="M12">
        <v>29.044</v>
      </c>
      <c r="N12">
        <v>530.73</v>
      </c>
      <c r="O12">
        <v>28.998000000000001</v>
      </c>
      <c r="P12">
        <v>511.34</v>
      </c>
    </row>
    <row r="13" spans="1:27" x14ac:dyDescent="0.2">
      <c r="A13">
        <v>28</v>
      </c>
      <c r="C13" s="1"/>
      <c r="D13" s="1"/>
      <c r="K13" s="1"/>
      <c r="L13" s="1"/>
    </row>
    <row r="14" spans="1:27" x14ac:dyDescent="0.2">
      <c r="A14">
        <v>27</v>
      </c>
      <c r="B14">
        <f>(F14+H14+J14+N14+P14+R14+T14)/7</f>
        <v>375.31428571428569</v>
      </c>
      <c r="C14" s="1">
        <v>27.024999999999999</v>
      </c>
      <c r="D14" s="1">
        <v>183.38</v>
      </c>
      <c r="E14">
        <v>27.103999999999999</v>
      </c>
      <c r="F14">
        <v>195.72</v>
      </c>
      <c r="G14">
        <v>27.053000000000001</v>
      </c>
      <c r="H14">
        <v>220.4</v>
      </c>
      <c r="I14">
        <v>27.050999999999998</v>
      </c>
      <c r="J14">
        <v>234.51</v>
      </c>
      <c r="K14" s="1">
        <v>27.035</v>
      </c>
      <c r="L14" s="1">
        <v>347.36</v>
      </c>
      <c r="M14">
        <v>27.018999999999998</v>
      </c>
      <c r="N14">
        <v>461.96</v>
      </c>
      <c r="O14">
        <v>26.963999999999999</v>
      </c>
      <c r="P14">
        <v>509.57</v>
      </c>
      <c r="Q14">
        <v>26.969000000000001</v>
      </c>
      <c r="R14">
        <v>474.31</v>
      </c>
      <c r="S14">
        <v>27.106000000000002</v>
      </c>
      <c r="T14">
        <v>530.73</v>
      </c>
    </row>
    <row r="15" spans="1:27" x14ac:dyDescent="0.2">
      <c r="A15">
        <v>26</v>
      </c>
      <c r="C15" s="1"/>
      <c r="D15" s="1"/>
      <c r="K15" s="1"/>
      <c r="L15" s="1"/>
    </row>
    <row r="16" spans="1:27" x14ac:dyDescent="0.2">
      <c r="A16">
        <v>25</v>
      </c>
      <c r="B16">
        <f>(F16+H16+N16+P16+R16+T16+V16)/7</f>
        <v>330.22714285714289</v>
      </c>
      <c r="C16" s="1">
        <v>25.012</v>
      </c>
      <c r="D16" s="1">
        <v>259.77999999999997</v>
      </c>
      <c r="E16">
        <v>25.02</v>
      </c>
      <c r="F16">
        <v>208.06</v>
      </c>
      <c r="G16">
        <v>25.109000000000002</v>
      </c>
      <c r="H16">
        <v>260.95999999999998</v>
      </c>
      <c r="K16" s="1">
        <v>25.102</v>
      </c>
      <c r="L16" s="1">
        <v>313.85000000000002</v>
      </c>
      <c r="M16">
        <v>25.023</v>
      </c>
      <c r="N16">
        <v>181.61</v>
      </c>
      <c r="O16">
        <v>25.018000000000001</v>
      </c>
      <c r="P16">
        <v>222.17</v>
      </c>
      <c r="Q16">
        <v>24.939</v>
      </c>
      <c r="R16">
        <v>439.04</v>
      </c>
      <c r="S16">
        <v>24.978999999999999</v>
      </c>
      <c r="T16">
        <v>498.99</v>
      </c>
      <c r="U16">
        <v>25.076000000000001</v>
      </c>
      <c r="V16">
        <v>500.76</v>
      </c>
    </row>
    <row r="17" spans="1:24" x14ac:dyDescent="0.2">
      <c r="A17">
        <v>24</v>
      </c>
      <c r="B17">
        <f>(J17)</f>
        <v>204.53</v>
      </c>
      <c r="C17" s="1"/>
      <c r="D17" s="1"/>
      <c r="I17">
        <v>23.518000000000001</v>
      </c>
      <c r="J17">
        <v>204.53</v>
      </c>
      <c r="K17" s="1"/>
      <c r="L17" s="1"/>
    </row>
    <row r="18" spans="1:24" x14ac:dyDescent="0.2">
      <c r="A18">
        <v>23</v>
      </c>
      <c r="B18">
        <f>(N18+P18+R18+T18+V18+X18)/6</f>
        <v>313.8533333333333</v>
      </c>
      <c r="C18" s="1">
        <v>23.08</v>
      </c>
      <c r="D18" s="1">
        <v>224.91</v>
      </c>
      <c r="K18" s="1">
        <v>23.172000000000001</v>
      </c>
      <c r="L18" s="1">
        <v>257.43</v>
      </c>
      <c r="M18">
        <v>22.984999999999999</v>
      </c>
      <c r="N18">
        <v>211.59</v>
      </c>
      <c r="O18">
        <v>22.986999999999998</v>
      </c>
      <c r="P18">
        <v>195.72</v>
      </c>
      <c r="Q18">
        <v>22.981000000000002</v>
      </c>
      <c r="R18">
        <v>234.51</v>
      </c>
      <c r="S18">
        <v>22.977</v>
      </c>
      <c r="T18">
        <v>264.48</v>
      </c>
      <c r="U18">
        <v>22.95</v>
      </c>
      <c r="V18">
        <v>461.96</v>
      </c>
      <c r="W18">
        <v>22.991</v>
      </c>
      <c r="X18">
        <v>514.86</v>
      </c>
    </row>
    <row r="19" spans="1:24" x14ac:dyDescent="0.2">
      <c r="A19">
        <v>22</v>
      </c>
      <c r="B19">
        <f>(N20+P20+R20+T20+V20+X20)/6</f>
        <v>239.79666666666665</v>
      </c>
      <c r="C19" s="1"/>
      <c r="D19" s="1"/>
      <c r="K19" s="1"/>
      <c r="L19" s="1"/>
    </row>
    <row r="20" spans="1:24" x14ac:dyDescent="0.2">
      <c r="A20">
        <v>21</v>
      </c>
      <c r="B20">
        <f>(F20+H20+N20+P20+R20+T20+V20+X20)/8</f>
        <v>220.99</v>
      </c>
      <c r="C20" s="1">
        <v>21.061</v>
      </c>
      <c r="D20" s="1">
        <v>186.51</v>
      </c>
      <c r="E20">
        <v>21.15</v>
      </c>
      <c r="F20">
        <v>163.98</v>
      </c>
      <c r="G20">
        <v>21.004999999999999</v>
      </c>
      <c r="H20">
        <v>165.16</v>
      </c>
      <c r="K20" s="1">
        <v>21.137</v>
      </c>
      <c r="L20" s="1">
        <v>257.43</v>
      </c>
      <c r="M20">
        <v>20.954999999999998</v>
      </c>
      <c r="N20">
        <v>174.56</v>
      </c>
      <c r="O20">
        <v>21.056000000000001</v>
      </c>
      <c r="P20">
        <v>148.11000000000001</v>
      </c>
      <c r="Q20">
        <v>21.099</v>
      </c>
      <c r="R20">
        <v>181.61</v>
      </c>
      <c r="S20">
        <v>20.998000000000001</v>
      </c>
      <c r="T20">
        <v>213.35</v>
      </c>
      <c r="U20">
        <v>21.04</v>
      </c>
      <c r="V20">
        <v>259.19</v>
      </c>
      <c r="W20">
        <v>21.061</v>
      </c>
      <c r="X20">
        <v>461.96</v>
      </c>
    </row>
    <row r="21" spans="1:24" x14ac:dyDescent="0.2">
      <c r="A21">
        <v>20</v>
      </c>
      <c r="K21" s="1"/>
      <c r="L21" s="1"/>
    </row>
    <row r="22" spans="1:24" x14ac:dyDescent="0.2">
      <c r="A22">
        <v>19</v>
      </c>
      <c r="B22">
        <f>(N22+T22+V22+X22)/4</f>
        <v>195.71499999999997</v>
      </c>
      <c r="K22" s="1">
        <v>19.061</v>
      </c>
      <c r="L22" s="1">
        <v>208.06</v>
      </c>
      <c r="M22">
        <v>19.018000000000001</v>
      </c>
      <c r="N22">
        <v>171.03</v>
      </c>
      <c r="S22">
        <v>18.917999999999999</v>
      </c>
      <c r="T22">
        <v>193.95</v>
      </c>
      <c r="U22">
        <v>19.061</v>
      </c>
      <c r="V22">
        <v>209.82</v>
      </c>
      <c r="W22">
        <v>18.963999999999999</v>
      </c>
      <c r="X22">
        <v>208.06</v>
      </c>
    </row>
    <row r="23" spans="1:24" x14ac:dyDescent="0.2">
      <c r="A23">
        <v>18</v>
      </c>
    </row>
    <row r="24" spans="1:24" x14ac:dyDescent="0.2">
      <c r="A24">
        <v>17</v>
      </c>
      <c r="B24">
        <f>(N24+R24+T24)/3</f>
        <v>171.81666666666669</v>
      </c>
      <c r="M24">
        <v>17.079999999999998</v>
      </c>
      <c r="N24">
        <v>169.27</v>
      </c>
      <c r="Q24">
        <v>17.094000000000001</v>
      </c>
      <c r="R24">
        <v>187.49</v>
      </c>
      <c r="S24">
        <v>17.13</v>
      </c>
      <c r="T24">
        <v>158.69</v>
      </c>
    </row>
    <row r="25" spans="1:24" x14ac:dyDescent="0.2">
      <c r="A25">
        <v>16</v>
      </c>
      <c r="B25">
        <v>204.53</v>
      </c>
      <c r="W25">
        <v>16.93</v>
      </c>
      <c r="X25">
        <v>204.53</v>
      </c>
    </row>
    <row r="26" spans="1:24" x14ac:dyDescent="0.2">
      <c r="A26">
        <v>15</v>
      </c>
      <c r="B26">
        <f>(N26+R26+T26)/3</f>
        <v>160.84333333333333</v>
      </c>
      <c r="M26">
        <v>15.097</v>
      </c>
      <c r="N26">
        <v>149.87</v>
      </c>
      <c r="Q26">
        <v>15.157</v>
      </c>
      <c r="R26">
        <v>179.26</v>
      </c>
      <c r="S26">
        <v>15.096</v>
      </c>
      <c r="T26">
        <v>153.4</v>
      </c>
    </row>
    <row r="27" spans="1:24" x14ac:dyDescent="0.2">
      <c r="A27">
        <v>14</v>
      </c>
    </row>
    <row r="28" spans="1:24" x14ac:dyDescent="0.2">
      <c r="A28">
        <v>13</v>
      </c>
      <c r="B28">
        <f>(N28+R28+T28)/3</f>
        <v>185.72666666666666</v>
      </c>
      <c r="M28">
        <v>12.917</v>
      </c>
      <c r="N28">
        <v>146.35</v>
      </c>
      <c r="Q28">
        <v>13.086</v>
      </c>
      <c r="R28">
        <v>209.82</v>
      </c>
      <c r="S28">
        <v>13.007</v>
      </c>
      <c r="T28">
        <v>201.01</v>
      </c>
    </row>
    <row r="29" spans="1:24" x14ac:dyDescent="0.2">
      <c r="A29">
        <v>12</v>
      </c>
    </row>
    <row r="30" spans="1:24" x14ac:dyDescent="0.2">
      <c r="A30">
        <v>11</v>
      </c>
      <c r="B30">
        <f>(N30+R30+T30)/3</f>
        <v>153.4</v>
      </c>
      <c r="M30">
        <v>11.124000000000001</v>
      </c>
      <c r="N30">
        <v>156.93</v>
      </c>
      <c r="Q30">
        <v>11.221</v>
      </c>
      <c r="R30">
        <v>153.4</v>
      </c>
      <c r="S30">
        <v>11.125</v>
      </c>
      <c r="T30">
        <v>149.87</v>
      </c>
    </row>
    <row r="31" spans="1:24" x14ac:dyDescent="0.2">
      <c r="A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058D-1E80-B840-A67B-A084650D89DA}">
  <dimension ref="A1:T23"/>
  <sheetViews>
    <sheetView workbookViewId="0">
      <selection activeCell="M25" sqref="M25"/>
    </sheetView>
  </sheetViews>
  <sheetFormatPr baseColWidth="10" defaultRowHeight="21" x14ac:dyDescent="0.25"/>
  <cols>
    <col min="1" max="16384" width="10.83203125" style="4"/>
  </cols>
  <sheetData>
    <row r="1" spans="1:20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3" t="s">
        <v>25</v>
      </c>
      <c r="T1" s="8" t="s">
        <v>24</v>
      </c>
    </row>
    <row r="2" spans="1:20" x14ac:dyDescent="0.25">
      <c r="C2" s="5">
        <v>33.027999999999999</v>
      </c>
      <c r="D2" s="5">
        <v>449.62</v>
      </c>
      <c r="E2" s="5">
        <v>33.018999999999998</v>
      </c>
      <c r="F2" s="5">
        <v>511.34</v>
      </c>
      <c r="S2" s="6">
        <f>(C2+E2)/2</f>
        <v>33.023499999999999</v>
      </c>
      <c r="T2" s="9">
        <f>(D2+F2)/2</f>
        <v>480.48</v>
      </c>
    </row>
    <row r="3" spans="1:20" x14ac:dyDescent="0.25">
      <c r="C3" s="5"/>
      <c r="D3" s="5"/>
      <c r="E3" s="5"/>
      <c r="F3" s="5"/>
      <c r="S3" s="6"/>
      <c r="T3" s="9"/>
    </row>
    <row r="4" spans="1:20" x14ac:dyDescent="0.25">
      <c r="A4" s="5">
        <v>36.932000000000002</v>
      </c>
      <c r="B4" s="5">
        <v>588.91999999999996</v>
      </c>
      <c r="C4" s="5">
        <v>31.04</v>
      </c>
      <c r="D4" s="5">
        <v>461.96</v>
      </c>
      <c r="E4" s="5">
        <v>30.997</v>
      </c>
      <c r="F4" s="5">
        <v>419.65</v>
      </c>
      <c r="G4" s="5">
        <v>29.044</v>
      </c>
      <c r="H4" s="5">
        <v>530.73</v>
      </c>
      <c r="I4" s="5">
        <v>28.998000000000001</v>
      </c>
      <c r="J4" s="5">
        <v>511.34</v>
      </c>
      <c r="K4" s="5">
        <v>26.969000000000001</v>
      </c>
      <c r="L4" s="5">
        <v>474.31</v>
      </c>
      <c r="M4" s="5">
        <v>27.106000000000002</v>
      </c>
      <c r="N4" s="5">
        <v>530.73</v>
      </c>
      <c r="O4" s="5">
        <v>25.076000000000001</v>
      </c>
      <c r="P4" s="5">
        <v>500.76</v>
      </c>
      <c r="Q4" s="5">
        <v>22.991</v>
      </c>
      <c r="R4" s="5">
        <v>514.86</v>
      </c>
      <c r="S4" s="6">
        <f>(A4+C4+E4+G4+I4+K4+M4+O4+Q4)/9</f>
        <v>28.794777777777774</v>
      </c>
      <c r="T4" s="9">
        <f>(B4+D4+F4+H4+J4+L4+N4+P4+R4)/9</f>
        <v>503.69555555555547</v>
      </c>
    </row>
    <row r="5" spans="1:2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9"/>
    </row>
    <row r="6" spans="1:20" x14ac:dyDescent="0.25">
      <c r="A6" s="5">
        <v>35.003999999999998</v>
      </c>
      <c r="B6" s="5">
        <v>518.39</v>
      </c>
      <c r="C6" s="5">
        <v>28.911000000000001</v>
      </c>
      <c r="D6" s="5">
        <v>444.33</v>
      </c>
      <c r="E6" s="5">
        <v>28.966000000000001</v>
      </c>
      <c r="F6" s="5">
        <v>396.73</v>
      </c>
      <c r="G6" s="5">
        <v>27.018999999999998</v>
      </c>
      <c r="H6" s="5">
        <v>461.96</v>
      </c>
      <c r="I6" s="5">
        <v>26.963999999999999</v>
      </c>
      <c r="J6" s="5">
        <v>509.57</v>
      </c>
      <c r="K6" s="5">
        <v>24.939</v>
      </c>
      <c r="L6" s="5">
        <v>439.04</v>
      </c>
      <c r="M6" s="5">
        <v>24.978999999999999</v>
      </c>
      <c r="N6" s="5">
        <v>498.99</v>
      </c>
      <c r="O6" s="5">
        <v>22.95</v>
      </c>
      <c r="P6" s="5">
        <v>461.96</v>
      </c>
      <c r="Q6" s="5">
        <v>21.061</v>
      </c>
      <c r="R6" s="5">
        <v>461.96</v>
      </c>
      <c r="S6" s="6">
        <f>(A6+C6+E6+G6+I6+K6+M6+O6+Q6)/9</f>
        <v>26.754777777777775</v>
      </c>
      <c r="T6" s="9">
        <f>(B6+D6+F6+H6+J6+L6+N6+P6+R6)/9</f>
        <v>465.88111111111112</v>
      </c>
    </row>
    <row r="7" spans="1:2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9"/>
    </row>
    <row r="8" spans="1:20" x14ac:dyDescent="0.25">
      <c r="A8" s="7">
        <v>33.012999999999998</v>
      </c>
      <c r="B8" s="7">
        <v>206.3</v>
      </c>
      <c r="C8" s="7">
        <v>27.053000000000001</v>
      </c>
      <c r="D8" s="7">
        <v>220.4</v>
      </c>
      <c r="E8" s="7">
        <v>27.050999999999998</v>
      </c>
      <c r="F8" s="7">
        <v>234.51</v>
      </c>
      <c r="G8" s="7">
        <v>25.023</v>
      </c>
      <c r="H8" s="7">
        <v>181.61</v>
      </c>
      <c r="I8" s="7">
        <v>25.018000000000001</v>
      </c>
      <c r="J8" s="7">
        <v>222.17</v>
      </c>
      <c r="K8" s="7">
        <v>22.981000000000002</v>
      </c>
      <c r="L8" s="7">
        <v>234.51</v>
      </c>
      <c r="M8" s="7">
        <v>22.977</v>
      </c>
      <c r="N8" s="7">
        <v>264.48</v>
      </c>
      <c r="O8" s="7">
        <v>21.04</v>
      </c>
      <c r="P8" s="7">
        <v>259.19</v>
      </c>
      <c r="Q8" s="7">
        <v>18.963999999999999</v>
      </c>
      <c r="R8" s="7">
        <v>208.06</v>
      </c>
      <c r="S8" s="6">
        <f>(A8+C8+E8+G8+I8+K8+M8+O8+Q8)/9</f>
        <v>24.79111111111111</v>
      </c>
      <c r="T8" s="9">
        <f>(B8+D8+F8+H8+J8+L8+N8+P8+R8)/9</f>
        <v>225.69222222222223</v>
      </c>
    </row>
    <row r="9" spans="1:2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9"/>
    </row>
    <row r="10" spans="1:20" x14ac:dyDescent="0.25">
      <c r="A10" s="5">
        <v>31.018999999999998</v>
      </c>
      <c r="B10" s="5">
        <v>260.95999999999998</v>
      </c>
      <c r="C10" s="5">
        <v>25.109000000000002</v>
      </c>
      <c r="D10" s="5">
        <v>260.95999999999998</v>
      </c>
      <c r="E10" s="5"/>
      <c r="F10" s="5"/>
      <c r="G10" s="5">
        <v>22.984999999999999</v>
      </c>
      <c r="H10" s="5">
        <v>211.59</v>
      </c>
      <c r="I10" s="5">
        <v>22.986999999999998</v>
      </c>
      <c r="J10" s="5">
        <v>195.72</v>
      </c>
      <c r="K10" s="5">
        <v>21.099</v>
      </c>
      <c r="L10" s="5">
        <v>181.61</v>
      </c>
      <c r="M10" s="5">
        <v>20.998000000000001</v>
      </c>
      <c r="N10" s="5">
        <v>213.35</v>
      </c>
      <c r="O10" s="5">
        <v>19.061</v>
      </c>
      <c r="P10" s="5">
        <v>209.82</v>
      </c>
      <c r="Q10" s="5"/>
      <c r="R10" s="5"/>
      <c r="S10" s="6">
        <f>(A10+C10+G10+I10+K10+M10+O10)/7</f>
        <v>23.322571428571429</v>
      </c>
      <c r="T10" s="9">
        <f>(B10+D10+H10+J10+L10+N10+P10)/7</f>
        <v>219.1442857142857</v>
      </c>
    </row>
    <row r="11" spans="1:20" x14ac:dyDescent="0.25">
      <c r="A11" s="5"/>
      <c r="B11" s="5"/>
      <c r="C11" s="5"/>
      <c r="D11" s="5"/>
      <c r="E11" s="5">
        <v>23.518000000000001</v>
      </c>
      <c r="F11" s="5">
        <v>204.53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v>16.93</v>
      </c>
      <c r="R11" s="5">
        <v>204.53</v>
      </c>
      <c r="S11" s="6">
        <f>(E11+Q11)/2</f>
        <v>20.224</v>
      </c>
      <c r="T11" s="9">
        <f>(F11+R11)/2</f>
        <v>204.53</v>
      </c>
    </row>
    <row r="12" spans="1:20" x14ac:dyDescent="0.25">
      <c r="A12" s="5"/>
      <c r="B12" s="5"/>
      <c r="C12" s="5"/>
      <c r="D12" s="5"/>
      <c r="E12" s="5"/>
      <c r="F12" s="5"/>
      <c r="G12" s="5">
        <v>20.954999999999998</v>
      </c>
      <c r="H12" s="5">
        <v>174.56</v>
      </c>
      <c r="I12" s="5">
        <v>21.056000000000001</v>
      </c>
      <c r="J12" s="5">
        <v>148.11000000000001</v>
      </c>
      <c r="K12" s="5"/>
      <c r="L12" s="5"/>
      <c r="M12" s="5">
        <v>18.917999999999999</v>
      </c>
      <c r="N12" s="5">
        <v>193.95</v>
      </c>
      <c r="O12" s="5"/>
      <c r="P12" s="5"/>
      <c r="Q12" s="5"/>
      <c r="R12" s="5"/>
      <c r="S12" s="6">
        <f>(G12+I12+M12)/3</f>
        <v>20.309666666666665</v>
      </c>
      <c r="T12" s="9">
        <f>(H12+J12+N12)/3</f>
        <v>172.20666666666668</v>
      </c>
    </row>
    <row r="13" spans="1:2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  <c r="T13" s="9"/>
    </row>
    <row r="14" spans="1:20" x14ac:dyDescent="0.25">
      <c r="A14" s="5">
        <v>27.103999999999999</v>
      </c>
      <c r="B14" s="5">
        <v>195.72</v>
      </c>
      <c r="C14" s="5">
        <v>21.004999999999999</v>
      </c>
      <c r="D14" s="5">
        <v>165.16</v>
      </c>
      <c r="E14" s="5"/>
      <c r="F14" s="5"/>
      <c r="G14" s="5">
        <v>19.018000000000001</v>
      </c>
      <c r="H14" s="5">
        <v>171.03</v>
      </c>
      <c r="I14" s="5"/>
      <c r="J14" s="5"/>
      <c r="K14" s="5">
        <v>17.094000000000001</v>
      </c>
      <c r="L14" s="5">
        <v>187.49</v>
      </c>
      <c r="M14" s="5">
        <v>17.13</v>
      </c>
      <c r="N14" s="5">
        <v>158.69</v>
      </c>
      <c r="O14" s="5"/>
      <c r="P14" s="5"/>
      <c r="Q14" s="5"/>
      <c r="R14" s="5"/>
      <c r="S14" s="6">
        <f>(A14+C14+G14+K14+M14)/5</f>
        <v>20.270199999999999</v>
      </c>
      <c r="T14" s="9">
        <f>(B14+D14+H14+L14+N14)/5</f>
        <v>175.61799999999999</v>
      </c>
    </row>
    <row r="15" spans="1:20" x14ac:dyDescent="0.25">
      <c r="A15" s="5"/>
      <c r="B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  <c r="T15" s="9"/>
    </row>
    <row r="16" spans="1:20" x14ac:dyDescent="0.25">
      <c r="A16" s="5">
        <v>25.02</v>
      </c>
      <c r="B16" s="5">
        <v>208.06</v>
      </c>
      <c r="G16" s="5">
        <v>17.079999999999998</v>
      </c>
      <c r="H16" s="5">
        <v>169.27</v>
      </c>
      <c r="I16" s="5"/>
      <c r="J16" s="5"/>
      <c r="K16" s="5">
        <v>15.157</v>
      </c>
      <c r="L16" s="5">
        <v>179.26</v>
      </c>
      <c r="M16" s="5">
        <v>15.096</v>
      </c>
      <c r="N16" s="5">
        <v>153.4</v>
      </c>
      <c r="O16" s="5"/>
      <c r="P16" s="5"/>
      <c r="Q16" s="5"/>
      <c r="R16" s="5"/>
      <c r="S16" s="6">
        <f>(A16+G16+K16+M16)/4</f>
        <v>18.088249999999999</v>
      </c>
      <c r="T16" s="9">
        <f>(B16+H16+L16+N16)/4</f>
        <v>177.4975</v>
      </c>
    </row>
    <row r="17" spans="1:20" x14ac:dyDescent="0.25">
      <c r="A17" s="5"/>
      <c r="B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9"/>
    </row>
    <row r="18" spans="1:20" x14ac:dyDescent="0.25">
      <c r="A18" s="5"/>
      <c r="B18" s="5"/>
      <c r="G18" s="5">
        <v>15.097</v>
      </c>
      <c r="H18" s="5">
        <v>149.87</v>
      </c>
      <c r="I18" s="5"/>
      <c r="J18" s="5"/>
      <c r="K18" s="5">
        <v>13.086</v>
      </c>
      <c r="L18" s="5">
        <v>209.82</v>
      </c>
      <c r="M18" s="5">
        <v>13.007</v>
      </c>
      <c r="N18" s="5">
        <v>201.01</v>
      </c>
      <c r="O18" s="5"/>
      <c r="P18" s="5"/>
      <c r="Q18" s="5"/>
      <c r="R18" s="5"/>
      <c r="S18" s="6">
        <f>(G18+K18+M18)/3</f>
        <v>13.729999999999999</v>
      </c>
      <c r="T18" s="9">
        <f>(H18+L18+N18)/3</f>
        <v>186.9</v>
      </c>
    </row>
    <row r="19" spans="1:20" x14ac:dyDescent="0.25">
      <c r="A19" s="5"/>
      <c r="B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9"/>
    </row>
    <row r="20" spans="1:20" x14ac:dyDescent="0.25">
      <c r="A20" s="5">
        <v>21.15</v>
      </c>
      <c r="B20" s="5">
        <v>163.98</v>
      </c>
      <c r="G20" s="5">
        <v>12.917</v>
      </c>
      <c r="H20" s="5">
        <v>146.35</v>
      </c>
      <c r="I20" s="5"/>
      <c r="J20" s="5"/>
      <c r="K20" s="5">
        <v>11.221</v>
      </c>
      <c r="L20" s="5">
        <v>153.4</v>
      </c>
      <c r="M20" s="5">
        <v>11.125</v>
      </c>
      <c r="N20" s="5">
        <v>149.87</v>
      </c>
      <c r="O20" s="5"/>
      <c r="P20" s="5"/>
      <c r="Q20" s="5"/>
      <c r="R20" s="5"/>
      <c r="S20" s="6">
        <f>(A20+G20+K20+M20)/4</f>
        <v>14.103249999999999</v>
      </c>
      <c r="T20" s="9">
        <f>(B20+H20+L20+N20)/4</f>
        <v>153.4</v>
      </c>
    </row>
    <row r="21" spans="1:20" x14ac:dyDescent="0.25">
      <c r="G21" s="5"/>
      <c r="H21" s="5"/>
      <c r="I21" s="5"/>
      <c r="J21" s="5"/>
      <c r="O21" s="5"/>
      <c r="P21" s="5"/>
      <c r="Q21" s="5"/>
      <c r="R21" s="5"/>
      <c r="S21" s="6"/>
      <c r="T21" s="9"/>
    </row>
    <row r="22" spans="1:20" x14ac:dyDescent="0.25">
      <c r="G22" s="5">
        <v>11.124000000000001</v>
      </c>
      <c r="H22" s="5">
        <v>156.93</v>
      </c>
      <c r="I22" s="5"/>
      <c r="J22" s="5"/>
      <c r="O22" s="5"/>
      <c r="P22" s="5"/>
      <c r="Q22" s="5"/>
      <c r="R22" s="5"/>
      <c r="S22" s="6">
        <v>11.124000000000001</v>
      </c>
      <c r="T22" s="9">
        <v>156.93</v>
      </c>
    </row>
    <row r="23" spans="1:20" x14ac:dyDescent="0.25">
      <c r="Q23" s="5"/>
      <c r="R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absTime_alignment</vt:lpstr>
      <vt:lpstr>pivot_alignment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2020-07-06T21:14:17Z</dcterms:created>
  <dcterms:modified xsi:type="dcterms:W3CDTF">2020-07-30T20:41:00Z</dcterms:modified>
</cp:coreProperties>
</file>