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eaks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7" authorId="0">
      <text>
        <r>
          <rPr>
            <sz val="8"/>
            <color indexed="81"/>
            <rFont val="Tahoma"/>
            <family val="2"/>
          </rPr>
          <t>bead id</t>
        </r>
      </text>
    </comment>
    <comment ref="B7" authorId="0">
      <text>
        <r>
          <rPr>
            <sz val="8"/>
            <color indexed="81"/>
            <rFont val="Tahoma"/>
            <family val="2"/>
          </rPr>
          <t>group id (medoid, a.k.a central bead id)</t>
        </r>
      </text>
    </comment>
    <comment ref="C7" authorId="0">
      <text>
        <r>
          <rPr>
            <sz val="8"/>
            <color indexed="81"/>
            <rFont val="Tahoma"/>
            <family val="2"/>
          </rPr>
          <t>Whether the bead was clustered now or whether its reference comes from
        a previous report</t>
        </r>
      </text>
    </comment>
    <comment ref="D7" authorId="0">
      <text>
        <r>
          <rPr>
            <sz val="8"/>
            <color indexed="81"/>
            <rFont val="Tahoma"/>
            <family val="2"/>
          </rPr>
          <t>High-frequency noise.
        This is the median deviation of the movement from frame to frame
Units: µm</t>
        </r>
      </text>
    </comment>
    <comment ref="E7" authorId="0">
      <text>
        <r>
          <rPr>
            <sz val="8"/>
            <color indexed="81"/>
            <rFont val="Tahoma"/>
            <family val="2"/>
          </rPr>
          <t>Median uncertainty on peak positions.
Units: µm</t>
        </r>
      </text>
    </comment>
    <comment ref="F7" authorId="0">
      <text>
        <r>
          <rPr>
            <sz val="8"/>
            <color indexed="81"/>
            <rFont val="Tahoma"/>
            <family val="2"/>
          </rPr>
          <t>Silhouette of the bead: cluster quality factor.
        Values range from -1 (bad) to 1. (good).
        The formula is:
            - a = distance to the current cluster's reference bead
            - b = minimum distance to other reference beads
            =&gt; silhouette = 2.*(b-a)/max(a,b)-1.</t>
        </r>
      </text>
    </comment>
    <comment ref="G7" authorId="0">
      <text>
        <r>
          <rPr>
            <sz val="8"/>
            <color indexed="81"/>
            <rFont val="Tahoma"/>
            <family val="2"/>
          </rPr>
          <t>distance to group's central bead:
        how likely this beads belongs to the group</t>
        </r>
      </text>
    </comment>
    <comment ref="H7" authorId="0">
      <text>
        <r>
          <rPr>
            <sz val="8"/>
            <color indexed="81"/>
            <rFont val="Tahoma"/>
            <family val="2"/>
          </rPr>
          <t>Parameter A in the formula "x_hpin = A*(x_bead-B)"
        converting this bead's peak position axis to
        the hairpin's.
Units: base/µm</t>
        </r>
      </text>
    </comment>
    <comment ref="I7" authorId="0">
      <text>
        <r>
          <rPr>
            <sz val="8"/>
            <color indexed="81"/>
            <rFont val="Tahoma"/>
            <family val="2"/>
          </rPr>
          <t>Parameter B in the formula "x_hpin = A*(x_bead-B)"
        converting this bead's peak position axis to
        the hairpin's.
Units: µm</t>
        </r>
      </text>
    </comment>
    <comment ref="J7" authorId="0">
      <text>
        <r>
          <rPr>
            <sz val="8"/>
            <color indexed="81"/>
            <rFont val="Tahoma"/>
            <family val="2"/>
          </rPr>
          <t>How linear the relationship between peaks is.</t>
        </r>
      </text>
    </comment>
    <comment ref="K7" authorId="0">
      <text>
        <r>
          <rPr>
            <sz val="8"/>
            <color indexed="81"/>
            <rFont val="Tahoma"/>
            <family val="2"/>
          </rPr>
          <t>Number of peaks detected for that bead.</t>
        </r>
      </text>
    </comment>
    <comment ref="L7" authorId="0">
      <text>
        <r>
          <rPr>
            <sz val="8"/>
            <color indexed="81"/>
            <rFont val="Tahoma"/>
            <family val="2"/>
          </rPr>
          <t>For an experimental bead:
            Number of peaks detected for that bead
            that were not found in the reference.
        For a reference:
            Number of peaks never seen</t>
        </r>
      </text>
    </comment>
    <comment ref="M7" authorId="0">
      <text>
        <r>
          <rPr>
            <sz val="8"/>
            <color indexed="81"/>
            <rFont val="Tahoma"/>
            <family val="2"/>
          </rPr>
          <t>Identified peaks / Expected peaks</t>
        </r>
      </text>
    </comment>
    <comment ref="N7" authorId="0">
      <text>
        <r>
          <rPr>
            <sz val="8"/>
            <color indexed="81"/>
            <rFont val="Tahoma"/>
            <family val="2"/>
          </rPr>
          <t>Unknown peaks/ Found peaks</t>
        </r>
      </text>
    </comment>
    <comment ref="O7" authorId="0">
      <text>
        <r>
          <rPr>
            <sz val="8"/>
            <color indexed="81"/>
            <rFont val="Tahoma"/>
            <family val="2"/>
          </rPr>
          <t>Number of valid cycles for a given bead.</t>
        </r>
      </text>
    </comment>
    <comment ref="P7" authorId="0">
      <text>
        <r>
          <rPr>
            <sz val="8"/>
            <color indexed="81"/>
            <rFont val="Tahoma"/>
            <family val="2"/>
          </rPr>
          <t>Average number of events per cycle</t>
        </r>
      </text>
    </comment>
    <comment ref="Q7" authorId="0">
      <text>
        <r>
          <rPr>
            <sz val="8"/>
            <color indexed="81"/>
            <rFont val="Tahoma"/>
            <family val="2"/>
          </rPr>
          <t>Average time in phase 5 a bead is fully zipped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bead id</t>
        </r>
      </text>
    </comment>
    <comment ref="B1" authorId="0">
      <text>
        <r>
          <rPr>
            <sz val="8"/>
            <color indexed="81"/>
            <rFont val="Tahoma"/>
            <family val="2"/>
          </rPr>
          <t>group id (medoid, a.k.a central bead id)</t>
        </r>
      </text>
    </comment>
    <comment ref="C1" authorId="0">
      <text>
        <r>
          <rPr>
            <sz val="8"/>
            <color indexed="81"/>
            <rFont val="Tahoma"/>
            <family val="2"/>
          </rPr>
          <t>Position of the same peak in the reference (if found)
Units: base</t>
        </r>
      </text>
    </comment>
    <comment ref="D1" authorId="0">
      <text>
        <r>
          <rPr>
            <sz val="8"/>
            <color indexed="81"/>
            <rFont val="Tahoma"/>
            <family val="2"/>
          </rPr>
          <t>Position of the peak in the reference's frame
Units: base</t>
        </r>
      </text>
    </comment>
    <comment ref="E1" authorId="0">
      <text>
        <r>
          <rPr>
            <sz val="8"/>
            <color indexed="81"/>
            <rFont val="Tahoma"/>
            <family val="2"/>
          </rPr>
          <t>Difference: reference peak position minus the bead's peak position
Units: base</t>
        </r>
      </text>
    </comment>
    <comment ref="F1" authorId="0">
      <text>
        <r>
          <rPr>
            <sz val="8"/>
            <color indexed="81"/>
            <rFont val="Tahoma"/>
            <family val="2"/>
          </rPr>
          <t>Peak position as measured (µm)</t>
        </r>
      </text>
    </comment>
    <comment ref="G1" authorId="0">
      <text>
        <r>
          <rPr>
            <sz val="8"/>
            <color indexed="81"/>
            <rFont val="Tahoma"/>
            <family val="2"/>
          </rPr>
          <t>Median deviation for event positions
For a hairpin, this is set to the median of values
found in its group for that peak.
Units: µm</t>
        </r>
      </text>
    </comment>
    <comment ref="H1" authorId="0">
      <text>
        <r>
          <rPr>
            <sz val="8"/>
            <color indexed="81"/>
            <rFont val="Tahoma"/>
            <family val="2"/>
          </rPr>
          <t>Number of hybridisations in that peak.
For a hairpin, this is set to the median of values
found in its group for that peak.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Strand on which the oligo sticks</t>
        </r>
      </text>
    </comment>
    <comment ref="K1" authorId="0">
      <text>
        <r>
          <rPr>
            <sz val="8"/>
            <color indexed="81"/>
            <rFont val="Tahoma"/>
            <family val="2"/>
          </rPr>
          <t>Number of events divided by number of cycles.
For a hairpin, this is set to the median of values
found in its group for that peak.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Average time to de-hybridisation, for a frame rate of 30Hz.
        Note that: TIME = -1/(RATE * log(1.-PROBABILITY)
        For a hairpin, this is set to the median of values
        found in its group for that peak.
Units: seconds</t>
        </r>
      </text>
    </comment>
    <comment ref="M1" authorId="0">
      <text>
        <r>
          <rPr>
            <sz val="8"/>
            <color indexed="81"/>
            <rFont val="Tahoma"/>
            <family val="2"/>
          </rPr>
          <t>Probability to de-hybridize between 2 time frames.
        Note that: TIME = -1/(RATE * log(1.-PROBABILITY)
        For a hairpin, this is set to the median of values
        found in its group for that peak.</t>
        </r>
      </text>
    </comment>
    <comment ref="N1" authorId="0">
      <text>
        <r>
          <rPr>
            <sz val="8"/>
            <color indexed="81"/>
            <rFont val="Tahoma"/>
            <family val="2"/>
          </rPr>
          <t>1-sigma uncertainty on the de-hybridisation time:
            UNCERTAINTY ~ TIME / sqrt(NUMBER OF HYBRIDISATIONS)
        For a hairpin, this is set to the median of values
        found in its group for that peak.
Units: seconds</t>
        </r>
      </text>
    </comment>
  </commentList>
</comments>
</file>

<file path=xl/sharedStrings.xml><?xml version="1.0" encoding="utf-8"?>
<sst xmlns="http://schemas.openxmlformats.org/spreadsheetml/2006/main" count="118" uniqueCount="62">
  <si>
    <t>Oligos:</t>
  </si>
  <si>
    <t>ctattctagag</t>
  </si>
  <si>
    <t>σ[HF] (µm):</t>
  </si>
  <si>
    <t>GIT Version:</t>
  </si>
  <si>
    <t>cycles_v4.9.4-15-gb482ce2+</t>
  </si>
  <si>
    <t>Cycle Count:</t>
  </si>
  <si>
    <t>Events per Cycle:</t>
  </si>
  <si>
    <t>GIT Hash:</t>
  </si>
  <si>
    <t>b482ce2806924db506379482303ee769291e78c9</t>
  </si>
  <si>
    <t>Bead Count</t>
  </si>
  <si>
    <t>Down Time Φ₅ (s):</t>
  </si>
  <si>
    <t>GIT Date:</t>
  </si>
  <si>
    <t>Mon, 18 Dec 2017 13:15:55 +0100</t>
  </si>
  <si>
    <t>Config:</t>
  </si>
  <si>
    <t>[
    {
        "version": 2
    },
    [
        {
            "path": {
                "∈": [
                    "/media/data/sdi_alpha/Andreas/ssHP6_2nd_sequencing/DPX ANALYSE/CGT_1nM/Test_CGT-1nM_OR3_20nM_020_046_ssHP6_ABB6_1mMMg_FOV1_bis.trk"
                ],
                "≡": "t"
            },
            "≡": "model.task.track.TrackReaderTask"
        },
        {
            "beads": [
                52
            ],
            "≡": "cleaning.beadsubtraction.BeadSubtractionTask"
        },
        {
            "discarded": [
                0,
                1,
                2,
                3,
                4,
                5,
                6,
                7,
                8,
                9,
                10,
                11,
                12,
                13,
                14,
                15,
                16,
                17,
                18,
                19,
                21,
                22,
                23,
                24,
                25,
                26,
                27,
                28,
                29,
                30,
                31,
                32,
                33,
                34,
                35,
                36,
                37,
                38,
                39,
                40,
                41,
                42,
                43,
                44,
                45,
                46,
                47,
                48,
                49,
                50,
                51,
                52,
                53,
                54,
                55,
                56,
                57,
                58,
                59,
                60,
                61,
                62,
                63,
                64,
                65
            ],
            "≡": "model.task.track.DataSelectionTask"
        },
        {
            "maxabsvalue": 1.6,
            "minpopulation": 60,
            "≡": "cleaning.processor.DataCleaningTask"
        },
        {
            "exceptions": [
                {
                    "∈": "cleaning.processor.DataCleaningException",
                    "≡": "τ"
                }
            ],
            "≡": "model.task.utils.ExceptionCatchingTask"
        },
        {
            "≡": "eventdetection.processor.ExtremumAlignmentTask"
        },
        {
            "events": {
                "select": {
                    "minlength": 15,
                    "≡": "eventdetection.merging.EventSelector"
                },
                "≡": "eventdetection.detection.EventDetector"
            },
            "≡": "eventdetection.processor.EventDetectionTask"
        },
        {
            "finder": {
                "grouper": {
                    "mincount": 2,
                    "≡": "peakfinding.histogram.GroupByPeakAndBase"
                },
                "≡": "peakfinding.histogram.ByZeroCrossing"
            },
            "≡": "peakfinding.processor.selector.PeakSelectorTask"
        },
        {
            "fit": {
                "[full_ssHP6.txt.xdna]  - 582 bp": {
                    "peaks": {
                        "∈": [
                            0,
                            92,
                            198,
                            269,
                            436,
                            534,
                            582
                        ],
                        "≡": "npint32"
                    },
                    "≡": "peakcalling.tohairpin.PeakGridFit"
                }
            },
            "match": {
                "[full_ssHP6.txt.xdna]  - 582 bp": {
                    "peaks": {
                        "∈": [
                            0,
                            92,
                            198,
                            269,
                            436,
                            534,
                            582
                        ],
                        "≡": "npint32"
                    },
                    "≡": "peakcalling.tohairpin.PeakMatching"
                }
            },
            "≡": "peakcalling.processor.beadsbyhairpin.BeadsByHairpinTask"
        },
        {
            "knownbeads": {
                "∈": [],
                "≡": "t"
            },
            "minduration": 0.0,
            "oligos": [
                "ctattctagag"
            ],
            "path": "/tmp/Test_CGT-1nM_OR3_20nM_020_046_ssHP6_ABB6_1mMMg_FOV1_bis.xlsx",
            "sequences": {
                "[full_ssHP6.txt.xdna]  - 582 bp": "TGTGTCTTTTGGTCTTTCTGGTGCTCTTCgaatGGAGACCAGCTCAGGCCTTAGAGTCAAGACGCATCCTCGCTGATGACCctattctagagTTGtcaCTGATGTCGCCTTCTGCCGAACTACTACCGCAGCCGCCTACGCCCTGAGGCTTGTCCACACTACCCTACTGCTGATGCTCGCCTTtatActattctagagACAAGCATCCCTCAAGTTCCTGTCaCTCCGCAACACTCTACCGCCGCCCTACCGACTACCctattctagagAACTACTACTACAGgcagtgcaACCGCTCACGACCTGCCACGACCTCCGCTGACCTCCACGACCTGCCACGCTCCTGCCGCTCCACGACCTGCTCCACGCCGACCTGCTCACGACCTGCTCAGCGCcagcGCCTGCTACAACATCCACCTCTACGCctattctagagTGAACCTACGAGGACCAtGTCGCTTCGCATCCCAACAGTCCAAGTCTACTACTCTCCAAGCCCTCCCGCTACCAACGAACCCGAAGGctattctagagATGCCGCCCGCTTGCGGAGCCGAGGACGTCTCAgcttGCACTGAGAtt"
            },
            "≡": "hybridstat.reporting.processor.HybridstatExcelTask"
        }
    ]
]</t>
  </si>
  <si>
    <t>Bead</t>
  </si>
  <si>
    <t>Reference</t>
  </si>
  <si>
    <t>Newly Clustered</t>
  </si>
  <si>
    <t>σ[HF]</t>
  </si>
  <si>
    <t>σ[Peaks]</t>
  </si>
  <si>
    <t>Silhouette</t>
  </si>
  <si>
    <t>Distance</t>
  </si>
  <si>
    <t>Stretch</t>
  </si>
  <si>
    <t>Bias</t>
  </si>
  <si>
    <t>Chi²</t>
  </si>
  <si>
    <t>Peak Count</t>
  </si>
  <si>
    <t>Unidentified Peak Count</t>
  </si>
  <si>
    <t>Identified Peak Ratio</t>
  </si>
  <si>
    <t>Unknown Peak Ratio</t>
  </si>
  <si>
    <t>Valid Cycles</t>
  </si>
  <si>
    <t>Events per Cycle</t>
  </si>
  <si>
    <t>Down Time Φ₅ (s)</t>
  </si>
  <si>
    <t>[full_ssHP6.txt.xdna]  - 582 bp</t>
  </si>
  <si>
    <t>83%</t>
  </si>
  <si>
    <t>16%</t>
  </si>
  <si>
    <t>20</t>
  </si>
  <si>
    <t>68%</t>
  </si>
  <si>
    <t>Reference Peak</t>
  </si>
  <si>
    <t>Peak Position in Reference</t>
  </si>
  <si>
    <t>Distance to Reference</t>
  </si>
  <si>
    <t>Peak Position</t>
  </si>
  <si>
    <t>Peak Height</t>
  </si>
  <si>
    <t>Neighbours</t>
  </si>
  <si>
    <t>Strand</t>
  </si>
  <si>
    <t>Hybridisation Rate</t>
  </si>
  <si>
    <t>Hybridisation Time</t>
  </si>
  <si>
    <t>Hybridisation Time Probability</t>
  </si>
  <si>
    <t>Hybridisation Time Uncertainty</t>
  </si>
  <si>
    <t>accCTATTCTAGAGttg</t>
  </si>
  <si>
    <t>ataCTATTCTAGAGaca</t>
  </si>
  <si>
    <t>accCTATTCTAGAGaac</t>
  </si>
  <si>
    <t>cgcCTATTCTAGAGtga</t>
  </si>
  <si>
    <t>aggCTATTCTAGAGatg</t>
  </si>
  <si>
    <t>cgccctaccgactaccc</t>
  </si>
  <si>
    <t>gacctccgctgacctcc</t>
  </si>
  <si>
    <t>ctccacgccgacctgct</t>
  </si>
  <si>
    <t>catgtcgcttcgcatcc</t>
  </si>
  <si>
    <t>caacagtccaagtctac</t>
  </si>
  <si>
    <t>gtccaagtctactactc</t>
  </si>
  <si>
    <t>agtctactactctccaa</t>
  </si>
  <si>
    <t>ccaagccctcccgctac</t>
  </si>
  <si>
    <t>gagccgaggacgtctca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</si>
</sst>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"/>
    <numFmt numFmtId="164" formatCode="0.0000"/>
    <numFmt numFmtId="165" formatCode="0.00"/>
    <numFmt numFmtId="166" formatCode="0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ill>
        <patternFill>
          <bgColor rgb="FFFFFFBF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Peaks!$A$2</c:f>
              <c:strCache>
                <c:ptCount val="1"/>
                <c:pt idx="0">
                  <c:v>[full_ssHP6.txt.xdna]  - 582 bp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pPr>
              <a:solidFill>
                <a:srgbClr val="0000FF"/>
              </a:solidFill>
            </c:spPr>
          </c:marker>
          <c:errBars>
            <c:errDir val="x"/>
            <c:errBarType val="both"/>
            <c:errValType val="fixedVal"/>
            <c:val val="0.015"/>
            <c:spPr>
              <a:ln>
                <a:solidFill>
                  <a:srgbClr val="0000FF"/>
                </a:solidFill>
              </a:ln>
            </c:spPr>
          </c:errBars>
          <c:xVal>
            <c:numRef>
              <c:f>Peaks!$D$2:$D$8</c:f>
              <c:numCache>
                <c:formatCode>General</c:formatCode>
                <c:ptCount val="7"/>
                <c:pt idx="0">
                  <c:v>0</c:v>
                </c:pt>
                <c:pt idx="1">
                  <c:v>92</c:v>
                </c:pt>
                <c:pt idx="2">
                  <c:v>198</c:v>
                </c:pt>
                <c:pt idx="3">
                  <c:v>269</c:v>
                </c:pt>
                <c:pt idx="4">
                  <c:v>436</c:v>
                </c:pt>
                <c:pt idx="5">
                  <c:v>534</c:v>
                </c:pt>
                <c:pt idx="6">
                  <c:v>582</c:v>
                </c:pt>
              </c:numCache>
            </c:numRef>
          </c:xVal>
          <c:yVal>
            <c:numRef>
              <c:f>Peaks!$K$2:$K$8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0.7735849022865295</c:v>
                </c:pt>
                <c:pt idx="3">
                  <c:v>0.150943398475647</c:v>
                </c:pt>
                <c:pt idx="4">
                  <c:v>0.06603773683309555</c:v>
                </c:pt>
                <c:pt idx="5">
                  <c:v>0.2264150977134705</c:v>
                </c:pt>
                <c:pt idx="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one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numFmt formatCode="General" sourceLinked="1"/>
        <c:tickLblPos val="none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Peaks!$A$9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pPr>
              <a:solidFill>
                <a:srgbClr val="008000"/>
              </a:solidFill>
            </c:spPr>
          </c:marker>
          <c:errBars>
            <c:errDir val="x"/>
            <c:errBarType val="both"/>
            <c:errValType val="fixedVal"/>
            <c:val val="0.015"/>
            <c:spPr>
              <a:ln>
                <a:solidFill>
                  <a:srgbClr val="008000"/>
                </a:solidFill>
              </a:ln>
            </c:spPr>
          </c:errBars>
          <c:xVal>
            <c:numRef>
              <c:f>Peaks!$D$9:$D$24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Peaks!$K$9:$K$24</c:f>
              <c:numCache>
                <c:formatCode>General</c:formatCode>
                <c:ptCount val="16"/>
                <c:pt idx="0">
                  <c:v>0.009433962264150943</c:v>
                </c:pt>
                <c:pt idx="1">
                  <c:v>0.7735849056603774</c:v>
                </c:pt>
                <c:pt idx="2">
                  <c:v>0.01886792452830189</c:v>
                </c:pt>
                <c:pt idx="3">
                  <c:v>0.1509433962264151</c:v>
                </c:pt>
                <c:pt idx="4">
                  <c:v>0.02830188679245283</c:v>
                </c:pt>
                <c:pt idx="5">
                  <c:v>0.05660377358490566</c:v>
                </c:pt>
                <c:pt idx="6">
                  <c:v>0.0660377358490566</c:v>
                </c:pt>
                <c:pt idx="7">
                  <c:v>0.2075471698113208</c:v>
                </c:pt>
                <c:pt idx="8">
                  <c:v>0.1320754716981132</c:v>
                </c:pt>
                <c:pt idx="9">
                  <c:v>0.01886792452830189</c:v>
                </c:pt>
                <c:pt idx="10">
                  <c:v>0.03773584905660377</c:v>
                </c:pt>
                <c:pt idx="11">
                  <c:v>0.03773584905660377</c:v>
                </c:pt>
                <c:pt idx="12">
                  <c:v>0.2264150943396226</c:v>
                </c:pt>
                <c:pt idx="13">
                  <c:v>0.0660377358490566</c:v>
                </c:pt>
                <c:pt idx="14">
                  <c:v>0.02830188679245283</c:v>
                </c:pt>
                <c:pt idx="15">
                  <c:v>0.01886792452830189</c:v>
                </c:pt>
              </c:numCache>
            </c:numRef>
          </c:yVal>
        </c:ser>
        <c:ser>
          <c:idx val="1"/>
          <c:order val="1"/>
          <c:tx>
            <c:strRef>
              <c:f>Peaks!$A$2</c:f>
              <c:strCache>
                <c:ptCount val="1"/>
                <c:pt idx="0">
                  <c:v>[full_ssHP6.txt.xdna]  - 582 bp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pPr>
              <a:solidFill>
                <a:srgbClr val="0000FF"/>
              </a:solidFill>
            </c:spPr>
          </c:marker>
          <c:errBars>
            <c:errDir val="x"/>
            <c:errBarType val="both"/>
            <c:errValType val="fixedVal"/>
            <c:val val="0.015"/>
            <c:spPr>
              <a:ln>
                <a:solidFill>
                  <a:srgbClr val="0000FF"/>
                </a:solidFill>
              </a:ln>
            </c:spPr>
          </c:errBars>
          <c:xVal>
            <c:numRef>
              <c:f>Peaks!$D$2:$D$8</c:f>
              <c:numCache>
                <c:formatCode>General</c:formatCode>
                <c:ptCount val="7"/>
                <c:pt idx="0">
                  <c:v>0</c:v>
                </c:pt>
                <c:pt idx="1">
                  <c:v>92</c:v>
                </c:pt>
                <c:pt idx="2">
                  <c:v>198</c:v>
                </c:pt>
                <c:pt idx="3">
                  <c:v>269</c:v>
                </c:pt>
                <c:pt idx="4">
                  <c:v>436</c:v>
                </c:pt>
                <c:pt idx="5">
                  <c:v>534</c:v>
                </c:pt>
                <c:pt idx="6">
                  <c:v>582</c:v>
                </c:pt>
              </c:numCache>
            </c:numRef>
          </c:xVal>
          <c:yVal>
            <c:numRef>
              <c:f>Peaks!$K$2:$K$8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0.7735849022865295</c:v>
                </c:pt>
                <c:pt idx="3">
                  <c:v>0.150943398475647</c:v>
                </c:pt>
                <c:pt idx="4">
                  <c:v>0.06603773683309555</c:v>
                </c:pt>
                <c:pt idx="5">
                  <c:v>0.2264150977134705</c:v>
                </c:pt>
                <c:pt idx="6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one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numFmt formatCode="General" sourceLinked="1"/>
        <c:tickLblPos val="none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Peaks!$A$2</c:f>
              <c:strCache>
                <c:ptCount val="1"/>
                <c:pt idx="0">
                  <c:v>[full_ssHP6.txt.xdna]  - 582 bp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pPr>
              <a:solidFill>
                <a:srgbClr val="0000FF"/>
              </a:solidFill>
            </c:spPr>
          </c:marker>
          <c:errBars>
            <c:errDir val="x"/>
            <c:errBarType val="both"/>
            <c:errValType val="fixedVal"/>
            <c:val val="0.015"/>
            <c:spPr>
              <a:ln>
                <a:solidFill>
                  <a:srgbClr val="0000FF"/>
                </a:solidFill>
              </a:ln>
            </c:spPr>
          </c:errBars>
          <c:xVal>
            <c:numRef>
              <c:f>Peaks!$D$2:$D$8</c:f>
              <c:numCache>
                <c:formatCode>General</c:formatCode>
                <c:ptCount val="7"/>
                <c:pt idx="0">
                  <c:v>0</c:v>
                </c:pt>
                <c:pt idx="1">
                  <c:v>92</c:v>
                </c:pt>
                <c:pt idx="2">
                  <c:v>198</c:v>
                </c:pt>
                <c:pt idx="3">
                  <c:v>269</c:v>
                </c:pt>
                <c:pt idx="4">
                  <c:v>436</c:v>
                </c:pt>
                <c:pt idx="5">
                  <c:v>534</c:v>
                </c:pt>
                <c:pt idx="6">
                  <c:v>582</c:v>
                </c:pt>
              </c:numCache>
            </c:numRef>
          </c:xVal>
          <c:yVal>
            <c:numRef>
              <c:f>Peaks!$K$2:$K$8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0.7735849022865295</c:v>
                </c:pt>
                <c:pt idx="3">
                  <c:v>0.150943398475647</c:v>
                </c:pt>
                <c:pt idx="4">
                  <c:v>0.06603773683309555</c:v>
                </c:pt>
                <c:pt idx="5">
                  <c:v>0.2264150977134705</c:v>
                </c:pt>
                <c:pt idx="6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one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numFmt formatCode="General" sourceLinked="1"/>
        <c:tickLblPos val="none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Peaks!$A$9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pPr>
              <a:solidFill>
                <a:srgbClr val="008000"/>
              </a:solidFill>
            </c:spPr>
          </c:marker>
          <c:errBars>
            <c:errDir val="x"/>
            <c:errBarType val="both"/>
            <c:errValType val="fixedVal"/>
            <c:val val="0.015"/>
            <c:spPr>
              <a:ln>
                <a:solidFill>
                  <a:srgbClr val="008000"/>
                </a:solidFill>
              </a:ln>
            </c:spPr>
          </c:errBars>
          <c:xVal>
            <c:numRef>
              <c:f>Peaks!$D$9:$D$24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Peaks!$K$9:$K$24</c:f>
              <c:numCache>
                <c:formatCode>General</c:formatCode>
                <c:ptCount val="16"/>
                <c:pt idx="0">
                  <c:v>0.009433962264150943</c:v>
                </c:pt>
                <c:pt idx="1">
                  <c:v>0.7735849056603774</c:v>
                </c:pt>
                <c:pt idx="2">
                  <c:v>0.01886792452830189</c:v>
                </c:pt>
                <c:pt idx="3">
                  <c:v>0.1509433962264151</c:v>
                </c:pt>
                <c:pt idx="4">
                  <c:v>0.02830188679245283</c:v>
                </c:pt>
                <c:pt idx="5">
                  <c:v>0.05660377358490566</c:v>
                </c:pt>
                <c:pt idx="6">
                  <c:v>0.0660377358490566</c:v>
                </c:pt>
                <c:pt idx="7">
                  <c:v>0.2075471698113208</c:v>
                </c:pt>
                <c:pt idx="8">
                  <c:v>0.1320754716981132</c:v>
                </c:pt>
                <c:pt idx="9">
                  <c:v>0.01886792452830189</c:v>
                </c:pt>
                <c:pt idx="10">
                  <c:v>0.03773584905660377</c:v>
                </c:pt>
                <c:pt idx="11">
                  <c:v>0.03773584905660377</c:v>
                </c:pt>
                <c:pt idx="12">
                  <c:v>0.2264150943396226</c:v>
                </c:pt>
                <c:pt idx="13">
                  <c:v>0.0660377358490566</c:v>
                </c:pt>
                <c:pt idx="14">
                  <c:v>0.02830188679245283</c:v>
                </c:pt>
                <c:pt idx="15">
                  <c:v>0.01886792452830189</c:v>
                </c:pt>
              </c:numCache>
            </c:numRef>
          </c:yVal>
        </c:ser>
        <c:ser>
          <c:idx val="1"/>
          <c:order val="1"/>
          <c:tx>
            <c:strRef>
              <c:f>Peaks!$A$2</c:f>
              <c:strCache>
                <c:ptCount val="1"/>
                <c:pt idx="0">
                  <c:v>[full_ssHP6.txt.xdna]  - 582 bp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pPr>
              <a:solidFill>
                <a:srgbClr val="0000FF"/>
              </a:solidFill>
            </c:spPr>
          </c:marker>
          <c:errBars>
            <c:errDir val="x"/>
            <c:errBarType val="both"/>
            <c:errValType val="fixedVal"/>
            <c:val val="0.015"/>
            <c:spPr>
              <a:ln>
                <a:solidFill>
                  <a:srgbClr val="0000FF"/>
                </a:solidFill>
              </a:ln>
            </c:spPr>
          </c:errBars>
          <c:xVal>
            <c:numRef>
              <c:f>Peaks!$D$2:$D$8</c:f>
              <c:numCache>
                <c:formatCode>General</c:formatCode>
                <c:ptCount val="7"/>
                <c:pt idx="0">
                  <c:v>0</c:v>
                </c:pt>
                <c:pt idx="1">
                  <c:v>92</c:v>
                </c:pt>
                <c:pt idx="2">
                  <c:v>198</c:v>
                </c:pt>
                <c:pt idx="3">
                  <c:v>269</c:v>
                </c:pt>
                <c:pt idx="4">
                  <c:v>436</c:v>
                </c:pt>
                <c:pt idx="5">
                  <c:v>534</c:v>
                </c:pt>
                <c:pt idx="6">
                  <c:v>582</c:v>
                </c:pt>
              </c:numCache>
            </c:numRef>
          </c:xVal>
          <c:yVal>
            <c:numRef>
              <c:f>Peaks!$K$2:$K$8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0.7735849022865295</c:v>
                </c:pt>
                <c:pt idx="3">
                  <c:v>0.150943398475647</c:v>
                </c:pt>
                <c:pt idx="4">
                  <c:v>0.06603773683309555</c:v>
                </c:pt>
                <c:pt idx="5">
                  <c:v>0.2264150977134705</c:v>
                </c:pt>
                <c:pt idx="6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one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numFmt formatCode="General" sourceLinked="1"/>
        <c:tickLblPos val="none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23</xdr:col>
      <xdr:colOff>152400</xdr:colOff>
      <xdr:row>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23</xdr:col>
      <xdr:colOff>152400</xdr:colOff>
      <xdr:row>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152400</xdr:colOff>
      <xdr:row>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152400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D1" t="s">
        <v>2</v>
      </c>
      <c r="E1">
        <v>0.001223590224981308</v>
      </c>
      <c r="H1" t="s">
        <v>3</v>
      </c>
      <c r="I1" t="s">
        <v>4</v>
      </c>
    </row>
    <row r="2" spans="1:17">
      <c r="A2" t="s">
        <v>5</v>
      </c>
      <c r="B2">
        <v>106</v>
      </c>
      <c r="D2" t="s">
        <v>6</v>
      </c>
      <c r="E2">
        <v>1.867924528301887</v>
      </c>
      <c r="H2" t="s">
        <v>7</v>
      </c>
      <c r="I2" t="s">
        <v>8</v>
      </c>
    </row>
    <row r="3" spans="1:17">
      <c r="A3" t="s">
        <v>9</v>
      </c>
      <c r="B3">
        <v>1</v>
      </c>
      <c r="D3" t="s">
        <v>10</v>
      </c>
      <c r="E3">
        <v>3.83341619882632</v>
      </c>
      <c r="H3" t="s">
        <v>11</v>
      </c>
      <c r="I3" t="s">
        <v>12</v>
      </c>
    </row>
    <row r="4" spans="1:17">
      <c r="H4" t="s">
        <v>13</v>
      </c>
      <c r="I4" t="s">
        <v>14</v>
      </c>
    </row>
    <row r="7" spans="1:17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29</v>
      </c>
      <c r="P7" t="s">
        <v>30</v>
      </c>
      <c r="Q7" t="s">
        <v>31</v>
      </c>
    </row>
    <row r="8" spans="1:17">
      <c r="A8" s="2" t="s">
        <v>32</v>
      </c>
      <c r="B8" s="2" t="s">
        <v>32</v>
      </c>
      <c r="C8" s="2"/>
      <c r="D8" s="3"/>
      <c r="E8" s="3">
        <f>MEDIAN(INDIRECT("Peaks!G2:G7"))</f>
        <v>0</v>
      </c>
      <c r="F8" s="4"/>
      <c r="G8" s="4"/>
      <c r="H8" s="4"/>
      <c r="I8" s="4"/>
      <c r="J8" s="4"/>
      <c r="K8" s="2">
        <v>6</v>
      </c>
      <c r="L8" s="2">
        <v>1</v>
      </c>
      <c r="M8" s="2" t="s">
        <v>33</v>
      </c>
      <c r="N8" s="2" t="s">
        <v>34</v>
      </c>
      <c r="O8" s="2"/>
      <c r="P8" s="4"/>
      <c r="Q8" s="4"/>
    </row>
    <row r="9" spans="1:17">
      <c r="A9" t="s">
        <v>35</v>
      </c>
      <c r="B9" t="s">
        <v>32</v>
      </c>
      <c r="C9" t="b">
        <v>1</v>
      </c>
      <c r="D9" s="5">
        <v>0.001223590224981308</v>
      </c>
      <c r="E9" s="5">
        <f>MEDIAN(INDIRECT("Peaks!G8:G23"))</f>
        <v>0</v>
      </c>
      <c r="F9" s="6">
        <v>1</v>
      </c>
      <c r="G9" s="6">
        <v>0.7433146656290378</v>
      </c>
      <c r="H9" s="6">
        <v>1005.62939453125</v>
      </c>
      <c r="I9" s="6">
        <v>-0.2042831182479858</v>
      </c>
      <c r="J9" s="6">
        <v>29.10336138400542</v>
      </c>
      <c r="K9" s="7">
        <v>16</v>
      </c>
      <c r="L9" s="7">
        <v>11</v>
      </c>
      <c r="M9" t="s">
        <v>33</v>
      </c>
      <c r="N9" t="s">
        <v>36</v>
      </c>
      <c r="O9" s="7">
        <v>106</v>
      </c>
      <c r="P9" s="6">
        <v>1.867924528301887</v>
      </c>
      <c r="Q9" s="6">
        <v>3.83341619882632</v>
      </c>
    </row>
  </sheetData>
  <conditionalFormatting sqref="F8:F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sheetData>
    <row r="1" spans="1:14">
      <c r="A1" t="s">
        <v>15</v>
      </c>
      <c r="B1" t="s">
        <v>16</v>
      </c>
      <c r="C1" t="s">
        <v>37</v>
      </c>
      <c r="D1" t="s">
        <v>38</v>
      </c>
      <c r="E1" t="s">
        <v>39</v>
      </c>
      <c r="F1" t="s">
        <v>40</v>
      </c>
      <c r="G1" t="s">
        <v>19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</row>
    <row r="2" spans="1:14">
      <c r="A2" s="2" t="s">
        <v>32</v>
      </c>
      <c r="B2" s="2" t="s">
        <v>32</v>
      </c>
      <c r="C2" s="2">
        <v>0</v>
      </c>
      <c r="D2" s="2">
        <v>0</v>
      </c>
      <c r="E2" s="2"/>
      <c r="F2" s="4"/>
      <c r="G2" s="4"/>
      <c r="H2" s="2"/>
      <c r="I2" s="2"/>
      <c r="J2" s="2"/>
      <c r="K2" s="4"/>
      <c r="L2" s="4"/>
      <c r="M2" s="4"/>
      <c r="N2" s="4"/>
    </row>
    <row r="3" spans="1:14">
      <c r="A3" t="s">
        <v>32</v>
      </c>
      <c r="B3" t="s">
        <v>32</v>
      </c>
      <c r="C3" s="7">
        <v>92</v>
      </c>
      <c r="D3" s="7">
        <v>92</v>
      </c>
      <c r="E3" s="7"/>
      <c r="F3" s="6"/>
      <c r="G3" s="6"/>
      <c r="H3" s="7"/>
      <c r="I3" t="s">
        <v>48</v>
      </c>
      <c r="J3" t="b">
        <v>1</v>
      </c>
      <c r="K3" s="6"/>
      <c r="L3" s="6"/>
      <c r="M3" s="6"/>
      <c r="N3" s="6"/>
    </row>
    <row r="4" spans="1:14">
      <c r="A4" t="s">
        <v>32</v>
      </c>
      <c r="B4" t="s">
        <v>32</v>
      </c>
      <c r="C4" s="7">
        <v>198</v>
      </c>
      <c r="D4" s="7">
        <v>198</v>
      </c>
      <c r="E4" s="7"/>
      <c r="F4" s="6"/>
      <c r="G4" s="6">
        <v>0.0005086844903416932</v>
      </c>
      <c r="H4" s="7">
        <v>82</v>
      </c>
      <c r="I4" t="s">
        <v>49</v>
      </c>
      <c r="J4" t="b">
        <v>1</v>
      </c>
      <c r="K4" s="6">
        <v>0.7735849022865295</v>
      </c>
      <c r="L4" s="6">
        <v>5.884680271148682</v>
      </c>
      <c r="M4" s="6">
        <v>0.005632641725242138</v>
      </c>
      <c r="N4" s="6">
        <v>0.6516930460929871</v>
      </c>
    </row>
    <row r="5" spans="1:14">
      <c r="A5" t="s">
        <v>32</v>
      </c>
      <c r="B5" t="s">
        <v>32</v>
      </c>
      <c r="C5" s="7">
        <v>269</v>
      </c>
      <c r="D5" s="7">
        <v>269</v>
      </c>
      <c r="E5" s="7"/>
      <c r="F5" s="6"/>
      <c r="G5" s="6">
        <v>0.002313726348802447</v>
      </c>
      <c r="H5" s="7">
        <v>16</v>
      </c>
      <c r="I5" t="s">
        <v>50</v>
      </c>
      <c r="J5" t="b">
        <v>1</v>
      </c>
      <c r="K5" s="6">
        <v>0.150943398475647</v>
      </c>
      <c r="L5" s="6">
        <v>2.2417151927948</v>
      </c>
      <c r="M5" s="6">
        <v>0.0146520147100091</v>
      </c>
      <c r="N5" s="6">
        <v>0.564585268497467</v>
      </c>
    </row>
    <row r="6" spans="1:14">
      <c r="A6" t="s">
        <v>32</v>
      </c>
      <c r="B6" t="s">
        <v>32</v>
      </c>
      <c r="C6" s="7">
        <v>436</v>
      </c>
      <c r="D6" s="7">
        <v>436</v>
      </c>
      <c r="E6" s="7"/>
      <c r="F6" s="6"/>
      <c r="G6" s="6">
        <v>0.001341379131190479</v>
      </c>
      <c r="H6" s="7">
        <v>7</v>
      </c>
      <c r="I6" t="s">
        <v>51</v>
      </c>
      <c r="J6" t="b">
        <v>1</v>
      </c>
      <c r="K6" s="6">
        <v>0.06603773683309555</v>
      </c>
      <c r="L6" s="6">
        <v>2.052425384521484</v>
      </c>
      <c r="M6" s="6">
        <v>0.01598173566162586</v>
      </c>
      <c r="N6" s="6">
        <v>0.782026469707489</v>
      </c>
    </row>
    <row r="7" spans="1:14">
      <c r="A7" t="s">
        <v>32</v>
      </c>
      <c r="B7" t="s">
        <v>32</v>
      </c>
      <c r="C7" s="7">
        <v>534</v>
      </c>
      <c r="D7" s="7">
        <v>534</v>
      </c>
      <c r="E7" s="7"/>
      <c r="F7" s="6"/>
      <c r="G7" s="6">
        <v>0.002027301350608468</v>
      </c>
      <c r="H7" s="7">
        <v>24</v>
      </c>
      <c r="I7" t="s">
        <v>52</v>
      </c>
      <c r="J7" t="b">
        <v>1</v>
      </c>
      <c r="K7" s="6">
        <v>0.2264150977134705</v>
      </c>
      <c r="L7" s="6">
        <v>3.863972425460815</v>
      </c>
      <c r="M7" s="6">
        <v>0.008553100749850273</v>
      </c>
      <c r="N7" s="6">
        <v>0.7921273112297058</v>
      </c>
    </row>
    <row r="8" spans="1:14">
      <c r="A8" t="s">
        <v>32</v>
      </c>
      <c r="B8" t="s">
        <v>32</v>
      </c>
      <c r="C8" s="7">
        <v>582</v>
      </c>
      <c r="D8" s="7">
        <v>582</v>
      </c>
      <c r="E8" s="7"/>
      <c r="F8" s="6"/>
      <c r="G8" s="6"/>
      <c r="H8" s="7"/>
      <c r="K8" s="6"/>
      <c r="L8" s="6"/>
      <c r="M8" s="6"/>
      <c r="N8" s="6"/>
    </row>
    <row r="9" spans="1:14">
      <c r="A9" s="2" t="s">
        <v>35</v>
      </c>
      <c r="B9" s="2" t="s">
        <v>32</v>
      </c>
      <c r="C9" s="2">
        <v>0</v>
      </c>
      <c r="D9" s="2">
        <f> (F9-INDIRECT("Summary!I9") ) * INDIRECT("Summary!H9") </f>
        <v>0</v>
      </c>
      <c r="E9" s="2"/>
      <c r="F9" s="4">
        <v>-0.2313670516014099</v>
      </c>
      <c r="G9" s="4">
        <v>0</v>
      </c>
      <c r="H9" s="2">
        <v>1</v>
      </c>
      <c r="I9" s="2"/>
      <c r="J9" s="2"/>
      <c r="K9" s="4">
        <v>0.009433962264150943</v>
      </c>
      <c r="L9" s="4">
        <v>3.83341619882632</v>
      </c>
      <c r="M9" s="4">
        <v>0.008620689655172414</v>
      </c>
      <c r="N9" s="4">
        <v>3.850059175113622</v>
      </c>
    </row>
    <row r="10" spans="1:14">
      <c r="A10" t="s">
        <v>35</v>
      </c>
      <c r="B10" t="s">
        <v>32</v>
      </c>
      <c r="C10" s="7">
        <v>198</v>
      </c>
      <c r="D10" s="7">
        <f> (F10-INDIRECT("Summary!I9") ) * INDIRECT("Summary!H9") </f>
        <v>0</v>
      </c>
      <c r="E10" s="7">
        <f>IF(ISBLANK(C10), "", C10 - D10)</f>
        <v>0</v>
      </c>
      <c r="F10" s="6">
        <v>-0.007391492836177349</v>
      </c>
      <c r="G10" s="6">
        <v>0.000508684519365259</v>
      </c>
      <c r="H10" s="7">
        <v>82</v>
      </c>
      <c r="I10" t="s">
        <v>49</v>
      </c>
      <c r="J10" t="b">
        <v>1</v>
      </c>
      <c r="K10" s="6">
        <v>0.7735849056603774</v>
      </c>
      <c r="L10" s="6">
        <v>5.884680052408251</v>
      </c>
      <c r="M10" s="6">
        <v>0.005632641846407473</v>
      </c>
      <c r="N10" s="6">
        <v>0.651693031113239</v>
      </c>
    </row>
    <row r="11" spans="1:14">
      <c r="A11" t="s">
        <v>35</v>
      </c>
      <c r="B11" t="s">
        <v>32</v>
      </c>
      <c r="C11" s="7"/>
      <c r="D11" s="7">
        <f> (F11-INDIRECT("Summary!I9") ) * INDIRECT("Summary!H9") </f>
        <v>0</v>
      </c>
      <c r="E11" s="7">
        <f>IF(ISBLANK(C11), "", C11 - D11)</f>
        <v>0</v>
      </c>
      <c r="F11" s="6">
        <v>0.05064227059483528</v>
      </c>
      <c r="G11" s="6">
        <v>0.001118451356887817</v>
      </c>
      <c r="H11" s="7">
        <v>2</v>
      </c>
      <c r="I11" t="s">
        <v>53</v>
      </c>
      <c r="K11" s="6">
        <v>0.01886792452830189</v>
      </c>
      <c r="L11" s="6">
        <v>0.9666875631822892</v>
      </c>
      <c r="M11" s="6">
        <v>0.03333333333333333</v>
      </c>
      <c r="N11" s="6">
        <v>0.6952701098941845</v>
      </c>
    </row>
    <row r="12" spans="1:14">
      <c r="A12" t="s">
        <v>35</v>
      </c>
      <c r="B12" t="s">
        <v>32</v>
      </c>
      <c r="C12" s="7">
        <v>269</v>
      </c>
      <c r="D12" s="7">
        <f> (F12-INDIRECT("Summary!I9") ) * INDIRECT("Summary!H9") </f>
        <v>0</v>
      </c>
      <c r="E12" s="7">
        <f>IF(ISBLANK(C12), "", C12 - D12)</f>
        <v>0</v>
      </c>
      <c r="F12" s="6">
        <v>0.07263977825641632</v>
      </c>
      <c r="G12" s="6">
        <v>0.002313726348802447</v>
      </c>
      <c r="H12" s="7">
        <v>16</v>
      </c>
      <c r="I12" t="s">
        <v>50</v>
      </c>
      <c r="J12" t="b">
        <v>1</v>
      </c>
      <c r="K12" s="6">
        <v>0.1509433962264151</v>
      </c>
      <c r="L12" s="6">
        <v>2.241715124965826</v>
      </c>
      <c r="M12" s="6">
        <v>0.01465201465201465</v>
      </c>
      <c r="N12" s="6">
        <v>0.5645852875063535</v>
      </c>
    </row>
    <row r="13" spans="1:14">
      <c r="A13" t="s">
        <v>35</v>
      </c>
      <c r="B13" t="s">
        <v>32</v>
      </c>
      <c r="C13" s="7"/>
      <c r="D13" s="7">
        <f> (F13-INDIRECT("Summary!I9") ) * INDIRECT("Summary!H9") </f>
        <v>0</v>
      </c>
      <c r="E13" s="7">
        <f>IF(ISBLANK(C13), "", C13 - D13)</f>
        <v>0</v>
      </c>
      <c r="F13" s="6">
        <v>0.1183802261948586</v>
      </c>
      <c r="G13" s="6">
        <v>0.0004355056444182992</v>
      </c>
      <c r="H13" s="7">
        <v>3</v>
      </c>
      <c r="I13" t="s">
        <v>54</v>
      </c>
      <c r="K13" s="6">
        <v>0.02830188679245283</v>
      </c>
      <c r="L13" s="6">
        <v>1.355584858715394</v>
      </c>
      <c r="M13" s="6">
        <v>0.024</v>
      </c>
      <c r="N13" s="6">
        <v>0.7922310357028352</v>
      </c>
    </row>
    <row r="14" spans="1:14">
      <c r="A14" t="s">
        <v>35</v>
      </c>
      <c r="B14" t="s">
        <v>32</v>
      </c>
      <c r="C14" s="7"/>
      <c r="D14" s="7">
        <f> (F14-INDIRECT("Summary!I9") ) * INDIRECT("Summary!H9") </f>
        <v>0</v>
      </c>
      <c r="E14" s="7">
        <f>IF(ISBLANK(C14), "", C14 - D14)</f>
        <v>0</v>
      </c>
      <c r="F14" s="6">
        <v>0.1682054549455643</v>
      </c>
      <c r="G14" s="6">
        <v>0.001618680893443525</v>
      </c>
      <c r="H14" s="7">
        <v>6</v>
      </c>
      <c r="I14" t="s">
        <v>55</v>
      </c>
      <c r="K14" s="6">
        <v>0.05660377358490566</v>
      </c>
      <c r="L14" s="6">
        <v>1.555589182132419</v>
      </c>
      <c r="M14" s="6">
        <v>0.02097902097902098</v>
      </c>
      <c r="N14" s="6">
        <v>0.6418468653983164</v>
      </c>
    </row>
    <row r="15" spans="1:14">
      <c r="A15" t="s">
        <v>35</v>
      </c>
      <c r="B15" t="s">
        <v>32</v>
      </c>
      <c r="C15" s="7">
        <v>436</v>
      </c>
      <c r="D15" s="7">
        <f> (F15-INDIRECT("Summary!I9") ) * INDIRECT("Summary!H9") </f>
        <v>0</v>
      </c>
      <c r="E15" s="7">
        <f>IF(ISBLANK(C15), "", C15 - D15)</f>
        <v>0</v>
      </c>
      <c r="F15" s="6">
        <v>0.2292762100696564</v>
      </c>
      <c r="G15" s="6">
        <v>0.001341379131190479</v>
      </c>
      <c r="H15" s="7">
        <v>7</v>
      </c>
      <c r="I15" t="s">
        <v>51</v>
      </c>
      <c r="J15" t="b">
        <v>1</v>
      </c>
      <c r="K15" s="6">
        <v>0.0660377358490566</v>
      </c>
      <c r="L15" s="6">
        <v>2.052425318874712</v>
      </c>
      <c r="M15" s="6">
        <v>0.01598173515981735</v>
      </c>
      <c r="N15" s="6">
        <v>0.7820264830337517</v>
      </c>
    </row>
    <row r="16" spans="1:14">
      <c r="A16" t="s">
        <v>35</v>
      </c>
      <c r="B16" t="s">
        <v>32</v>
      </c>
      <c r="C16" s="7"/>
      <c r="D16" s="7">
        <f> (F16-INDIRECT("Summary!I9") ) * INDIRECT("Summary!H9") </f>
        <v>0</v>
      </c>
      <c r="E16" s="7">
        <f>IF(ISBLANK(C16), "", C16 - D16)</f>
        <v>0</v>
      </c>
      <c r="F16" s="6">
        <v>0.2577069401741028</v>
      </c>
      <c r="G16" s="6">
        <v>0.003646182085964864</v>
      </c>
      <c r="H16" s="7">
        <v>22</v>
      </c>
      <c r="I16" t="s">
        <v>56</v>
      </c>
      <c r="K16" s="6">
        <v>0.2075471698113208</v>
      </c>
      <c r="L16" s="6">
        <v>2.683391339178423</v>
      </c>
      <c r="M16" s="6">
        <v>0.01226993865030675</v>
      </c>
      <c r="N16" s="6">
        <v>0.5756470662184676</v>
      </c>
    </row>
    <row r="17" spans="1:14">
      <c r="A17" t="s">
        <v>35</v>
      </c>
      <c r="B17" t="s">
        <v>32</v>
      </c>
      <c r="C17" s="7"/>
      <c r="D17" s="7">
        <f> (F17-INDIRECT("Summary!I9") ) * INDIRECT("Summary!H9") </f>
        <v>0</v>
      </c>
      <c r="E17" s="7">
        <f>IF(ISBLANK(C17), "", C17 - D17)</f>
        <v>0</v>
      </c>
      <c r="F17" s="6">
        <v>0.275282233953476</v>
      </c>
      <c r="G17" s="6">
        <v>0.001832120819017291</v>
      </c>
      <c r="H17" s="7">
        <v>14</v>
      </c>
      <c r="I17" t="s">
        <v>57</v>
      </c>
      <c r="K17" s="6">
        <v>0.1320754716981132</v>
      </c>
      <c r="L17" s="6">
        <v>2.811965547089369</v>
      </c>
      <c r="M17" s="6">
        <v>0.01171548117154812</v>
      </c>
      <c r="N17" s="6">
        <v>0.7559751056506936</v>
      </c>
    </row>
    <row r="18" spans="1:14">
      <c r="A18" t="s">
        <v>35</v>
      </c>
      <c r="B18" t="s">
        <v>32</v>
      </c>
      <c r="C18" s="7"/>
      <c r="D18" s="7">
        <f> (F18-INDIRECT("Summary!I9") ) * INDIRECT("Summary!H9") </f>
        <v>0</v>
      </c>
      <c r="E18" s="7">
        <f>IF(ISBLANK(C18), "", C18 - D18)</f>
        <v>0</v>
      </c>
      <c r="F18" s="6">
        <v>0.2799033522605896</v>
      </c>
      <c r="G18" s="6">
        <v>0.0001070201396942139</v>
      </c>
      <c r="H18" s="7">
        <v>2</v>
      </c>
      <c r="I18" t="s">
        <v>58</v>
      </c>
      <c r="K18" s="6">
        <v>0.01886792452830189</v>
      </c>
      <c r="L18" s="6">
        <v>3.050065932109637</v>
      </c>
      <c r="M18" s="6">
        <v>0.01081081081081081</v>
      </c>
      <c r="N18" s="6">
        <v>2.168486320968242</v>
      </c>
    </row>
    <row r="19" spans="1:14">
      <c r="A19" t="s">
        <v>35</v>
      </c>
      <c r="B19" t="s">
        <v>32</v>
      </c>
      <c r="C19" s="7"/>
      <c r="D19" s="7">
        <f> (F19-INDIRECT("Summary!I9") ) * INDIRECT("Summary!H9") </f>
        <v>0</v>
      </c>
      <c r="E19" s="7">
        <f>IF(ISBLANK(C19), "", C19 - D19)</f>
        <v>0</v>
      </c>
      <c r="F19" s="6">
        <v>0.2846160233020782</v>
      </c>
      <c r="G19" s="6">
        <v>0.0008612855453975499</v>
      </c>
      <c r="H19" s="7">
        <v>4</v>
      </c>
      <c r="I19" t="s">
        <v>59</v>
      </c>
      <c r="K19" s="6">
        <v>0.03773584905660377</v>
      </c>
      <c r="L19" s="6">
        <v>1.850039991607485</v>
      </c>
      <c r="M19" s="6">
        <v>0.01769911504424779</v>
      </c>
      <c r="N19" s="6">
        <v>0.9333287066287326</v>
      </c>
    </row>
    <row r="20" spans="1:14">
      <c r="A20" t="s">
        <v>35</v>
      </c>
      <c r="B20" t="s">
        <v>32</v>
      </c>
      <c r="C20" s="7"/>
      <c r="D20" s="7">
        <f> (F20-INDIRECT("Summary!I9") ) * INDIRECT("Summary!H9") </f>
        <v>0</v>
      </c>
      <c r="E20" s="7">
        <f>IF(ISBLANK(C20), "", C20 - D20)</f>
        <v>0</v>
      </c>
      <c r="F20" s="6">
        <v>0.29820317029953</v>
      </c>
      <c r="G20" s="6">
        <v>0.000968181760981679</v>
      </c>
      <c r="H20" s="7">
        <v>4</v>
      </c>
      <c r="I20" t="s">
        <v>60</v>
      </c>
      <c r="K20" s="6">
        <v>0.03773584905660377</v>
      </c>
      <c r="L20" s="6">
        <v>1.791705397277519</v>
      </c>
      <c r="M20" s="6">
        <v>0.0182648401826484</v>
      </c>
      <c r="N20" s="6">
        <v>0.9041606093425609</v>
      </c>
    </row>
    <row r="21" spans="1:14">
      <c r="A21" t="s">
        <v>35</v>
      </c>
      <c r="B21" t="s">
        <v>32</v>
      </c>
      <c r="C21" s="7">
        <v>534</v>
      </c>
      <c r="D21" s="7">
        <f> (F21-INDIRECT("Summary!I9") ) * INDIRECT("Summary!H9") </f>
        <v>0</v>
      </c>
      <c r="E21" s="7">
        <f>IF(ISBLANK(C21), "", C21 - D21)</f>
        <v>0</v>
      </c>
      <c r="F21" s="6">
        <v>0.3174869120121002</v>
      </c>
      <c r="G21" s="6">
        <v>0.00202730128198912</v>
      </c>
      <c r="H21" s="7">
        <v>24</v>
      </c>
      <c r="I21" t="s">
        <v>52</v>
      </c>
      <c r="J21" t="b">
        <v>1</v>
      </c>
      <c r="K21" s="6">
        <v>0.2264150943396226</v>
      </c>
      <c r="L21" s="6">
        <v>3.863972414903921</v>
      </c>
      <c r="M21" s="6">
        <v>0.008553100498930863</v>
      </c>
      <c r="N21" s="6">
        <v>0.7921273383572359</v>
      </c>
    </row>
    <row r="22" spans="1:14">
      <c r="A22" t="s">
        <v>35</v>
      </c>
      <c r="B22" t="s">
        <v>32</v>
      </c>
      <c r="C22" s="7"/>
      <c r="D22" s="7">
        <f> (F22-INDIRECT("Summary!I9") ) * INDIRECT("Summary!H9") </f>
        <v>0</v>
      </c>
      <c r="E22" s="7">
        <f>IF(ISBLANK(C22), "", C22 - D22)</f>
        <v>0</v>
      </c>
      <c r="F22" s="6">
        <v>0.3568446338176727</v>
      </c>
      <c r="G22" s="6">
        <v>0.002086651180248829</v>
      </c>
      <c r="H22" s="7">
        <v>7</v>
      </c>
      <c r="I22" t="s">
        <v>61</v>
      </c>
      <c r="K22" s="6">
        <v>0.0660377358490566</v>
      </c>
      <c r="L22" s="6">
        <v>2.900062689546868</v>
      </c>
      <c r="M22" s="6">
        <v>0.01136363636363636</v>
      </c>
      <c r="N22" s="6">
        <v>1.102408210970605</v>
      </c>
    </row>
    <row r="23" spans="1:14">
      <c r="A23" t="s">
        <v>35</v>
      </c>
      <c r="B23" t="s">
        <v>32</v>
      </c>
      <c r="C23" s="7"/>
      <c r="D23" s="7">
        <f> (F23-INDIRECT("Summary!I9") ) * INDIRECT("Summary!H9") </f>
        <v>0</v>
      </c>
      <c r="E23" s="7">
        <f>IF(ISBLANK(C23), "", C23 - D23)</f>
        <v>0</v>
      </c>
      <c r="F23" s="6">
        <v>0.4325847625732422</v>
      </c>
      <c r="G23" s="6">
        <v>0.0009213061421178281</v>
      </c>
      <c r="H23" s="7">
        <v>3</v>
      </c>
      <c r="K23" s="6">
        <v>0.02830188679245283</v>
      </c>
      <c r="L23" s="6">
        <v>2.033377288073091</v>
      </c>
      <c r="M23" s="6">
        <v>0.01612903225806452</v>
      </c>
      <c r="N23" s="6">
        <v>1.183567558858751</v>
      </c>
    </row>
    <row r="24" spans="1:14">
      <c r="A24" t="s">
        <v>35</v>
      </c>
      <c r="B24" t="s">
        <v>32</v>
      </c>
      <c r="C24" s="7"/>
      <c r="D24" s="7">
        <f> (F24-INDIRECT("Summary!I9") ) * INDIRECT("Summary!H9") </f>
        <v>0</v>
      </c>
      <c r="E24" s="7">
        <f>IF(ISBLANK(C24), "", C24 - D24)</f>
        <v>0</v>
      </c>
      <c r="F24" s="6">
        <v>0.4430904984474182</v>
      </c>
      <c r="G24" s="6">
        <v>0.0006770938634872437</v>
      </c>
      <c r="H24" s="7">
        <v>2</v>
      </c>
      <c r="K24" s="6">
        <v>0.01886792452830189</v>
      </c>
      <c r="L24" s="6">
        <v>7.700166451555477</v>
      </c>
      <c r="M24" s="6">
        <v>0.004310344827586207</v>
      </c>
      <c r="N24" s="6">
        <v>5.45661679714305</v>
      </c>
    </row>
  </sheetData>
  <conditionalFormatting sqref="E2:E24">
    <cfRule type="cellIs" dxfId="0" priority="1" operator="between">
      <formula>3.07619571686</formula>
      <formula>6.15239143372</formula>
    </cfRule>
    <cfRule type="cellIs" dxfId="0" priority="2" operator="between">
      <formula>-6.15239143372</formula>
      <formula>-3.07619571686</formula>
    </cfRule>
    <cfRule type="cellIs" dxfId="1" priority="3" operator="greaterThan">
      <formula>6.15239143372</formula>
    </cfRule>
    <cfRule type="cellIs" dxfId="1" priority="4" operator="lessThan">
      <formula>-6.15239143372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Peaks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2017-12-20T09:59:03Z</dcterms:created>
  <dcterms:modified xsi:type="dcterms:W3CDTF">2017-12-20T09:59:03Z</dcterms:modified>
</cp:coreProperties>
</file>