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eaks" sheetId="2" r:id="rId2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1" authorId="0">
      <text>
        <r>
          <rPr>
            <sz val="8"/>
            <color indexed="81"/>
            <rFont val="Tahoma"/>
            <family val="2"/>
          </rPr>
          <t>bead id</t>
        </r>
      </text>
    </comment>
    <comment ref="B11" authorId="0">
      <text>
        <r>
          <rPr>
            <sz val="8"/>
            <color indexed="81"/>
            <rFont val="Tahoma"/>
            <family val="2"/>
          </rPr>
          <t>group id (medoid, a.k.a central bead id)</t>
        </r>
      </text>
    </comment>
    <comment ref="C11" authorId="0">
      <text>
        <r>
          <rPr>
            <sz val="8"/>
            <color indexed="81"/>
            <rFont val="Tahoma"/>
            <family val="2"/>
          </rPr>
          <t>Whether the bead was clustered now or whether its reference comes from
        a previous report</t>
        </r>
      </text>
    </comment>
    <comment ref="D11" authorId="0">
      <text>
        <r>
          <rPr>
            <sz val="8"/>
            <color indexed="81"/>
            <rFont val="Tahoma"/>
            <family val="2"/>
          </rPr>
          <t>Standard deviation of the signal
Units: µm</t>
        </r>
      </text>
    </comment>
    <comment ref="E11" authorId="0">
      <text>
        <r>
          <rPr>
            <sz val="8"/>
            <color indexed="81"/>
            <rFont val="Tahoma"/>
            <family val="2"/>
          </rPr>
          <t>Silhouette of the bead: cluster quality factor.
        Values range from -1 (bad) to 1. (good).
        The formula is:
            - a = distance to the current cluster's reference bead
            - b = minimum distance to other reference beads
            =&gt; silhouette = 2.*(b-a)/max(a,b)-1.</t>
        </r>
      </text>
    </comment>
    <comment ref="F11" authorId="0">
      <text>
        <r>
          <rPr>
            <sz val="8"/>
            <color indexed="81"/>
            <rFont val="Tahoma"/>
            <family val="2"/>
          </rPr>
          <t>distance to group's central bead:
        how likely this beads belongs to the group</t>
        </r>
      </text>
    </comment>
    <comment ref="G11" authorId="0">
      <text>
        <r>
          <rPr>
            <sz val="8"/>
            <color indexed="81"/>
            <rFont val="Tahoma"/>
            <family val="2"/>
          </rPr>
          <t>Number of good cycles for this bead</t>
        </r>
      </text>
    </comment>
    <comment ref="H11" authorId="0">
      <text>
        <r>
          <rPr>
            <sz val="8"/>
            <color indexed="81"/>
            <rFont val="Tahoma"/>
            <family val="2"/>
          </rPr>
          <t>Parameter B in the formula "x_central = A*x_bead+B"
        converting this bead's peak position axis to
        the central bead's.
Units: base/µm</t>
        </r>
      </text>
    </comment>
    <comment ref="I11" authorId="0">
      <text>
        <r>
          <rPr>
            <sz val="8"/>
            <color indexed="81"/>
            <rFont val="Tahoma"/>
            <family val="2"/>
          </rPr>
          <t>Parameter A in the formula "x_central = A*x_bead+B"
        converting this bead's peak position axis to
        the central bead's.
Units: base</t>
        </r>
      </text>
    </comment>
    <comment ref="J11" authorId="0">
      <text>
        <r>
          <rPr>
            <sz val="8"/>
            <color indexed="81"/>
            <rFont val="Tahoma"/>
            <family val="2"/>
          </rPr>
          <t>How linear the relationship between peaks is.</t>
        </r>
      </text>
    </comment>
    <comment ref="K11" authorId="0">
      <text>
        <r>
          <rPr>
            <sz val="8"/>
            <color indexed="81"/>
            <rFont val="Tahoma"/>
            <family val="2"/>
          </rPr>
          <t>Number of peaks detected for that bead.</t>
        </r>
      </text>
    </comment>
    <comment ref="L11" authorId="0">
      <text>
        <r>
          <rPr>
            <sz val="8"/>
            <color indexed="81"/>
            <rFont val="Tahoma"/>
            <family val="2"/>
          </rPr>
          <t>For an experimental bead:
            Number of peaks detected for that bead
            that were not found in the reference.
        For a reference:
            Number of peaks never seen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bead id</t>
        </r>
      </text>
    </comment>
    <comment ref="B1" authorId="0">
      <text>
        <r>
          <rPr>
            <sz val="8"/>
            <color indexed="81"/>
            <rFont val="Tahoma"/>
            <family val="2"/>
          </rPr>
          <t>group id (medoid, a.k.a central bead id)</t>
        </r>
      </text>
    </comment>
    <comment ref="C1" authorId="0">
      <text>
        <r>
          <rPr>
            <sz val="8"/>
            <color indexed="81"/>
            <rFont val="Tahoma"/>
            <family val="2"/>
          </rPr>
          <t>Position of the same peak in the reference (if found)
Units: base</t>
        </r>
      </text>
    </comment>
    <comment ref="D1" authorId="0">
      <text>
        <r>
          <rPr>
            <sz val="8"/>
            <color indexed="81"/>
            <rFont val="Tahoma"/>
            <family val="2"/>
          </rPr>
          <t>Position of the peak in the reference's frame
Units: base</t>
        </r>
      </text>
    </comment>
    <comment ref="E1" authorId="0">
      <text>
        <r>
          <rPr>
            <sz val="8"/>
            <color indexed="81"/>
            <rFont val="Tahoma"/>
            <family val="2"/>
          </rPr>
          <t>Difference: reference peak position minus the bead's peak position
Units: base</t>
        </r>
      </text>
    </comment>
    <comment ref="F1" authorId="0">
      <text>
        <r>
          <rPr>
            <sz val="8"/>
            <color indexed="81"/>
            <rFont val="Tahoma"/>
            <family val="2"/>
          </rPr>
          <t>Peak position as measured (µm)</t>
        </r>
      </text>
    </comment>
    <comment ref="G1" authorId="0">
      <text>
        <r>
          <rPr>
            <sz val="8"/>
            <color indexed="81"/>
            <rFont val="Tahoma"/>
            <family val="2"/>
          </rPr>
          <t>Number of hybridizations in that peak.
        For a hairpin, this is set to the median of values
        found in its group for that peak.</t>
        </r>
      </text>
    </comment>
    <comment ref="J1" authorId="0">
      <text>
        <r>
          <rPr>
            <sz val="8"/>
            <color indexed="81"/>
            <rFont val="Tahoma"/>
            <family val="2"/>
          </rPr>
          <t>Peak height divided by number of cycles.
        For a hairpin, this is set to the median of values
        found in its group for that peak.</t>
        </r>
      </text>
    </comment>
    <comment ref="K1" authorId="0">
      <text>
        <r>
          <rPr>
            <sz val="8"/>
            <color indexed="81"/>
            <rFont val="Tahoma"/>
            <family val="2"/>
          </rPr>
          <t>Average time to de-hybridization, for a frame rate of 30Hz.
        Note that: TIME = -1/(RATE * log(1.-PROBABILITY)
        For a hairpin, this is set to the median of values
        found in its group for that peak.
Units: seconds</t>
        </r>
      </text>
    </comment>
    <comment ref="L1" authorId="0">
      <text>
        <r>
          <rPr>
            <sz val="8"/>
            <color indexed="81"/>
            <rFont val="Tahoma"/>
            <family val="2"/>
          </rPr>
          <t>Probability to de-hybridize between 2 time frames.
        Note that: TIME = -1/(RATE * log(1.-PROBABILITY)
        For a hairpin, this is set to the median of values
        found in its group for that peak.</t>
        </r>
      </text>
    </comment>
    <comment ref="M1" authorId="0">
      <text>
        <r>
          <rPr>
            <sz val="8"/>
            <color indexed="81"/>
            <rFont val="Tahoma"/>
            <family val="2"/>
          </rPr>
          <t>1-sigma uncertainty on the de-hybridization time:
            UNCERTAINTY ~ TIME / sqrt(NUMBER OF HYBRIDISATIONS)
        For a hairpin, this is set to the median of values
        found in its group for that peak.
Units: seconds</t>
        </r>
      </text>
    </comment>
  </commentList>
</comments>
</file>

<file path=xl/sharedStrings.xml><?xml version="1.0" encoding="utf-8"?>
<sst xmlns="http://schemas.openxmlformats.org/spreadsheetml/2006/main" count="192" uniqueCount="78">
  <si>
    <t>GIT Version:</t>
  </si>
  <si>
    <t>ramp_v1.2-68-g9e57fb7+</t>
  </si>
  <si>
    <t>GIT Hash:</t>
  </si>
  <si>
    <t>9e57fb74beadb8422ff4c73cc30e5763f5343065</t>
  </si>
  <si>
    <t>GIT Date:</t>
  </si>
  <si>
    <t>Fri, 3 Mar 2017 14:38:30 +0100</t>
  </si>
  <si>
    <t>Config:</t>
  </si>
  <si>
    <t>[{"\u2261": "model.task.TrackReaderTask", "path": {"\u2261": "t", "\u2208": [{"\u2261": "pathlib.PosixPath"}, "/home/pol/trackanalysis/tests/testingcore/CTGT_selection"]}, "beadsonly": true}, {"phases": {"\u2261": "t", "\u2208": [5, 5]}, "onbeads": true, "\u2261": "cordrift.processor.DriftTask", "events": {"\u2261": "eventdetection.detection.EventDetector", "select": {"edgelength": 0, "\u2261": "eventdetection.detection.EventSelector", "minlength": 5}, "merge": {"oneperrange": true, "confidence": 0.1, "isequal": true, "\u2261": "eventdetection.detection.EventMerger", "precision": null}, "split": {"window": 1, "confidence": 0.1, "\u2261": "eventdetection.detection.SplitDetector", "precision": null}, "precision": null}, "zero": 10, "precision": 0.0, "filter": {"\u2261": "signalfilter._core.NonLinearFilter", "estimators": {"\u2261": "t", "\u2208": [3, 5, 7, 9, 11, 13, 15, 17, 19, 21, 23, 25, 27, 29, 31, 33]}, "precision": 0.003000000026077032, "derivate": false, "power": 20}, "stitch": {"minoverlaps": 10, "edge": 1, "\u2261": "cordrift.collapse.StitchByDerivate", "maxder": Infinity, "filter": null, "mode": "median"}, "collapse": {"\u2261": "cordrift.collapse.CollapseByMerging", "edge": 1, "filter": null}}, {"\u2261": "eventdetection.processor.EventDetectionTask", "precision": 0.0, "events": {"\u2261": "eventdetection.detection.EventDetector", "select": {"edgelength": 0, "\u2261": "eventdetection.detection.EventSelector", "minlength": 5}, "merge": {"oneperrange": true, "confidence": 0.1, "isequal": true, "\u2261": "eventdetection.detection.EventMerger", "precision": null}, "split": {"window": 1, "confidence": 0.1, "\u2261": "eventdetection.detection.SplitDetector", "precision": null}, "precision": null}, "filter": {"\u2261": "signalfilter._core.NonLinearFilter", "estimators": {"\u2261": "t", "\u2208": [3, 5, 7, 9, 11, 13, 15, 17, 19, 21, 23, 25, 27, 29, 31, 33]}, "precision": 0.003000000026077032, "derivate": false, "power": 20}}, {"\u2261": "peakfinding.processor.PeakSelectorTask", "histogram": {"oversampling": 5, "edge": 2, "zmeasure": {"\u2261": "builtins.function"}, "weight": null, "kernel": {"window": 4, "oversampling": 1, "\u2261": "signalfilter.convolve.KernelConvolution", "width": 1.0, "mode": "normal", "range": "same"}, "\u2261": "peakfinding.histogram.Histogram", "precision": null}, "find": {"threshold": {"\u2261": "numpy.float32"}, "peakwidth": 1, "subpixel": {"fitcount": 2, "fitwidth": 1, "fitmode": "quadratic", "\u2261": "peakfinding.histogram.SubPixelPeakPosition"}, "\u2261": "peakfinding.histogram.ZeroCrossingPeakFinder"}, "group": {"window": 10, "mincount": 5, "\u2261": "peakfinding.histogram.GroupByPeak"}, "align": {"\u2261": "peakfinding.alignment.PeakCorrelationAlignment", "factors": {"\u2261": "npint64", "\u2208": [3, 2, 1]}, "subpixel": null, "maxmove": 5, "projector": {"oversampling": 5, "edge": 0, "zmeasure": null, "weight": null, "kernel": {"window": 4, "oversampling": 1, "\u2261": "signalfilter.convolve.KernelConvolution", "width": 1.0, "mode": "normal", "range": "same"}, "\u2261": "peakfinding.histogram.Histogram", "precision": null}}}, {"peakids": {"GF4": {"window": 10.0, "\u2261": "peakcalling.tohairpin.PeakIdentifier", "peaks": {"\u2261": "npint32", "\u2208": [0, 38, 294, 347, 569, 738, 791, 925]}, "lastpeak": true}, "GF3": {"window": 10.0, "\u2261": "peakcalling.tohairpin.PeakIdentifier", "peaks": {"\u2261": "npint32", "\u2208": [0, 46, 274, 357, 576, 659, 754, 784, 921]}, "lastpeak": true}, "GF1": {"window": 10.0, "\u2261": "peakcalling.tohairpin.PeakIdentifier", "peaks": {"\u2261": "npint32", "\u2208": [0, 157, 258, 393, 503, 704, 795, 920]}, "lastpeak": true}, "GF2": {"window": 10.0, "\u2261": "peakcalling.tohairpin.PeakIdentifier", "peaks": {"\u2261": "npint32", "\u2208": [0, 151, 222, 379, 540, 631, 800, 922]}, "lastpeak": true}, "015": {"window": 10.0, "\u2261": "peakcalling.tohairpin.PeakIdentifier", "peaks": {"\u2261": "npint32", "\u2208": [0, 185, 318, 439, 500, 766, 899, 1020, 1081, 1239]}, "lastpeak": true}}, "constraints": {}, "level": "peak", "\u2261": "peakcalling.processor.BeadsByHairpinTask", "distances": {"GF4": {"stretch": {"\u2261": "R", "\u2208": [936.3636363636363, 1336.3736363636363, 100.0]}, "optim": {"\u2261": "O", "\u2208": [0.0001, 1e-08, 0.0001, 1e-08, 100]}, "\u2261": "peakcalling.tohairpin.HairpinDistance", "peaks": {"\u2261": "npint32", "\u2208": [0, 38, 294, 347, 569, 738, 791, 925]}, "lastpeak": false, "symmetry": false, "bias": {"\u2261": "R", "\u2208": [-20.0, 20.01, 20.0]}, "precision": 15.0}, "GF3": {"stretch": {"\u2261": "R", "\u2208": [936.3636363636363, 1336.3736363636363, 100.0]}, "optim": {"\u2261": "O", "\u2208": [0.0001, 1e-08, 0.0001, 1e-08, 100]}, "\u2261": "peakcalling.tohairpin.HairpinDistance", "peaks": {"\u2261": "npint32", "\u2208": [0, 46, 274, 357, 576, 659, 754, 784, 921]}, "lastpeak": false, "symmetry": false, "bias": {"\u2261": "R", "\u2208": [-20.0, 20.01, 20.0]}, "precision": 15.0}, "015": {"stretch": {"\u2261": "R", "\u2208": [936.3636363636363, 1336.3736363636363, 100.0]}, "optim": {"\u2261": "O", "\u2208": [0.0001, 1e-08, 0.0001, 1e-08, 100]}, "\u2261": "peakcalling.tohairpin.HairpinDistance", "peaks": {"\u2261": "npint32", "\u2208": [0, 185, 318, 439, 500, 766, 899, 1020, 1081, 1239]}, "lastpeak": false, "symmetry": false, "bias": {"\u2261": "R", "\u2208": [-20.0, 20.01, 20.0]}, "precision": 15.0}, "GF2": {"stretch": {"\u2261": "R", "\u2208": [936.3636363636363, 1336.3736363636363, 100.0]}, "optim": {"\u2261": "O", "\u2208": [0.0001, 1e-08, 0.0001, 1e-08, 100]}, "\u2261": "peakcalling.tohairpin.HairpinDistance", "peaks": {"\u2261": "npint32", "\u2208": [0, 151, 222, 379, 540, 631, 800, 922]}, "lastpeak": false, "symmetry": false, "bias": {"\u2261": "R", "\u2208": [-20.0, 20.01, 20.0]}, "precision": 15.0}, "GF1": {"stretch": {"\u2261": "R", "\u2208": [936.3636363636363, 1336.3736363636363, 100.0]}, "optim": {"\u2261": "O", "\u2208": [0.0001, 1e-08, 0.0001, 1e-08, 100]}, "\u2261": "peakcalling.tohairpin.HairpinDistance", "peaks": {"\u2261": "npint32", "\u2208": [0, 157, 258, 393, 503, 704, 795, 920]}, "lastpeak": false, "symmetry": false, "bias": {"\u2261": "R", "\u2208": [-20.0, 20.01, 20.0]}, "precision": 15.0}}}, {"level": "peak", "sequences": {"GF4": "TAATACGACTCACTATAGGGgaatagagaccATCACAGACGGCGCGACTTGGTGCTCCCCGGCCTTCCTATCGGTCCAGCTAGTTTGCATCCGCATGTACGAGTGGGTTATGGCTACGCTTTTCAACGTGTTCGATCTCAGTAATATACCTGCCCTCTAAGAATTGTCATTAAatcAGTGTACCCTACGTGCAAAATTAACCTGCCGTTCAATGGGGATGTGAGAAACTAGCTATGCTCCGCGCATGATACGATCGCCTTGGACCAGAGTAAGCCACCGGGCCGAAGACAACAGCGTCAGTCGAGGAATCTAATATAAagtATGCGCTCACGCCTAGAAACGGCTGTCGGGAGAGTGGACCATGATGTTAAGCTACAAGGATATGCTAATAGTAATTCCGGTTGCAGTTCAATCTTTATACGATCGCGGCCAGGTACGTCAGACTTCGAGGGTGTGCCCCAAAatgAAGCGGATGTACTGAGCCGGGACGGCCTGCCCACCCCTCGCACGCGCCATGCATAAACACAACTCTCCTTGACCGATTTCTTCACTATTGGTTAATTAGACAGCTAGGTATATCGACTTACGTTCCAGATCATTCGTAGCAAaagAATGCTATACCATATCATCCAAAGGTGAAACAAGTCGATCTAGTACGAGGAGACGGAACGCAATTCTGAGTGTAATCGCGGTCCCGGCCCAGTTATTAAGCTGCATGTGGCACGTAGGGGTTGACAGGCGCTCTTCGGCTAAaatATCGGCCCGTCGAACGTAGCCACGAGTACATCTGTTGACCGCGTAATGAGCACCCTTGTGTCCTCTAATTCCCCAGGTTTATGCGCTGCATGGTATATTGCCGGATCAGTGAAGCTAGGCGATAGTCTTAACTTTCTCCAAAatcggtctcagcttGCACTGAGAtttt", "GF3": "TAATACGACTCACTATAGGGgaatagagaccATTAACTCTGAACAGGCGTATGGAGATTGCAGCTCGATCATGCGACGTTTACATTATAGAATATCGGCACGAAGACCTCAACCACTGGCCGTACTAGGATGCTTGGGGAAAGGGTAGCCCGGACACCGCGCTAAGTCACAAAattACGAGGACCCTTAATGGAGTACGGAATTACACATGCGACTACCAAGCAATATCTCTGCACTTCGATCCCCAGCTATGCCCGGTTCTAAATCGGCCTGTTGAGCCACCTAGCGCGGCGTGAAAGACGTATAACTGATGACAAAacgAGAGTCCGGCGGGCAGTGGTGAGAAATTATGCACAGACGTGTTGATTGTAGTTTGGCCGACATGAATGCTAACCTCGTAATATAGGGTACTTGCGCTGACCGTTCGATCCCCATCGCGTATCTAGCCTTCCAGGAGCTTAAAAGAAATACTTCCGCGCTAGCTTACATCGGCCCAGATTCATAGGGAGCATTGACACAAGGATCAGGTCCACCCCGGTTATATCGTGAGGCTGCACTACGTTGGTACGCAAACAGTCGAGTTCGCCATGCCGTCTCTAATTAAAagAACTTAGTACGGATAACCTATTGTTCGATTTAATGACGTGGGCCAACGACAGAGAAGATCACCAGTGCCTTTGAGCCGCCGGTCCTCGCTTGCGCGTATATGGAGTCTACACATCGGGTAATTCAGCTAGCATGCAGGGGAAaacAGGCTATTAAGTATGCATTTCACGCAATCTGTAGGAGTCGTTGTGTTAGAAGCAGGTTCCCAAACTGGACCACTAGCTGAGGGCCGGTACGGATCGCGCCGATATAATTCGAGACATGATGGCACCCCGCTCTTGACGTAAAaggggtctcagcttGCACTGAGAtttt", "GF1": "TAATACGACTCACTATAGGGgaatagagaccACCCGGCAGGTCGTAGGCCCATCCCCTTAATATACGTTCTCGCGTGACACTCCAGTAAAAGTTGATTTCCTCTTCAGACTAGCAATGAGCCGAATTAGATCGATAGCTTGTACCACCGTCCGCTGTGCATAACATGCGCCAAaccAGATCGTCAAAATTGCCACTAGCTCCTCGGCCGGAACGTAGGCTATCGAAACTTATTAATCCCTGATGCGCCCAGCGACTGTATATGCTTCTGCACCATGAATGTGTTAGACAAGGTCCAACCCCGCGTACTCTCACGGTAAagATTAATGGTCTTTATATGCAATAGAAAACTTAGGACTAGCAGTAGCTTGGGGTGGATACCGGCGGAGGCACAGCCGATTCGCGCATGTTGAACGATCTGAGTGTACGTCATCACGGGCCAGGGAAGGTTACGCTCTCGACAAATTATTAACCTACGTCCCTTTCGAGACATGCCCCAGAACAGCTAGTATCGCGCCACCGGAATGGAGCAGTCATATAGATGCACGGCTTAGCGTACAACGACCCGATTGATCCTGAGGCCGCAAAACTTCACACTCTTGGTAAattACACTGAGGCGGAAAATTCGGCCGGGTACGTAGGGCTAGTCATGTCGATACAACGCGCTTTACTCGTCCAAGGAGCACCTGCAATGCGATTAGCTGTGATCCCCACGGTCTATAACTTAATATGCCATCTCTTCTGGTTCAAacAACATCCTAGCAGCTCTACGCATGAGGGGTGCATATCAGTACAGGCGCGGTCACTTCCACGATCGGCCGTCGCTTAGCCCAGACTCCCGGACACAATTACCTTTAATAGTTGCCAAATCTCGAATGGTTATACGTTCAAGAAaacggtctcagcttGCACTGAGAtttt", "GF2": "TAATACGACTCACTATAGGGgaatagagaccACTTTTGCAGCATGTAATTAGCGGCGATATGAGAAGACGTTGACCGTGCGCGTACCTTAACCACCCCTCCCAGGAACACTATACGAAATGCCGGGCCTAGCTTGGACTGATCTACTCTGTGAATCGAGCCATCCGACAATAAactAGTCGGACCTTATCGATGCTAGTGGAAACGTGTGAATCCTCTACAGCGTAATTTAACAAGACGAACTGCAATGGCCTGATCTCCCCAACCAGAAGCTCATGCGCGGGTGCCCTATATTAGCCGGCGAGTACGGTATGTCAAAagtAATTGCCGTAGGCCATTCAAGAAACATGCGCGGATGCTGGTTCGTCGGTCATATACAGGGTGTCCCGGCGATTATCACGCTCAGACTCTCGATCTAAGCTAGTACGTTACCTCCTTTAATAGCCCCAACTTCCACTGCACAAAATTCCGCGCCGTCTCGCTAGTACCGGGAGTGGGCTCATGGCCGATGCTGAACCCCTGCAAGTTATCTGGACAACAGTCAAAGCTACATATTACGTTTCTTAATCCTATACGACCTTCGATCACACGCACCAATGCCTCTAAaatACCTGAGACCGGCTCTGGACTGTTGATATGTAGCAATTAAGATCCGAATGCATGGGAACTAGAAAGCTAACGCGCCCCTCGTAAAATAGGAGTATAATCGCAGCGGGTACGTGCCGTCGATGACAAGTGAAGGCCACACCAAaccATGCCGGTACTCGTGGAATCTGAAGTGCAACTGGGTGAGGCTTACAGGGCGATAGAGCTACGCAGCGCGGCCATCGGGGAGACGGACCAATTAAAGGATCATATACGTTTTGTCGAACCTAGCATGTGTTATTAGTCAAGAAATGggtctcagcttGCACTGAGAtttt", "015": "TAATACGACTCACTATAGGGGAATggagggagAccGCtCGGATCCAACCAGTCTTCAAATATACGTTCCCACGGGCTCCATAGCTTTAACATGCCGCGTAGGCCGGTGCAAGGTCCTGACGATCGGATAATTAGTAAGTGATTCGAGGGGTACACAATGAGTTGGCGCTGCTAGAGATGCGACAGAAAACCATTACGCTGCCCTTAGCTACTCGCAACACCCCGGAGAAGTCGTCACATGCACTAGGCCGAATAACTGGAACCAAGATTGTCTGAAACGTACCGTGGGACCTCAAAAGCCGCGCCATATCGATCCTGTATAGAGCATCATTAAATTAGAACACGGTGAGACGTATCATGGGTACATCGAGTGGTCAGTCGGGACAACGCGGCTGGAATATGCCTGCGCCCCTCTATAATGCTAGTTAATTTCAATCTGTGCAAACCTACGATCCGGCCAAGTAAGCTCCTTCGCTAAAAGACAAATGCCTGAAACGCTGTATGTGAGGTCAAGTCGAACACGTAGGAGTGGCGGGGCTAATTCCCAGAGATTGGATCATGCAGTAATAGCTCGCGCAACCGATGGTACGGCCGGACGATATAACTAGAAGGGTGCTTAAAAGATCCAACCAGTCTTCAAATATACGTTCCCACGGGCTCCATAGCTTTAACATGCCGCGTAGGCCGGTGCAAGGTCCTGACGATCGGATAATTAGTAAGTGATTCGAGGGGTACACAATGAGTTGGCGCTGCTAGAGATGCGACAGAAAACCATTACGCTGCCCTTAGCTACTCGCAACACCCCGGAGAAGTCGTCACATGCACTAGGCCGAATAACTGGAACCAAGATTGTCTGAAACGTACCGTGGGACCTCAAAAGCCGCGCCATATCGATCCTGTATAGAGCATCATTAAATTAGAACACGGTGAGACGTATCATGGGTACATCGAGTGGTCAGTCGGGACAACGCGGCTGGAATATGCCTGCGCCCCTCTATAATGCTAGTTAATTTCAATCTGTGCAAACCTACGATCCGGCCAAGTAAGCTCCTTCGCTAAAAGACAAATGCCTGAAACGCTGTATGTGAGGTCAAGTCGAACACGTAGGAGTGGCGGGGCTAATTCCCAGAGATTGGATCATGCAGTAATAGCTCGCGCAACCGATGGTACGGCCGGACGATATAACTAGAAGGGTGCTTAAAAGATCTGgtacgGTCTcaGCTTGCACTGAGAGcgcggc"}, "knownbeads": {"\u2261": "t", "\u2208": []}, "minduration": 5, "\u2261": "hybridstat.reporting.processor.HybridstatExcelTask", "oligos": ["ctgt"], "path": "/tmp/tmpx7jwqqkp_hybridstattest3.xlsx"}]</t>
  </si>
  <si>
    <t>Median Noise:</t>
  </si>
  <si>
    <t>Oligos:</t>
  </si>
  <si>
    <t>ctgt</t>
  </si>
  <si>
    <t>Track</t>
  </si>
  <si>
    <t>/home/pol/trackanalysis/tests/testingcore/test035_5HPs_mix_CTGT--4xAc_5nM_25C_10sec.trk</t>
  </si>
  <si>
    <t>/home/pol/trackanalysis/tests/testingcore/CTGT_selection</t>
  </si>
  <si>
    <t>Bead</t>
  </si>
  <si>
    <t>Reference</t>
  </si>
  <si>
    <t>Newly Clustered</t>
  </si>
  <si>
    <t>Signal Noise</t>
  </si>
  <si>
    <t>Silhouette</t>
  </si>
  <si>
    <t>Distance</t>
  </si>
  <si>
    <t>Cycle Count</t>
  </si>
  <si>
    <t>Stretch</t>
  </si>
  <si>
    <t>Bias</t>
  </si>
  <si>
    <t>Chi²</t>
  </si>
  <si>
    <t>Peak Count</t>
  </si>
  <si>
    <t>Unidentified Peak Count</t>
  </si>
  <si>
    <t>GF4</t>
  </si>
  <si>
    <t>0</t>
  </si>
  <si>
    <t>GF1</t>
  </si>
  <si>
    <t>1</t>
  </si>
  <si>
    <t>Reference Peak</t>
  </si>
  <si>
    <t>Peak Position in Reference</t>
  </si>
  <si>
    <t>Distance to Reference</t>
  </si>
  <si>
    <t>Peak Position</t>
  </si>
  <si>
    <t>Peak Height</t>
  </si>
  <si>
    <t>Neighbours</t>
  </si>
  <si>
    <t>Orientation</t>
  </si>
  <si>
    <t>Hybridisation Rate</t>
  </si>
  <si>
    <t>Hybridisation Time</t>
  </si>
  <si>
    <t>Hybridisation Time Probability</t>
  </si>
  <si>
    <t>Hybridisation Time Uncertainty</t>
  </si>
  <si>
    <t>TCACAGACGG</t>
  </si>
  <si>
    <t>CAACAGCGTC</t>
  </si>
  <si>
    <t>GGCTGTCGGG</t>
  </si>
  <si>
    <t>AGACAGCTAG</t>
  </si>
  <si>
    <t>TGACAGGCGC</t>
  </si>
  <si>
    <t>ATCTGTTGAC</t>
  </si>
  <si>
    <t>AGGGgaatag</t>
  </si>
  <si>
    <t>ATACCTGCCC</t>
  </si>
  <si>
    <t>TTAAatcAGT</t>
  </si>
  <si>
    <t>GTCGAGGAAT</t>
  </si>
  <si>
    <t>AAACGGCTGT</t>
  </si>
  <si>
    <t>TGCCCCAAAa</t>
  </si>
  <si>
    <t>GACGGCCTGC</t>
  </si>
  <si>
    <t>TAGACAGCTA</t>
  </si>
  <si>
    <t>CGACTTACGT</t>
  </si>
  <si>
    <t>AAaagAATGC</t>
  </si>
  <si>
    <t>TGCTATACCA</t>
  </si>
  <si>
    <t>GTGGCACGTA</t>
  </si>
  <si>
    <t>AGGGGTTGAC</t>
  </si>
  <si>
    <t>CTCTTCGGCT</t>
  </si>
  <si>
    <t>CGCTGTGCAT</t>
  </si>
  <si>
    <t>GACTGTATAT</t>
  </si>
  <si>
    <t>GCACAGCCGA</t>
  </si>
  <si>
    <t>GAACAGCTAG</t>
  </si>
  <si>
    <t>AGCTGTGATC</t>
  </si>
  <si>
    <t>GTACAGGCGC</t>
  </si>
  <si>
    <t>AATACGACTC</t>
  </si>
  <si>
    <t>CCCCTTAATA</t>
  </si>
  <si>
    <t>CTGTGCATAA</t>
  </si>
  <si>
    <t>GCGACTGTAT</t>
  </si>
  <si>
    <t>GATTCGCGCA</t>
  </si>
  <si>
    <t>AGTATCGCGC</t>
  </si>
  <si>
    <t>ATAGATGCAC</t>
  </si>
  <si>
    <t>TGTGATCCCC</t>
  </si>
  <si>
    <t>AACTTAATAT</t>
  </si>
  <si>
    <t>CATATCAGTA</t>
  </si>
  <si>
    <t>GGTCACTTCC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</si>
</sst>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ill>
        <patternFill>
          <bgColor rgb="FFFFFFBF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Peaks!$A$2</c:f>
              <c:strCache>
                <c:ptCount val="1"/>
                <c:pt idx="0">
                  <c:v>GF4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pPr>
              <a:solidFill>
                <a:srgbClr val="0000FF"/>
              </a:solidFill>
            </c:spPr>
          </c:marker>
          <c:errBars>
            <c:errDir val="x"/>
            <c:errBarType val="both"/>
            <c:errValType val="fixedVal"/>
            <c:val val="0.015"/>
            <c:spPr>
              <a:ln>
                <a:solidFill>
                  <a:srgbClr val="0000FF"/>
                </a:solidFill>
              </a:ln>
            </c:spPr>
          </c:errBars>
          <c:xVal>
            <c:numRef>
              <c:f>Peaks!$D$2:$D$9</c:f>
              <c:numCache>
                <c:formatCode>General</c:formatCode>
                <c:ptCount val="8"/>
                <c:pt idx="0">
                  <c:v>0</c:v>
                </c:pt>
                <c:pt idx="1">
                  <c:v>38</c:v>
                </c:pt>
                <c:pt idx="2">
                  <c:v>294</c:v>
                </c:pt>
                <c:pt idx="3">
                  <c:v>347</c:v>
                </c:pt>
                <c:pt idx="4">
                  <c:v>569</c:v>
                </c:pt>
                <c:pt idx="5">
                  <c:v>738</c:v>
                </c:pt>
                <c:pt idx="6">
                  <c:v>791</c:v>
                </c:pt>
                <c:pt idx="7">
                  <c:v>925</c:v>
                </c:pt>
              </c:numCache>
            </c:numRef>
          </c:xVal>
          <c:yVal>
            <c:numRef>
              <c:f>Peaks!$J$2:$J$9</c:f>
              <c:numCache>
                <c:formatCode>General</c:formatCode>
                <c:ptCount val="8"/>
                <c:pt idx="0">
                  <c:v>1.46078431372549</c:v>
                </c:pt>
                <c:pt idx="1">
                  <c:v>2.088235294117647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numFmt formatCode="General" sourceLinked="1"/>
        <c:tickLblPos val="none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numFmt formatCode="General" sourceLinked="1"/>
        <c:tickLblPos val="none"/>
        <c:crossAx val="500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Peaks!$A$10</c:f>
              <c:strCache>
                <c:ptCount val="1"/>
                <c:pt idx="0">
                  <c:v>0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pPr>
              <a:solidFill>
                <a:srgbClr val="008000"/>
              </a:solidFill>
            </c:spPr>
          </c:marker>
          <c:errBars>
            <c:errDir val="x"/>
            <c:errBarType val="both"/>
            <c:errValType val="fixedVal"/>
            <c:val val="0.015"/>
            <c:spPr>
              <a:ln>
                <a:solidFill>
                  <a:srgbClr val="008000"/>
                </a:solidFill>
              </a:ln>
            </c:spPr>
          </c:errBars>
          <c:xVal>
            <c:numRef>
              <c:f>Peaks!$D$10:$D$28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Peaks!$J$10:$J$28</c:f>
              <c:numCache>
                <c:formatCode>General</c:formatCode>
                <c:ptCount val="19"/>
                <c:pt idx="0">
                  <c:v>1.46078431372549</c:v>
                </c:pt>
                <c:pt idx="1">
                  <c:v>2.088235294117647</c:v>
                </c:pt>
                <c:pt idx="2">
                  <c:v>0.04901960784313725</c:v>
                </c:pt>
                <c:pt idx="3">
                  <c:v>0.5784313725490197</c:v>
                </c:pt>
                <c:pt idx="4">
                  <c:v>0.08823529411764706</c:v>
                </c:pt>
                <c:pt idx="5">
                  <c:v>0.05882352941176471</c:v>
                </c:pt>
                <c:pt idx="6">
                  <c:v>0.5686274509803921</c:v>
                </c:pt>
                <c:pt idx="7">
                  <c:v>0.04901960784313725</c:v>
                </c:pt>
                <c:pt idx="8">
                  <c:v>0.2156862745098039</c:v>
                </c:pt>
                <c:pt idx="9">
                  <c:v>0.05882352941176471</c:v>
                </c:pt>
                <c:pt idx="10">
                  <c:v>0.06862745098039216</c:v>
                </c:pt>
                <c:pt idx="11">
                  <c:v>0.3725490196078431</c:v>
                </c:pt>
                <c:pt idx="12">
                  <c:v>0.06862745098039216</c:v>
                </c:pt>
                <c:pt idx="13">
                  <c:v>0.04901960784313725</c:v>
                </c:pt>
                <c:pt idx="14">
                  <c:v>0.05882352941176471</c:v>
                </c:pt>
                <c:pt idx="15">
                  <c:v>0.05882352941176471</c:v>
                </c:pt>
                <c:pt idx="16">
                  <c:v>0.04901960784313725</c:v>
                </c:pt>
                <c:pt idx="17">
                  <c:v>0.107843137254902</c:v>
                </c:pt>
                <c:pt idx="18">
                  <c:v>1.07843137254902</c:v>
                </c:pt>
              </c:numCache>
            </c:numRef>
          </c:yVal>
        </c:ser>
        <c:ser>
          <c:idx val="1"/>
          <c:order val="1"/>
          <c:tx>
            <c:strRef>
              <c:f>Peaks!$A$2</c:f>
              <c:strCache>
                <c:ptCount val="1"/>
                <c:pt idx="0">
                  <c:v>GF4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pPr>
              <a:solidFill>
                <a:srgbClr val="0000FF"/>
              </a:solidFill>
            </c:spPr>
          </c:marker>
          <c:errBars>
            <c:errDir val="x"/>
            <c:errBarType val="both"/>
            <c:errValType val="fixedVal"/>
            <c:val val="0.015"/>
            <c:spPr>
              <a:ln>
                <a:solidFill>
                  <a:srgbClr val="0000FF"/>
                </a:solidFill>
              </a:ln>
            </c:spPr>
          </c:errBars>
          <c:xVal>
            <c:numRef>
              <c:f>Peaks!$D$2:$D$9</c:f>
              <c:numCache>
                <c:formatCode>General</c:formatCode>
                <c:ptCount val="8"/>
                <c:pt idx="0">
                  <c:v>0</c:v>
                </c:pt>
                <c:pt idx="1">
                  <c:v>38</c:v>
                </c:pt>
                <c:pt idx="2">
                  <c:v>294</c:v>
                </c:pt>
                <c:pt idx="3">
                  <c:v>347</c:v>
                </c:pt>
                <c:pt idx="4">
                  <c:v>569</c:v>
                </c:pt>
                <c:pt idx="5">
                  <c:v>738</c:v>
                </c:pt>
                <c:pt idx="6">
                  <c:v>791</c:v>
                </c:pt>
                <c:pt idx="7">
                  <c:v>925</c:v>
                </c:pt>
              </c:numCache>
            </c:numRef>
          </c:xVal>
          <c:yVal>
            <c:numRef>
              <c:f>Peaks!$J$2:$J$9</c:f>
              <c:numCache>
                <c:formatCode>General</c:formatCode>
                <c:ptCount val="8"/>
                <c:pt idx="0">
                  <c:v>1.46078431372549</c:v>
                </c:pt>
                <c:pt idx="1">
                  <c:v>2.088235294117647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numFmt formatCode="General" sourceLinked="1"/>
        <c:tickLblPos val="none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numFmt formatCode="General" sourceLinked="1"/>
        <c:tickLblPos val="none"/>
        <c:crossAx val="5002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Peaks!$A$29</c:f>
              <c:strCache>
                <c:ptCount val="1"/>
                <c:pt idx="0">
                  <c:v>GF1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pPr>
              <a:solidFill>
                <a:srgbClr val="0000FF"/>
              </a:solidFill>
            </c:spPr>
          </c:marker>
          <c:errBars>
            <c:errDir val="x"/>
            <c:errBarType val="both"/>
            <c:errValType val="fixedVal"/>
            <c:val val="0.015"/>
            <c:spPr>
              <a:ln>
                <a:solidFill>
                  <a:srgbClr val="0000FF"/>
                </a:solidFill>
              </a:ln>
            </c:spPr>
          </c:errBars>
          <c:xVal>
            <c:numRef>
              <c:f>Peaks!$D$29:$D$36</c:f>
              <c:numCache>
                <c:formatCode>General</c:formatCode>
                <c:ptCount val="8"/>
                <c:pt idx="0">
                  <c:v>0</c:v>
                </c:pt>
                <c:pt idx="1">
                  <c:v>157</c:v>
                </c:pt>
                <c:pt idx="2">
                  <c:v>258</c:v>
                </c:pt>
                <c:pt idx="3">
                  <c:v>393</c:v>
                </c:pt>
                <c:pt idx="4">
                  <c:v>503</c:v>
                </c:pt>
                <c:pt idx="5">
                  <c:v>704</c:v>
                </c:pt>
                <c:pt idx="6">
                  <c:v>795</c:v>
                </c:pt>
                <c:pt idx="7">
                  <c:v>920</c:v>
                </c:pt>
              </c:numCache>
            </c:numRef>
          </c:xVal>
          <c:yVal>
            <c:numRef>
              <c:f>Peaks!$J$29:$J$36</c:f>
              <c:numCache>
                <c:formatCode>General</c:formatCode>
                <c:ptCount val="8"/>
                <c:pt idx="0">
                  <c:v>2.137254901960784</c:v>
                </c:pt>
                <c:pt idx="1">
                  <c:v>0</c:v>
                </c:pt>
                <c:pt idx="2">
                  <c:v>0</c:v>
                </c:pt>
                <c:pt idx="3">
                  <c:v>0.05882352941176471</c:v>
                </c:pt>
                <c:pt idx="4">
                  <c:v>0</c:v>
                </c:pt>
                <c:pt idx="5">
                  <c:v>0.07843137254901961</c:v>
                </c:pt>
                <c:pt idx="6">
                  <c:v>0.1764705882352941</c:v>
                </c:pt>
                <c:pt idx="7">
                  <c:v>0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numFmt formatCode="General" sourceLinked="1"/>
        <c:tickLblPos val="none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numFmt formatCode="General" sourceLinked="1"/>
        <c:tickLblPos val="none"/>
        <c:crossAx val="5003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Peaks!$A$37</c:f>
              <c:strCache>
                <c:ptCount val="1"/>
                <c:pt idx="0">
                  <c:v>1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pPr>
              <a:solidFill>
                <a:srgbClr val="008000"/>
              </a:solidFill>
            </c:spPr>
          </c:marker>
          <c:errBars>
            <c:errDir val="x"/>
            <c:errBarType val="both"/>
            <c:errValType val="fixedVal"/>
            <c:val val="0.015"/>
            <c:spPr>
              <a:ln>
                <a:solidFill>
                  <a:srgbClr val="008000"/>
                </a:solidFill>
              </a:ln>
            </c:spPr>
          </c:errBars>
          <c:xVal>
            <c:numRef>
              <c:f>Peaks!$D$37:$D$52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Peaks!$J$37:$J$52</c:f>
              <c:numCache>
                <c:formatCode>General</c:formatCode>
                <c:ptCount val="16"/>
                <c:pt idx="0">
                  <c:v>2.137254901960784</c:v>
                </c:pt>
                <c:pt idx="1">
                  <c:v>1.92156862745098</c:v>
                </c:pt>
                <c:pt idx="2">
                  <c:v>0.107843137254902</c:v>
                </c:pt>
                <c:pt idx="3">
                  <c:v>0.4117647058823529</c:v>
                </c:pt>
                <c:pt idx="4">
                  <c:v>0.7254901960784313</c:v>
                </c:pt>
                <c:pt idx="5">
                  <c:v>0.05882352941176471</c:v>
                </c:pt>
                <c:pt idx="6">
                  <c:v>0.6176470588235294</c:v>
                </c:pt>
                <c:pt idx="7">
                  <c:v>0.4215686274509804</c:v>
                </c:pt>
                <c:pt idx="8">
                  <c:v>0.04901960784313725</c:v>
                </c:pt>
                <c:pt idx="9">
                  <c:v>0.07843137254901961</c:v>
                </c:pt>
                <c:pt idx="10">
                  <c:v>0.5</c:v>
                </c:pt>
                <c:pt idx="11">
                  <c:v>0.196078431372549</c:v>
                </c:pt>
                <c:pt idx="12">
                  <c:v>0.1764705882352941</c:v>
                </c:pt>
                <c:pt idx="13">
                  <c:v>0.196078431372549</c:v>
                </c:pt>
                <c:pt idx="14">
                  <c:v>0.4215686274509804</c:v>
                </c:pt>
                <c:pt idx="15">
                  <c:v>0.9901960784313726</c:v>
                </c:pt>
              </c:numCache>
            </c:numRef>
          </c:yVal>
        </c:ser>
        <c:ser>
          <c:idx val="1"/>
          <c:order val="1"/>
          <c:tx>
            <c:strRef>
              <c:f>Peaks!$A$29</c:f>
              <c:strCache>
                <c:ptCount val="1"/>
                <c:pt idx="0">
                  <c:v>GF1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pPr>
              <a:solidFill>
                <a:srgbClr val="0000FF"/>
              </a:solidFill>
            </c:spPr>
          </c:marker>
          <c:errBars>
            <c:errDir val="x"/>
            <c:errBarType val="both"/>
            <c:errValType val="fixedVal"/>
            <c:val val="0.015"/>
            <c:spPr>
              <a:ln>
                <a:solidFill>
                  <a:srgbClr val="0000FF"/>
                </a:solidFill>
              </a:ln>
            </c:spPr>
          </c:errBars>
          <c:xVal>
            <c:numRef>
              <c:f>Peaks!$D$29:$D$36</c:f>
              <c:numCache>
                <c:formatCode>General</c:formatCode>
                <c:ptCount val="8"/>
                <c:pt idx="0">
                  <c:v>0</c:v>
                </c:pt>
                <c:pt idx="1">
                  <c:v>157</c:v>
                </c:pt>
                <c:pt idx="2">
                  <c:v>258</c:v>
                </c:pt>
                <c:pt idx="3">
                  <c:v>393</c:v>
                </c:pt>
                <c:pt idx="4">
                  <c:v>503</c:v>
                </c:pt>
                <c:pt idx="5">
                  <c:v>704</c:v>
                </c:pt>
                <c:pt idx="6">
                  <c:v>795</c:v>
                </c:pt>
                <c:pt idx="7">
                  <c:v>920</c:v>
                </c:pt>
              </c:numCache>
            </c:numRef>
          </c:xVal>
          <c:yVal>
            <c:numRef>
              <c:f>Peaks!$J$29:$J$36</c:f>
              <c:numCache>
                <c:formatCode>General</c:formatCode>
                <c:ptCount val="8"/>
                <c:pt idx="0">
                  <c:v>2.137254901960784</c:v>
                </c:pt>
                <c:pt idx="1">
                  <c:v>0</c:v>
                </c:pt>
                <c:pt idx="2">
                  <c:v>0</c:v>
                </c:pt>
                <c:pt idx="3">
                  <c:v>0.05882352941176471</c:v>
                </c:pt>
                <c:pt idx="4">
                  <c:v>0</c:v>
                </c:pt>
                <c:pt idx="5">
                  <c:v>0.07843137254901961</c:v>
                </c:pt>
                <c:pt idx="6">
                  <c:v>0.1764705882352941</c:v>
                </c:pt>
                <c:pt idx="7">
                  <c:v>0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numFmt formatCode="General" sourceLinked="1"/>
        <c:tickLblPos val="none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numFmt formatCode="General" sourceLinked="1"/>
        <c:tickLblPos val="none"/>
        <c:crossAx val="5004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Peaks!$A$2</c:f>
              <c:strCache>
                <c:ptCount val="1"/>
                <c:pt idx="0">
                  <c:v>GF4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pPr>
              <a:solidFill>
                <a:srgbClr val="0000FF"/>
              </a:solidFill>
            </c:spPr>
          </c:marker>
          <c:errBars>
            <c:errDir val="x"/>
            <c:errBarType val="both"/>
            <c:errValType val="fixedVal"/>
            <c:val val="0.015"/>
            <c:spPr>
              <a:ln>
                <a:solidFill>
                  <a:srgbClr val="0000FF"/>
                </a:solidFill>
              </a:ln>
            </c:spPr>
          </c:errBars>
          <c:xVal>
            <c:numRef>
              <c:f>Peaks!$D$2:$D$9</c:f>
              <c:numCache>
                <c:formatCode>General</c:formatCode>
                <c:ptCount val="8"/>
                <c:pt idx="0">
                  <c:v>0</c:v>
                </c:pt>
                <c:pt idx="1">
                  <c:v>38</c:v>
                </c:pt>
                <c:pt idx="2">
                  <c:v>294</c:v>
                </c:pt>
                <c:pt idx="3">
                  <c:v>347</c:v>
                </c:pt>
                <c:pt idx="4">
                  <c:v>569</c:v>
                </c:pt>
                <c:pt idx="5">
                  <c:v>738</c:v>
                </c:pt>
                <c:pt idx="6">
                  <c:v>791</c:v>
                </c:pt>
                <c:pt idx="7">
                  <c:v>925</c:v>
                </c:pt>
              </c:numCache>
            </c:numRef>
          </c:xVal>
          <c:yVal>
            <c:numRef>
              <c:f>Peaks!$J$2:$J$9</c:f>
              <c:numCache>
                <c:formatCode>General</c:formatCode>
                <c:ptCount val="8"/>
                <c:pt idx="0">
                  <c:v>1.46078431372549</c:v>
                </c:pt>
                <c:pt idx="1">
                  <c:v>2.088235294117647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numFmt formatCode="General" sourceLinked="1"/>
        <c:tickLblPos val="none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numFmt formatCode="General" sourceLinked="1"/>
        <c:tickLblPos val="none"/>
        <c:crossAx val="5005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Peaks!$A$10</c:f>
              <c:strCache>
                <c:ptCount val="1"/>
                <c:pt idx="0">
                  <c:v>0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pPr>
              <a:solidFill>
                <a:srgbClr val="008000"/>
              </a:solidFill>
            </c:spPr>
          </c:marker>
          <c:errBars>
            <c:errDir val="x"/>
            <c:errBarType val="both"/>
            <c:errValType val="fixedVal"/>
            <c:val val="0.015"/>
            <c:spPr>
              <a:ln>
                <a:solidFill>
                  <a:srgbClr val="008000"/>
                </a:solidFill>
              </a:ln>
            </c:spPr>
          </c:errBars>
          <c:xVal>
            <c:numRef>
              <c:f>Peaks!$D$10:$D$28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Peaks!$J$10:$J$28</c:f>
              <c:numCache>
                <c:formatCode>General</c:formatCode>
                <c:ptCount val="19"/>
                <c:pt idx="0">
                  <c:v>1.46078431372549</c:v>
                </c:pt>
                <c:pt idx="1">
                  <c:v>2.088235294117647</c:v>
                </c:pt>
                <c:pt idx="2">
                  <c:v>0.04901960784313725</c:v>
                </c:pt>
                <c:pt idx="3">
                  <c:v>0.5784313725490197</c:v>
                </c:pt>
                <c:pt idx="4">
                  <c:v>0.08823529411764706</c:v>
                </c:pt>
                <c:pt idx="5">
                  <c:v>0.05882352941176471</c:v>
                </c:pt>
                <c:pt idx="6">
                  <c:v>0.5686274509803921</c:v>
                </c:pt>
                <c:pt idx="7">
                  <c:v>0.04901960784313725</c:v>
                </c:pt>
                <c:pt idx="8">
                  <c:v>0.2156862745098039</c:v>
                </c:pt>
                <c:pt idx="9">
                  <c:v>0.05882352941176471</c:v>
                </c:pt>
                <c:pt idx="10">
                  <c:v>0.06862745098039216</c:v>
                </c:pt>
                <c:pt idx="11">
                  <c:v>0.3725490196078431</c:v>
                </c:pt>
                <c:pt idx="12">
                  <c:v>0.06862745098039216</c:v>
                </c:pt>
                <c:pt idx="13">
                  <c:v>0.04901960784313725</c:v>
                </c:pt>
                <c:pt idx="14">
                  <c:v>0.05882352941176471</c:v>
                </c:pt>
                <c:pt idx="15">
                  <c:v>0.05882352941176471</c:v>
                </c:pt>
                <c:pt idx="16">
                  <c:v>0.04901960784313725</c:v>
                </c:pt>
                <c:pt idx="17">
                  <c:v>0.107843137254902</c:v>
                </c:pt>
                <c:pt idx="18">
                  <c:v>1.07843137254902</c:v>
                </c:pt>
              </c:numCache>
            </c:numRef>
          </c:yVal>
        </c:ser>
        <c:ser>
          <c:idx val="1"/>
          <c:order val="1"/>
          <c:tx>
            <c:strRef>
              <c:f>Peaks!$A$2</c:f>
              <c:strCache>
                <c:ptCount val="1"/>
                <c:pt idx="0">
                  <c:v>GF4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pPr>
              <a:solidFill>
                <a:srgbClr val="0000FF"/>
              </a:solidFill>
            </c:spPr>
          </c:marker>
          <c:errBars>
            <c:errDir val="x"/>
            <c:errBarType val="both"/>
            <c:errValType val="fixedVal"/>
            <c:val val="0.015"/>
            <c:spPr>
              <a:ln>
                <a:solidFill>
                  <a:srgbClr val="0000FF"/>
                </a:solidFill>
              </a:ln>
            </c:spPr>
          </c:errBars>
          <c:xVal>
            <c:numRef>
              <c:f>Peaks!$D$2:$D$9</c:f>
              <c:numCache>
                <c:formatCode>General</c:formatCode>
                <c:ptCount val="8"/>
                <c:pt idx="0">
                  <c:v>0</c:v>
                </c:pt>
                <c:pt idx="1">
                  <c:v>38</c:v>
                </c:pt>
                <c:pt idx="2">
                  <c:v>294</c:v>
                </c:pt>
                <c:pt idx="3">
                  <c:v>347</c:v>
                </c:pt>
                <c:pt idx="4">
                  <c:v>569</c:v>
                </c:pt>
                <c:pt idx="5">
                  <c:v>738</c:v>
                </c:pt>
                <c:pt idx="6">
                  <c:v>791</c:v>
                </c:pt>
                <c:pt idx="7">
                  <c:v>925</c:v>
                </c:pt>
              </c:numCache>
            </c:numRef>
          </c:xVal>
          <c:yVal>
            <c:numRef>
              <c:f>Peaks!$J$2:$J$9</c:f>
              <c:numCache>
                <c:formatCode>General</c:formatCode>
                <c:ptCount val="8"/>
                <c:pt idx="0">
                  <c:v>1.46078431372549</c:v>
                </c:pt>
                <c:pt idx="1">
                  <c:v>2.088235294117647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numFmt formatCode="General" sourceLinked="1"/>
        <c:tickLblPos val="none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numFmt formatCode="General" sourceLinked="1"/>
        <c:tickLblPos val="none"/>
        <c:crossAx val="5006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Peaks!$A$29</c:f>
              <c:strCache>
                <c:ptCount val="1"/>
                <c:pt idx="0">
                  <c:v>GF1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pPr>
              <a:solidFill>
                <a:srgbClr val="0000FF"/>
              </a:solidFill>
            </c:spPr>
          </c:marker>
          <c:errBars>
            <c:errDir val="x"/>
            <c:errBarType val="both"/>
            <c:errValType val="fixedVal"/>
            <c:val val="0.015"/>
            <c:spPr>
              <a:ln>
                <a:solidFill>
                  <a:srgbClr val="0000FF"/>
                </a:solidFill>
              </a:ln>
            </c:spPr>
          </c:errBars>
          <c:xVal>
            <c:numRef>
              <c:f>Peaks!$D$29:$D$36</c:f>
              <c:numCache>
                <c:formatCode>General</c:formatCode>
                <c:ptCount val="8"/>
                <c:pt idx="0">
                  <c:v>0</c:v>
                </c:pt>
                <c:pt idx="1">
                  <c:v>157</c:v>
                </c:pt>
                <c:pt idx="2">
                  <c:v>258</c:v>
                </c:pt>
                <c:pt idx="3">
                  <c:v>393</c:v>
                </c:pt>
                <c:pt idx="4">
                  <c:v>503</c:v>
                </c:pt>
                <c:pt idx="5">
                  <c:v>704</c:v>
                </c:pt>
                <c:pt idx="6">
                  <c:v>795</c:v>
                </c:pt>
                <c:pt idx="7">
                  <c:v>920</c:v>
                </c:pt>
              </c:numCache>
            </c:numRef>
          </c:xVal>
          <c:yVal>
            <c:numRef>
              <c:f>Peaks!$J$29:$J$36</c:f>
              <c:numCache>
                <c:formatCode>General</c:formatCode>
                <c:ptCount val="8"/>
                <c:pt idx="0">
                  <c:v>2.137254901960784</c:v>
                </c:pt>
                <c:pt idx="1">
                  <c:v>0</c:v>
                </c:pt>
                <c:pt idx="2">
                  <c:v>0</c:v>
                </c:pt>
                <c:pt idx="3">
                  <c:v>0.05882352941176471</c:v>
                </c:pt>
                <c:pt idx="4">
                  <c:v>0</c:v>
                </c:pt>
                <c:pt idx="5">
                  <c:v>0.07843137254901961</c:v>
                </c:pt>
                <c:pt idx="6">
                  <c:v>0.1764705882352941</c:v>
                </c:pt>
                <c:pt idx="7">
                  <c:v>0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</c:scaling>
        <c:axPos val="b"/>
        <c:numFmt formatCode="General" sourceLinked="1"/>
        <c:tickLblPos val="none"/>
        <c:crossAx val="50070002"/>
        <c:crosses val="autoZero"/>
        <c:crossBetween val="midCat"/>
      </c:valAx>
      <c:valAx>
        <c:axId val="50070002"/>
        <c:scaling>
          <c:orientation val="minMax"/>
        </c:scaling>
        <c:axPos val="l"/>
        <c:numFmt formatCode="General" sourceLinked="1"/>
        <c:tickLblPos val="none"/>
        <c:crossAx val="5007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Peaks!$A$37</c:f>
              <c:strCache>
                <c:ptCount val="1"/>
                <c:pt idx="0">
                  <c:v>1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pPr>
              <a:solidFill>
                <a:srgbClr val="008000"/>
              </a:solidFill>
            </c:spPr>
          </c:marker>
          <c:errBars>
            <c:errDir val="x"/>
            <c:errBarType val="both"/>
            <c:errValType val="fixedVal"/>
            <c:val val="0.015"/>
            <c:spPr>
              <a:ln>
                <a:solidFill>
                  <a:srgbClr val="008000"/>
                </a:solidFill>
              </a:ln>
            </c:spPr>
          </c:errBars>
          <c:xVal>
            <c:numRef>
              <c:f>Peaks!$D$37:$D$52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Peaks!$J$37:$J$52</c:f>
              <c:numCache>
                <c:formatCode>General</c:formatCode>
                <c:ptCount val="16"/>
                <c:pt idx="0">
                  <c:v>2.137254901960784</c:v>
                </c:pt>
                <c:pt idx="1">
                  <c:v>1.92156862745098</c:v>
                </c:pt>
                <c:pt idx="2">
                  <c:v>0.107843137254902</c:v>
                </c:pt>
                <c:pt idx="3">
                  <c:v>0.4117647058823529</c:v>
                </c:pt>
                <c:pt idx="4">
                  <c:v>0.7254901960784313</c:v>
                </c:pt>
                <c:pt idx="5">
                  <c:v>0.05882352941176471</c:v>
                </c:pt>
                <c:pt idx="6">
                  <c:v>0.6176470588235294</c:v>
                </c:pt>
                <c:pt idx="7">
                  <c:v>0.4215686274509804</c:v>
                </c:pt>
                <c:pt idx="8">
                  <c:v>0.04901960784313725</c:v>
                </c:pt>
                <c:pt idx="9">
                  <c:v>0.07843137254901961</c:v>
                </c:pt>
                <c:pt idx="10">
                  <c:v>0.5</c:v>
                </c:pt>
                <c:pt idx="11">
                  <c:v>0.196078431372549</c:v>
                </c:pt>
                <c:pt idx="12">
                  <c:v>0.1764705882352941</c:v>
                </c:pt>
                <c:pt idx="13">
                  <c:v>0.196078431372549</c:v>
                </c:pt>
                <c:pt idx="14">
                  <c:v>0.4215686274509804</c:v>
                </c:pt>
                <c:pt idx="15">
                  <c:v>0.9901960784313726</c:v>
                </c:pt>
              </c:numCache>
            </c:numRef>
          </c:yVal>
        </c:ser>
        <c:ser>
          <c:idx val="1"/>
          <c:order val="1"/>
          <c:tx>
            <c:strRef>
              <c:f>Peaks!$A$29</c:f>
              <c:strCache>
                <c:ptCount val="1"/>
                <c:pt idx="0">
                  <c:v>GF1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pPr>
              <a:solidFill>
                <a:srgbClr val="0000FF"/>
              </a:solidFill>
            </c:spPr>
          </c:marker>
          <c:errBars>
            <c:errDir val="x"/>
            <c:errBarType val="both"/>
            <c:errValType val="fixedVal"/>
            <c:val val="0.015"/>
            <c:spPr>
              <a:ln>
                <a:solidFill>
                  <a:srgbClr val="0000FF"/>
                </a:solidFill>
              </a:ln>
            </c:spPr>
          </c:errBars>
          <c:xVal>
            <c:numRef>
              <c:f>Peaks!$D$29:$D$36</c:f>
              <c:numCache>
                <c:formatCode>General</c:formatCode>
                <c:ptCount val="8"/>
                <c:pt idx="0">
                  <c:v>0</c:v>
                </c:pt>
                <c:pt idx="1">
                  <c:v>157</c:v>
                </c:pt>
                <c:pt idx="2">
                  <c:v>258</c:v>
                </c:pt>
                <c:pt idx="3">
                  <c:v>393</c:v>
                </c:pt>
                <c:pt idx="4">
                  <c:v>503</c:v>
                </c:pt>
                <c:pt idx="5">
                  <c:v>704</c:v>
                </c:pt>
                <c:pt idx="6">
                  <c:v>795</c:v>
                </c:pt>
                <c:pt idx="7">
                  <c:v>920</c:v>
                </c:pt>
              </c:numCache>
            </c:numRef>
          </c:xVal>
          <c:yVal>
            <c:numRef>
              <c:f>Peaks!$J$29:$J$36</c:f>
              <c:numCache>
                <c:formatCode>General</c:formatCode>
                <c:ptCount val="8"/>
                <c:pt idx="0">
                  <c:v>2.137254901960784</c:v>
                </c:pt>
                <c:pt idx="1">
                  <c:v>0</c:v>
                </c:pt>
                <c:pt idx="2">
                  <c:v>0</c:v>
                </c:pt>
                <c:pt idx="3">
                  <c:v>0.05882352941176471</c:v>
                </c:pt>
                <c:pt idx="4">
                  <c:v>0</c:v>
                </c:pt>
                <c:pt idx="5">
                  <c:v>0.07843137254901961</c:v>
                </c:pt>
                <c:pt idx="6">
                  <c:v>0.1764705882352941</c:v>
                </c:pt>
                <c:pt idx="7">
                  <c:v>0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</c:scaling>
        <c:axPos val="b"/>
        <c:numFmt formatCode="General" sourceLinked="1"/>
        <c:tickLblPos val="none"/>
        <c:crossAx val="50080002"/>
        <c:crosses val="autoZero"/>
        <c:crossBetween val="midCat"/>
      </c:valAx>
      <c:valAx>
        <c:axId val="50080002"/>
        <c:scaling>
          <c:orientation val="minMax"/>
        </c:scaling>
        <c:axPos val="l"/>
        <c:numFmt formatCode="General" sourceLinked="1"/>
        <c:tickLblPos val="none"/>
        <c:crossAx val="5008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11</xdr:row>
      <xdr:rowOff>0</xdr:rowOff>
    </xdr:from>
    <xdr:to>
      <xdr:col>18</xdr:col>
      <xdr:colOff>152400</xdr:colOff>
      <xdr:row>11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12</xdr:row>
      <xdr:rowOff>0</xdr:rowOff>
    </xdr:from>
    <xdr:to>
      <xdr:col>18</xdr:col>
      <xdr:colOff>152400</xdr:colOff>
      <xdr:row>12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13</xdr:row>
      <xdr:rowOff>0</xdr:rowOff>
    </xdr:from>
    <xdr:to>
      <xdr:col>18</xdr:col>
      <xdr:colOff>152400</xdr:colOff>
      <xdr:row>13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14</xdr:row>
      <xdr:rowOff>0</xdr:rowOff>
    </xdr:from>
    <xdr:to>
      <xdr:col>18</xdr:col>
      <xdr:colOff>152400</xdr:colOff>
      <xdr:row>14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19</xdr:col>
      <xdr:colOff>152400</xdr:colOff>
      <xdr:row>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9</xdr:row>
      <xdr:rowOff>0</xdr:rowOff>
    </xdr:from>
    <xdr:to>
      <xdr:col>19</xdr:col>
      <xdr:colOff>152400</xdr:colOff>
      <xdr:row>18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19</xdr:col>
      <xdr:colOff>152400</xdr:colOff>
      <xdr:row>35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36</xdr:row>
      <xdr:rowOff>0</xdr:rowOff>
    </xdr:from>
    <xdr:to>
      <xdr:col>19</xdr:col>
      <xdr:colOff>152400</xdr:colOff>
      <xdr:row>45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</row>
    <row r="5" spans="1:12">
      <c r="A5" t="s">
        <v>8</v>
      </c>
      <c r="B5">
        <v>2.320816993713379</v>
      </c>
    </row>
    <row r="6" spans="1:12">
      <c r="A6" t="s">
        <v>9</v>
      </c>
      <c r="B6" t="s">
        <v>10</v>
      </c>
    </row>
    <row r="7" spans="1:12">
      <c r="A7" t="s">
        <v>11</v>
      </c>
      <c r="B7" t="s">
        <v>12</v>
      </c>
      <c r="C7" t="s">
        <v>13</v>
      </c>
    </row>
    <row r="11" spans="1:1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</row>
    <row r="12" spans="1:12">
      <c r="A12" s="2" t="s">
        <v>26</v>
      </c>
      <c r="B12" s="2" t="s">
        <v>26</v>
      </c>
      <c r="C12" s="2"/>
      <c r="D12" s="3"/>
      <c r="E12" s="3"/>
      <c r="F12" s="3"/>
      <c r="G12" s="2"/>
      <c r="H12" s="3"/>
      <c r="I12" s="3"/>
      <c r="J12" s="3"/>
      <c r="K12" s="2">
        <v>7</v>
      </c>
      <c r="L12" s="2">
        <v>5</v>
      </c>
    </row>
    <row r="13" spans="1:12">
      <c r="A13" t="s">
        <v>27</v>
      </c>
      <c r="B13" t="s">
        <v>26</v>
      </c>
      <c r="C13" t="b">
        <v>1</v>
      </c>
      <c r="D13" s="4">
        <v>0.00178946612868458</v>
      </c>
      <c r="E13" s="4">
        <v>-0.6976756416255576</v>
      </c>
      <c r="F13" s="4">
        <v>0.3295058012008667</v>
      </c>
      <c r="G13" s="5">
        <v>19</v>
      </c>
      <c r="H13" s="4">
        <v>1173.869140625</v>
      </c>
      <c r="I13" s="4">
        <v>1.866349395426369</v>
      </c>
      <c r="J13" s="4">
        <v>192.6325002025584</v>
      </c>
      <c r="K13" s="5">
        <v>19</v>
      </c>
      <c r="L13" s="5">
        <v>17</v>
      </c>
    </row>
    <row r="14" spans="1:12">
      <c r="A14" s="2" t="s">
        <v>28</v>
      </c>
      <c r="B14" s="2" t="s">
        <v>28</v>
      </c>
      <c r="C14" s="2"/>
      <c r="D14" s="3"/>
      <c r="E14" s="3"/>
      <c r="F14" s="3"/>
      <c r="G14" s="2"/>
      <c r="H14" s="3"/>
      <c r="I14" s="3"/>
      <c r="J14" s="3"/>
      <c r="K14" s="2">
        <v>7</v>
      </c>
      <c r="L14" s="2">
        <v>3</v>
      </c>
    </row>
    <row r="15" spans="1:12">
      <c r="A15" t="s">
        <v>29</v>
      </c>
      <c r="B15" t="s">
        <v>28</v>
      </c>
      <c r="C15" t="b">
        <v>1</v>
      </c>
      <c r="D15" s="4">
        <v>0.002250406192615628</v>
      </c>
      <c r="E15" s="4">
        <v>-0.04294914129263705</v>
      </c>
      <c r="F15" s="4">
        <v>0.2014133930206299</v>
      </c>
      <c r="G15" s="5">
        <v>16</v>
      </c>
      <c r="H15" s="4">
        <v>1129.145141601562</v>
      </c>
      <c r="I15" s="4">
        <v>3.574992772262704</v>
      </c>
      <c r="J15" s="4">
        <v>36.14676540397239</v>
      </c>
      <c r="K15" s="5">
        <v>16</v>
      </c>
      <c r="L15" s="5">
        <v>12</v>
      </c>
    </row>
  </sheetData>
  <conditionalFormatting sqref="E12:E15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14</v>
      </c>
      <c r="B1" t="s">
        <v>15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>
      <c r="A2" s="2" t="s">
        <v>26</v>
      </c>
      <c r="B2" s="2" t="s">
        <v>26</v>
      </c>
      <c r="C2" s="2">
        <v>0</v>
      </c>
      <c r="D2" s="2">
        <v>0</v>
      </c>
      <c r="E2" s="2"/>
      <c r="F2" s="3"/>
      <c r="G2" s="2">
        <v>149</v>
      </c>
      <c r="H2" s="2"/>
      <c r="I2" s="2"/>
      <c r="J2" s="3">
        <v>1.46078431372549</v>
      </c>
      <c r="K2" s="3">
        <v>3.402823466385289e+38</v>
      </c>
      <c r="L2" s="3">
        <v>0</v>
      </c>
      <c r="M2" s="3">
        <v>3.402823466385289e+38</v>
      </c>
    </row>
    <row r="3" spans="1:13">
      <c r="A3" t="s">
        <v>26</v>
      </c>
      <c r="B3" t="s">
        <v>26</v>
      </c>
      <c r="C3" s="5">
        <v>38</v>
      </c>
      <c r="D3" s="5">
        <v>38</v>
      </c>
      <c r="E3" s="5"/>
      <c r="F3" s="4"/>
      <c r="G3" s="5">
        <v>213</v>
      </c>
      <c r="H3" t="s">
        <v>41</v>
      </c>
      <c r="J3" s="4">
        <v>2.088235294117647</v>
      </c>
      <c r="K3" s="4">
        <v>0</v>
      </c>
      <c r="L3" s="4">
        <v>0.004550946410745382</v>
      </c>
      <c r="M3" s="4">
        <v>0</v>
      </c>
    </row>
    <row r="4" spans="1:13">
      <c r="A4" t="s">
        <v>26</v>
      </c>
      <c r="B4" t="s">
        <v>26</v>
      </c>
      <c r="C4" s="5">
        <v>294</v>
      </c>
      <c r="D4" s="5">
        <v>294</v>
      </c>
      <c r="E4" s="5"/>
      <c r="F4" s="4"/>
      <c r="G4" s="5"/>
      <c r="H4" t="s">
        <v>42</v>
      </c>
      <c r="J4" s="4">
        <v>0</v>
      </c>
      <c r="K4" s="4"/>
      <c r="L4" s="4"/>
      <c r="M4" s="4"/>
    </row>
    <row r="5" spans="1:13">
      <c r="A5" t="s">
        <v>26</v>
      </c>
      <c r="B5" t="s">
        <v>26</v>
      </c>
      <c r="C5" s="5">
        <v>347</v>
      </c>
      <c r="D5" s="5">
        <v>347</v>
      </c>
      <c r="E5" s="5"/>
      <c r="F5" s="4"/>
      <c r="G5" s="5"/>
      <c r="H5" t="s">
        <v>43</v>
      </c>
      <c r="J5" s="4">
        <v>0</v>
      </c>
      <c r="K5" s="4"/>
      <c r="L5" s="4"/>
      <c r="M5" s="4"/>
    </row>
    <row r="6" spans="1:13">
      <c r="A6" t="s">
        <v>26</v>
      </c>
      <c r="B6" t="s">
        <v>26</v>
      </c>
      <c r="C6" s="5">
        <v>569</v>
      </c>
      <c r="D6" s="5">
        <v>569</v>
      </c>
      <c r="E6" s="5"/>
      <c r="F6" s="4"/>
      <c r="G6" s="5"/>
      <c r="H6" t="s">
        <v>44</v>
      </c>
      <c r="J6" s="4">
        <v>0</v>
      </c>
      <c r="K6" s="4"/>
      <c r="L6" s="4"/>
      <c r="M6" s="4"/>
    </row>
    <row r="7" spans="1:13">
      <c r="A7" t="s">
        <v>26</v>
      </c>
      <c r="B7" t="s">
        <v>26</v>
      </c>
      <c r="C7" s="5">
        <v>738</v>
      </c>
      <c r="D7" s="5">
        <v>738</v>
      </c>
      <c r="E7" s="5"/>
      <c r="F7" s="4"/>
      <c r="G7" s="5"/>
      <c r="H7" t="s">
        <v>45</v>
      </c>
      <c r="J7" s="4">
        <v>0</v>
      </c>
      <c r="K7" s="4"/>
      <c r="L7" s="4"/>
      <c r="M7" s="4"/>
    </row>
    <row r="8" spans="1:13">
      <c r="A8" t="s">
        <v>26</v>
      </c>
      <c r="B8" t="s">
        <v>26</v>
      </c>
      <c r="C8" s="5">
        <v>791</v>
      </c>
      <c r="D8" s="5">
        <v>791</v>
      </c>
      <c r="E8" s="5"/>
      <c r="F8" s="4"/>
      <c r="G8" s="5"/>
      <c r="H8" t="s">
        <v>46</v>
      </c>
      <c r="J8" s="4">
        <v>0</v>
      </c>
      <c r="K8" s="4"/>
      <c r="L8" s="4"/>
      <c r="M8" s="4"/>
    </row>
    <row r="9" spans="1:13">
      <c r="A9" t="s">
        <v>26</v>
      </c>
      <c r="B9" t="s">
        <v>26</v>
      </c>
      <c r="C9" s="5">
        <v>925</v>
      </c>
      <c r="D9" s="5">
        <v>925</v>
      </c>
      <c r="E9" s="5"/>
      <c r="F9" s="4"/>
      <c r="G9" s="5"/>
      <c r="J9" s="4">
        <v>0</v>
      </c>
      <c r="K9" s="4"/>
      <c r="L9" s="4"/>
      <c r="M9" s="4"/>
    </row>
    <row r="10" spans="1:13">
      <c r="A10" s="2" t="s">
        <v>27</v>
      </c>
      <c r="B10" s="2" t="s">
        <v>26</v>
      </c>
      <c r="C10" s="2">
        <v>0</v>
      </c>
      <c r="D10" s="2">
        <f> F10 * INDIRECT("Summary!H13")  + INDIRECT("Summary!I13") </f>
        <v>0</v>
      </c>
      <c r="E10" s="2"/>
      <c r="F10" s="3">
        <v>-0.02329106070101261</v>
      </c>
      <c r="G10" s="2">
        <v>149</v>
      </c>
      <c r="H10" s="2"/>
      <c r="I10" s="2"/>
      <c r="J10" s="3">
        <v>1.46078431372549</v>
      </c>
      <c r="K10" s="3">
        <v>3.402823466385289e+38</v>
      </c>
      <c r="L10" s="3">
        <v>0</v>
      </c>
      <c r="M10" s="3">
        <v>3.402823466385289e+38</v>
      </c>
    </row>
    <row r="11" spans="1:13">
      <c r="A11" t="s">
        <v>27</v>
      </c>
      <c r="B11" t="s">
        <v>26</v>
      </c>
      <c r="C11" s="5">
        <v>38</v>
      </c>
      <c r="D11" s="5">
        <f> F11 * INDIRECT("Summary!H13")  + INDIRECT("Summary!I13") </f>
        <v>0</v>
      </c>
      <c r="E11" s="5">
        <f>IF(ISBLANK(C11), "", C11 - D11)</f>
        <v>0</v>
      </c>
      <c r="F11" s="4">
        <v>0.003163711633533239</v>
      </c>
      <c r="G11" s="5">
        <v>213</v>
      </c>
      <c r="H11" t="s">
        <v>41</v>
      </c>
      <c r="J11" s="4">
        <v>2.088235294117647</v>
      </c>
      <c r="K11" s="4">
        <v>0</v>
      </c>
      <c r="L11" s="4">
        <v>0.00455094643576319</v>
      </c>
      <c r="M11" s="4">
        <v>0</v>
      </c>
    </row>
    <row r="12" spans="1:13">
      <c r="A12" t="s">
        <v>27</v>
      </c>
      <c r="B12" t="s">
        <v>26</v>
      </c>
      <c r="C12" s="5"/>
      <c r="D12" s="5">
        <f> F12 * INDIRECT("Summary!H13")  + INDIRECT("Summary!I13") </f>
        <v>0</v>
      </c>
      <c r="E12" s="5">
        <f>IF(ISBLANK(C12), "", C12 - D12)</f>
        <v>0</v>
      </c>
      <c r="F12" s="4">
        <v>0.01727332733571529</v>
      </c>
      <c r="G12" s="5">
        <v>5</v>
      </c>
      <c r="H12" t="s">
        <v>47</v>
      </c>
      <c r="J12" s="4">
        <v>0.04901960784313725</v>
      </c>
      <c r="K12" s="4">
        <v>0</v>
      </c>
      <c r="L12" s="4">
        <v>0.1739130434782608</v>
      </c>
      <c r="M12" s="4">
        <v>0</v>
      </c>
    </row>
    <row r="13" spans="1:13">
      <c r="A13" t="s">
        <v>27</v>
      </c>
      <c r="B13" t="s">
        <v>26</v>
      </c>
      <c r="C13" s="5"/>
      <c r="D13" s="5">
        <f> F13 * INDIRECT("Summary!H13")  + INDIRECT("Summary!I13") </f>
        <v>0</v>
      </c>
      <c r="E13" s="5">
        <f>IF(ISBLANK(C13), "", C13 - D13)</f>
        <v>0</v>
      </c>
      <c r="F13" s="4">
        <v>0.03063346445560455</v>
      </c>
      <c r="G13" s="5">
        <v>59</v>
      </c>
      <c r="H13" t="s">
        <v>41</v>
      </c>
      <c r="J13" s="4">
        <v>0.5784313725490197</v>
      </c>
      <c r="K13" s="4">
        <v>0</v>
      </c>
      <c r="L13" s="4">
        <v>0.02063157894736842</v>
      </c>
      <c r="M13" s="4">
        <v>0</v>
      </c>
    </row>
    <row r="14" spans="1:13">
      <c r="A14" t="s">
        <v>27</v>
      </c>
      <c r="B14" t="s">
        <v>26</v>
      </c>
      <c r="C14" s="5"/>
      <c r="D14" s="5">
        <f> F14 * INDIRECT("Summary!H13")  + INDIRECT("Summary!I13") </f>
        <v>0</v>
      </c>
      <c r="E14" s="5">
        <f>IF(ISBLANK(C14), "", C14 - D14)</f>
        <v>0</v>
      </c>
      <c r="F14" s="4">
        <v>0.1268663108348846</v>
      </c>
      <c r="G14" s="5">
        <v>9</v>
      </c>
      <c r="H14" t="s">
        <v>48</v>
      </c>
      <c r="J14" s="4">
        <v>0.08823529411764706</v>
      </c>
      <c r="K14" s="4">
        <v>0</v>
      </c>
      <c r="L14" s="4">
        <v>0.01362862010221465</v>
      </c>
      <c r="M14" s="4">
        <v>0</v>
      </c>
    </row>
    <row r="15" spans="1:13">
      <c r="A15" t="s">
        <v>27</v>
      </c>
      <c r="B15" t="s">
        <v>26</v>
      </c>
      <c r="C15" s="5"/>
      <c r="D15" s="5">
        <f> F15 * INDIRECT("Summary!H13")  + INDIRECT("Summary!I13") </f>
        <v>0</v>
      </c>
      <c r="E15" s="5">
        <f>IF(ISBLANK(C15), "", C15 - D15)</f>
        <v>0</v>
      </c>
      <c r="F15" s="4">
        <v>0.1476983278989792</v>
      </c>
      <c r="G15" s="5">
        <v>6</v>
      </c>
      <c r="H15" t="s">
        <v>49</v>
      </c>
      <c r="J15" s="4">
        <v>0.05882352941176471</v>
      </c>
      <c r="K15" s="4">
        <v>0</v>
      </c>
      <c r="L15" s="4">
        <v>0.1714285714285714</v>
      </c>
      <c r="M15" s="4">
        <v>0</v>
      </c>
    </row>
    <row r="16" spans="1:13">
      <c r="A16" t="s">
        <v>27</v>
      </c>
      <c r="B16" t="s">
        <v>26</v>
      </c>
      <c r="C16" s="5"/>
      <c r="D16" s="5">
        <f> F16 * INDIRECT("Summary!H13")  + INDIRECT("Summary!I13") </f>
        <v>0</v>
      </c>
      <c r="E16" s="5">
        <f>IF(ISBLANK(C16), "", C16 - D16)</f>
        <v>0</v>
      </c>
      <c r="F16" s="4">
        <v>0.2484926283359528</v>
      </c>
      <c r="G16" s="5">
        <v>58</v>
      </c>
      <c r="H16" t="s">
        <v>42</v>
      </c>
      <c r="J16" s="4">
        <v>0.5686274509803921</v>
      </c>
      <c r="K16" s="4">
        <v>0</v>
      </c>
      <c r="L16" s="4">
        <v>0.03798342541436464</v>
      </c>
      <c r="M16" s="4">
        <v>0</v>
      </c>
    </row>
    <row r="17" spans="1:13">
      <c r="A17" t="s">
        <v>27</v>
      </c>
      <c r="B17" t="s">
        <v>26</v>
      </c>
      <c r="C17" s="5"/>
      <c r="D17" s="5">
        <f> F17 * INDIRECT("Summary!H13")  + INDIRECT("Summary!I13") </f>
        <v>0</v>
      </c>
      <c r="E17" s="5">
        <f>IF(ISBLANK(C17), "", C17 - D17)</f>
        <v>0</v>
      </c>
      <c r="F17" s="4">
        <v>0.2583884298801422</v>
      </c>
      <c r="G17" s="5">
        <v>5</v>
      </c>
      <c r="H17" t="s">
        <v>50</v>
      </c>
      <c r="J17" s="4">
        <v>0.04901960784313725</v>
      </c>
      <c r="K17" s="4">
        <v>0</v>
      </c>
      <c r="L17" s="4">
        <v>0.04938271604938272</v>
      </c>
      <c r="M17" s="4">
        <v>0</v>
      </c>
    </row>
    <row r="18" spans="1:13">
      <c r="A18" t="s">
        <v>27</v>
      </c>
      <c r="B18" t="s">
        <v>26</v>
      </c>
      <c r="C18" s="5"/>
      <c r="D18" s="5">
        <f> F18 * INDIRECT("Summary!H13")  + INDIRECT("Summary!I13") </f>
        <v>0</v>
      </c>
      <c r="E18" s="5">
        <f>IF(ISBLANK(C18), "", C18 - D18)</f>
        <v>0</v>
      </c>
      <c r="F18" s="4">
        <v>0.2906376123428345</v>
      </c>
      <c r="G18" s="5">
        <v>22</v>
      </c>
      <c r="H18" t="s">
        <v>51</v>
      </c>
      <c r="J18" s="4">
        <v>0.2156862745098039</v>
      </c>
      <c r="K18" s="4">
        <v>0</v>
      </c>
      <c r="L18" s="4">
        <v>0.1296296296296297</v>
      </c>
      <c r="M18" s="4">
        <v>0</v>
      </c>
    </row>
    <row r="19" spans="1:13">
      <c r="A19" t="s">
        <v>27</v>
      </c>
      <c r="B19" t="s">
        <v>26</v>
      </c>
      <c r="C19" s="5"/>
      <c r="D19" s="5">
        <f> F19 * INDIRECT("Summary!H13")  + INDIRECT("Summary!I13") </f>
        <v>0</v>
      </c>
      <c r="E19" s="5">
        <f>IF(ISBLANK(C19), "", C19 - D19)</f>
        <v>0</v>
      </c>
      <c r="F19" s="4">
        <v>0.3906796276569366</v>
      </c>
      <c r="G19" s="5">
        <v>6</v>
      </c>
      <c r="H19" t="s">
        <v>52</v>
      </c>
      <c r="J19" s="4">
        <v>0.05882352941176471</v>
      </c>
      <c r="K19" s="4">
        <v>0</v>
      </c>
      <c r="L19" s="4">
        <v>0.010498687664042</v>
      </c>
      <c r="M19" s="4">
        <v>0</v>
      </c>
    </row>
    <row r="20" spans="1:13">
      <c r="A20" t="s">
        <v>27</v>
      </c>
      <c r="B20" t="s">
        <v>26</v>
      </c>
      <c r="C20" s="5"/>
      <c r="D20" s="5">
        <f> F20 * INDIRECT("Summary!H13")  + INDIRECT("Summary!I13") </f>
        <v>0</v>
      </c>
      <c r="E20" s="5">
        <f>IF(ISBLANK(C20), "", C20 - D20)</f>
        <v>0</v>
      </c>
      <c r="F20" s="4">
        <v>0.4175066351890564</v>
      </c>
      <c r="G20" s="5">
        <v>7</v>
      </c>
      <c r="H20" t="s">
        <v>53</v>
      </c>
      <c r="J20" s="4">
        <v>0.06862745098039216</v>
      </c>
      <c r="K20" s="4">
        <v>0</v>
      </c>
      <c r="L20" s="4">
        <v>0.02222222222222222</v>
      </c>
      <c r="M20" s="4">
        <v>0</v>
      </c>
    </row>
    <row r="21" spans="1:13">
      <c r="A21" t="s">
        <v>27</v>
      </c>
      <c r="B21" t="s">
        <v>26</v>
      </c>
      <c r="C21" s="5"/>
      <c r="D21" s="5">
        <f> F21 * INDIRECT("Summary!H13")  + INDIRECT("Summary!I13") </f>
        <v>0</v>
      </c>
      <c r="E21" s="5">
        <f>IF(ISBLANK(C21), "", C21 - D21)</f>
        <v>0</v>
      </c>
      <c r="F21" s="4">
        <v>0.4821252226829529</v>
      </c>
      <c r="G21" s="5">
        <v>38</v>
      </c>
      <c r="H21" t="s">
        <v>54</v>
      </c>
      <c r="J21" s="4">
        <v>0.3725490196078431</v>
      </c>
      <c r="K21" s="4">
        <v>0</v>
      </c>
      <c r="L21" s="4">
        <v>0.07265774378585085</v>
      </c>
      <c r="M21" s="4">
        <v>0</v>
      </c>
    </row>
    <row r="22" spans="1:13">
      <c r="A22" t="s">
        <v>27</v>
      </c>
      <c r="B22" t="s">
        <v>26</v>
      </c>
      <c r="C22" s="5"/>
      <c r="D22" s="5">
        <f> F22 * INDIRECT("Summary!H13")  + INDIRECT("Summary!I13") </f>
        <v>0</v>
      </c>
      <c r="E22" s="5">
        <f>IF(ISBLANK(C22), "", C22 - D22)</f>
        <v>0</v>
      </c>
      <c r="F22" s="4">
        <v>0.496772825717926</v>
      </c>
      <c r="G22" s="5">
        <v>7</v>
      </c>
      <c r="H22" t="s">
        <v>55</v>
      </c>
      <c r="J22" s="4">
        <v>0.06862745098039216</v>
      </c>
      <c r="K22" s="4">
        <v>0</v>
      </c>
      <c r="L22" s="4">
        <v>0.7777777777777779</v>
      </c>
      <c r="M22" s="4">
        <v>0</v>
      </c>
    </row>
    <row r="23" spans="1:13">
      <c r="A23" t="s">
        <v>27</v>
      </c>
      <c r="B23" t="s">
        <v>26</v>
      </c>
      <c r="C23" s="5"/>
      <c r="D23" s="5">
        <f> F23 * INDIRECT("Summary!H13")  + INDIRECT("Summary!I13") </f>
        <v>0</v>
      </c>
      <c r="E23" s="5">
        <f>IF(ISBLANK(C23), "", C23 - D23)</f>
        <v>0</v>
      </c>
      <c r="F23" s="4">
        <v>0.5200382471084595</v>
      </c>
      <c r="G23" s="5">
        <v>5</v>
      </c>
      <c r="H23" t="s">
        <v>56</v>
      </c>
      <c r="J23" s="4">
        <v>0.04901960784313725</v>
      </c>
      <c r="K23" s="4">
        <v>0</v>
      </c>
      <c r="L23" s="4">
        <v>0.2083333333333333</v>
      </c>
      <c r="M23" s="4">
        <v>0</v>
      </c>
    </row>
    <row r="24" spans="1:13">
      <c r="A24" t="s">
        <v>27</v>
      </c>
      <c r="B24" t="s">
        <v>26</v>
      </c>
      <c r="C24" s="5"/>
      <c r="D24" s="5">
        <f> F24 * INDIRECT("Summary!H13")  + INDIRECT("Summary!I13") </f>
        <v>0</v>
      </c>
      <c r="E24" s="5">
        <f>IF(ISBLANK(C24), "", C24 - D24)</f>
        <v>0</v>
      </c>
      <c r="F24" s="4">
        <v>0.5256375670433044</v>
      </c>
      <c r="G24" s="5">
        <v>6</v>
      </c>
      <c r="H24" t="s">
        <v>57</v>
      </c>
      <c r="J24" s="4">
        <v>0.05882352941176471</v>
      </c>
      <c r="K24" s="4">
        <v>0</v>
      </c>
      <c r="L24" s="4">
        <v>0.09677419354838709</v>
      </c>
      <c r="M24" s="4">
        <v>0</v>
      </c>
    </row>
    <row r="25" spans="1:13">
      <c r="A25" t="s">
        <v>27</v>
      </c>
      <c r="B25" t="s">
        <v>26</v>
      </c>
      <c r="C25" s="5"/>
      <c r="D25" s="5">
        <f> F25 * INDIRECT("Summary!H13")  + INDIRECT("Summary!I13") </f>
        <v>0</v>
      </c>
      <c r="E25" s="5">
        <f>IF(ISBLANK(C25), "", C25 - D25)</f>
        <v>0</v>
      </c>
      <c r="F25" s="4">
        <v>0.6143869757652283</v>
      </c>
      <c r="G25" s="5">
        <v>6</v>
      </c>
      <c r="H25" t="s">
        <v>58</v>
      </c>
      <c r="J25" s="4">
        <v>0.05882352941176471</v>
      </c>
      <c r="K25" s="4">
        <v>0</v>
      </c>
      <c r="L25" s="4">
        <v>0.24</v>
      </c>
      <c r="M25" s="4">
        <v>0</v>
      </c>
    </row>
    <row r="26" spans="1:13">
      <c r="A26" t="s">
        <v>27</v>
      </c>
      <c r="B26" t="s">
        <v>26</v>
      </c>
      <c r="C26" s="5"/>
      <c r="D26" s="5">
        <f> F26 * INDIRECT("Summary!H13")  + INDIRECT("Summary!I13") </f>
        <v>0</v>
      </c>
      <c r="E26" s="5">
        <f>IF(ISBLANK(C26), "", C26 - D26)</f>
        <v>0</v>
      </c>
      <c r="F26" s="4">
        <v>0.6216478943824768</v>
      </c>
      <c r="G26" s="5">
        <v>5</v>
      </c>
      <c r="H26" t="s">
        <v>59</v>
      </c>
      <c r="J26" s="4">
        <v>0.04901960784313725</v>
      </c>
      <c r="K26" s="4">
        <v>0</v>
      </c>
      <c r="L26" s="4">
        <v>0.04464285714285714</v>
      </c>
      <c r="M26" s="4">
        <v>0</v>
      </c>
    </row>
    <row r="27" spans="1:13">
      <c r="A27" t="s">
        <v>27</v>
      </c>
      <c r="B27" t="s">
        <v>26</v>
      </c>
      <c r="C27" s="5"/>
      <c r="D27" s="5">
        <f> F27 * INDIRECT("Summary!H13")  + INDIRECT("Summary!I13") </f>
        <v>0</v>
      </c>
      <c r="E27" s="5">
        <f>IF(ISBLANK(C27), "", C27 - D27)</f>
        <v>0</v>
      </c>
      <c r="F27" s="4">
        <v>0.6347543001174927</v>
      </c>
      <c r="G27" s="5">
        <v>11</v>
      </c>
      <c r="H27" t="s">
        <v>60</v>
      </c>
      <c r="J27" s="4">
        <v>0.107843137254902</v>
      </c>
      <c r="K27" s="4">
        <v>0</v>
      </c>
      <c r="L27" s="4">
        <v>0.275</v>
      </c>
      <c r="M27" s="4">
        <v>0</v>
      </c>
    </row>
    <row r="28" spans="1:13">
      <c r="A28" t="s">
        <v>27</v>
      </c>
      <c r="B28" t="s">
        <v>26</v>
      </c>
      <c r="C28" s="5"/>
      <c r="D28" s="5">
        <f> F28 * INDIRECT("Summary!H13")  + INDIRECT("Summary!I13") </f>
        <v>0</v>
      </c>
      <c r="E28" s="5">
        <f>IF(ISBLANK(C28), "", C28 - D28)</f>
        <v>0</v>
      </c>
      <c r="F28" s="4">
        <v>0.9424718022346497</v>
      </c>
      <c r="G28" s="5">
        <v>110</v>
      </c>
      <c r="J28" s="4">
        <v>1.07843137254902</v>
      </c>
      <c r="K28" s="4">
        <v>0</v>
      </c>
      <c r="L28" s="4">
        <v>0.01713128796137673</v>
      </c>
      <c r="M28" s="4">
        <v>0</v>
      </c>
    </row>
    <row r="29" spans="1:13">
      <c r="A29" s="2" t="s">
        <v>28</v>
      </c>
      <c r="B29" s="2" t="s">
        <v>28</v>
      </c>
      <c r="C29" s="2">
        <v>0</v>
      </c>
      <c r="D29" s="2">
        <v>0</v>
      </c>
      <c r="E29" s="2"/>
      <c r="F29" s="3"/>
      <c r="G29" s="2">
        <v>218</v>
      </c>
      <c r="H29" s="2"/>
      <c r="I29" s="2"/>
      <c r="J29" s="3">
        <v>2.137254901960784</v>
      </c>
      <c r="K29" s="3">
        <v>0</v>
      </c>
      <c r="L29" s="3">
        <v>0.0003529204113874584</v>
      </c>
      <c r="M29" s="3">
        <v>0</v>
      </c>
    </row>
    <row r="30" spans="1:13">
      <c r="A30" t="s">
        <v>28</v>
      </c>
      <c r="B30" t="s">
        <v>28</v>
      </c>
      <c r="C30" s="5">
        <v>157</v>
      </c>
      <c r="D30" s="5">
        <v>157</v>
      </c>
      <c r="E30" s="5"/>
      <c r="F30" s="4"/>
      <c r="G30" s="5"/>
      <c r="H30" t="s">
        <v>61</v>
      </c>
      <c r="J30" s="4">
        <v>0</v>
      </c>
      <c r="K30" s="4"/>
      <c r="L30" s="4"/>
      <c r="M30" s="4"/>
    </row>
    <row r="31" spans="1:13">
      <c r="A31" t="s">
        <v>28</v>
      </c>
      <c r="B31" t="s">
        <v>28</v>
      </c>
      <c r="C31" s="5">
        <v>258</v>
      </c>
      <c r="D31" s="5">
        <v>258</v>
      </c>
      <c r="E31" s="5"/>
      <c r="F31" s="4"/>
      <c r="G31" s="5"/>
      <c r="H31" t="s">
        <v>62</v>
      </c>
      <c r="J31" s="4">
        <v>0</v>
      </c>
      <c r="K31" s="4"/>
      <c r="L31" s="4"/>
      <c r="M31" s="4"/>
    </row>
    <row r="32" spans="1:13">
      <c r="A32" t="s">
        <v>28</v>
      </c>
      <c r="B32" t="s">
        <v>28</v>
      </c>
      <c r="C32" s="5">
        <v>393</v>
      </c>
      <c r="D32" s="5">
        <v>393</v>
      </c>
      <c r="E32" s="5"/>
      <c r="F32" s="4"/>
      <c r="G32" s="5">
        <v>6</v>
      </c>
      <c r="H32" t="s">
        <v>63</v>
      </c>
      <c r="J32" s="4">
        <v>0.05882352941176471</v>
      </c>
      <c r="K32" s="4">
        <v>0</v>
      </c>
      <c r="L32" s="4">
        <v>0.260869562625885</v>
      </c>
      <c r="M32" s="4">
        <v>0</v>
      </c>
    </row>
    <row r="33" spans="1:13">
      <c r="A33" t="s">
        <v>28</v>
      </c>
      <c r="B33" t="s">
        <v>28</v>
      </c>
      <c r="C33" s="5">
        <v>503</v>
      </c>
      <c r="D33" s="5">
        <v>503</v>
      </c>
      <c r="E33" s="5"/>
      <c r="F33" s="4"/>
      <c r="G33" s="5"/>
      <c r="H33" t="s">
        <v>64</v>
      </c>
      <c r="J33" s="4">
        <v>0</v>
      </c>
      <c r="K33" s="4"/>
      <c r="L33" s="4"/>
      <c r="M33" s="4"/>
    </row>
    <row r="34" spans="1:13">
      <c r="A34" t="s">
        <v>28</v>
      </c>
      <c r="B34" t="s">
        <v>28</v>
      </c>
      <c r="C34" s="5">
        <v>704</v>
      </c>
      <c r="D34" s="5">
        <v>704</v>
      </c>
      <c r="E34" s="5"/>
      <c r="F34" s="4"/>
      <c r="G34" s="5">
        <v>8</v>
      </c>
      <c r="H34" t="s">
        <v>65</v>
      </c>
      <c r="J34" s="4">
        <v>0.07843137254901961</v>
      </c>
      <c r="K34" s="4">
        <v>0</v>
      </c>
      <c r="L34" s="4">
        <v>0.1818181872367859</v>
      </c>
      <c r="M34" s="4">
        <v>0</v>
      </c>
    </row>
    <row r="35" spans="1:13">
      <c r="A35" t="s">
        <v>28</v>
      </c>
      <c r="B35" t="s">
        <v>28</v>
      </c>
      <c r="C35" s="5">
        <v>795</v>
      </c>
      <c r="D35" s="5">
        <v>795</v>
      </c>
      <c r="E35" s="5"/>
      <c r="F35" s="4"/>
      <c r="G35" s="5">
        <v>18</v>
      </c>
      <c r="H35" t="s">
        <v>66</v>
      </c>
      <c r="J35" s="4">
        <v>0.1764705882352941</v>
      </c>
      <c r="K35" s="4">
        <v>0</v>
      </c>
      <c r="L35" s="4">
        <v>0.0703125</v>
      </c>
      <c r="M35" s="4">
        <v>0</v>
      </c>
    </row>
    <row r="36" spans="1:13">
      <c r="A36" t="s">
        <v>28</v>
      </c>
      <c r="B36" t="s">
        <v>28</v>
      </c>
      <c r="C36" s="5">
        <v>920</v>
      </c>
      <c r="D36" s="5">
        <v>920</v>
      </c>
      <c r="E36" s="5"/>
      <c r="F36" s="4"/>
      <c r="G36" s="5"/>
      <c r="J36" s="4">
        <v>0</v>
      </c>
      <c r="K36" s="4"/>
      <c r="L36" s="4"/>
      <c r="M36" s="4"/>
    </row>
    <row r="37" spans="1:13">
      <c r="A37" s="2" t="s">
        <v>29</v>
      </c>
      <c r="B37" s="2" t="s">
        <v>28</v>
      </c>
      <c r="C37" s="2">
        <v>0</v>
      </c>
      <c r="D37" s="2">
        <f> F37 * INDIRECT("Summary!H15")  + INDIRECT("Summary!I15") </f>
        <v>0</v>
      </c>
      <c r="E37" s="2"/>
      <c r="F37" s="3">
        <v>-0.01460210978984833</v>
      </c>
      <c r="G37" s="2">
        <v>218</v>
      </c>
      <c r="H37" s="2"/>
      <c r="I37" s="2"/>
      <c r="J37" s="3">
        <v>2.137254901960784</v>
      </c>
      <c r="K37" s="3">
        <v>0</v>
      </c>
      <c r="L37" s="3">
        <v>0.0003529204164460893</v>
      </c>
      <c r="M37" s="3">
        <v>0</v>
      </c>
    </row>
    <row r="38" spans="1:13">
      <c r="A38" t="s">
        <v>29</v>
      </c>
      <c r="B38" t="s">
        <v>28</v>
      </c>
      <c r="C38" s="5"/>
      <c r="D38" s="5">
        <f> F38 * INDIRECT("Summary!H15")  + INDIRECT("Summary!I15") </f>
        <v>0</v>
      </c>
      <c r="E38" s="5">
        <f>IF(ISBLANK(C38), "", C38 - D38)</f>
        <v>0</v>
      </c>
      <c r="F38" s="4">
        <v>0.003304773941636086</v>
      </c>
      <c r="G38" s="5">
        <v>196</v>
      </c>
      <c r="H38" t="s">
        <v>67</v>
      </c>
      <c r="J38" s="4">
        <v>1.92156862745098</v>
      </c>
      <c r="K38" s="4">
        <v>0</v>
      </c>
      <c r="L38" s="4">
        <v>0.004885197850512946</v>
      </c>
      <c r="M38" s="4">
        <v>0</v>
      </c>
    </row>
    <row r="39" spans="1:13">
      <c r="A39" t="s">
        <v>29</v>
      </c>
      <c r="B39" t="s">
        <v>28</v>
      </c>
      <c r="C39" s="5"/>
      <c r="D39" s="5">
        <f> F39 * INDIRECT("Summary!H15")  + INDIRECT("Summary!I15") </f>
        <v>0</v>
      </c>
      <c r="E39" s="5">
        <f>IF(ISBLANK(C39), "", C39 - D39)</f>
        <v>0</v>
      </c>
      <c r="F39" s="4">
        <v>0.04929269850254059</v>
      </c>
      <c r="G39" s="5">
        <v>11</v>
      </c>
      <c r="H39" t="s">
        <v>68</v>
      </c>
      <c r="J39" s="4">
        <v>0.107843137254902</v>
      </c>
      <c r="K39" s="4">
        <v>0</v>
      </c>
      <c r="L39" s="4">
        <v>0.02216748768472906</v>
      </c>
      <c r="M39" s="4">
        <v>0</v>
      </c>
    </row>
    <row r="40" spans="1:13">
      <c r="A40" t="s">
        <v>29</v>
      </c>
      <c r="B40" t="s">
        <v>28</v>
      </c>
      <c r="C40" s="5"/>
      <c r="D40" s="5">
        <f> F40 * INDIRECT("Summary!H15")  + INDIRECT("Summary!I15") </f>
        <v>0</v>
      </c>
      <c r="E40" s="5">
        <f>IF(ISBLANK(C40), "", C40 - D40)</f>
        <v>0</v>
      </c>
      <c r="F40" s="4">
        <v>0.1376981288194656</v>
      </c>
      <c r="G40" s="5">
        <v>42</v>
      </c>
      <c r="H40" t="s">
        <v>69</v>
      </c>
      <c r="J40" s="4">
        <v>0.4117647058823529</v>
      </c>
      <c r="K40" s="4">
        <v>0</v>
      </c>
      <c r="L40" s="4">
        <v>0.08635097493036212</v>
      </c>
      <c r="M40" s="4">
        <v>0</v>
      </c>
    </row>
    <row r="41" spans="1:13">
      <c r="A41" t="s">
        <v>29</v>
      </c>
      <c r="B41" t="s">
        <v>28</v>
      </c>
      <c r="C41" s="5"/>
      <c r="D41" s="5">
        <f> F41 * INDIRECT("Summary!H15")  + INDIRECT("Summary!I15") </f>
        <v>0</v>
      </c>
      <c r="E41" s="5">
        <f>IF(ISBLANK(C41), "", C41 - D41)</f>
        <v>0</v>
      </c>
      <c r="F41" s="4">
        <v>0.2237471491098404</v>
      </c>
      <c r="G41" s="5">
        <v>74</v>
      </c>
      <c r="H41" t="s">
        <v>70</v>
      </c>
      <c r="J41" s="4">
        <v>0.7254901960784313</v>
      </c>
      <c r="K41" s="4">
        <v>0</v>
      </c>
      <c r="L41" s="4">
        <v>0.00869887099759393</v>
      </c>
      <c r="M41" s="4">
        <v>0</v>
      </c>
    </row>
    <row r="42" spans="1:13">
      <c r="A42" t="s">
        <v>29</v>
      </c>
      <c r="B42" t="s">
        <v>28</v>
      </c>
      <c r="C42" s="5">
        <v>393</v>
      </c>
      <c r="D42" s="5">
        <f> F42 * INDIRECT("Summary!H15")  + INDIRECT("Summary!I15") </f>
        <v>0</v>
      </c>
      <c r="E42" s="5">
        <f>IF(ISBLANK(C42), "", C42 - D42)</f>
        <v>0</v>
      </c>
      <c r="F42" s="4">
        <v>0.3282067477703094</v>
      </c>
      <c r="G42" s="5">
        <v>6</v>
      </c>
      <c r="H42" t="s">
        <v>63</v>
      </c>
      <c r="J42" s="4">
        <v>0.05882352941176471</v>
      </c>
      <c r="K42" s="4">
        <v>0</v>
      </c>
      <c r="L42" s="4">
        <v>0.2608695652173914</v>
      </c>
      <c r="M42" s="4">
        <v>0</v>
      </c>
    </row>
    <row r="43" spans="1:13">
      <c r="A43" t="s">
        <v>29</v>
      </c>
      <c r="B43" t="s">
        <v>28</v>
      </c>
      <c r="C43" s="5"/>
      <c r="D43" s="5">
        <f> F43 * INDIRECT("Summary!H15")  + INDIRECT("Summary!I15") </f>
        <v>0</v>
      </c>
      <c r="E43" s="5">
        <f>IF(ISBLANK(C43), "", C43 - D43)</f>
        <v>0</v>
      </c>
      <c r="F43" s="4">
        <v>0.3523133397102356</v>
      </c>
      <c r="G43" s="5">
        <v>63</v>
      </c>
      <c r="H43" t="s">
        <v>71</v>
      </c>
      <c r="J43" s="4">
        <v>0.6176470588235294</v>
      </c>
      <c r="K43" s="4">
        <v>0</v>
      </c>
      <c r="L43" s="4">
        <v>0.03681351840675921</v>
      </c>
      <c r="M43" s="4">
        <v>0</v>
      </c>
    </row>
    <row r="44" spans="1:13">
      <c r="A44" t="s">
        <v>29</v>
      </c>
      <c r="B44" t="s">
        <v>28</v>
      </c>
      <c r="C44" s="5"/>
      <c r="D44" s="5">
        <f> F44 * INDIRECT("Summary!H15")  + INDIRECT("Summary!I15") </f>
        <v>0</v>
      </c>
      <c r="E44" s="5">
        <f>IF(ISBLANK(C44), "", C44 - D44)</f>
        <v>0</v>
      </c>
      <c r="F44" s="4">
        <v>0.4491287469863892</v>
      </c>
      <c r="G44" s="5">
        <v>43</v>
      </c>
      <c r="H44" t="s">
        <v>72</v>
      </c>
      <c r="J44" s="4">
        <v>0.4215686274509804</v>
      </c>
      <c r="K44" s="4">
        <v>0</v>
      </c>
      <c r="L44" s="4">
        <v>0.04027504911591356</v>
      </c>
      <c r="M44" s="4">
        <v>0</v>
      </c>
    </row>
    <row r="45" spans="1:13">
      <c r="A45" t="s">
        <v>29</v>
      </c>
      <c r="B45" t="s">
        <v>28</v>
      </c>
      <c r="C45" s="5"/>
      <c r="D45" s="5">
        <f> F45 * INDIRECT("Summary!H15")  + INDIRECT("Summary!I15") </f>
        <v>0</v>
      </c>
      <c r="E45" s="5">
        <f>IF(ISBLANK(C45), "", C45 - D45)</f>
        <v>0</v>
      </c>
      <c r="F45" s="4">
        <v>0.4761254787445068</v>
      </c>
      <c r="G45" s="5">
        <v>5</v>
      </c>
      <c r="H45" t="s">
        <v>73</v>
      </c>
      <c r="J45" s="4">
        <v>0.04901960784313725</v>
      </c>
      <c r="K45" s="4">
        <v>0</v>
      </c>
      <c r="L45" s="4">
        <v>0.5555555555555556</v>
      </c>
      <c r="M45" s="4">
        <v>0</v>
      </c>
    </row>
    <row r="46" spans="1:13">
      <c r="A46" t="s">
        <v>29</v>
      </c>
      <c r="B46" t="s">
        <v>28</v>
      </c>
      <c r="C46" s="5">
        <v>704</v>
      </c>
      <c r="D46" s="5">
        <f> F46 * INDIRECT("Summary!H15")  + INDIRECT("Summary!I15") </f>
        <v>0</v>
      </c>
      <c r="E46" s="5">
        <f>IF(ISBLANK(C46), "", C46 - D46)</f>
        <v>0</v>
      </c>
      <c r="F46" s="4">
        <v>0.6108521223068237</v>
      </c>
      <c r="G46" s="5">
        <v>8</v>
      </c>
      <c r="H46" t="s">
        <v>65</v>
      </c>
      <c r="J46" s="4">
        <v>0.07843137254901961</v>
      </c>
      <c r="K46" s="4">
        <v>0</v>
      </c>
      <c r="L46" s="4">
        <v>0.1818181818181818</v>
      </c>
      <c r="M46" s="4">
        <v>0</v>
      </c>
    </row>
    <row r="47" spans="1:13">
      <c r="A47" t="s">
        <v>29</v>
      </c>
      <c r="B47" t="s">
        <v>28</v>
      </c>
      <c r="C47" s="5"/>
      <c r="D47" s="5">
        <f> F47 * INDIRECT("Summary!H15")  + INDIRECT("Summary!I15") </f>
        <v>0</v>
      </c>
      <c r="E47" s="5">
        <f>IF(ISBLANK(C47), "", C47 - D47)</f>
        <v>0</v>
      </c>
      <c r="F47" s="4">
        <v>0.6232427954673767</v>
      </c>
      <c r="G47" s="5">
        <v>51</v>
      </c>
      <c r="H47" t="s">
        <v>74</v>
      </c>
      <c r="J47" s="4">
        <v>0.5</v>
      </c>
      <c r="K47" s="4">
        <v>0</v>
      </c>
      <c r="L47" s="4">
        <v>0.04780114722753345</v>
      </c>
      <c r="M47" s="4">
        <v>0</v>
      </c>
    </row>
    <row r="48" spans="1:13">
      <c r="A48" t="s">
        <v>29</v>
      </c>
      <c r="B48" t="s">
        <v>28</v>
      </c>
      <c r="C48" s="5"/>
      <c r="D48" s="5">
        <f> F48 * INDIRECT("Summary!H15")  + INDIRECT("Summary!I15") </f>
        <v>0</v>
      </c>
      <c r="E48" s="5">
        <f>IF(ISBLANK(C48), "", C48 - D48)</f>
        <v>0</v>
      </c>
      <c r="F48" s="4">
        <v>0.6399810910224915</v>
      </c>
      <c r="G48" s="5">
        <v>20</v>
      </c>
      <c r="H48" t="s">
        <v>75</v>
      </c>
      <c r="J48" s="4">
        <v>0.196078431372549</v>
      </c>
      <c r="K48" s="4">
        <v>0</v>
      </c>
      <c r="L48" s="4">
        <v>0.7407407407407409</v>
      </c>
      <c r="M48" s="4">
        <v>0</v>
      </c>
    </row>
    <row r="49" spans="1:13">
      <c r="A49" t="s">
        <v>29</v>
      </c>
      <c r="B49" t="s">
        <v>28</v>
      </c>
      <c r="C49" s="5">
        <v>795</v>
      </c>
      <c r="D49" s="5">
        <f> F49 * INDIRECT("Summary!H15")  + INDIRECT("Summary!I15") </f>
        <v>0</v>
      </c>
      <c r="E49" s="5">
        <f>IF(ISBLANK(C49), "", C49 - D49)</f>
        <v>0</v>
      </c>
      <c r="F49" s="4">
        <v>0.6856170892715454</v>
      </c>
      <c r="G49" s="5">
        <v>18</v>
      </c>
      <c r="H49" t="s">
        <v>66</v>
      </c>
      <c r="J49" s="4">
        <v>0.1764705882352941</v>
      </c>
      <c r="K49" s="4">
        <v>0</v>
      </c>
      <c r="L49" s="4">
        <v>0.0703125</v>
      </c>
      <c r="M49" s="4">
        <v>0</v>
      </c>
    </row>
    <row r="50" spans="1:13">
      <c r="A50" t="s">
        <v>29</v>
      </c>
      <c r="B50" t="s">
        <v>28</v>
      </c>
      <c r="C50" s="5"/>
      <c r="D50" s="5">
        <f> F50 * INDIRECT("Summary!H15")  + INDIRECT("Summary!I15") </f>
        <v>0</v>
      </c>
      <c r="E50" s="5">
        <f>IF(ISBLANK(C50), "", C50 - D50)</f>
        <v>0</v>
      </c>
      <c r="F50" s="4">
        <v>0.6950627565383911</v>
      </c>
      <c r="G50" s="5">
        <v>20</v>
      </c>
      <c r="H50" t="s">
        <v>76</v>
      </c>
      <c r="J50" s="4">
        <v>0.196078431372549</v>
      </c>
      <c r="K50" s="4">
        <v>0</v>
      </c>
      <c r="L50" s="4">
        <v>0.03110419906687403</v>
      </c>
      <c r="M50" s="4">
        <v>0</v>
      </c>
    </row>
    <row r="51" spans="1:13">
      <c r="A51" t="s">
        <v>29</v>
      </c>
      <c r="B51" t="s">
        <v>28</v>
      </c>
      <c r="C51" s="5"/>
      <c r="D51" s="5">
        <f> F51 * INDIRECT("Summary!H15")  + INDIRECT("Summary!I15") </f>
        <v>0</v>
      </c>
      <c r="E51" s="5">
        <f>IF(ISBLANK(C51), "", C51 - D51)</f>
        <v>0</v>
      </c>
      <c r="F51" s="4">
        <v>0.7093924880027771</v>
      </c>
      <c r="G51" s="5">
        <v>43</v>
      </c>
      <c r="H51" t="s">
        <v>77</v>
      </c>
      <c r="J51" s="4">
        <v>0.4215686274509804</v>
      </c>
      <c r="K51" s="4">
        <v>0</v>
      </c>
      <c r="L51" s="4">
        <v>0.4479166666666666</v>
      </c>
      <c r="M51" s="4">
        <v>0</v>
      </c>
    </row>
    <row r="52" spans="1:13">
      <c r="A52" t="s">
        <v>29</v>
      </c>
      <c r="B52" t="s">
        <v>28</v>
      </c>
      <c r="C52" s="5"/>
      <c r="D52" s="5">
        <f> F52 * INDIRECT("Summary!H15")  + INDIRECT("Summary!I15") </f>
        <v>0</v>
      </c>
      <c r="E52" s="5">
        <f>IF(ISBLANK(C52), "", C52 - D52)</f>
        <v>0</v>
      </c>
      <c r="F52" s="4">
        <v>0.9250029921531677</v>
      </c>
      <c r="G52" s="5">
        <v>101</v>
      </c>
      <c r="J52" s="4">
        <v>0.9901960784313726</v>
      </c>
      <c r="K52" s="4">
        <v>0</v>
      </c>
      <c r="L52" s="4">
        <v>0.01562016702752861</v>
      </c>
      <c r="M52" s="4">
        <v>0</v>
      </c>
    </row>
  </sheetData>
  <conditionalFormatting sqref="E2:E52">
    <cfRule type="cellIs" dxfId="0" priority="1" operator="between">
      <formula>5.80204248428</formula>
      <formula>11.6040849686</formula>
    </cfRule>
    <cfRule type="cellIs" dxfId="0" priority="2" operator="between">
      <formula>-11.6040849686</formula>
      <formula>-5.80204248428</formula>
    </cfRule>
    <cfRule type="cellIs" dxfId="1" priority="3" operator="greaterThan">
      <formula>11.6040849686</formula>
    </cfRule>
    <cfRule type="cellIs" dxfId="1" priority="4" operator="lessThan">
      <formula>-11.6040849686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2017-03-03T13:53:44Z</dcterms:created>
  <dcterms:modified xsi:type="dcterms:W3CDTF">2017-03-03T13:53:44Z</dcterms:modified>
</cp:coreProperties>
</file>