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ropbox\PC\Downloads\"/>
    </mc:Choice>
  </mc:AlternateContent>
  <xr:revisionPtr revIDLastSave="0" documentId="13_ncr:1_{0A7F763B-4971-4746-A000-80370C02312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</sheets>
  <definedNames>
    <definedName name="_xlnm._FilterDatabase" localSheetId="0" hidden="1">'Q1'!$F$1:$F$26</definedName>
    <definedName name="_xlnm._FilterDatabase" localSheetId="2" hidden="1">'Q3'!$J$1:$J$26</definedName>
  </definedNames>
  <calcPr calcId="191029"/>
  <pivotCaches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6" l="1"/>
  <c r="L4" i="6"/>
  <c r="K4" i="6"/>
  <c r="J4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" i="6"/>
  <c r="J2" i="6" s="1"/>
  <c r="L2" i="5" a="1"/>
  <c r="L2" i="5" s="1"/>
  <c r="J8" i="5"/>
  <c r="L7" i="4"/>
  <c r="L5" i="4"/>
  <c r="J3" i="3"/>
  <c r="J4" i="3"/>
  <c r="J5" i="3"/>
  <c r="J6" i="3"/>
  <c r="I5" i="3" s="1"/>
  <c r="J7" i="3"/>
  <c r="J8" i="3"/>
  <c r="J9" i="3"/>
  <c r="J10" i="3"/>
  <c r="J11" i="3"/>
  <c r="J12" i="3"/>
  <c r="J13" i="3"/>
  <c r="J14" i="3"/>
  <c r="J15" i="3"/>
  <c r="J16" i="3"/>
  <c r="J17" i="3"/>
  <c r="J18" i="3"/>
  <c r="I18" i="3" s="1"/>
  <c r="J19" i="3"/>
  <c r="J20" i="3"/>
  <c r="J21" i="3"/>
  <c r="J22" i="3"/>
  <c r="I22" i="3" s="1"/>
  <c r="J23" i="3"/>
  <c r="J24" i="3"/>
  <c r="J25" i="3"/>
  <c r="J26" i="3"/>
  <c r="I26" i="3" s="1"/>
  <c r="J2" i="3"/>
  <c r="I13" i="3"/>
  <c r="I10" i="3" l="1"/>
  <c r="I25" i="3"/>
  <c r="I9" i="3"/>
  <c r="I14" i="3"/>
  <c r="I21" i="3"/>
  <c r="I6" i="3"/>
  <c r="I17" i="3"/>
  <c r="I20" i="3"/>
  <c r="I16" i="3"/>
  <c r="I12" i="3"/>
  <c r="I8" i="3"/>
  <c r="I4" i="3"/>
  <c r="I24" i="3"/>
  <c r="I23" i="3"/>
  <c r="I3" i="3"/>
  <c r="I2" i="3"/>
  <c r="I19" i="3"/>
  <c r="I15" i="3"/>
  <c r="I11" i="3"/>
  <c r="I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<sst xmlns="http://schemas.openxmlformats.org/spreadsheetml/2006/main" count="368" uniqueCount="49">
  <si>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</si>
  <si>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</si>
  <si>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</si>
  <si>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</si>
  <si>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</si>
  <si>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</si>
  <si>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</si>
  <si>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</si>
  <si>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</si>
  <si>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</si>
  <si>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</si>
  <si>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</si>
  <si>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</si>
  <si>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</si>
  <si>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</si>
  <si>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</si>
  <si>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</si>
  <si>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</si>
  <si>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</si>
  <si>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</si>
  <si>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</si>
  <si>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</si>
  <si>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</si>
  <si>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</si>
  <si>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</si>
  <si>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</si>
  <si>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</si>
  <si>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</si>
  <si>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</si>
  <si>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</si>
  <si>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</si>
  <si>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</si>
  <si>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</si>
  <si>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</si>
  <si>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</si>
  <si>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</si>
  <si>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</si>
  <si>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Top 5 Employees on the basis of productivity score</t>
  </si>
  <si>
    <t>Row Labels</t>
  </si>
  <si>
    <t>Grand Total</t>
  </si>
  <si>
    <t>StdDevp of Productivity_Score</t>
  </si>
  <si>
    <t xml:space="preserve">Rank </t>
  </si>
  <si>
    <t>Productivity Efficiency Index</t>
  </si>
  <si>
    <t>VS</t>
  </si>
  <si>
    <t>CORRELATION</t>
  </si>
  <si>
    <t>Average</t>
  </si>
  <si>
    <t>Task_per_Hour</t>
  </si>
  <si>
    <t>Max_Task_Per_Hour</t>
  </si>
  <si>
    <t>Most_Efficient_Employee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</si>
</sst>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24"/>
      <color rgb="FF000000"/>
      <name val="Comic Sans MS"/>
      <family val="4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NumberFormat="1" applyFont="1" applyFill="1"/>
    <xf numFmtId="0" fontId="6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3" xfId="0" applyFill="1" applyBorder="1"/>
    <xf numFmtId="0" fontId="0" fillId="0" borderId="3" xfId="0" applyBorder="1"/>
    <xf numFmtId="0" fontId="5" fillId="0" borderId="3" xfId="0" applyFont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'Q1'!$D$1</c:f>
              <c:strCache>
                <c:ptCount val="1"/>
                <c:pt idx="0">
                  <c:v>Hours_Worked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'Q1'!$A$2:$C$26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'Q1'!$D$2:$D$26</c:f>
              <c:numCache>
                <c:formatCode>General</c:formatCode>
                <c:ptCount val="5"/>
                <c:pt idx="0">
                  <c:v>45</c:v>
                </c:pt>
                <c:pt idx="1">
                  <c:v>50</c:v>
                </c:pt>
                <c:pt idx="2">
                  <c:v>48</c:v>
                </c:pt>
                <c:pt idx="3">
                  <c:v>46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C-42C4-AA2C-763A4C4D704F}"/>
            </c:ext>
          </c:extLst>
        </c:ser>
        <c:ser>
          <c:idx val="1"/>
          <c:order val="1"/>
          <c:tx>
            <c:strRef>
              <c:f>'Q1'!$E$1</c:f>
              <c:strCache>
                <c:ptCount val="1"/>
                <c:pt idx="0">
                  <c:v>Tasks_Completed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'Q1'!$A$2:$C$26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'Q1'!$E$2:$E$26</c:f>
              <c:numCache>
                <c:formatCode>General</c:formatCode>
                <c:ptCount val="5"/>
                <c:pt idx="0">
                  <c:v>75</c:v>
                </c:pt>
                <c:pt idx="1">
                  <c:v>80</c:v>
                </c:pt>
                <c:pt idx="2">
                  <c:v>78</c:v>
                </c:pt>
                <c:pt idx="3">
                  <c:v>77</c:v>
                </c:pt>
                <c:pt idx="4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C-42C4-AA2C-763A4C4D704F}"/>
            </c:ext>
          </c:extLst>
        </c:ser>
        <c:ser>
          <c:idx val="2"/>
          <c:order val="2"/>
          <c:tx>
            <c:strRef>
              <c:f>'Q1'!$F$1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'Q1'!$A$2:$C$26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'Q1'!$F$2:$F$26</c:f>
              <c:numCache>
                <c:formatCode>General</c:formatCode>
                <c:ptCount val="5"/>
                <c:pt idx="0">
                  <c:v>95</c:v>
                </c:pt>
                <c:pt idx="1">
                  <c:v>100</c:v>
                </c:pt>
                <c:pt idx="2">
                  <c:v>98</c:v>
                </c:pt>
                <c:pt idx="3">
                  <c:v>96</c:v>
                </c:pt>
                <c:pt idx="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4C-42C4-AA2C-763A4C4D704F}"/>
            </c:ext>
          </c:extLst>
        </c:ser>
        <c:ser>
          <c:idx val="3"/>
          <c:order val="3"/>
          <c:tx>
            <c:strRef>
              <c:f>'Q1'!$G$1</c:f>
              <c:strCache>
                <c:ptCount val="1"/>
                <c:pt idx="0">
                  <c:v>Performance_Rating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'Q1'!$A$2:$C$26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Riya</c:v>
                  </c:pt>
                  <c:pt idx="1">
                    <c:v>Rahul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Tanya</c:v>
                  </c:pt>
                </c:lvl>
                <c:lvl>
                  <c:pt idx="0">
                    <c:v>104</c:v>
                  </c:pt>
                  <c:pt idx="1">
                    <c:v>107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125</c:v>
                  </c:pt>
                </c:lvl>
              </c:multiLvlStrCache>
            </c:multiLvlStrRef>
          </c:cat>
          <c:val>
            <c:numRef>
              <c:f>'Q1'!$G$2:$G$26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4C-42C4-AA2C-763A4C4D7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4997984"/>
        <c:axId val="1444998464"/>
      </c:barChart>
      <c:catAx>
        <c:axId val="144499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98464"/>
        <c:crosses val="autoZero"/>
        <c:auto val="1"/>
        <c:lblAlgn val="ctr"/>
        <c:lblOffset val="100"/>
        <c:noMultiLvlLbl val="0"/>
      </c:catAx>
      <c:valAx>
        <c:axId val="14449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Scattered</a:t>
            </a:r>
            <a:r>
              <a:rPr lang="en-US" baseline="0"/>
              <a:t> Plot with Trend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tx1">
                    <a:alpha val="62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'Q4'!$D$2:$D$26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'Q4'!$F$2:$F$26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6-44D9-BDEB-F2B634B5A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352"/>
        <c:axId val="1987310144"/>
      </c:scatterChart>
      <c:valAx>
        <c:axId val="19908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310144"/>
        <c:crosses val="autoZero"/>
        <c:crossBetween val="midCat"/>
      </c:valAx>
      <c:valAx>
        <c:axId val="198731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27</xdr:row>
      <xdr:rowOff>60960</xdr:rowOff>
    </xdr:from>
    <xdr:to>
      <xdr:col>1</xdr:col>
      <xdr:colOff>426720</xdr:colOff>
      <xdr:row>27</xdr:row>
      <xdr:rowOff>396240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235A618-FB8F-1126-FD0E-DF4CAF3FB913}"/>
            </a:ext>
          </a:extLst>
        </xdr:cNvPr>
        <xdr:cNvSpPr/>
      </xdr:nvSpPr>
      <xdr:spPr>
        <a:xfrm>
          <a:off x="922020" y="1447800"/>
          <a:ext cx="373380" cy="33528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83820</xdr:colOff>
      <xdr:row>29</xdr:row>
      <xdr:rowOff>60966</xdr:rowOff>
    </xdr:from>
    <xdr:to>
      <xdr:col>9</xdr:col>
      <xdr:colOff>182880</xdr:colOff>
      <xdr:row>43</xdr:row>
      <xdr:rowOff>30486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4A6A0D-F68F-0AA5-8441-A83F216FC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621030</xdr:colOff>
      <xdr:row>30</xdr:row>
      <xdr:rowOff>34290</xdr:rowOff>
    </xdr:from>
    <xdr:to>
      <xdr:col>10</xdr:col>
      <xdr:colOff>156210</xdr:colOff>
      <xdr:row>32</xdr:row>
      <xdr:rowOff>140970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04780396-412C-925F-DBD1-315B77A4C179}"/>
            </a:ext>
          </a:extLst>
        </xdr:cNvPr>
        <xdr:cNvSpPr/>
      </xdr:nvSpPr>
      <xdr:spPr>
        <a:xfrm rot="15888876">
          <a:off x="9204960" y="2293620"/>
          <a:ext cx="502920" cy="40386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274320</xdr:colOff>
      <xdr:row>29</xdr:row>
      <xdr:rowOff>68580</xdr:rowOff>
    </xdr:from>
    <xdr:to>
      <xdr:col>14</xdr:col>
      <xdr:colOff>480060</xdr:colOff>
      <xdr:row>39</xdr:row>
      <xdr:rowOff>167640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CECCED3-6742-0E53-0C96-5C0F563A5CF9}"/>
            </a:ext>
          </a:extLst>
        </xdr:cNvPr>
        <xdr:cNvSpPr txBox="1"/>
      </xdr:nvSpPr>
      <xdr:spPr>
        <a:xfrm>
          <a:off x="9776460" y="2080260"/>
          <a:ext cx="3680460" cy="2080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>
              <a:latin typeface="Comic Sans MS" panose="030F0702030302020204" pitchFamily="66" charset="0"/>
            </a:rPr>
            <a:t>Bar chart to visualise</a:t>
          </a:r>
          <a:br>
            <a:rPr lang="en-IN" sz="2400">
              <a:latin typeface="Comic Sans MS" panose="030F0702030302020204" pitchFamily="66" charset="0"/>
            </a:rPr>
          </a:br>
          <a:r>
            <a:rPr lang="en-IN" sz="2400">
              <a:latin typeface="Comic Sans MS" panose="030F0702030302020204" pitchFamily="66" charset="0"/>
            </a:rPr>
            <a:t>the</a:t>
          </a:r>
          <a:r>
            <a:rPr lang="en-IN" sz="2400" baseline="0">
              <a:latin typeface="Comic Sans MS" panose="030F0702030302020204" pitchFamily="66" charset="0"/>
            </a:rPr>
            <a:t> reuslts of the above</a:t>
          </a:r>
          <a:br>
            <a:rPr lang="en-IN" sz="2400" baseline="0">
              <a:latin typeface="Comic Sans MS" panose="030F0702030302020204" pitchFamily="66" charset="0"/>
            </a:rPr>
          </a:br>
          <a:r>
            <a:rPr lang="en-IN" sz="2400" baseline="0">
              <a:latin typeface="Comic Sans MS" panose="030F0702030302020204" pitchFamily="66" charset="0"/>
            </a:rPr>
            <a:t>BAR CHART.</a:t>
          </a:r>
          <a:endParaRPr lang="en-IN" sz="2400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335280</xdr:colOff>
      <xdr:row>11</xdr:row>
      <xdr:rowOff>7620</xdr:rowOff>
    </xdr:from>
    <xdr:to>
      <xdr:col>13</xdr:col>
      <xdr:colOff>114300</xdr:colOff>
      <xdr:row>19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DBD13F-0B22-82A2-CC39-9642005ED5EF}"/>
            </a:ext>
          </a:extLst>
        </xdr:cNvPr>
        <xdr:cNvSpPr txBox="1"/>
      </xdr:nvSpPr>
      <xdr:spPr>
        <a:xfrm>
          <a:off x="8519160" y="2019300"/>
          <a:ext cx="3550920" cy="153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latin typeface="Comic Sans MS" panose="030F0702030302020204" pitchFamily="66" charset="0"/>
            </a:rPr>
            <a:t>Marketing</a:t>
          </a:r>
          <a:r>
            <a:rPr lang="en-IN" sz="2000" baseline="0">
              <a:latin typeface="Comic Sans MS" panose="030F0702030302020204" pitchFamily="66" charset="0"/>
            </a:rPr>
            <a:t> has lowest Standard Deviation so</a:t>
          </a:r>
          <a:br>
            <a:rPr lang="en-IN" sz="2000" baseline="0">
              <a:latin typeface="Comic Sans MS" panose="030F0702030302020204" pitchFamily="66" charset="0"/>
            </a:rPr>
          </a:br>
          <a:r>
            <a:rPr lang="en-IN" sz="2000" baseline="0">
              <a:latin typeface="Comic Sans MS" panose="030F0702030302020204" pitchFamily="66" charset="0"/>
            </a:rPr>
            <a:t>it has the best productivity.</a:t>
          </a:r>
          <a:r>
            <a:rPr lang="en-IN" sz="1100">
              <a:latin typeface="Comic Sans MS" panose="030F0702030302020204" pitchFamily="66" charset="0"/>
            </a:rPr>
            <a:t>	</a:t>
          </a:r>
        </a:p>
      </xdr:txBody>
    </xdr:sp>
    <xdr:clientData/>
  </xdr:twoCellAnchor>
  <xdr:twoCellAnchor>
    <xdr:from>
      <xdr:col>8</xdr:col>
      <xdr:colOff>121920</xdr:colOff>
      <xdr:row>12</xdr:row>
      <xdr:rowOff>0</xdr:rowOff>
    </xdr:from>
    <xdr:to>
      <xdr:col>9</xdr:col>
      <xdr:colOff>53340</xdr:colOff>
      <xdr:row>16</xdr:row>
      <xdr:rowOff>83820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913ED069-CA25-F258-0DE7-60BCCBBEF290}"/>
            </a:ext>
          </a:extLst>
        </xdr:cNvPr>
        <xdr:cNvSpPr/>
      </xdr:nvSpPr>
      <xdr:spPr>
        <a:xfrm>
          <a:off x="7391400" y="2194560"/>
          <a:ext cx="845820" cy="81534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2</xdr:row>
      <xdr:rowOff>167640</xdr:rowOff>
    </xdr:from>
    <xdr:to>
      <xdr:col>17</xdr:col>
      <xdr:colOff>205740</xdr:colOff>
      <xdr:row>8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4B8F3F-BFAE-DCA5-0FC7-5EFB5848F27F}"/>
            </a:ext>
          </a:extLst>
        </xdr:cNvPr>
        <xdr:cNvSpPr txBox="1"/>
      </xdr:nvSpPr>
      <xdr:spPr>
        <a:xfrm>
          <a:off x="11833860" y="533400"/>
          <a:ext cx="2110740" cy="102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latin typeface="Comic Sans MS" panose="030F0702030302020204" pitchFamily="66" charset="0"/>
            </a:rPr>
            <a:t>Perfect </a:t>
          </a:r>
          <a:r>
            <a:rPr lang="en-IN" sz="1800" baseline="0">
              <a:latin typeface="Comic Sans MS" panose="030F0702030302020204" pitchFamily="66" charset="0"/>
            </a:rPr>
            <a:t>Positive</a:t>
          </a:r>
          <a:br>
            <a:rPr lang="en-IN" sz="1800" baseline="0">
              <a:latin typeface="Comic Sans MS" panose="030F0702030302020204" pitchFamily="66" charset="0"/>
            </a:rPr>
          </a:br>
          <a:r>
            <a:rPr lang="en-IN" sz="1800" baseline="0">
              <a:latin typeface="Comic Sans MS" panose="030F0702030302020204" pitchFamily="66" charset="0"/>
            </a:rPr>
            <a:t>Correlation.</a:t>
          </a:r>
          <a:endParaRPr lang="en-IN" sz="18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12</xdr:col>
      <xdr:colOff>533400</xdr:colOff>
      <xdr:row>4</xdr:row>
      <xdr:rowOff>83820</xdr:rowOff>
    </xdr:from>
    <xdr:to>
      <xdr:col>13</xdr:col>
      <xdr:colOff>358140</xdr:colOff>
      <xdr:row>6</xdr:row>
      <xdr:rowOff>76200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81FAAAD9-128C-442F-EC86-C21F5D122D2C}"/>
            </a:ext>
          </a:extLst>
        </xdr:cNvPr>
        <xdr:cNvSpPr/>
      </xdr:nvSpPr>
      <xdr:spPr>
        <a:xfrm rot="15900067">
          <a:off x="11262360" y="777240"/>
          <a:ext cx="358140" cy="43434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449580</xdr:colOff>
      <xdr:row>9</xdr:row>
      <xdr:rowOff>160020</xdr:rowOff>
    </xdr:from>
    <xdr:to>
      <xdr:col>13</xdr:col>
      <xdr:colOff>480060</xdr:colOff>
      <xdr:row>24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E1327F-2CE5-AF49-5845-A38D7F1C2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487680</xdr:colOff>
      <xdr:row>8</xdr:row>
      <xdr:rowOff>91440</xdr:rowOff>
    </xdr:from>
    <xdr:to>
      <xdr:col>15</xdr:col>
      <xdr:colOff>419100</xdr:colOff>
      <xdr:row>11</xdr:row>
      <xdr:rowOff>106680</xdr:rowOff>
    </xdr:to>
    <xdr:sp macro="" textlink="">
      <xdr:nvSpPr>
        <xdr:cNvPr id="12" name="Arrow: Left-Up 11">
          <a:extLst>
            <a:ext uri="{FF2B5EF4-FFF2-40B4-BE49-F238E27FC236}">
              <a16:creationId xmlns:a16="http://schemas.microsoft.com/office/drawing/2014/main" id="{41A270DE-2750-3F6B-574A-0BC70CD5AA55}"/>
            </a:ext>
          </a:extLst>
        </xdr:cNvPr>
        <xdr:cNvSpPr/>
      </xdr:nvSpPr>
      <xdr:spPr>
        <a:xfrm>
          <a:off x="11788140" y="1554480"/>
          <a:ext cx="1150620" cy="563880"/>
        </a:xfrm>
        <a:prstGeom prst="leftUp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17</xdr:row>
      <xdr:rowOff>167640</xdr:rowOff>
    </xdr:from>
    <xdr:to>
      <xdr:col>17</xdr:col>
      <xdr:colOff>228600</xdr:colOff>
      <xdr:row>24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70418D-302E-0003-13D4-F284E05BA6F1}"/>
            </a:ext>
          </a:extLst>
        </xdr:cNvPr>
        <xdr:cNvSpPr txBox="1"/>
      </xdr:nvSpPr>
      <xdr:spPr>
        <a:xfrm>
          <a:off x="10378440" y="3276600"/>
          <a:ext cx="3192780" cy="122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latin typeface="Comic Sans MS" panose="030F0702030302020204" pitchFamily="66" charset="0"/>
            </a:rPr>
            <a:t>Below</a:t>
          </a:r>
          <a:r>
            <a:rPr lang="en-IN" sz="2000" baseline="0">
              <a:latin typeface="Comic Sans MS" panose="030F0702030302020204" pitchFamily="66" charset="0"/>
            </a:rPr>
            <a:t> Average Hours worked by Employees.</a:t>
          </a:r>
          <a:endParaRPr lang="en-IN" sz="20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175260</xdr:colOff>
      <xdr:row>18</xdr:row>
      <xdr:rowOff>60960</xdr:rowOff>
    </xdr:from>
    <xdr:to>
      <xdr:col>12</xdr:col>
      <xdr:colOff>45720</xdr:colOff>
      <xdr:row>21</xdr:row>
      <xdr:rowOff>175260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4D01DE79-958B-17C0-DE00-331CF5FD7E21}"/>
            </a:ext>
          </a:extLst>
        </xdr:cNvPr>
        <xdr:cNvSpPr/>
      </xdr:nvSpPr>
      <xdr:spPr>
        <a:xfrm>
          <a:off x="9380220" y="3352800"/>
          <a:ext cx="701040" cy="66294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502920</xdr:colOff>
      <xdr:row>6</xdr:row>
      <xdr:rowOff>144780</xdr:rowOff>
    </xdr:from>
    <xdr:to>
      <xdr:col>9</xdr:col>
      <xdr:colOff>883920</xdr:colOff>
      <xdr:row>9</xdr:row>
      <xdr:rowOff>129540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AFC51AFA-3776-4749-51FC-415775B16356}"/>
            </a:ext>
          </a:extLst>
        </xdr:cNvPr>
        <xdr:cNvSpPr/>
      </xdr:nvSpPr>
      <xdr:spPr>
        <a:xfrm>
          <a:off x="8900160" y="1242060"/>
          <a:ext cx="381000" cy="53340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1196340</xdr:colOff>
      <xdr:row>6</xdr:row>
      <xdr:rowOff>30480</xdr:rowOff>
    </xdr:from>
    <xdr:to>
      <xdr:col>13</xdr:col>
      <xdr:colOff>518160</xdr:colOff>
      <xdr:row>12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9CC0CE-CE32-278B-8EDA-D50A3DC9F71E}"/>
            </a:ext>
          </a:extLst>
        </xdr:cNvPr>
        <xdr:cNvSpPr txBox="1"/>
      </xdr:nvSpPr>
      <xdr:spPr>
        <a:xfrm>
          <a:off x="9593580" y="1127760"/>
          <a:ext cx="3101340" cy="1188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latin typeface="Comic Sans MS" panose="030F0702030302020204" pitchFamily="66" charset="0"/>
            </a:rPr>
            <a:t>INDEX Function</a:t>
          </a:r>
          <a:r>
            <a:rPr lang="en-IN" sz="1600" baseline="0">
              <a:latin typeface="Comic Sans MS" panose="030F0702030302020204" pitchFamily="66" charset="0"/>
            </a:rPr>
            <a:t> to find: </a:t>
          </a:r>
          <a:br>
            <a:rPr lang="en-IN" sz="1600" baseline="0">
              <a:latin typeface="Comic Sans MS" panose="030F0702030302020204" pitchFamily="66" charset="0"/>
            </a:rPr>
          </a:br>
          <a:r>
            <a:rPr lang="en-IN" sz="1600" baseline="0">
              <a:latin typeface="Comic Sans MS" panose="030F0702030302020204" pitchFamily="66" charset="0"/>
            </a:rPr>
            <a:t>a)max task pe hour.</a:t>
          </a:r>
          <a:br>
            <a:rPr lang="en-IN" sz="1600" baseline="0">
              <a:latin typeface="Comic Sans MS" panose="030F0702030302020204" pitchFamily="66" charset="0"/>
            </a:rPr>
          </a:br>
          <a:r>
            <a:rPr lang="en-IN" sz="1600" baseline="0">
              <a:latin typeface="Comic Sans MS" panose="030F0702030302020204" pitchFamily="66" charset="0"/>
            </a:rPr>
            <a:t>b) Most efficient employee. </a:t>
          </a:r>
        </a:p>
        <a:p>
          <a:endParaRPr lang="en-IN" sz="1100">
            <a:latin typeface="Comic Sans MS" panose="030F0702030302020204" pitchFamily="66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92.48194247685" createdVersion="8" refreshedVersion="8" minRefreshableVersion="3" recordCount="25" xr:uid="{5F12ABFF-8AA7-4103-8ED3-2F8B38FD8ADB}">
  <cacheSource type="worksheet">
    <worksheetSource ref="A1:G26" sheet="Q2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C5E77A-0463-4DB5-9624-686FCFEEAE3D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3:J9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0" baseItem="0"/>
  </dataFields>
  <formats count="4">
    <format dxfId="3">
      <pivotArea collapsedLevelsAreSubtotals="1" fieldPosition="0">
        <references count="1">
          <reference field="2" count="0"/>
        </references>
      </pivotArea>
    </format>
    <format dxfId="2">
      <pivotArea dataOnly="0" labelOnly="1" fieldPosition="0">
        <references count="1">
          <reference field="2" count="0"/>
        </references>
      </pivotArea>
    </format>
    <format dxfId="1">
      <pivotArea collapsedLevelsAreSubtotals="1" fieldPosition="0">
        <references count="1">
          <reference field="2" count="1">
            <x v="3"/>
          </reference>
        </references>
      </pivotArea>
    </format>
    <format dxfId="0">
      <pivotArea dataOnly="0" labelOnly="1" fieldPosition="0">
        <references count="1">
          <reference field="2" count="1">
            <x v="3"/>
          </reference>
        </references>
      </pivotArea>
    </format>
  </formats>
  <pivotTableStyleInfo name="PivotStyleDark2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29"/>
  <sheetViews>
    <sheetView workbookViewId="0">
      <pane ySplit="1" topLeftCell="A3" activePane="bottomLeft" state="frozen"/>
      <selection pane="bottomLeft" activeCell="L26" sqref="L26"/>
    </sheetView>
  </sheetViews>
  <sheetFormatPr defaultColWidth="12.6640625" defaultRowHeight="15.75" customHeight="1" x14ac:dyDescent="0.25"/>
  <cols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21.44140625" bestFit="1" customWidth="1"/>
    <col min="7" max="7" width="18.44140625" bestFit="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hidden="1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hidden="1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hidden="1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hidden="1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hidden="1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hidden="1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hidden="1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hidden="1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hidden="1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hidden="1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hidden="1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hidden="1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9" ht="15.75" hidden="1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9" ht="15.75" hidden="1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9" ht="15.75" hidden="1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9" ht="15.75" hidden="1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9" ht="15.75" hidden="1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9" ht="15.75" hidden="1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9" ht="15.75" hidden="1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9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9" ht="15.75" hidden="1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9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  <row r="28" spans="1:9" ht="31.8" customHeight="1" x14ac:dyDescent="0.85">
      <c r="C28" s="4" t="s">
        <v>37</v>
      </c>
      <c r="D28" s="4"/>
      <c r="E28" s="4"/>
      <c r="F28" s="4"/>
      <c r="G28" s="4"/>
      <c r="H28" s="4"/>
      <c r="I28" s="4"/>
    </row>
    <row r="29" spans="1:9" ht="17.399999999999999" customHeight="1" x14ac:dyDescent="0.25"/>
  </sheetData>
  <autoFilter ref="F1:F26" xr:uid="{00000000-0001-0000-0000-000000000000}">
    <filterColumn colId="0">
      <filters>
        <filter val="100"/>
        <filter val="95"/>
        <filter val="96"/>
        <filter val="98"/>
        <filter val="99"/>
      </filters>
    </filterColumn>
  </autoFilter>
  <mergeCells count="1">
    <mergeCell ref="C28:I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CF97-F64E-431E-864E-91F288B3C293}">
  <dimension ref="A1:J26"/>
  <sheetViews>
    <sheetView workbookViewId="0">
      <selection sqref="A1:G26"/>
    </sheetView>
  </sheetViews>
  <sheetFormatPr defaultRowHeight="13.2" x14ac:dyDescent="0.25"/>
  <cols>
    <col min="1" max="1" width="12.10937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9" max="9" width="13.33203125" bestFit="1" customWidth="1"/>
    <col min="10" max="10" width="28.33203125" bestFit="1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10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 s="6" t="s">
        <v>38</v>
      </c>
      <c r="J3" t="s">
        <v>40</v>
      </c>
    </row>
    <row r="4" spans="1:10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 s="8" t="s">
        <v>16</v>
      </c>
      <c r="J4" s="9">
        <v>2.9580398915498081</v>
      </c>
    </row>
    <row r="5" spans="1:10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I5" s="8" t="s">
        <v>12</v>
      </c>
      <c r="J5" s="9">
        <v>3.54400902933387</v>
      </c>
    </row>
    <row r="6" spans="1:10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I6" s="8" t="s">
        <v>14</v>
      </c>
      <c r="J6" s="9">
        <v>4.7074409183759283</v>
      </c>
    </row>
    <row r="7" spans="1:10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 s="10" t="s">
        <v>10</v>
      </c>
      <c r="J7" s="11">
        <v>2</v>
      </c>
    </row>
    <row r="8" spans="1:10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I8" s="8" t="s">
        <v>8</v>
      </c>
      <c r="J8" s="9">
        <v>4.3748015828022293</v>
      </c>
    </row>
    <row r="9" spans="1:10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I9" s="7" t="s">
        <v>39</v>
      </c>
      <c r="J9" s="5">
        <v>12.412896519346321</v>
      </c>
    </row>
    <row r="10" spans="1:10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10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0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10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0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0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0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2539-BBAC-464B-8CE7-4736CB24C0C7}">
  <sheetPr filterMode="1"/>
  <dimension ref="A1:J26"/>
  <sheetViews>
    <sheetView workbookViewId="0">
      <selection activeCell="M19" sqref="M19"/>
    </sheetView>
  </sheetViews>
  <sheetFormatPr defaultRowHeight="13.2" x14ac:dyDescent="0.25"/>
  <cols>
    <col min="1" max="1" width="12.109375" bestFit="1" customWidth="1"/>
    <col min="2" max="2" width="12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10" max="10" width="25.21875" bestFit="1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2" t="s">
        <v>41</v>
      </c>
      <c r="J1" s="12" t="s">
        <v>42</v>
      </c>
    </row>
    <row r="2" spans="1:10" ht="14.4" hidden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I2">
        <f>RANK(J2,J$2:J$26,0)</f>
        <v>10</v>
      </c>
      <c r="J2" s="2">
        <f>(F2*G2)/D2</f>
        <v>9.1428571428571423</v>
      </c>
    </row>
    <row r="3" spans="1:10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>
        <f t="shared" ref="I3:I26" si="0">RANK(J3,J$2:J$26,0)</f>
        <v>1</v>
      </c>
      <c r="J3" s="2">
        <f t="shared" ref="J3:J26" si="1">(F3*G3)/D3</f>
        <v>11.25</v>
      </c>
    </row>
    <row r="4" spans="1:10" ht="14.4" hidden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>
        <f t="shared" si="0"/>
        <v>17</v>
      </c>
      <c r="J4" s="2">
        <f t="shared" si="1"/>
        <v>7</v>
      </c>
    </row>
    <row r="5" spans="1:10" ht="14.4" hidden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I5">
        <f t="shared" si="0"/>
        <v>5</v>
      </c>
      <c r="J5" s="2">
        <f t="shared" si="1"/>
        <v>10.555555555555555</v>
      </c>
    </row>
    <row r="6" spans="1:10" ht="14.4" hidden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I6">
        <f t="shared" si="0"/>
        <v>23</v>
      </c>
      <c r="J6" s="2">
        <f t="shared" si="1"/>
        <v>4.8</v>
      </c>
    </row>
    <row r="7" spans="1:10" ht="14.4" hidden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>
        <f t="shared" si="0"/>
        <v>12</v>
      </c>
      <c r="J7" s="2">
        <f t="shared" si="1"/>
        <v>8.9473684210526319</v>
      </c>
    </row>
    <row r="8" spans="1:10" ht="14.4" hidden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I8">
        <f t="shared" si="0"/>
        <v>9</v>
      </c>
      <c r="J8" s="2">
        <f t="shared" si="1"/>
        <v>10</v>
      </c>
    </row>
    <row r="9" spans="1:10" ht="14.4" hidden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I9">
        <f t="shared" si="0"/>
        <v>19</v>
      </c>
      <c r="J9" s="2">
        <f t="shared" si="1"/>
        <v>6.9642857142857144</v>
      </c>
    </row>
    <row r="10" spans="1:10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I10">
        <f t="shared" si="0"/>
        <v>2</v>
      </c>
      <c r="J10" s="2">
        <f t="shared" si="1"/>
        <v>10.952380952380953</v>
      </c>
    </row>
    <row r="11" spans="1:10" ht="14.4" hidden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I11">
        <f t="shared" si="0"/>
        <v>11</v>
      </c>
      <c r="J11" s="2">
        <f t="shared" si="1"/>
        <v>8.9729729729729737</v>
      </c>
    </row>
    <row r="12" spans="1:10" ht="14.4" hidden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I12">
        <f t="shared" si="0"/>
        <v>16</v>
      </c>
      <c r="J12" s="2">
        <f t="shared" si="1"/>
        <v>7.0344827586206895</v>
      </c>
    </row>
    <row r="13" spans="1:10" ht="14.4" hidden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I13">
        <f t="shared" si="0"/>
        <v>4</v>
      </c>
      <c r="J13" s="2">
        <f t="shared" si="1"/>
        <v>10.681818181818182</v>
      </c>
    </row>
    <row r="14" spans="1:10" ht="14.4" hidden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I14">
        <f t="shared" si="0"/>
        <v>21</v>
      </c>
      <c r="J14" s="2">
        <f t="shared" si="1"/>
        <v>6.8181818181818183</v>
      </c>
    </row>
    <row r="15" spans="1:10" ht="14.4" hidden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I15">
        <f t="shared" si="0"/>
        <v>14</v>
      </c>
      <c r="J15" s="2">
        <f t="shared" si="1"/>
        <v>8.6829268292682933</v>
      </c>
    </row>
    <row r="16" spans="1:10" ht="14.4" hidden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I16">
        <f t="shared" si="0"/>
        <v>8</v>
      </c>
      <c r="J16" s="2">
        <f t="shared" si="1"/>
        <v>10.208333333333334</v>
      </c>
    </row>
    <row r="17" spans="1:10" ht="14.4" hidden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I17">
        <f t="shared" si="0"/>
        <v>24</v>
      </c>
      <c r="J17" s="2">
        <f t="shared" si="1"/>
        <v>4.7692307692307692</v>
      </c>
    </row>
    <row r="18" spans="1:10" ht="14.4" hidden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I18">
        <f t="shared" si="0"/>
        <v>18</v>
      </c>
      <c r="J18" s="2">
        <f t="shared" si="1"/>
        <v>6.967741935483871</v>
      </c>
    </row>
    <row r="19" spans="1:10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I19">
        <f t="shared" si="0"/>
        <v>3</v>
      </c>
      <c r="J19" s="2">
        <f t="shared" si="1"/>
        <v>10.813953488372093</v>
      </c>
    </row>
    <row r="20" spans="1:10" ht="14.4" hidden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I20">
        <f t="shared" si="0"/>
        <v>13</v>
      </c>
      <c r="J20" s="2">
        <f t="shared" si="1"/>
        <v>8.9230769230769234</v>
      </c>
    </row>
    <row r="21" spans="1:10" ht="14.4" hidden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I21">
        <f t="shared" si="0"/>
        <v>15</v>
      </c>
      <c r="J21" s="2">
        <f t="shared" si="1"/>
        <v>8.6666666666666661</v>
      </c>
    </row>
    <row r="22" spans="1:10" ht="14.4" hidden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I22">
        <f t="shared" si="0"/>
        <v>25</v>
      </c>
      <c r="J22" s="2">
        <f t="shared" si="1"/>
        <v>4.7407407407407405</v>
      </c>
    </row>
    <row r="23" spans="1:10" ht="14.4" hidden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I23">
        <f t="shared" si="0"/>
        <v>20</v>
      </c>
      <c r="J23" s="2">
        <f t="shared" si="1"/>
        <v>6.9375</v>
      </c>
    </row>
    <row r="24" spans="1:10" ht="14.4" hidden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I24">
        <f t="shared" si="0"/>
        <v>7</v>
      </c>
      <c r="J24" s="2">
        <f t="shared" si="1"/>
        <v>10.434782608695652</v>
      </c>
    </row>
    <row r="25" spans="1:10" ht="14.4" hidden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I25">
        <f t="shared" si="0"/>
        <v>22</v>
      </c>
      <c r="J25" s="2">
        <f t="shared" si="1"/>
        <v>6.7058823529411766</v>
      </c>
    </row>
    <row r="26" spans="1:10" ht="14.4" hidden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I26">
        <f t="shared" si="0"/>
        <v>6</v>
      </c>
      <c r="J26" s="2">
        <f t="shared" si="1"/>
        <v>10.531914893617021</v>
      </c>
    </row>
  </sheetData>
  <autoFilter ref="J1:J26" xr:uid="{08EE2539-BBAC-464B-8CE7-4736CB24C0C7}">
    <filterColumn colId="0">
      <filters>
        <filter val="10.81395349"/>
        <filter val="10.95238095"/>
        <filter val="11.2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0430-E570-4BF1-9F70-48F0DE2613F6}">
  <dimension ref="A1:L26"/>
  <sheetViews>
    <sheetView workbookViewId="0">
      <selection activeCell="Q17" sqref="Q17"/>
    </sheetView>
  </sheetViews>
  <sheetFormatPr defaultRowHeight="13.2" x14ac:dyDescent="0.25"/>
  <cols>
    <col min="1" max="1" width="12.109375" bestFit="1" customWidth="1"/>
    <col min="2" max="2" width="10.3320312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9" max="9" width="13.6640625" bestFit="1" customWidth="1"/>
    <col min="11" max="11" width="17" bestFit="1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12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 s="17" t="s">
        <v>44</v>
      </c>
      <c r="J3" s="18"/>
      <c r="K3" s="18"/>
    </row>
    <row r="4" spans="1:12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12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I5" s="13" t="s">
        <v>3</v>
      </c>
      <c r="J5" s="16" t="s">
        <v>43</v>
      </c>
      <c r="K5" s="13" t="s">
        <v>5</v>
      </c>
      <c r="L5" s="14">
        <f>CORREL(D2:D26, G2:G26)</f>
        <v>0.94623485838187704</v>
      </c>
    </row>
    <row r="6" spans="1:12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12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 s="13" t="s">
        <v>3</v>
      </c>
      <c r="J7" s="16" t="s">
        <v>43</v>
      </c>
      <c r="K7" s="1" t="s">
        <v>4</v>
      </c>
      <c r="L7" s="14">
        <f>CORREL(D2:D26, E2:E26)</f>
        <v>0.9927604881227069</v>
      </c>
    </row>
    <row r="8" spans="1:12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12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12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12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2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12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2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2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2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mergeCells count="1">
    <mergeCell ref="I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D0BF-C13B-4F56-9097-A31E875FC93C}">
  <dimension ref="A1:N26"/>
  <sheetViews>
    <sheetView workbookViewId="0">
      <selection sqref="A1:G26"/>
    </sheetView>
  </sheetViews>
  <sheetFormatPr defaultRowHeight="13.2" x14ac:dyDescent="0.25"/>
  <cols>
    <col min="1" max="1" width="12.109375" bestFit="1" customWidth="1"/>
    <col min="2" max="2" width="10.4414062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12" max="12" width="12.109375" bestFit="1" customWidth="1"/>
    <col min="13" max="13" width="10.44140625" customWidth="1"/>
    <col min="14" max="14" width="11.10937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 t="s">
        <v>0</v>
      </c>
      <c r="M1" s="1" t="s">
        <v>1</v>
      </c>
      <c r="N1" s="1" t="s">
        <v>2</v>
      </c>
    </row>
    <row r="2" spans="1:14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L2" s="15" cm="1">
        <f t="array" ref="L2:N16">_xlfn._xlws.FILTER(A2:C26,  G2:G26 &gt;= 4, D2:D26 &lt; AVERAGE(D2:D26))</f>
        <v>101</v>
      </c>
      <c r="M2" s="15" t="str">
        <v>Aakash</v>
      </c>
      <c r="N2" s="15" t="str">
        <v>Sales</v>
      </c>
    </row>
    <row r="3" spans="1:14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L3" s="15">
        <v>102</v>
      </c>
      <c r="M3" s="15" t="str">
        <v>Meera</v>
      </c>
      <c r="N3" s="15" t="str">
        <v>Marketing</v>
      </c>
    </row>
    <row r="4" spans="1:14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L4" s="15">
        <v>104</v>
      </c>
      <c r="M4" s="15" t="str">
        <v>Riya</v>
      </c>
      <c r="N4" s="15" t="str">
        <v>IT</v>
      </c>
    </row>
    <row r="5" spans="1:14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L5" s="15">
        <v>106</v>
      </c>
      <c r="M5" s="15" t="str">
        <v>Neha</v>
      </c>
      <c r="N5" s="15" t="str">
        <v>Sales</v>
      </c>
    </row>
    <row r="6" spans="1:14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L6" s="15">
        <v>107</v>
      </c>
      <c r="M6" s="15" t="str">
        <v>Rahul</v>
      </c>
      <c r="N6" s="15" t="str">
        <v>IT</v>
      </c>
    </row>
    <row r="7" spans="1:14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L7" s="15">
        <v>109</v>
      </c>
      <c r="M7" s="15" t="str">
        <v>Kunal</v>
      </c>
      <c r="N7" s="15" t="str">
        <v>Marketing</v>
      </c>
    </row>
    <row r="8" spans="1:14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I8" s="19" t="s">
        <v>45</v>
      </c>
      <c r="J8" s="15">
        <f>AVERAGE(D2:D26)</f>
        <v>37.04</v>
      </c>
      <c r="L8" s="15">
        <v>110</v>
      </c>
      <c r="M8" s="15" t="str">
        <v>Sneha</v>
      </c>
      <c r="N8" s="15" t="str">
        <v>Sales</v>
      </c>
    </row>
    <row r="9" spans="1:14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L9" s="15">
        <v>112</v>
      </c>
      <c r="M9" s="15" t="str">
        <v>Pooja</v>
      </c>
      <c r="N9" s="15" t="str">
        <v>Marketing</v>
      </c>
    </row>
    <row r="10" spans="1:14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L10" s="15">
        <v>114</v>
      </c>
      <c r="M10" s="15" t="str">
        <v>Deepak</v>
      </c>
      <c r="N10" s="15" t="str">
        <v>Sales</v>
      </c>
    </row>
    <row r="11" spans="1:14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L11" s="15">
        <v>115</v>
      </c>
      <c r="M11" s="15" t="str">
        <v>Rakesh</v>
      </c>
      <c r="N11" s="15" t="str">
        <v>IT</v>
      </c>
    </row>
    <row r="12" spans="1:14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L12" s="15">
        <v>118</v>
      </c>
      <c r="M12" s="15" t="str">
        <v>Arjun</v>
      </c>
      <c r="N12" s="15" t="str">
        <v>Marketing</v>
      </c>
    </row>
    <row r="13" spans="1:14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L13" s="15">
        <v>119</v>
      </c>
      <c r="M13" s="15" t="str">
        <v>Anjali</v>
      </c>
      <c r="N13" s="15" t="str">
        <v>IT</v>
      </c>
    </row>
    <row r="14" spans="1:14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L14" s="15">
        <v>120</v>
      </c>
      <c r="M14" s="15" t="str">
        <v>Suman</v>
      </c>
      <c r="N14" s="15" t="str">
        <v>Sales</v>
      </c>
    </row>
    <row r="15" spans="1:14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L15" s="15">
        <v>123</v>
      </c>
      <c r="M15" s="15" t="str">
        <v>Neeraj</v>
      </c>
      <c r="N15" s="15" t="str">
        <v>Marketing</v>
      </c>
    </row>
    <row r="16" spans="1:14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L16" s="15">
        <v>125</v>
      </c>
      <c r="M16" s="15" t="str">
        <v>Tanya</v>
      </c>
      <c r="N16" s="15" t="str">
        <v>IT</v>
      </c>
    </row>
    <row r="17" spans="1:7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5DA1-8623-416B-AE41-FCE802717EFD}">
  <dimension ref="A1:M26"/>
  <sheetViews>
    <sheetView tabSelected="1" workbookViewId="0">
      <selection activeCell="M15" sqref="M15"/>
    </sheetView>
  </sheetViews>
  <sheetFormatPr defaultRowHeight="13.2" x14ac:dyDescent="0.25"/>
  <cols>
    <col min="1" max="1" width="12.109375" bestFit="1" customWidth="1"/>
    <col min="2" max="2" width="11.554687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9" max="9" width="13.77734375" bestFit="1" customWidth="1"/>
    <col min="10" max="10" width="18.5546875" bestFit="1" customWidth="1"/>
    <col min="12" max="12" width="9.21875" bestFit="1" customWidth="1"/>
    <col min="13" max="13" width="18.44140625" bestFit="1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1" t="s">
        <v>46</v>
      </c>
      <c r="J1" s="19" t="s">
        <v>47</v>
      </c>
    </row>
    <row r="2" spans="1:13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I2" s="22">
        <f>(E2/D2)</f>
        <v>1.4285714285714286</v>
      </c>
      <c r="J2" s="20">
        <f>MAX(I2:I26)</f>
        <v>1.7441860465116279</v>
      </c>
    </row>
    <row r="3" spans="1:13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 s="25">
        <f t="shared" ref="I3:I26" si="0">(E3/D3)</f>
        <v>1.625</v>
      </c>
      <c r="J3" s="23" t="s">
        <v>48</v>
      </c>
      <c r="K3" s="23"/>
      <c r="L3" s="23"/>
      <c r="M3" s="13" t="s">
        <v>6</v>
      </c>
    </row>
    <row r="4" spans="1:13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 s="22">
        <f t="shared" si="0"/>
        <v>1.3333333333333333</v>
      </c>
      <c r="J4" s="15">
        <f>INDEX(A2:A26, MATCH(J2, I2:I26, 0))</f>
        <v>118</v>
      </c>
      <c r="K4" s="24" t="str">
        <f>INDEX(B2:B26, MATCH(J2, I2:I26, 0))</f>
        <v>Arjun</v>
      </c>
      <c r="L4" s="24" t="str">
        <f>INDEX(C2:C26, MATCH(J2, I2:I26, 0))</f>
        <v>Marketing</v>
      </c>
      <c r="M4" s="24">
        <f>INDEX(G2:G26, MATCH(J2, I2:I26, 0))</f>
        <v>5</v>
      </c>
    </row>
    <row r="5" spans="1:13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I5" s="3">
        <f t="shared" si="0"/>
        <v>1.6666666666666667</v>
      </c>
    </row>
    <row r="6" spans="1:13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I6" s="2">
        <f t="shared" si="0"/>
        <v>1.2</v>
      </c>
    </row>
    <row r="7" spans="1:13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 s="3">
        <f t="shared" si="0"/>
        <v>1.5263157894736843</v>
      </c>
    </row>
    <row r="8" spans="1:13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I8" s="2">
        <f t="shared" si="0"/>
        <v>1.6</v>
      </c>
    </row>
    <row r="9" spans="1:13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I9" s="3">
        <f t="shared" si="0"/>
        <v>1.25</v>
      </c>
    </row>
    <row r="10" spans="1:13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I10" s="2">
        <f t="shared" si="0"/>
        <v>1.6666666666666667</v>
      </c>
    </row>
    <row r="11" spans="1:13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I11" s="3">
        <f t="shared" si="0"/>
        <v>1.4864864864864864</v>
      </c>
    </row>
    <row r="12" spans="1:13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I12" s="2">
        <f t="shared" si="0"/>
        <v>1.3103448275862069</v>
      </c>
    </row>
    <row r="13" spans="1:13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I13" s="3">
        <f t="shared" si="0"/>
        <v>1.6590909090909092</v>
      </c>
    </row>
    <row r="14" spans="1:13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I14" s="2">
        <f t="shared" si="0"/>
        <v>1.3636363636363635</v>
      </c>
    </row>
    <row r="15" spans="1:13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I15" s="3">
        <f t="shared" si="0"/>
        <v>1.6097560975609757</v>
      </c>
    </row>
    <row r="16" spans="1:13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I16" s="2">
        <f t="shared" si="0"/>
        <v>1.625</v>
      </c>
    </row>
    <row r="17" spans="1:9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I17" s="3">
        <f t="shared" si="0"/>
        <v>1.2307692307692308</v>
      </c>
    </row>
    <row r="18" spans="1:9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I18" s="2">
        <f t="shared" si="0"/>
        <v>1.3548387096774193</v>
      </c>
    </row>
    <row r="19" spans="1:9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I19" s="3">
        <f t="shared" si="0"/>
        <v>1.7441860465116279</v>
      </c>
    </row>
    <row r="20" spans="1:9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I20" s="2">
        <f t="shared" si="0"/>
        <v>1.5384615384615385</v>
      </c>
    </row>
    <row r="21" spans="1:9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I21" s="3">
        <f t="shared" si="0"/>
        <v>1.4444444444444444</v>
      </c>
    </row>
    <row r="22" spans="1:9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I22" s="2">
        <f t="shared" si="0"/>
        <v>1.2592592592592593</v>
      </c>
    </row>
    <row r="23" spans="1:9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I23" s="3">
        <f t="shared" si="0"/>
        <v>1.375</v>
      </c>
    </row>
    <row r="24" spans="1:9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I24" s="2">
        <f t="shared" si="0"/>
        <v>1.673913043478261</v>
      </c>
    </row>
    <row r="25" spans="1:9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I25" s="3">
        <f t="shared" si="0"/>
        <v>1.411764705882353</v>
      </c>
    </row>
    <row r="26" spans="1:9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I26" s="2">
        <f t="shared" si="0"/>
        <v>1.6808510638297873</v>
      </c>
    </row>
  </sheetData>
  <mergeCells count="1">
    <mergeCell ref="J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Pradipto De</cp:lastModifiedBy>
  <dcterms:modified xsi:type="dcterms:W3CDTF">2025-05-15T07:09:22Z</dcterms:modified>
</cp:coreProperties>
</file>