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IS\Projektmanagment\Geschäftsprozesse\"/>
    </mc:Choice>
  </mc:AlternateContent>
  <xr:revisionPtr revIDLastSave="0" documentId="13_ncr:1_{73465938-39DB-4933-A613-C897B2CF37D4}" xr6:coauthVersionLast="36" xr6:coauthVersionMax="36" xr10:uidLastSave="{00000000-0000-0000-0000-000000000000}"/>
  <bookViews>
    <workbookView xWindow="0" yWindow="0" windowWidth="28800" windowHeight="12225" xr2:uid="{6DFE2818-E2CA-4108-A0C2-1ACF1A1A39C7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S2" i="1"/>
  <c r="S4" i="1"/>
  <c r="S11" i="1" l="1"/>
  <c r="S10" i="1" s="1"/>
  <c r="S9" i="1" s="1"/>
  <c r="S13" i="1"/>
  <c r="S14" i="1"/>
  <c r="S15" i="1"/>
  <c r="S8" i="1" l="1"/>
  <c r="S7" i="1"/>
  <c r="S5" i="1" s="1"/>
  <c r="S3" i="1" l="1"/>
  <c r="M6" i="1"/>
  <c r="M2" i="1"/>
  <c r="M3" i="1" s="1"/>
  <c r="S1" i="1" l="1"/>
  <c r="M4" i="1"/>
  <c r="M5" i="1" s="1"/>
  <c r="M7" i="1" s="1"/>
  <c r="D36" i="1"/>
  <c r="E36" i="1" s="1"/>
  <c r="E35" i="1" s="1"/>
  <c r="D32" i="1"/>
  <c r="D23" i="1"/>
  <c r="E21" i="1"/>
  <c r="E22" i="1" s="1"/>
  <c r="D17" i="1"/>
  <c r="E17" i="1" s="1"/>
  <c r="E16" i="1" s="1"/>
  <c r="D13" i="1"/>
  <c r="E6" i="1"/>
  <c r="D4" i="1"/>
  <c r="E2" i="1"/>
  <c r="E3" i="1" s="1"/>
  <c r="M8" i="1" l="1"/>
  <c r="M9" i="1" s="1"/>
  <c r="E15" i="1"/>
  <c r="E14" i="1" s="1"/>
  <c r="E23" i="1"/>
  <c r="E24" i="1" s="1"/>
  <c r="E26" i="1" s="1"/>
  <c r="E34" i="1"/>
  <c r="E33" i="1" s="1"/>
  <c r="E4" i="1"/>
  <c r="E5" i="1" s="1"/>
  <c r="E7" i="1" s="1"/>
  <c r="M10" i="1" l="1"/>
  <c r="M11" i="1" s="1"/>
  <c r="E13" i="1"/>
  <c r="E12" i="1"/>
  <c r="E32" i="1"/>
  <c r="E31" i="1"/>
  <c r="E27" i="1"/>
  <c r="E28" i="1" s="1"/>
  <c r="E8" i="1"/>
  <c r="E9" i="1" s="1"/>
  <c r="M12" i="1" l="1"/>
  <c r="M13" i="1"/>
  <c r="E11" i="1"/>
  <c r="E10" i="1" s="1"/>
  <c r="D10" i="1" s="1"/>
  <c r="E30" i="1"/>
  <c r="E29" i="1" s="1"/>
  <c r="D29" i="1" s="1"/>
  <c r="M14" i="1" l="1"/>
  <c r="M16" i="1" l="1"/>
  <c r="M15" i="1"/>
  <c r="M17" i="1" l="1"/>
  <c r="M18" i="1" s="1"/>
</calcChain>
</file>

<file path=xl/sharedStrings.xml><?xml version="1.0" encoding="utf-8"?>
<sst xmlns="http://schemas.openxmlformats.org/spreadsheetml/2006/main" count="134" uniqueCount="23">
  <si>
    <t>Listeneinkaufpreis</t>
  </si>
  <si>
    <t>-</t>
  </si>
  <si>
    <t>Rabatt des Lieferanten</t>
  </si>
  <si>
    <t>=</t>
  </si>
  <si>
    <t>Zieleinkaufspreis</t>
  </si>
  <si>
    <t>Lieferskonto</t>
  </si>
  <si>
    <t>Bareinkaufspreis</t>
  </si>
  <si>
    <t>+</t>
  </si>
  <si>
    <t>Bezugskosten</t>
  </si>
  <si>
    <t>Einstandspreis</t>
  </si>
  <si>
    <t>Handlungskosten</t>
  </si>
  <si>
    <t>Selbstkostenpreis</t>
  </si>
  <si>
    <t>Gewinn</t>
  </si>
  <si>
    <t>Barverkaufspreis</t>
  </si>
  <si>
    <t>Kundenkonto</t>
  </si>
  <si>
    <t>Vertriebsprovision</t>
  </si>
  <si>
    <t>Zielverkaufspreis</t>
  </si>
  <si>
    <t>Kundenrabbat</t>
  </si>
  <si>
    <t>Listenverkaufspreis</t>
  </si>
  <si>
    <t>Umsatzsteuer</t>
  </si>
  <si>
    <t>Bruttoverkaufspreis</t>
  </si>
  <si>
    <t>1.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</si>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</sst>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/>
    <xf numFmtId="8" fontId="0" fillId="0" borderId="1" xfId="0" applyNumberFormat="1" applyBorder="1"/>
    <xf numFmtId="44" fontId="3" fillId="0" borderId="1" xfId="1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44" fontId="0" fillId="0" borderId="1" xfId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4" fontId="0" fillId="0" borderId="1" xfId="1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lkulationsar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rwärtskalkulation"/>
      <sheetName val="Rückwärtskalkulation"/>
      <sheetName val="Differnzialkalkulation"/>
    </sheetNames>
    <sheetDataSet>
      <sheetData sheetId="0">
        <row r="2">
          <cell r="B2">
            <v>7.35</v>
          </cell>
        </row>
        <row r="4">
          <cell r="B4">
            <v>0.02</v>
          </cell>
        </row>
        <row r="9">
          <cell r="B9">
            <v>0.19</v>
          </cell>
        </row>
        <row r="10">
          <cell r="B10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D3D2-63C9-4A7C-B14D-9A17D8A80846}">
  <dimension ref="A1:T37"/>
  <sheetViews>
    <sheetView tabSelected="1" workbookViewId="0">
      <selection activeCell="S17" sqref="S17"/>
    </sheetView>
  </sheetViews>
  <sheetFormatPr baseColWidth="10" defaultRowHeight="15" x14ac:dyDescent="0.25"/>
  <cols>
    <col min="2" max="2" width="3.7109375" customWidth="1"/>
    <col min="3" max="3" width="20.7109375" customWidth="1"/>
    <col min="4" max="6" width="10.7109375" customWidth="1"/>
    <col min="10" max="10" width="3.7109375" customWidth="1"/>
    <col min="11" max="11" width="20.7109375" customWidth="1"/>
    <col min="12" max="14" width="10.7109375" customWidth="1"/>
    <col min="16" max="16" width="3.7109375" customWidth="1"/>
    <col min="17" max="17" width="20.7109375" customWidth="1"/>
    <col min="18" max="18" width="10.7109375" customWidth="1"/>
    <col min="19" max="19" width="18.85546875" customWidth="1"/>
    <col min="20" max="20" width="10.7109375" customWidth="1"/>
  </cols>
  <sheetData>
    <row r="1" spans="1:20" x14ac:dyDescent="0.25">
      <c r="A1" t="s">
        <v>21</v>
      </c>
      <c r="B1" s="1"/>
      <c r="C1" s="2" t="s">
        <v>0</v>
      </c>
      <c r="D1" s="3"/>
      <c r="E1" s="4">
        <v>440</v>
      </c>
      <c r="F1" s="5"/>
      <c r="J1" s="1"/>
      <c r="K1" s="2" t="s">
        <v>0</v>
      </c>
      <c r="L1" s="3"/>
      <c r="M1" s="4">
        <v>161.6</v>
      </c>
      <c r="N1" s="5"/>
      <c r="P1" s="1"/>
      <c r="Q1" s="2" t="s">
        <v>0</v>
      </c>
      <c r="R1" s="3"/>
      <c r="S1" s="4">
        <f>S3+S2</f>
        <v>2863.248829463721</v>
      </c>
      <c r="T1" s="5"/>
    </row>
    <row r="2" spans="1:20" x14ac:dyDescent="0.25">
      <c r="B2" s="6" t="s">
        <v>1</v>
      </c>
      <c r="C2" s="7" t="s">
        <v>2</v>
      </c>
      <c r="D2" s="8">
        <v>0.2</v>
      </c>
      <c r="E2" s="9">
        <f>E1*D2</f>
        <v>88</v>
      </c>
      <c r="F2" s="5"/>
      <c r="J2" s="6" t="s">
        <v>1</v>
      </c>
      <c r="K2" s="7" t="s">
        <v>2</v>
      </c>
      <c r="L2" s="8">
        <v>0</v>
      </c>
      <c r="M2" s="9">
        <f>M1*L2</f>
        <v>0</v>
      </c>
      <c r="N2" s="5"/>
      <c r="P2" s="6" t="s">
        <v>1</v>
      </c>
      <c r="Q2" s="7" t="s">
        <v>2</v>
      </c>
      <c r="R2" s="8">
        <v>0.3</v>
      </c>
      <c r="S2" s="9">
        <f>S3*R2/(100%-R2)</f>
        <v>858.9746488391163</v>
      </c>
      <c r="T2" s="5"/>
    </row>
    <row r="3" spans="1:20" x14ac:dyDescent="0.25">
      <c r="B3" s="10" t="s">
        <v>3</v>
      </c>
      <c r="C3" s="2" t="s">
        <v>4</v>
      </c>
      <c r="D3" s="3"/>
      <c r="E3" s="4">
        <f>E1-E2</f>
        <v>352</v>
      </c>
      <c r="F3" s="5"/>
      <c r="J3" s="10" t="s">
        <v>3</v>
      </c>
      <c r="K3" s="2" t="s">
        <v>4</v>
      </c>
      <c r="L3" s="3"/>
      <c r="M3" s="4">
        <f>M1-M2</f>
        <v>161.6</v>
      </c>
      <c r="N3" s="5"/>
      <c r="P3" s="10" t="s">
        <v>3</v>
      </c>
      <c r="Q3" s="2" t="s">
        <v>4</v>
      </c>
      <c r="R3" s="3"/>
      <c r="S3" s="4">
        <f>S5+S4</f>
        <v>2004.2741806246047</v>
      </c>
      <c r="T3" s="5"/>
    </row>
    <row r="4" spans="1:20" x14ac:dyDescent="0.25">
      <c r="B4" s="6" t="s">
        <v>1</v>
      </c>
      <c r="C4" s="7" t="s">
        <v>5</v>
      </c>
      <c r="D4" s="8">
        <f>[1]Vorwärtskalkulation!B4</f>
        <v>0.02</v>
      </c>
      <c r="E4" s="9">
        <f>E3*D4</f>
        <v>7.04</v>
      </c>
      <c r="F4" s="5"/>
      <c r="J4" s="6" t="s">
        <v>1</v>
      </c>
      <c r="K4" s="7" t="s">
        <v>5</v>
      </c>
      <c r="L4" s="8">
        <v>0</v>
      </c>
      <c r="M4" s="9">
        <f>M3*L4</f>
        <v>0</v>
      </c>
      <c r="N4" s="5"/>
      <c r="P4" s="6" t="s">
        <v>1</v>
      </c>
      <c r="Q4" s="7" t="s">
        <v>5</v>
      </c>
      <c r="R4" s="8">
        <v>0.215</v>
      </c>
      <c r="S4" s="9">
        <f>S5*R4/(100%-R4)</f>
        <v>430.91894883429001</v>
      </c>
      <c r="T4" s="5"/>
    </row>
    <row r="5" spans="1:20" x14ac:dyDescent="0.25">
      <c r="B5" s="10" t="s">
        <v>3</v>
      </c>
      <c r="C5" s="2" t="s">
        <v>6</v>
      </c>
      <c r="D5" s="3"/>
      <c r="E5" s="4">
        <f>E3-E4</f>
        <v>344.96</v>
      </c>
      <c r="F5" s="5"/>
      <c r="J5" s="10" t="s">
        <v>3</v>
      </c>
      <c r="K5" s="2" t="s">
        <v>6</v>
      </c>
      <c r="L5" s="3"/>
      <c r="M5" s="4">
        <f>M3-M4</f>
        <v>161.6</v>
      </c>
      <c r="N5" s="5"/>
      <c r="P5" s="10" t="s">
        <v>3</v>
      </c>
      <c r="Q5" s="2" t="s">
        <v>6</v>
      </c>
      <c r="R5" s="3"/>
      <c r="S5" s="4">
        <f>S7-S6</f>
        <v>1573.3552317903147</v>
      </c>
      <c r="T5" s="5"/>
    </row>
    <row r="6" spans="1:20" x14ac:dyDescent="0.25">
      <c r="B6" s="11" t="s">
        <v>7</v>
      </c>
      <c r="C6" s="7" t="s">
        <v>8</v>
      </c>
      <c r="D6" s="3"/>
      <c r="E6" s="9">
        <f>[1]Vorwärtskalkulation!B2</f>
        <v>7.35</v>
      </c>
      <c r="F6" s="5"/>
      <c r="J6" s="11" t="s">
        <v>7</v>
      </c>
      <c r="K6" s="7" t="s">
        <v>8</v>
      </c>
      <c r="L6" s="3"/>
      <c r="M6" s="9">
        <f>[1]Vorwärtskalkulation!J2</f>
        <v>0</v>
      </c>
      <c r="N6" s="5"/>
      <c r="P6" s="11" t="s">
        <v>7</v>
      </c>
      <c r="Q6" s="7" t="s">
        <v>8</v>
      </c>
      <c r="R6" s="3"/>
      <c r="S6" s="9">
        <v>30</v>
      </c>
      <c r="T6" s="5"/>
    </row>
    <row r="7" spans="1:20" x14ac:dyDescent="0.25">
      <c r="B7" s="10" t="s">
        <v>3</v>
      </c>
      <c r="C7" s="2" t="s">
        <v>9</v>
      </c>
      <c r="D7" s="3"/>
      <c r="E7" s="4">
        <f>E5+E6</f>
        <v>352.31</v>
      </c>
      <c r="F7" s="5"/>
      <c r="J7" s="10" t="s">
        <v>3</v>
      </c>
      <c r="K7" s="2" t="s">
        <v>9</v>
      </c>
      <c r="L7" s="3"/>
      <c r="M7" s="4">
        <f>M5+M6</f>
        <v>161.6</v>
      </c>
      <c r="N7" s="5"/>
      <c r="P7" s="10" t="s">
        <v>3</v>
      </c>
      <c r="Q7" s="2" t="s">
        <v>9</v>
      </c>
      <c r="R7" s="3"/>
      <c r="S7" s="4">
        <f>S9-S8</f>
        <v>1603.3552317903147</v>
      </c>
      <c r="T7" s="5"/>
    </row>
    <row r="8" spans="1:20" x14ac:dyDescent="0.25">
      <c r="B8" s="11" t="s">
        <v>7</v>
      </c>
      <c r="C8" s="7" t="s">
        <v>10</v>
      </c>
      <c r="D8" s="8">
        <v>0.08</v>
      </c>
      <c r="E8" s="9">
        <f>E7*D8</f>
        <v>28.184799999999999</v>
      </c>
      <c r="F8" s="5"/>
      <c r="J8" s="11" t="s">
        <v>7</v>
      </c>
      <c r="K8" s="7" t="s">
        <v>10</v>
      </c>
      <c r="L8" s="8">
        <v>0</v>
      </c>
      <c r="M8" s="9">
        <f>M7*L8</f>
        <v>0</v>
      </c>
      <c r="N8" s="5"/>
      <c r="P8" s="11" t="s">
        <v>7</v>
      </c>
      <c r="Q8" s="7" t="s">
        <v>10</v>
      </c>
      <c r="R8" s="8">
        <v>0.18</v>
      </c>
      <c r="S8" s="9">
        <f>S9*R8/(100%+R8)</f>
        <v>288.60394172225665</v>
      </c>
      <c r="T8" s="5"/>
    </row>
    <row r="9" spans="1:20" x14ac:dyDescent="0.25">
      <c r="B9" s="10" t="s">
        <v>3</v>
      </c>
      <c r="C9" s="2" t="s">
        <v>11</v>
      </c>
      <c r="D9" s="3"/>
      <c r="E9" s="4">
        <f>E7+E8</f>
        <v>380.4948</v>
      </c>
      <c r="F9" s="5"/>
      <c r="J9" s="10" t="s">
        <v>3</v>
      </c>
      <c r="K9" s="2" t="s">
        <v>11</v>
      </c>
      <c r="L9" s="3"/>
      <c r="M9" s="4">
        <f>M7+M8</f>
        <v>161.6</v>
      </c>
      <c r="N9" s="5"/>
      <c r="P9" s="10" t="s">
        <v>3</v>
      </c>
      <c r="Q9" s="2" t="s">
        <v>11</v>
      </c>
      <c r="R9" s="3"/>
      <c r="S9" s="4">
        <f>S11-S10</f>
        <v>1891.9591735125714</v>
      </c>
      <c r="T9" s="5"/>
    </row>
    <row r="10" spans="1:20" x14ac:dyDescent="0.25">
      <c r="B10" s="11"/>
      <c r="C10" s="7" t="s">
        <v>12</v>
      </c>
      <c r="D10" s="8">
        <f>E10/E11</f>
        <v>0.15555984334203662</v>
      </c>
      <c r="E10" s="9">
        <f>E11-E9</f>
        <v>70.093435294117683</v>
      </c>
      <c r="F10" s="5"/>
      <c r="J10" s="11"/>
      <c r="K10" s="7" t="s">
        <v>12</v>
      </c>
      <c r="L10" s="8">
        <v>0.28000000000000003</v>
      </c>
      <c r="M10" s="9">
        <f>M9*L10</f>
        <v>45.248000000000005</v>
      </c>
      <c r="N10" s="5"/>
      <c r="P10" s="11"/>
      <c r="Q10" s="7" t="s">
        <v>12</v>
      </c>
      <c r="R10" s="8">
        <v>0.17</v>
      </c>
      <c r="S10" s="9">
        <f>S11*R10/(100%+R10)</f>
        <v>321.6330594971372</v>
      </c>
      <c r="T10" s="5"/>
    </row>
    <row r="11" spans="1:20" x14ac:dyDescent="0.25">
      <c r="B11" s="10" t="s">
        <v>3</v>
      </c>
      <c r="C11" s="2" t="s">
        <v>13</v>
      </c>
      <c r="D11" s="3"/>
      <c r="E11" s="4">
        <f>E14-E13-E12</f>
        <v>450.58823529411768</v>
      </c>
      <c r="F11" s="5"/>
      <c r="J11" s="10" t="s">
        <v>3</v>
      </c>
      <c r="K11" s="2" t="s">
        <v>13</v>
      </c>
      <c r="L11" s="3"/>
      <c r="M11" s="4">
        <f>M9+M10</f>
        <v>206.84800000000001</v>
      </c>
      <c r="N11" s="5"/>
      <c r="P11" s="10" t="s">
        <v>3</v>
      </c>
      <c r="Q11" s="2" t="s">
        <v>13</v>
      </c>
      <c r="R11" s="3"/>
      <c r="S11" s="4">
        <f>S14-S13-S12</f>
        <v>2213.5922330097087</v>
      </c>
      <c r="T11" s="5"/>
    </row>
    <row r="12" spans="1:20" x14ac:dyDescent="0.25">
      <c r="B12" s="11" t="s">
        <v>7</v>
      </c>
      <c r="C12" s="7" t="s">
        <v>14</v>
      </c>
      <c r="D12" s="8">
        <v>0</v>
      </c>
      <c r="E12" s="9">
        <f>E14*D12/(100%+D12)</f>
        <v>0</v>
      </c>
      <c r="F12" s="5"/>
      <c r="J12" s="11" t="s">
        <v>7</v>
      </c>
      <c r="K12" s="7" t="s">
        <v>14</v>
      </c>
      <c r="L12" s="8">
        <v>0</v>
      </c>
      <c r="M12" s="9">
        <f>M11*L12</f>
        <v>0</v>
      </c>
      <c r="N12" s="5"/>
      <c r="P12" s="11" t="s">
        <v>7</v>
      </c>
      <c r="Q12" s="7" t="s">
        <v>14</v>
      </c>
      <c r="R12" s="8">
        <v>0.03</v>
      </c>
      <c r="S12" s="12">
        <f>S14*R12/(100%+R12)</f>
        <v>66.40776699029125</v>
      </c>
      <c r="T12" s="5"/>
    </row>
    <row r="13" spans="1:20" x14ac:dyDescent="0.25">
      <c r="B13" s="11" t="s">
        <v>7</v>
      </c>
      <c r="C13" s="5" t="s">
        <v>15</v>
      </c>
      <c r="D13" s="8">
        <f>[1]Vorwärtskalkulation!B10</f>
        <v>0</v>
      </c>
      <c r="E13" s="12">
        <f>E14*D13/(100%+D13)</f>
        <v>0</v>
      </c>
      <c r="F13" s="5"/>
      <c r="J13" s="11" t="s">
        <v>7</v>
      </c>
      <c r="K13" s="5" t="s">
        <v>15</v>
      </c>
      <c r="L13" s="8">
        <v>0</v>
      </c>
      <c r="M13" s="12">
        <f>M11*L13</f>
        <v>0</v>
      </c>
      <c r="N13" s="5"/>
      <c r="P13" s="11" t="s">
        <v>7</v>
      </c>
      <c r="Q13" s="5" t="s">
        <v>15</v>
      </c>
      <c r="R13" s="8">
        <v>0</v>
      </c>
      <c r="S13" s="12">
        <f>S14*R13/(100%+R13)</f>
        <v>0</v>
      </c>
      <c r="T13" s="5"/>
    </row>
    <row r="14" spans="1:20" x14ac:dyDescent="0.25">
      <c r="B14" s="10" t="s">
        <v>3</v>
      </c>
      <c r="C14" s="2" t="s">
        <v>16</v>
      </c>
      <c r="D14" s="3"/>
      <c r="E14" s="4">
        <f>E16-E15</f>
        <v>450.58823529411768</v>
      </c>
      <c r="F14" s="5"/>
      <c r="J14" s="10" t="s">
        <v>3</v>
      </c>
      <c r="K14" s="2" t="s">
        <v>16</v>
      </c>
      <c r="L14" s="3"/>
      <c r="M14" s="4">
        <f>M11+M12+M13</f>
        <v>206.84800000000001</v>
      </c>
      <c r="N14" s="5"/>
      <c r="P14" s="10" t="s">
        <v>3</v>
      </c>
      <c r="Q14" s="2" t="s">
        <v>16</v>
      </c>
      <c r="R14" s="3"/>
      <c r="S14" s="4">
        <f>S16-S15</f>
        <v>2280</v>
      </c>
      <c r="T14" s="5"/>
    </row>
    <row r="15" spans="1:20" x14ac:dyDescent="0.25">
      <c r="B15" s="11" t="s">
        <v>7</v>
      </c>
      <c r="C15" s="5" t="s">
        <v>17</v>
      </c>
      <c r="D15" s="8">
        <v>0.1</v>
      </c>
      <c r="E15" s="9">
        <f>E16*D15/(100%+D15)</f>
        <v>45.058823529411768</v>
      </c>
      <c r="F15" s="5"/>
      <c r="J15" s="11" t="s">
        <v>7</v>
      </c>
      <c r="K15" s="5" t="s">
        <v>17</v>
      </c>
      <c r="L15" s="8">
        <v>0</v>
      </c>
      <c r="M15" s="9">
        <f>M14*L15</f>
        <v>0</v>
      </c>
      <c r="N15" s="5"/>
      <c r="P15" s="11" t="s">
        <v>7</v>
      </c>
      <c r="Q15" s="5" t="s">
        <v>17</v>
      </c>
      <c r="R15" s="8">
        <v>0</v>
      </c>
      <c r="S15" s="9">
        <f>S16*R15/(100%+R15)</f>
        <v>0</v>
      </c>
      <c r="T15" s="5"/>
    </row>
    <row r="16" spans="1:20" x14ac:dyDescent="0.25">
      <c r="B16" s="13" t="s">
        <v>3</v>
      </c>
      <c r="C16" s="2" t="s">
        <v>18</v>
      </c>
      <c r="D16" s="3"/>
      <c r="E16" s="4">
        <f>E18-E17</f>
        <v>495.64705882352945</v>
      </c>
      <c r="F16" s="5"/>
      <c r="J16" s="13" t="s">
        <v>3</v>
      </c>
      <c r="K16" s="2" t="s">
        <v>18</v>
      </c>
      <c r="L16" s="3"/>
      <c r="M16" s="4">
        <f>M14+M15</f>
        <v>206.84800000000001</v>
      </c>
      <c r="N16" s="5"/>
      <c r="P16" s="13" t="s">
        <v>3</v>
      </c>
      <c r="Q16" s="2" t="s">
        <v>18</v>
      </c>
      <c r="R16" s="3"/>
      <c r="S16" s="4">
        <v>2280</v>
      </c>
      <c r="T16" s="5"/>
    </row>
    <row r="17" spans="1:14" x14ac:dyDescent="0.25">
      <c r="B17" s="11" t="s">
        <v>7</v>
      </c>
      <c r="C17" s="5" t="s">
        <v>19</v>
      </c>
      <c r="D17" s="8">
        <f>[1]Vorwärtskalkulation!B9</f>
        <v>0.19</v>
      </c>
      <c r="E17" s="9">
        <f>E18*D17/(100%+D17)</f>
        <v>94.172941176470601</v>
      </c>
      <c r="F17" s="5"/>
      <c r="J17" s="11" t="s">
        <v>7</v>
      </c>
      <c r="K17" s="5" t="s">
        <v>19</v>
      </c>
      <c r="L17" s="8">
        <v>0</v>
      </c>
      <c r="M17" s="9">
        <f>M16*L17</f>
        <v>0</v>
      </c>
      <c r="N17" s="5"/>
    </row>
    <row r="18" spans="1:14" x14ac:dyDescent="0.25">
      <c r="B18" s="13" t="s">
        <v>3</v>
      </c>
      <c r="C18" s="14" t="s">
        <v>20</v>
      </c>
      <c r="D18" s="3"/>
      <c r="E18" s="4">
        <v>589.82000000000005</v>
      </c>
      <c r="F18" s="5"/>
      <c r="J18" s="13" t="s">
        <v>3</v>
      </c>
      <c r="K18" s="14" t="s">
        <v>20</v>
      </c>
      <c r="L18" s="3"/>
      <c r="M18" s="4">
        <f>M16+M17</f>
        <v>206.84800000000001</v>
      </c>
      <c r="N18" s="5"/>
    </row>
    <row r="20" spans="1:14" x14ac:dyDescent="0.25">
      <c r="A20" t="s">
        <v>22</v>
      </c>
      <c r="B20" s="1"/>
      <c r="C20" s="2" t="s">
        <v>0</v>
      </c>
      <c r="D20" s="3"/>
      <c r="E20" s="4">
        <v>161.6</v>
      </c>
      <c r="F20" s="5"/>
    </row>
    <row r="21" spans="1:14" x14ac:dyDescent="0.25">
      <c r="B21" s="6" t="s">
        <v>1</v>
      </c>
      <c r="C21" s="7" t="s">
        <v>2</v>
      </c>
      <c r="D21" s="8">
        <v>0</v>
      </c>
      <c r="E21" s="9">
        <f>E20*D21</f>
        <v>0</v>
      </c>
      <c r="F21" s="5"/>
    </row>
    <row r="22" spans="1:14" x14ac:dyDescent="0.25">
      <c r="B22" s="10" t="s">
        <v>3</v>
      </c>
      <c r="C22" s="2" t="s">
        <v>4</v>
      </c>
      <c r="D22" s="3"/>
      <c r="E22" s="4">
        <f>E20-E21</f>
        <v>161.6</v>
      </c>
      <c r="F22" s="5"/>
    </row>
    <row r="23" spans="1:14" x14ac:dyDescent="0.25">
      <c r="B23" s="6" t="s">
        <v>1</v>
      </c>
      <c r="C23" s="7" t="s">
        <v>5</v>
      </c>
      <c r="D23" s="8">
        <f>[1]Vorwärtskalkulation!B23</f>
        <v>0</v>
      </c>
      <c r="E23" s="9">
        <f>E22*D23</f>
        <v>0</v>
      </c>
      <c r="F23" s="5"/>
    </row>
    <row r="24" spans="1:14" x14ac:dyDescent="0.25">
      <c r="B24" s="10" t="s">
        <v>3</v>
      </c>
      <c r="C24" s="2" t="s">
        <v>6</v>
      </c>
      <c r="D24" s="3"/>
      <c r="E24" s="4">
        <f>E22-E23</f>
        <v>161.6</v>
      </c>
      <c r="F24" s="5"/>
    </row>
    <row r="25" spans="1:14" x14ac:dyDescent="0.25">
      <c r="B25" s="11" t="s">
        <v>7</v>
      </c>
      <c r="C25" s="7" t="s">
        <v>8</v>
      </c>
      <c r="D25" s="3"/>
      <c r="E25" s="9">
        <v>15.4</v>
      </c>
      <c r="F25" s="5"/>
    </row>
    <row r="26" spans="1:14" x14ac:dyDescent="0.25">
      <c r="B26" s="10" t="s">
        <v>3</v>
      </c>
      <c r="C26" s="2" t="s">
        <v>9</v>
      </c>
      <c r="D26" s="3"/>
      <c r="E26" s="4">
        <f>E24+E25</f>
        <v>177</v>
      </c>
      <c r="F26" s="5"/>
    </row>
    <row r="27" spans="1:14" x14ac:dyDescent="0.25">
      <c r="B27" s="11" t="s">
        <v>7</v>
      </c>
      <c r="C27" s="7" t="s">
        <v>10</v>
      </c>
      <c r="D27" s="8">
        <v>0.125</v>
      </c>
      <c r="E27" s="9">
        <f>E26*D27</f>
        <v>22.125</v>
      </c>
      <c r="F27" s="5"/>
    </row>
    <row r="28" spans="1:14" x14ac:dyDescent="0.25">
      <c r="B28" s="10" t="s">
        <v>3</v>
      </c>
      <c r="C28" s="2" t="s">
        <v>11</v>
      </c>
      <c r="D28" s="3"/>
      <c r="E28" s="4">
        <f>E26+E27</f>
        <v>199.125</v>
      </c>
      <c r="F28" s="5"/>
    </row>
    <row r="29" spans="1:14" x14ac:dyDescent="0.25">
      <c r="B29" s="11"/>
      <c r="C29" s="7" t="s">
        <v>12</v>
      </c>
      <c r="D29" s="8">
        <f>E29/E30</f>
        <v>0.2149873517526856</v>
      </c>
      <c r="E29" s="9">
        <f>E30-E28</f>
        <v>54.533333333333303</v>
      </c>
      <c r="F29" s="5"/>
    </row>
    <row r="30" spans="1:14" x14ac:dyDescent="0.25">
      <c r="B30" s="10" t="s">
        <v>3</v>
      </c>
      <c r="C30" s="2" t="s">
        <v>13</v>
      </c>
      <c r="D30" s="3"/>
      <c r="E30" s="4">
        <f>E33-E32-E31</f>
        <v>253.6583333333333</v>
      </c>
      <c r="F30" s="5"/>
    </row>
    <row r="31" spans="1:14" x14ac:dyDescent="0.25">
      <c r="B31" s="11" t="s">
        <v>7</v>
      </c>
      <c r="C31" s="7" t="s">
        <v>14</v>
      </c>
      <c r="D31" s="8">
        <v>0</v>
      </c>
      <c r="E31" s="9">
        <f>E33*D31/(100%+D31)</f>
        <v>0</v>
      </c>
      <c r="F31" s="5"/>
    </row>
    <row r="32" spans="1:14" x14ac:dyDescent="0.25">
      <c r="B32" s="11" t="s">
        <v>7</v>
      </c>
      <c r="C32" s="5" t="s">
        <v>15</v>
      </c>
      <c r="D32" s="8">
        <f>[1]Vorwärtskalkulation!B29</f>
        <v>0</v>
      </c>
      <c r="E32" s="12">
        <f>E33*D32/(100%+D32)</f>
        <v>0</v>
      </c>
      <c r="F32" s="5"/>
    </row>
    <row r="33" spans="2:6" x14ac:dyDescent="0.25">
      <c r="B33" s="10" t="s">
        <v>3</v>
      </c>
      <c r="C33" s="2" t="s">
        <v>16</v>
      </c>
      <c r="D33" s="3"/>
      <c r="E33" s="4">
        <f>E35-E34</f>
        <v>253.6583333333333</v>
      </c>
      <c r="F33" s="5"/>
    </row>
    <row r="34" spans="2:6" x14ac:dyDescent="0.25">
      <c r="B34" s="11" t="s">
        <v>7</v>
      </c>
      <c r="C34" s="5" t="s">
        <v>17</v>
      </c>
      <c r="D34" s="8">
        <v>0.2</v>
      </c>
      <c r="E34" s="9">
        <f>E35*D34/(100%+D34)</f>
        <v>50.731666666666669</v>
      </c>
      <c r="F34" s="5"/>
    </row>
    <row r="35" spans="2:6" x14ac:dyDescent="0.25">
      <c r="B35" s="13" t="s">
        <v>3</v>
      </c>
      <c r="C35" s="2" t="s">
        <v>18</v>
      </c>
      <c r="D35" s="3"/>
      <c r="E35" s="4">
        <f>E37-E36</f>
        <v>304.39</v>
      </c>
      <c r="F35" s="5"/>
    </row>
    <row r="36" spans="2:6" x14ac:dyDescent="0.25">
      <c r="B36" s="11" t="s">
        <v>7</v>
      </c>
      <c r="C36" s="5" t="s">
        <v>19</v>
      </c>
      <c r="D36" s="8">
        <f>[1]Vorwärtskalkulation!B28</f>
        <v>0</v>
      </c>
      <c r="E36" s="9">
        <f>E37*D36/(100%+D36)</f>
        <v>0</v>
      </c>
      <c r="F36" s="5"/>
    </row>
    <row r="37" spans="2:6" x14ac:dyDescent="0.25">
      <c r="B37" s="13" t="s">
        <v>3</v>
      </c>
      <c r="C37" s="14" t="s">
        <v>20</v>
      </c>
      <c r="D37" s="3"/>
      <c r="E37" s="4">
        <v>304.39</v>
      </c>
      <c r="F3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Böhme, Karl Oskar</dc:creator>
  <cp:lastModifiedBy>Böhme, Karl Oskar</cp:lastModifiedBy>
  <dcterms:created xsi:type="dcterms:W3CDTF">2024-09-10T11:52:57Z</dcterms:created>
  <dcterms:modified xsi:type="dcterms:W3CDTF">2024-09-13T08:26:07Z</dcterms:modified>
</cp:coreProperties>
</file>