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<sst xmlns="http://schemas.openxmlformats.org/spreadsheetml/2006/main" count="48" uniqueCount="39">
  <si>
    <t xml:space="preserve">Kriterium</t>
  </si>
  <si>
    <t xml:space="preserve">Wichtung</t>
  </si>
  <si>
    <t xml:space="preserve">ungewichtete Bewertung</t>
  </si>
  <si>
    <t xml:space="preserve">gewichtete Bewertung</t>
  </si>
  <si>
    <t xml:space="preserve">Angebot 1</t>
  </si>
  <si>
    <t xml:space="preserve">Angebot 2</t>
  </si>
  <si>
    <t xml:space="preserve">Angebot 3</t>
  </si>
  <si>
    <t xml:space="preserve">Angebot4</t>
  </si>
  <si>
    <t xml:space="preserve">Angebot 4</t>
  </si>
  <si>
    <t xml:space="preserve">Handlungskostenzuschlag</t>
  </si>
  <si>
    <t xml:space="preserve">Gewinnzuschlag</t>
  </si>
  <si>
    <t xml:space="preserve">Gewährtes Kundenskonto</t>
  </si>
  <si>
    <t xml:space="preserve">Gewährter Kundenrabatt</t>
  </si>
  <si>
    <t xml:space="preserve">Umsatzsteuer</t>
  </si>
  <si>
    <t xml:space="preserve">Summe</t>
  </si>
  <si>
    <t xml:space="preserve">Liefermenge</t>
  </si>
  <si>
    <t xml:space="preserve">Kosten je Stück</t>
  </si>
  <si>
    <t xml:space="preserve">Rabatt (Wenn genug Stück)</t>
  </si>
  <si>
    <t xml:space="preserve">&gt;Mindestmenge für Rabatt</t>
  </si>
  <si>
    <t xml:space="preserve">Skonto</t>
  </si>
  <si>
    <t xml:space="preserve">&gt;Zeit für Skonto in Tagen</t>
  </si>
  <si>
    <t xml:space="preserve">Bezugskosten</t>
  </si>
  <si>
    <t xml:space="preserve">Listeneinkaufspreis</t>
  </si>
  <si>
    <t xml:space="preserve">Lieferrabatt</t>
  </si>
  <si>
    <t xml:space="preserve">Zieleinkaufspreis</t>
  </si>
  <si>
    <t xml:space="preserve">Lieferskonto</t>
  </si>
  <si>
    <t xml:space="preserve">Bareinkaufspreis</t>
  </si>
  <si>
    <t xml:space="preserve">Einstandspreis</t>
  </si>
  <si>
    <t xml:space="preserve">Handlungskosten</t>
  </si>
  <si>
    <t xml:space="preserve">Selbstkostenpreis</t>
  </si>
  <si>
    <t xml:space="preserve">Gewinn</t>
  </si>
  <si>
    <t xml:space="preserve">Barverkaufspreis</t>
  </si>
  <si>
    <t xml:space="preserve">Kundenskonto</t>
  </si>
  <si>
    <t xml:space="preserve">Vertriebskosten</t>
  </si>
  <si>
    <t xml:space="preserve">Zielverkaufspreis</t>
  </si>
  <si>
    <t xml:space="preserve">Kundenrabatt</t>
  </si>
  <si>
    <t xml:space="preserve">Listenverkaufspreis</t>
  </si>
  <si>
    <t xml:space="preserve">Bruttoverkaufspreis</t>
  </si>
  <si>
    <t xml:space="preserve">Angebotsranking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</si>
</sst>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_-* #,##0.00&quot; €&quot;_-;\-* #,##0.00&quot; €&quot;_-;_-* \-??&quot; €&quot;_-;_-@_-"/>
    <numFmt numFmtId="167" formatCode="#,##0.00\ [$€-407];[RED]\-#,##0.00\ [$€-407]"/>
    <numFmt numFmtId="168" formatCode="0.0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38" activeCellId="0" sqref="G38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25.14"/>
    <col collapsed="false" customWidth="true" hidden="false" outlineLevel="0" max="5" min="2" style="0" width="11"/>
    <col collapsed="false" customWidth="true" hidden="false" outlineLevel="0" max="6" min="6" style="0" width="9.57"/>
    <col collapsed="false" customWidth="true" hidden="false" outlineLevel="0" max="10" min="7" style="0" width="10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</row>
    <row r="2" customFormat="false" ht="15" hidden="false" customHeight="false" outlineLevel="0" collapsed="false">
      <c r="C2" s="0" t="s">
        <v>4</v>
      </c>
      <c r="D2" s="0" t="s">
        <v>5</v>
      </c>
      <c r="E2" s="0" t="s">
        <v>6</v>
      </c>
      <c r="F2" s="0" t="s">
        <v>7</v>
      </c>
      <c r="G2" s="0" t="s">
        <v>4</v>
      </c>
      <c r="H2" s="0" t="s">
        <v>5</v>
      </c>
      <c r="I2" s="0" t="s">
        <v>6</v>
      </c>
      <c r="J2" s="0" t="s">
        <v>8</v>
      </c>
    </row>
    <row r="3" customFormat="false" ht="15" hidden="false" customHeight="false" outlineLevel="0" collapsed="false">
      <c r="A3" s="0" t="s">
        <v>9</v>
      </c>
      <c r="B3" s="3" t="n">
        <v>0.25</v>
      </c>
    </row>
    <row r="4" customFormat="false" ht="15" hidden="false" customHeight="false" outlineLevel="0" collapsed="false">
      <c r="A4" s="0" t="s">
        <v>10</v>
      </c>
      <c r="B4" s="3" t="n">
        <v>0.15</v>
      </c>
    </row>
    <row r="5" customFormat="false" ht="15" hidden="false" customHeight="false" outlineLevel="0" collapsed="false">
      <c r="A5" s="0" t="s">
        <v>11</v>
      </c>
      <c r="B5" s="3" t="n">
        <v>0.03</v>
      </c>
    </row>
    <row r="6" customFormat="false" ht="15" hidden="false" customHeight="false" outlineLevel="0" collapsed="false">
      <c r="A6" s="0" t="s">
        <v>12</v>
      </c>
      <c r="B6" s="3" t="n">
        <v>0.1</v>
      </c>
    </row>
    <row r="7" customFormat="false" ht="15" hidden="false" customHeight="false" outlineLevel="0" collapsed="false">
      <c r="A7" s="0" t="s">
        <v>13</v>
      </c>
      <c r="B7" s="3" t="n">
        <v>0.19</v>
      </c>
    </row>
    <row r="9" customFormat="false" ht="15" hidden="false" customHeight="false" outlineLevel="0" collapsed="false">
      <c r="A9" s="0" t="s">
        <v>14</v>
      </c>
      <c r="B9" s="3" t="n">
        <f aca="false">SUM(B3:B7)</f>
        <v>0.72</v>
      </c>
    </row>
    <row r="11" customFormat="false" ht="15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</row>
    <row r="12" customFormat="false" ht="15" hidden="false" customHeight="false" outlineLevel="0" collapsed="false">
      <c r="A12" s="0" t="s">
        <v>15</v>
      </c>
      <c r="B12" s="0" t="n">
        <v>120</v>
      </c>
      <c r="C12" s="0" t="n">
        <v>120</v>
      </c>
      <c r="D12" s="0" t="n">
        <v>120</v>
      </c>
      <c r="E12" s="0" t="n">
        <v>120</v>
      </c>
    </row>
    <row r="13" customFormat="false" ht="15" hidden="false" customHeight="false" outlineLevel="0" collapsed="false">
      <c r="A13" s="0" t="s">
        <v>16</v>
      </c>
      <c r="B13" s="4" t="n">
        <v>12.2</v>
      </c>
      <c r="C13" s="4" t="n">
        <v>12</v>
      </c>
      <c r="D13" s="4" t="n">
        <v>11.8</v>
      </c>
      <c r="E13" s="4" t="n">
        <v>11.5</v>
      </c>
    </row>
    <row r="14" customFormat="false" ht="15" hidden="false" customHeight="false" outlineLevel="0" collapsed="false">
      <c r="A14" s="0" t="s">
        <v>17</v>
      </c>
      <c r="B14" s="5" t="n">
        <f aca="false">IF(B12&gt;B15,3%,0%)</f>
        <v>0.03</v>
      </c>
      <c r="C14" s="5" t="n">
        <f aca="false">IF(C12&gt;C15,2%,0%)</f>
        <v>0</v>
      </c>
      <c r="D14" s="5" t="n">
        <f aca="false">IF(D12&gt;D15,2%,0%)</f>
        <v>0.02</v>
      </c>
      <c r="E14" s="5" t="n">
        <f aca="false">IF(E12&gt;E15,2%,0%)</f>
        <v>0</v>
      </c>
    </row>
    <row r="15" customFormat="false" ht="15" hidden="false" customHeight="false" outlineLevel="0" collapsed="false">
      <c r="A15" s="0" t="s">
        <v>18</v>
      </c>
      <c r="B15" s="0" t="n">
        <v>75</v>
      </c>
      <c r="C15" s="0" t="n">
        <v>200</v>
      </c>
      <c r="D15" s="0" t="n">
        <v>0</v>
      </c>
      <c r="E15" s="0" t="n">
        <v>500</v>
      </c>
    </row>
    <row r="16" customFormat="false" ht="15" hidden="false" customHeight="false" outlineLevel="0" collapsed="false">
      <c r="A16" s="0" t="s">
        <v>19</v>
      </c>
      <c r="B16" s="3" t="n">
        <v>0.02</v>
      </c>
      <c r="C16" s="3" t="n">
        <v>0.02</v>
      </c>
      <c r="D16" s="3" t="n">
        <v>0.02</v>
      </c>
      <c r="E16" s="3" t="n">
        <v>0.01</v>
      </c>
    </row>
    <row r="17" customFormat="false" ht="15" hidden="false" customHeight="false" outlineLevel="0" collapsed="false">
      <c r="A17" s="0" t="s">
        <v>20</v>
      </c>
      <c r="B17" s="0" t="n">
        <v>10</v>
      </c>
    </row>
    <row r="18" customFormat="false" ht="15" hidden="false" customHeight="false" outlineLevel="0" collapsed="false">
      <c r="A18" s="0" t="s">
        <v>21</v>
      </c>
      <c r="B18" s="4" t="n">
        <v>30</v>
      </c>
      <c r="C18" s="4" t="n">
        <v>30</v>
      </c>
      <c r="D18" s="4" t="n">
        <v>45</v>
      </c>
      <c r="E18" s="4" t="n">
        <v>30</v>
      </c>
    </row>
    <row r="20" s="1" customFormat="true" ht="15" hidden="false" customHeight="false" outlineLevel="0" collapsed="false">
      <c r="A20" s="1" t="s">
        <v>22</v>
      </c>
      <c r="B20" s="6" t="n">
        <f aca="false">B12*B13</f>
        <v>1464</v>
      </c>
      <c r="C20" s="6" t="n">
        <f aca="false">C12*C13</f>
        <v>1440</v>
      </c>
      <c r="D20" s="6" t="n">
        <f aca="false">D12*D13</f>
        <v>1416</v>
      </c>
      <c r="E20" s="6" t="n">
        <f aca="false">E12*E13</f>
        <v>1380</v>
      </c>
    </row>
    <row r="21" customFormat="false" ht="15" hidden="false" customHeight="false" outlineLevel="0" collapsed="false">
      <c r="A21" s="0" t="s">
        <v>23</v>
      </c>
      <c r="B21" s="7" t="n">
        <f aca="false">B20*B14</f>
        <v>43.92</v>
      </c>
      <c r="C21" s="7" t="n">
        <f aca="false">C20*C14</f>
        <v>0</v>
      </c>
      <c r="D21" s="7" t="n">
        <f aca="false">D20*D14</f>
        <v>28.32</v>
      </c>
      <c r="E21" s="7" t="n">
        <f aca="false">E20*E14</f>
        <v>0</v>
      </c>
    </row>
    <row r="22" s="1" customFormat="true" ht="15" hidden="false" customHeight="false" outlineLevel="0" collapsed="false">
      <c r="A22" s="1" t="s">
        <v>24</v>
      </c>
      <c r="B22" s="6" t="n">
        <f aca="false">B20-B21</f>
        <v>1420.08</v>
      </c>
      <c r="C22" s="6" t="n">
        <f aca="false">C20-C21</f>
        <v>1440</v>
      </c>
      <c r="D22" s="6" t="n">
        <f aca="false">D20-D21</f>
        <v>1387.68</v>
      </c>
      <c r="E22" s="6" t="n">
        <f aca="false">E20-E21</f>
        <v>1380</v>
      </c>
    </row>
    <row r="23" customFormat="false" ht="15" hidden="false" customHeight="false" outlineLevel="0" collapsed="false">
      <c r="A23" s="0" t="s">
        <v>25</v>
      </c>
      <c r="B23" s="7" t="n">
        <f aca="false">B22*B16</f>
        <v>28.4016</v>
      </c>
      <c r="C23" s="7" t="n">
        <f aca="false">C22*C16</f>
        <v>28.8</v>
      </c>
      <c r="D23" s="7" t="n">
        <f aca="false">D22*D16</f>
        <v>27.7536</v>
      </c>
      <c r="E23" s="7" t="n">
        <f aca="false">E22*E16</f>
        <v>13.8</v>
      </c>
    </row>
    <row r="24" s="1" customFormat="true" ht="15" hidden="false" customHeight="false" outlineLevel="0" collapsed="false">
      <c r="A24" s="1" t="s">
        <v>26</v>
      </c>
      <c r="B24" s="6" t="n">
        <f aca="false">B22-B23</f>
        <v>1391.6784</v>
      </c>
      <c r="C24" s="6" t="n">
        <f aca="false">C22-C23</f>
        <v>1411.2</v>
      </c>
      <c r="D24" s="6" t="n">
        <f aca="false">D22-D23</f>
        <v>1359.9264</v>
      </c>
      <c r="E24" s="6" t="n">
        <f aca="false">E22-E23</f>
        <v>1366.2</v>
      </c>
    </row>
    <row r="25" customFormat="false" ht="15" hidden="false" customHeight="false" outlineLevel="0" collapsed="false">
      <c r="A25" s="0" t="s">
        <v>21</v>
      </c>
      <c r="B25" s="7" t="n">
        <f aca="false">B18</f>
        <v>30</v>
      </c>
      <c r="C25" s="7" t="n">
        <f aca="false">C18</f>
        <v>30</v>
      </c>
      <c r="D25" s="7" t="n">
        <f aca="false">D18</f>
        <v>45</v>
      </c>
      <c r="E25" s="7" t="n">
        <f aca="false">E18</f>
        <v>30</v>
      </c>
    </row>
    <row r="26" s="1" customFormat="true" ht="15" hidden="false" customHeight="false" outlineLevel="0" collapsed="false">
      <c r="A26" s="1" t="s">
        <v>27</v>
      </c>
      <c r="B26" s="6" t="n">
        <f aca="false">B24+B25</f>
        <v>1421.6784</v>
      </c>
      <c r="C26" s="6" t="n">
        <f aca="false">C24+C25</f>
        <v>1441.2</v>
      </c>
      <c r="D26" s="6" t="n">
        <f aca="false">D24+D25</f>
        <v>1404.9264</v>
      </c>
      <c r="E26" s="6" t="n">
        <f aca="false">E24+E25</f>
        <v>1396.2</v>
      </c>
    </row>
    <row r="27" customFormat="false" ht="15" hidden="false" customHeight="false" outlineLevel="0" collapsed="false">
      <c r="A27" s="0" t="s">
        <v>28</v>
      </c>
      <c r="B27" s="7" t="n">
        <f aca="false">B26*$F$27</f>
        <v>355.4196</v>
      </c>
      <c r="C27" s="7" t="n">
        <f aca="false">C26*$F$27</f>
        <v>360.3</v>
      </c>
      <c r="D27" s="7" t="n">
        <f aca="false">D26*$F$27</f>
        <v>351.2316</v>
      </c>
      <c r="E27" s="7" t="n">
        <f aca="false">E26*$F$27</f>
        <v>349.05</v>
      </c>
      <c r="F27" s="3" t="n">
        <v>0.25</v>
      </c>
    </row>
    <row r="28" s="1" customFormat="true" ht="15" hidden="false" customHeight="false" outlineLevel="0" collapsed="false">
      <c r="A28" s="1" t="s">
        <v>29</v>
      </c>
      <c r="B28" s="6" t="n">
        <f aca="false">B26+B27</f>
        <v>1777.098</v>
      </c>
      <c r="C28" s="6" t="n">
        <f aca="false">C26+C27</f>
        <v>1801.5</v>
      </c>
      <c r="D28" s="6" t="n">
        <f aca="false">D26+D27</f>
        <v>1756.158</v>
      </c>
      <c r="E28" s="6" t="n">
        <f aca="false">E26+E27</f>
        <v>1745.25</v>
      </c>
    </row>
    <row r="29" customFormat="false" ht="15" hidden="false" customHeight="false" outlineLevel="0" collapsed="false">
      <c r="A29" s="0" t="s">
        <v>30</v>
      </c>
      <c r="B29" s="7" t="n">
        <f aca="false">B28*$F$29</f>
        <v>266.5647</v>
      </c>
      <c r="C29" s="7" t="n">
        <f aca="false">C28*$F$29</f>
        <v>270.225</v>
      </c>
      <c r="D29" s="7" t="n">
        <f aca="false">D28*$F$29</f>
        <v>263.4237</v>
      </c>
      <c r="E29" s="7" t="n">
        <f aca="false">E28*$F$29</f>
        <v>261.7875</v>
      </c>
      <c r="F29" s="3" t="n">
        <v>0.15</v>
      </c>
    </row>
    <row r="30" s="1" customFormat="true" ht="15" hidden="false" customHeight="false" outlineLevel="0" collapsed="false">
      <c r="A30" s="1" t="s">
        <v>31</v>
      </c>
      <c r="B30" s="6" t="n">
        <f aca="false">B28+B29</f>
        <v>2043.6627</v>
      </c>
      <c r="C30" s="6" t="n">
        <f aca="false">C28+C29</f>
        <v>2071.725</v>
      </c>
      <c r="D30" s="6" t="n">
        <f aca="false">D28+D29</f>
        <v>2019.5817</v>
      </c>
      <c r="E30" s="6" t="n">
        <f aca="false">E28+E29</f>
        <v>2007.0375</v>
      </c>
    </row>
    <row r="31" customFormat="false" ht="15" hidden="false" customHeight="false" outlineLevel="0" collapsed="false">
      <c r="A31" s="0" t="s">
        <v>32</v>
      </c>
      <c r="B31" s="4" t="n">
        <f aca="false">B30*$F$31/(100%-$F$31)</f>
        <v>63.2060628865979</v>
      </c>
      <c r="C31" s="4" t="n">
        <f aca="false">C30*$F$31/(100%-$F$31)</f>
        <v>64.0739690721649</v>
      </c>
      <c r="D31" s="4" t="n">
        <f aca="false">D30*$F$31/(100%-$F$31)</f>
        <v>62.4612896907217</v>
      </c>
      <c r="E31" s="4" t="n">
        <f aca="false">E30*$F$31/(100%-$F$31)</f>
        <v>62.073324742268</v>
      </c>
      <c r="F31" s="3" t="n">
        <v>0.03</v>
      </c>
    </row>
    <row r="32" customFormat="false" ht="15" hidden="false" customHeight="false" outlineLevel="0" collapsed="false">
      <c r="A32" s="0" t="s">
        <v>33</v>
      </c>
      <c r="B32" s="8" t="n">
        <f aca="false">$F$32</f>
        <v>0</v>
      </c>
      <c r="C32" s="8" t="n">
        <f aca="false">$F$32</f>
        <v>0</v>
      </c>
      <c r="D32" s="8" t="n">
        <f aca="false">$F$32</f>
        <v>0</v>
      </c>
      <c r="E32" s="8" t="n">
        <f aca="false">$F$32</f>
        <v>0</v>
      </c>
      <c r="F32" s="8" t="n">
        <v>0</v>
      </c>
    </row>
    <row r="33" customFormat="false" ht="15" hidden="false" customHeight="false" outlineLevel="0" collapsed="false">
      <c r="A33" s="1" t="s">
        <v>34</v>
      </c>
      <c r="B33" s="9" t="n">
        <f aca="false">B30+B31+B32</f>
        <v>2106.8687628866</v>
      </c>
      <c r="C33" s="9" t="n">
        <f aca="false">C30+C31+C32</f>
        <v>2135.79896907216</v>
      </c>
      <c r="D33" s="9" t="n">
        <f aca="false">D30+D31+D32</f>
        <v>2082.04298969072</v>
      </c>
      <c r="E33" s="9" t="n">
        <f aca="false">E30+E31+E32</f>
        <v>2069.11082474227</v>
      </c>
    </row>
    <row r="34" customFormat="false" ht="15" hidden="false" customHeight="false" outlineLevel="0" collapsed="false">
      <c r="A34" s="0" t="s">
        <v>35</v>
      </c>
      <c r="B34" s="8" t="n">
        <f aca="false">B33*$F$34/(100%-$F$34)</f>
        <v>234.096529209622</v>
      </c>
      <c r="C34" s="8" t="n">
        <f aca="false">C33*$F$34/(100%-$F$34)</f>
        <v>237.310996563574</v>
      </c>
      <c r="D34" s="8" t="n">
        <f aca="false">D33*$F$34/(100%-$F$34)</f>
        <v>231.338109965636</v>
      </c>
      <c r="E34" s="8" t="n">
        <f aca="false">E33*$F$34/(100%-$F$34)</f>
        <v>229.901202749141</v>
      </c>
      <c r="F34" s="10" t="n">
        <v>0.1</v>
      </c>
    </row>
    <row r="35" customFormat="false" ht="15" hidden="false" customHeight="false" outlineLevel="0" collapsed="false">
      <c r="A35" s="1" t="s">
        <v>36</v>
      </c>
      <c r="B35" s="11" t="n">
        <f aca="false">B33+B34</f>
        <v>2340.96529209622</v>
      </c>
      <c r="C35" s="11" t="n">
        <f aca="false">C33+C34</f>
        <v>2373.10996563574</v>
      </c>
      <c r="D35" s="11" t="n">
        <f aca="false">D33+D34</f>
        <v>2313.38109965636</v>
      </c>
      <c r="E35" s="11" t="n">
        <f aca="false">E33+E34</f>
        <v>2299.01202749141</v>
      </c>
    </row>
    <row r="36" customFormat="false" ht="15" hidden="false" customHeight="false" outlineLevel="0" collapsed="false">
      <c r="A36" s="0" t="s">
        <v>13</v>
      </c>
      <c r="B36" s="8" t="n">
        <f aca="false">B35*$F$36</f>
        <v>444.783405498282</v>
      </c>
      <c r="C36" s="8" t="n">
        <f aca="false">C35*$F$36</f>
        <v>450.89089347079</v>
      </c>
      <c r="D36" s="8" t="n">
        <f aca="false">D35*$F$36</f>
        <v>439.542408934708</v>
      </c>
      <c r="E36" s="8" t="n">
        <f aca="false">E35*$F$36</f>
        <v>436.812285223368</v>
      </c>
      <c r="F36" s="10" t="n">
        <v>0.19</v>
      </c>
    </row>
    <row r="37" customFormat="false" ht="15" hidden="false" customHeight="false" outlineLevel="0" collapsed="false">
      <c r="A37" s="1" t="s">
        <v>37</v>
      </c>
      <c r="B37" s="11" t="n">
        <f aca="false">B35+B36</f>
        <v>2785.7486975945</v>
      </c>
      <c r="C37" s="11" t="n">
        <f aca="false">C35+C36</f>
        <v>2824.00085910653</v>
      </c>
      <c r="D37" s="11" t="n">
        <f aca="false">D35+D36</f>
        <v>2752.92350859107</v>
      </c>
      <c r="E37" s="11" t="n">
        <f aca="false">E35+E36</f>
        <v>2735.82431271478</v>
      </c>
    </row>
    <row r="39" customFormat="false" ht="15" hidden="false" customHeight="false" outlineLevel="0" collapsed="false">
      <c r="A39" s="1" t="s">
        <v>38</v>
      </c>
      <c r="B39" s="12" t="n">
        <v>3</v>
      </c>
      <c r="C39" s="12" t="n">
        <v>4</v>
      </c>
      <c r="D39" s="12" t="n">
        <v>2</v>
      </c>
      <c r="E39" s="12" t="n">
        <v>1</v>
      </c>
    </row>
  </sheetData>
  <mergeCells count="2">
    <mergeCell ref="C1:F1"/>
    <mergeCell ref="G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Förster, Jazzlee</dc:creator>
  <dc:description/>
  <dc:language>de-DE</dc:language>
  <cp:lastModifiedBy/>
  <dcterms:modified xsi:type="dcterms:W3CDTF">2024-09-15T16:46:15Z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