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F:\KL 12\IS\"/>
    </mc:Choice>
  </mc:AlternateContent>
  <xr:revisionPtr revIDLastSave="0" documentId="13_ncr:1_{C67F9724-5D47-4FBC-ADCF-46ECC8E5183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G8" i="1"/>
  <c r="H8" i="1"/>
  <c r="G3" i="1"/>
  <c r="H3" i="1"/>
  <c r="G4" i="1"/>
  <c r="H4" i="1"/>
  <c r="G5" i="1"/>
  <c r="H5" i="1"/>
  <c r="G6" i="1"/>
  <c r="H6" i="1"/>
  <c r="G7" i="1"/>
  <c r="H7" i="1"/>
  <c r="F4" i="1"/>
  <c r="F5" i="1"/>
  <c r="F6" i="1"/>
  <c r="F7" i="1"/>
  <c r="F3" i="1"/>
  <c r="B8" i="1"/>
  <c r="D29" i="1"/>
  <c r="E29" i="1"/>
  <c r="C29" i="1"/>
  <c r="D27" i="1"/>
  <c r="E27" i="1"/>
  <c r="C27" i="1"/>
  <c r="D25" i="1"/>
  <c r="E25" i="1"/>
  <c r="C25" i="1"/>
  <c r="E16" i="1"/>
  <c r="E18" i="1" s="1"/>
  <c r="E21" i="1" s="1"/>
  <c r="D14" i="1"/>
  <c r="D16" i="1" s="1"/>
  <c r="D18" i="1" s="1"/>
  <c r="D21" i="1" s="1"/>
  <c r="C14" i="1"/>
  <c r="C16" i="1" l="1"/>
  <c r="C18" i="1" s="1"/>
  <c r="C21" i="1" s="1"/>
</calcChain>
</file>

<file path=xl/sharedStrings.xml><?xml version="1.0" encoding="utf-8"?>
<sst xmlns="http://schemas.openxmlformats.org/spreadsheetml/2006/main" count="38" uniqueCount="33">
  <si>
    <t>Kriterium</t>
  </si>
  <si>
    <t>Wichtung</t>
  </si>
  <si>
    <t>ungewichtete Bewertung</t>
  </si>
  <si>
    <t>gewichtete Bewertung</t>
  </si>
  <si>
    <t>Fux KG</t>
  </si>
  <si>
    <t>Sporting KG</t>
  </si>
  <si>
    <t>Fun Sport</t>
  </si>
  <si>
    <t>Preis</t>
  </si>
  <si>
    <t>Terminzuverlässigkeit</t>
  </si>
  <si>
    <t>Lieferbereitschaft</t>
  </si>
  <si>
    <t>Kundendienst</t>
  </si>
  <si>
    <t>Qualitätsniveau</t>
  </si>
  <si>
    <t>Stück</t>
  </si>
  <si>
    <t>Stückpreis</t>
  </si>
  <si>
    <t>Rabatt</t>
  </si>
  <si>
    <t>Rabatt bei über</t>
  </si>
  <si>
    <t>Skonto</t>
  </si>
  <si>
    <t>Zieleinkaufspreis</t>
  </si>
  <si>
    <t>Bareinkaufspreis</t>
  </si>
  <si>
    <t>Einstandspreis</t>
  </si>
  <si>
    <t>Stück pro "Kiste"</t>
  </si>
  <si>
    <t>Preis pro "Kiste"</t>
  </si>
  <si>
    <t>eingehalten</t>
  </si>
  <si>
    <t>Zuverlässigkeit</t>
  </si>
  <si>
    <t>Lieferung</t>
  </si>
  <si>
    <t>Mängel</t>
  </si>
  <si>
    <t>Serviceleistungen</t>
  </si>
  <si>
    <t>Lieferzeit</t>
  </si>
  <si>
    <t>SUMME</t>
  </si>
  <si>
    <t>Das Angebot von Sporting KG ist das beste da es nach der gewichteten Bewertung am besten abschneidet</t>
  </si>
  <si>
    <t>1 schlecht</t>
  </si>
  <si>
    <t>10 gut</t>
  </si>
  <si>
    <t>Wichtung von 1 bis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</si>
</sst>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2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  <xf numFmtId="9" fontId="0" fillId="0" borderId="0" xfId="0" applyNumberFormat="1"/>
    <xf numFmtId="0" fontId="5" fillId="0" borderId="0" xfId="0" applyFont="1"/>
    <xf numFmtId="9" fontId="0" fillId="0" borderId="0" xfId="1" applyNumberFormat="1" applyFont="1"/>
    <xf numFmtId="0" fontId="0" fillId="0" borderId="0" xfId="0" applyFont="1"/>
    <xf numFmtId="0" fontId="0" fillId="0" borderId="0" xfId="1" applyNumberFormat="1" applyFont="1"/>
    <xf numFmtId="44" fontId="2" fillId="2" borderId="0" xfId="3" applyNumberFormat="1"/>
    <xf numFmtId="44" fontId="4" fillId="4" borderId="0" xfId="5" applyNumberFormat="1"/>
    <xf numFmtId="44" fontId="3" fillId="3" borderId="0" xfId="4" applyNumberFormat="1"/>
    <xf numFmtId="9" fontId="3" fillId="3" borderId="0" xfId="4" applyNumberFormat="1"/>
    <xf numFmtId="9" fontId="4" fillId="4" borderId="0" xfId="5" applyNumberFormat="1"/>
    <xf numFmtId="9" fontId="2" fillId="2" borderId="0" xfId="3" applyNumberFormat="1"/>
    <xf numFmtId="0" fontId="2" fillId="2" borderId="0" xfId="3"/>
    <xf numFmtId="0" fontId="4" fillId="4" borderId="0" xfId="5"/>
    <xf numFmtId="0" fontId="3" fillId="3" borderId="0" xfId="4"/>
    <xf numFmtId="0" fontId="0" fillId="0" borderId="0" xfId="0" applyNumberFormat="1"/>
    <xf numFmtId="0" fontId="6" fillId="4" borderId="0" xfId="5" applyNumberFormat="1" applyFont="1"/>
    <xf numFmtId="0" fontId="7" fillId="2" borderId="0" xfId="3" applyNumberFormat="1" applyFont="1"/>
    <xf numFmtId="0" fontId="8" fillId="3" borderId="0" xfId="4" applyNumberFormat="1" applyFont="1"/>
    <xf numFmtId="0" fontId="5" fillId="0" borderId="0" xfId="0" applyFont="1" applyAlignment="1">
      <alignment horizontal="center"/>
    </xf>
    <xf numFmtId="10" fontId="2" fillId="2" borderId="0" xfId="3" applyNumberFormat="1"/>
  </cellXfs>
  <cellStyles count="6">
    <cellStyle name="Gut" xfId="3" builtinId="26"/>
    <cellStyle name="Neutral" xfId="5" builtinId="28"/>
    <cellStyle name="Prozent" xfId="2" builtinId="5"/>
    <cellStyle name="Schlecht" xfId="4" builtinId="27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workbookViewId="0">
      <selection activeCell="Q13" sqref="Q13"/>
    </sheetView>
  </sheetViews>
  <sheetFormatPr baseColWidth="10" defaultColWidth="9.140625" defaultRowHeight="15" x14ac:dyDescent="0.25"/>
  <cols>
    <col min="1" max="1" width="22" bestFit="1" customWidth="1"/>
    <col min="3" max="3" width="11" bestFit="1" customWidth="1"/>
    <col min="4" max="4" width="11.28515625" bestFit="1" customWidth="1"/>
    <col min="5" max="5" width="11" bestFit="1" customWidth="1"/>
    <col min="6" max="6" width="7.140625" bestFit="1" customWidth="1"/>
    <col min="7" max="7" width="11.42578125" bestFit="1" customWidth="1"/>
    <col min="8" max="8" width="9.42578125" bestFit="1" customWidth="1"/>
  </cols>
  <sheetData>
    <row r="1" spans="1:19" x14ac:dyDescent="0.25">
      <c r="A1" s="5" t="s">
        <v>0</v>
      </c>
      <c r="B1" s="5" t="s">
        <v>1</v>
      </c>
      <c r="C1" s="22" t="s">
        <v>2</v>
      </c>
      <c r="D1" s="22"/>
      <c r="E1" s="22"/>
      <c r="F1" s="22" t="s">
        <v>3</v>
      </c>
      <c r="G1" s="22"/>
      <c r="H1" s="22"/>
      <c r="J1" t="s">
        <v>32</v>
      </c>
    </row>
    <row r="2" spans="1:19" x14ac:dyDescent="0.25">
      <c r="A2" s="5"/>
      <c r="B2" s="5"/>
      <c r="C2" s="5" t="s">
        <v>4</v>
      </c>
      <c r="D2" s="5" t="s">
        <v>5</v>
      </c>
      <c r="E2" s="5" t="s">
        <v>6</v>
      </c>
      <c r="F2" s="5" t="s">
        <v>4</v>
      </c>
      <c r="G2" s="5" t="s">
        <v>5</v>
      </c>
      <c r="H2" s="5" t="s">
        <v>6</v>
      </c>
      <c r="J2" s="5" t="s">
        <v>30</v>
      </c>
    </row>
    <row r="3" spans="1:19" x14ac:dyDescent="0.25">
      <c r="A3" t="s">
        <v>7</v>
      </c>
      <c r="B3" s="4">
        <v>0.4</v>
      </c>
      <c r="C3">
        <v>6</v>
      </c>
      <c r="D3">
        <v>3</v>
      </c>
      <c r="E3">
        <v>8</v>
      </c>
      <c r="F3">
        <f>C3*$B$3</f>
        <v>2.4000000000000004</v>
      </c>
      <c r="G3">
        <f t="shared" ref="G3:H7" si="0">D3*$B$3</f>
        <v>1.2000000000000002</v>
      </c>
      <c r="H3">
        <f t="shared" si="0"/>
        <v>3.2</v>
      </c>
      <c r="J3" t="s">
        <v>31</v>
      </c>
    </row>
    <row r="4" spans="1:19" x14ac:dyDescent="0.25">
      <c r="A4" t="s">
        <v>8</v>
      </c>
      <c r="B4" s="4">
        <v>0.1</v>
      </c>
      <c r="C4">
        <v>9</v>
      </c>
      <c r="D4">
        <v>6</v>
      </c>
      <c r="E4">
        <v>3</v>
      </c>
      <c r="F4">
        <f t="shared" ref="F4:F7" si="1">C4*$B$3</f>
        <v>3.6</v>
      </c>
      <c r="G4">
        <f t="shared" si="0"/>
        <v>2.4000000000000004</v>
      </c>
      <c r="H4">
        <f t="shared" si="0"/>
        <v>1.2000000000000002</v>
      </c>
    </row>
    <row r="5" spans="1:19" x14ac:dyDescent="0.25">
      <c r="A5" t="s">
        <v>9</v>
      </c>
      <c r="B5" s="4">
        <v>0.05</v>
      </c>
      <c r="C5">
        <v>5</v>
      </c>
      <c r="D5">
        <v>9</v>
      </c>
      <c r="E5">
        <v>7</v>
      </c>
      <c r="F5">
        <f t="shared" si="1"/>
        <v>2</v>
      </c>
      <c r="G5">
        <f t="shared" si="0"/>
        <v>3.6</v>
      </c>
      <c r="H5">
        <f t="shared" si="0"/>
        <v>2.8000000000000003</v>
      </c>
    </row>
    <row r="6" spans="1:19" x14ac:dyDescent="0.25">
      <c r="A6" t="s">
        <v>10</v>
      </c>
      <c r="B6" s="4">
        <v>0.25</v>
      </c>
      <c r="C6">
        <v>7</v>
      </c>
      <c r="D6">
        <v>10</v>
      </c>
      <c r="E6">
        <v>2</v>
      </c>
      <c r="F6">
        <f t="shared" si="1"/>
        <v>2.8000000000000003</v>
      </c>
      <c r="G6">
        <f t="shared" si="0"/>
        <v>4</v>
      </c>
      <c r="H6">
        <f t="shared" si="0"/>
        <v>0.8</v>
      </c>
    </row>
    <row r="7" spans="1:19" x14ac:dyDescent="0.25">
      <c r="A7" t="s">
        <v>11</v>
      </c>
      <c r="B7" s="4">
        <v>0.2</v>
      </c>
      <c r="C7">
        <v>7</v>
      </c>
      <c r="D7">
        <v>9</v>
      </c>
      <c r="E7">
        <v>9</v>
      </c>
      <c r="F7">
        <f t="shared" si="1"/>
        <v>2.8000000000000003</v>
      </c>
      <c r="G7">
        <f t="shared" si="0"/>
        <v>3.6</v>
      </c>
      <c r="H7">
        <f t="shared" si="0"/>
        <v>3.6</v>
      </c>
    </row>
    <row r="8" spans="1:19" x14ac:dyDescent="0.25">
      <c r="A8" s="5" t="s">
        <v>28</v>
      </c>
      <c r="B8" s="4">
        <f>SUM(B3:B7)</f>
        <v>1</v>
      </c>
      <c r="C8" s="18"/>
      <c r="D8" s="18"/>
      <c r="E8" s="18"/>
      <c r="F8" s="19">
        <f t="shared" ref="C8:H8" si="2">SUM(F3:F7)</f>
        <v>13.600000000000001</v>
      </c>
      <c r="G8" s="20">
        <f t="shared" si="2"/>
        <v>14.8</v>
      </c>
      <c r="H8" s="21">
        <f t="shared" si="2"/>
        <v>11.600000000000001</v>
      </c>
    </row>
    <row r="10" spans="1:19" x14ac:dyDescent="0.25">
      <c r="A10" t="s">
        <v>29</v>
      </c>
    </row>
    <row r="12" spans="1:19" x14ac:dyDescent="0.25">
      <c r="A12" t="s">
        <v>12</v>
      </c>
      <c r="B12">
        <v>75</v>
      </c>
    </row>
    <row r="13" spans="1:19" x14ac:dyDescent="0.25">
      <c r="A13" t="s">
        <v>13</v>
      </c>
      <c r="C13" s="1">
        <v>24.8</v>
      </c>
      <c r="D13" s="1">
        <v>24.8</v>
      </c>
      <c r="E13">
        <v>23.7</v>
      </c>
    </row>
    <row r="14" spans="1:19" x14ac:dyDescent="0.25">
      <c r="A14" t="s">
        <v>14</v>
      </c>
      <c r="C14" s="2">
        <f>IF(B12&gt;C15,5%,0%)</f>
        <v>0.05</v>
      </c>
      <c r="D14" s="2">
        <f>IF(B12&gt;D15,15%,0%)</f>
        <v>0</v>
      </c>
      <c r="E14" s="4">
        <v>0</v>
      </c>
      <c r="Q14" s="5"/>
      <c r="S14" s="3"/>
    </row>
    <row r="15" spans="1:19" x14ac:dyDescent="0.25">
      <c r="A15" t="s">
        <v>15</v>
      </c>
      <c r="C15">
        <v>50</v>
      </c>
      <c r="D15">
        <v>100</v>
      </c>
      <c r="E15">
        <v>0</v>
      </c>
    </row>
    <row r="16" spans="1:19" x14ac:dyDescent="0.25">
      <c r="A16" s="5" t="s">
        <v>17</v>
      </c>
      <c r="C16" s="3">
        <f>C13-C13*C14</f>
        <v>23.560000000000002</v>
      </c>
      <c r="D16" s="3">
        <f>D13-D13*D14</f>
        <v>24.8</v>
      </c>
      <c r="E16" s="3">
        <f>E13-E13*E14</f>
        <v>23.7</v>
      </c>
    </row>
    <row r="17" spans="1:5" x14ac:dyDescent="0.25">
      <c r="A17" t="s">
        <v>16</v>
      </c>
      <c r="C17" s="4">
        <v>0</v>
      </c>
      <c r="D17" s="6">
        <v>0.02</v>
      </c>
      <c r="E17" s="4">
        <v>0.03</v>
      </c>
    </row>
    <row r="18" spans="1:5" x14ac:dyDescent="0.25">
      <c r="A18" s="5" t="s">
        <v>18</v>
      </c>
      <c r="C18" s="3">
        <f>C16-C16*C17</f>
        <v>23.560000000000002</v>
      </c>
      <c r="D18" s="3">
        <f>D16-D16*D17</f>
        <v>24.304000000000002</v>
      </c>
      <c r="E18" s="3">
        <f>E16-E16*E17</f>
        <v>22.989000000000001</v>
      </c>
    </row>
    <row r="19" spans="1:5" x14ac:dyDescent="0.25">
      <c r="A19" t="s">
        <v>21</v>
      </c>
      <c r="C19" s="1">
        <v>10</v>
      </c>
      <c r="D19" s="1">
        <v>30</v>
      </c>
      <c r="E19" s="1">
        <v>5</v>
      </c>
    </row>
    <row r="20" spans="1:5" x14ac:dyDescent="0.25">
      <c r="A20" s="7" t="s">
        <v>20</v>
      </c>
      <c r="C20" s="8">
        <v>5</v>
      </c>
      <c r="D20" s="8">
        <v>10</v>
      </c>
      <c r="E20" s="8">
        <v>2</v>
      </c>
    </row>
    <row r="21" spans="1:5" x14ac:dyDescent="0.25">
      <c r="A21" s="5" t="s">
        <v>19</v>
      </c>
      <c r="C21" s="10">
        <f>C18*$B$12+(ROUNDUP($B$12/C20,0)*C19)</f>
        <v>1917.0000000000002</v>
      </c>
      <c r="D21" s="11">
        <f>D18*$B$12+(ROUNDUP($B$12/D20,0)*D19)</f>
        <v>2062.8000000000002</v>
      </c>
      <c r="E21" s="9">
        <f>E18*$B$12+(ROUNDUP($B$12/E20,0)*E19)</f>
        <v>1914.175</v>
      </c>
    </row>
    <row r="23" spans="1:5" x14ac:dyDescent="0.25">
      <c r="A23" t="s">
        <v>24</v>
      </c>
      <c r="C23">
        <v>150</v>
      </c>
      <c r="D23">
        <v>300</v>
      </c>
      <c r="E23">
        <v>450</v>
      </c>
    </row>
    <row r="24" spans="1:5" x14ac:dyDescent="0.25">
      <c r="A24" t="s">
        <v>22</v>
      </c>
      <c r="C24">
        <v>2</v>
      </c>
      <c r="D24">
        <v>10</v>
      </c>
      <c r="E24">
        <v>30</v>
      </c>
    </row>
    <row r="25" spans="1:5" x14ac:dyDescent="0.25">
      <c r="A25" t="s">
        <v>23</v>
      </c>
      <c r="C25" s="14">
        <f>C24/C23</f>
        <v>1.3333333333333334E-2</v>
      </c>
      <c r="D25" s="13">
        <f t="shared" ref="D25:E25" si="3">D24/D23</f>
        <v>3.3333333333333333E-2</v>
      </c>
      <c r="E25" s="12">
        <f t="shared" si="3"/>
        <v>6.6666666666666666E-2</v>
      </c>
    </row>
    <row r="26" spans="1:5" x14ac:dyDescent="0.25">
      <c r="A26" t="s">
        <v>25</v>
      </c>
      <c r="C26">
        <v>3</v>
      </c>
      <c r="D26">
        <v>2</v>
      </c>
      <c r="E26">
        <v>5</v>
      </c>
    </row>
    <row r="27" spans="1:5" x14ac:dyDescent="0.25">
      <c r="A27" t="s">
        <v>11</v>
      </c>
      <c r="C27" s="12">
        <f>C26/C23</f>
        <v>0.02</v>
      </c>
      <c r="D27" s="23">
        <f t="shared" ref="D27:E27" si="4">D26/D23</f>
        <v>6.6666666666666671E-3</v>
      </c>
      <c r="E27" s="23">
        <f t="shared" si="4"/>
        <v>1.1111111111111112E-2</v>
      </c>
    </row>
    <row r="28" spans="1:5" x14ac:dyDescent="0.25">
      <c r="A28" t="s">
        <v>26</v>
      </c>
      <c r="C28">
        <v>2</v>
      </c>
      <c r="D28">
        <v>2</v>
      </c>
      <c r="E28">
        <v>1</v>
      </c>
    </row>
    <row r="29" spans="1:5" x14ac:dyDescent="0.25">
      <c r="A29" t="s">
        <v>10</v>
      </c>
      <c r="C29" s="13">
        <f>C28/C26</f>
        <v>0.66666666666666663</v>
      </c>
      <c r="D29" s="14">
        <f t="shared" ref="D29:E29" si="5">D28/D26</f>
        <v>1</v>
      </c>
      <c r="E29" s="12">
        <f t="shared" si="5"/>
        <v>0.2</v>
      </c>
    </row>
    <row r="30" spans="1:5" x14ac:dyDescent="0.25">
      <c r="A30" t="s">
        <v>27</v>
      </c>
      <c r="C30" s="17">
        <v>3</v>
      </c>
      <c r="D30" s="15">
        <v>1</v>
      </c>
      <c r="E30" s="16">
        <v>2</v>
      </c>
    </row>
  </sheetData>
  <mergeCells count="2">
    <mergeCell ref="C1:E1"/>
    <mergeCell ref="F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Förster, Jazzlee</dc:creator>
  <cp:lastModifiedBy>Förster, Jazzlee</cp:lastModifiedBy>
  <dcterms:created xsi:type="dcterms:W3CDTF">2015-06-05T18:19:34Z</dcterms:created>
  <dcterms:modified xsi:type="dcterms:W3CDTF">2024-09-17T12:38:00Z</dcterms:modified>
</cp:coreProperties>
</file>