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ocuments\School Obsidian\IS\Projektmanagment\Geschäftsprozesse\"/>
    </mc:Choice>
  </mc:AlternateContent>
  <xr:revisionPtr revIDLastSave="0" documentId="13_ncr:1_{4BAA3AFC-0176-4A2F-93D0-42E482FF8ACC}" xr6:coauthVersionLast="47" xr6:coauthVersionMax="47" xr10:uidLastSave="{00000000-0000-0000-0000-000000000000}"/>
  <bookViews>
    <workbookView xWindow="-98" yWindow="-98" windowWidth="21795" windowHeight="13875" activeTab="1" xr2:uid="{8975EE68-CEB6-42DF-8171-ACCD7191662B}"/>
  </bookViews>
  <sheets>
    <sheet name="Vorwärtskalkulation" sheetId="1" r:id="rId1"/>
    <sheet name="Rückwärtskalkulation" sheetId="2" r:id="rId2"/>
    <sheet name="Differnzialkalk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E17" i="3"/>
  <c r="E17" i="2"/>
  <c r="E16" i="2" s="1"/>
  <c r="E1" i="3"/>
  <c r="E2" i="3" s="1"/>
  <c r="E3" i="3" s="1"/>
  <c r="D17" i="3"/>
  <c r="D15" i="3"/>
  <c r="D13" i="3"/>
  <c r="D12" i="3"/>
  <c r="D8" i="3"/>
  <c r="E6" i="3"/>
  <c r="D4" i="3"/>
  <c r="D2" i="3"/>
  <c r="E6" i="2"/>
  <c r="D17" i="2"/>
  <c r="D15" i="2"/>
  <c r="F13" i="1"/>
  <c r="D13" i="2"/>
  <c r="D12" i="2"/>
  <c r="D10" i="2"/>
  <c r="D8" i="2"/>
  <c r="D4" i="2"/>
  <c r="D2" i="2"/>
  <c r="F4" i="1"/>
  <c r="F1" i="1"/>
  <c r="F3" i="1" s="1"/>
  <c r="F17" i="1"/>
  <c r="F15" i="1"/>
  <c r="F12" i="1"/>
  <c r="F10" i="1"/>
  <c r="F8" i="1"/>
  <c r="F6" i="1"/>
  <c r="F2" i="1"/>
  <c r="E4" i="3" l="1"/>
  <c r="E5" i="3" s="1"/>
  <c r="E7" i="3" s="1"/>
  <c r="E15" i="2"/>
  <c r="E14" i="2"/>
  <c r="E12" i="2" s="1"/>
  <c r="F5" i="1"/>
  <c r="F7" i="1" s="1"/>
  <c r="F9" i="1" s="1"/>
  <c r="F11" i="1" s="1"/>
  <c r="F14" i="1" s="1"/>
  <c r="F16" i="1" s="1"/>
  <c r="F18" i="1" s="1"/>
  <c r="E13" i="2"/>
  <c r="E11" i="2" s="1"/>
  <c r="E10" i="2" s="1"/>
  <c r="E9" i="2" s="1"/>
  <c r="E8" i="2" s="1"/>
  <c r="E8" i="3" l="1"/>
  <c r="E9" i="3" s="1"/>
  <c r="E7" i="2"/>
  <c r="E5" i="2" s="1"/>
  <c r="E4" i="2" l="1"/>
  <c r="E3" i="2" s="1"/>
  <c r="E2" i="2" l="1"/>
  <c r="E1" i="2" s="1"/>
</calcChain>
</file>

<file path=xl/sharedStrings.xml><?xml version="1.0" encoding="utf-8"?>
<sst xmlns="http://schemas.openxmlformats.org/spreadsheetml/2006/main" count="115" uniqueCount="26">
  <si>
    <t>Listeneinkaufspreis</t>
  </si>
  <si>
    <t>Bezugskosten</t>
  </si>
  <si>
    <t>Mengenrabatt</t>
  </si>
  <si>
    <t>Kundenrabbat</t>
  </si>
  <si>
    <t>Gewinnzuschlag</t>
  </si>
  <si>
    <t>Handlungskostenzuschlagsatz</t>
  </si>
  <si>
    <t>Kundenkonto</t>
  </si>
  <si>
    <t>Umsatzsteuer</t>
  </si>
  <si>
    <t>Listeneinkaufpreis</t>
  </si>
  <si>
    <t>Rabatt des Lieferanten</t>
  </si>
  <si>
    <t>-</t>
  </si>
  <si>
    <t>Zieleinkaufspreis</t>
  </si>
  <si>
    <t>=</t>
  </si>
  <si>
    <t>Lieferskonto</t>
  </si>
  <si>
    <t>Bareinkaufspreis</t>
  </si>
  <si>
    <t>+</t>
  </si>
  <si>
    <t>Einstandspreis</t>
  </si>
  <si>
    <t>Handlungskosten</t>
  </si>
  <si>
    <t>Selbstkostenpreis</t>
  </si>
  <si>
    <t>Gewinn</t>
  </si>
  <si>
    <t>Barverkaufspreis</t>
  </si>
  <si>
    <t>Vertriebsprovision</t>
  </si>
  <si>
    <t>Zielverkaufspreis</t>
  </si>
  <si>
    <t>Listenverkaufspreis</t>
  </si>
  <si>
    <t>Bruttoverkaufspreis</t>
  </si>
  <si>
    <t>start = end * partial / (100% + 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</si>
</sst>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1" xfId="0" applyBorder="1"/>
    <xf numFmtId="8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4" fontId="0" fillId="0" borderId="1" xfId="1" applyFont="1" applyBorder="1"/>
    <xf numFmtId="44" fontId="0" fillId="0" borderId="0" xfId="1" applyFont="1"/>
    <xf numFmtId="44" fontId="3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490-3A39-43BF-A03F-BA09FFD5468D}">
  <dimension ref="A1:F18"/>
  <sheetViews>
    <sheetView workbookViewId="0">
      <selection activeCell="B11" sqref="B11"/>
    </sheetView>
  </sheetViews>
  <sheetFormatPr defaultColWidth="10.6640625" defaultRowHeight="14.25" x14ac:dyDescent="0.45"/>
  <cols>
    <col min="1" max="1" width="30.73046875" customWidth="1"/>
    <col min="2" max="3" width="10.73046875" customWidth="1"/>
    <col min="4" max="4" width="3.73046875" customWidth="1"/>
    <col min="5" max="5" width="20.73046875" customWidth="1"/>
    <col min="6" max="15" width="10.73046875" customWidth="1"/>
  </cols>
  <sheetData>
    <row r="1" spans="1:6" x14ac:dyDescent="0.45">
      <c r="A1" s="10" t="s">
        <v>0</v>
      </c>
      <c r="B1" s="20">
        <v>262.14999999999998</v>
      </c>
      <c r="D1" s="3"/>
      <c r="E1" s="5" t="s">
        <v>8</v>
      </c>
      <c r="F1" s="21">
        <f>B1</f>
        <v>262.14999999999998</v>
      </c>
    </row>
    <row r="2" spans="1:6" x14ac:dyDescent="0.45">
      <c r="A2" s="10" t="s">
        <v>1</v>
      </c>
      <c r="B2" s="20">
        <v>7.35</v>
      </c>
      <c r="D2" s="6" t="s">
        <v>10</v>
      </c>
      <c r="E2" t="s">
        <v>9</v>
      </c>
      <c r="F2" s="1">
        <f>B3</f>
        <v>0.03</v>
      </c>
    </row>
    <row r="3" spans="1:6" x14ac:dyDescent="0.45">
      <c r="A3" s="10" t="s">
        <v>2</v>
      </c>
      <c r="B3" s="12">
        <v>0.03</v>
      </c>
      <c r="D3" s="4" t="s">
        <v>12</v>
      </c>
      <c r="E3" s="5" t="s">
        <v>11</v>
      </c>
      <c r="F3" s="21">
        <f>F1-F1*F2</f>
        <v>254.28549999999998</v>
      </c>
    </row>
    <row r="4" spans="1:6" x14ac:dyDescent="0.45">
      <c r="A4" s="10" t="s">
        <v>13</v>
      </c>
      <c r="B4" s="12">
        <v>0.02</v>
      </c>
      <c r="D4" s="6" t="s">
        <v>10</v>
      </c>
      <c r="E4" t="s">
        <v>13</v>
      </c>
      <c r="F4" s="1">
        <f>B4</f>
        <v>0.02</v>
      </c>
    </row>
    <row r="5" spans="1:6" x14ac:dyDescent="0.45">
      <c r="A5" s="10" t="s">
        <v>6</v>
      </c>
      <c r="B5" s="12">
        <v>0.02</v>
      </c>
      <c r="D5" s="4" t="s">
        <v>12</v>
      </c>
      <c r="E5" s="5" t="s">
        <v>14</v>
      </c>
      <c r="F5" s="21">
        <f>F3-F3*F4</f>
        <v>249.19978999999998</v>
      </c>
    </row>
    <row r="6" spans="1:6" x14ac:dyDescent="0.45">
      <c r="A6" s="10" t="s">
        <v>3</v>
      </c>
      <c r="B6" s="12">
        <v>0.03</v>
      </c>
      <c r="C6" s="2"/>
      <c r="D6" s="7" t="s">
        <v>15</v>
      </c>
      <c r="E6" t="s">
        <v>1</v>
      </c>
      <c r="F6" s="21">
        <f>B2</f>
        <v>7.35</v>
      </c>
    </row>
    <row r="7" spans="1:6" x14ac:dyDescent="0.45">
      <c r="A7" s="10" t="s">
        <v>4</v>
      </c>
      <c r="B7" s="12">
        <v>0.25</v>
      </c>
      <c r="C7" s="2"/>
      <c r="D7" s="4" t="s">
        <v>12</v>
      </c>
      <c r="E7" s="5" t="s">
        <v>16</v>
      </c>
      <c r="F7" s="21">
        <f>F5+F6</f>
        <v>256.54978999999997</v>
      </c>
    </row>
    <row r="8" spans="1:6" x14ac:dyDescent="0.45">
      <c r="A8" s="10" t="s">
        <v>5</v>
      </c>
      <c r="B8" s="12">
        <v>0.13250000000000001</v>
      </c>
      <c r="C8" s="2"/>
      <c r="D8" s="7" t="s">
        <v>15</v>
      </c>
      <c r="E8" t="s">
        <v>17</v>
      </c>
      <c r="F8" s="1">
        <f>B8</f>
        <v>0.13250000000000001</v>
      </c>
    </row>
    <row r="9" spans="1:6" x14ac:dyDescent="0.45">
      <c r="A9" s="10" t="s">
        <v>7</v>
      </c>
      <c r="B9" s="12">
        <v>0.19</v>
      </c>
      <c r="C9" s="2"/>
      <c r="D9" s="4" t="s">
        <v>12</v>
      </c>
      <c r="E9" s="5" t="s">
        <v>18</v>
      </c>
      <c r="F9" s="21">
        <f>F7+F7*F8</f>
        <v>290.54263717499998</v>
      </c>
    </row>
    <row r="10" spans="1:6" x14ac:dyDescent="0.45">
      <c r="A10" s="10" t="s">
        <v>21</v>
      </c>
      <c r="B10" s="12">
        <v>0</v>
      </c>
      <c r="D10" s="7" t="s">
        <v>15</v>
      </c>
      <c r="E10" t="s">
        <v>19</v>
      </c>
      <c r="F10" s="1">
        <f>B7</f>
        <v>0.25</v>
      </c>
    </row>
    <row r="11" spans="1:6" x14ac:dyDescent="0.45">
      <c r="D11" s="4" t="s">
        <v>12</v>
      </c>
      <c r="E11" s="5" t="s">
        <v>20</v>
      </c>
      <c r="F11" s="21">
        <f>F9+F9*F10</f>
        <v>363.17829646874998</v>
      </c>
    </row>
    <row r="12" spans="1:6" x14ac:dyDescent="0.45">
      <c r="D12" s="7" t="s">
        <v>15</v>
      </c>
      <c r="E12" t="s">
        <v>6</v>
      </c>
      <c r="F12" s="1">
        <f>B5</f>
        <v>0.02</v>
      </c>
    </row>
    <row r="13" spans="1:6" x14ac:dyDescent="0.45">
      <c r="D13" s="7" t="s">
        <v>15</v>
      </c>
      <c r="E13" t="s">
        <v>21</v>
      </c>
      <c r="F13" s="1">
        <f>B10</f>
        <v>0</v>
      </c>
    </row>
    <row r="14" spans="1:6" x14ac:dyDescent="0.45">
      <c r="D14" s="4" t="s">
        <v>12</v>
      </c>
      <c r="E14" s="5" t="s">
        <v>22</v>
      </c>
      <c r="F14" s="21">
        <f>F11/(100%-F12)/(100%-F13)</f>
        <v>370.59009843749999</v>
      </c>
    </row>
    <row r="15" spans="1:6" x14ac:dyDescent="0.45">
      <c r="D15" s="7" t="s">
        <v>15</v>
      </c>
      <c r="E15" t="s">
        <v>3</v>
      </c>
      <c r="F15" s="1">
        <f>B6</f>
        <v>0.03</v>
      </c>
    </row>
    <row r="16" spans="1:6" x14ac:dyDescent="0.45">
      <c r="D16" s="8" t="s">
        <v>12</v>
      </c>
      <c r="E16" s="5" t="s">
        <v>23</v>
      </c>
      <c r="F16" s="21">
        <f>F14/(100%-F15)</f>
        <v>382.05164787371132</v>
      </c>
    </row>
    <row r="17" spans="4:6" x14ac:dyDescent="0.45">
      <c r="D17" s="7" t="s">
        <v>15</v>
      </c>
      <c r="E17" t="s">
        <v>7</v>
      </c>
      <c r="F17" s="1">
        <f>B9</f>
        <v>0.19</v>
      </c>
    </row>
    <row r="18" spans="4:6" x14ac:dyDescent="0.45">
      <c r="D18" s="8" t="s">
        <v>12</v>
      </c>
      <c r="E18" s="9" t="s">
        <v>24</v>
      </c>
      <c r="F18" s="21">
        <f>F16+F16*F17</f>
        <v>454.64146096971649</v>
      </c>
    </row>
  </sheetData>
  <pageMargins left="0.7" right="0.7" top="0.78740157499999996" bottom="0.78740157499999996" header="0.3" footer="0.3"/>
  <pageSetup paperSize="9" orientation="portrait" r:id="rId1"/>
  <ignoredErrors>
    <ignoredError sqref="F4 F10 F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9C47-2DB3-42A1-BB46-80D56DC9528B}">
  <dimension ref="B1:G18"/>
  <sheetViews>
    <sheetView tabSelected="1" workbookViewId="0">
      <selection activeCell="G19" sqref="G19"/>
    </sheetView>
  </sheetViews>
  <sheetFormatPr defaultColWidth="10.6640625" defaultRowHeight="14.25" x14ac:dyDescent="0.45"/>
  <cols>
    <col min="1" max="1" width="10.73046875" customWidth="1"/>
    <col min="2" max="2" width="3.73046875" customWidth="1"/>
    <col min="3" max="3" width="20.73046875" customWidth="1"/>
    <col min="4" max="5" width="10.73046875" customWidth="1"/>
  </cols>
  <sheetData>
    <row r="1" spans="2:7" x14ac:dyDescent="0.45">
      <c r="B1" s="13"/>
      <c r="C1" s="14" t="s">
        <v>8</v>
      </c>
      <c r="D1" s="11"/>
      <c r="E1" s="22">
        <f>E3+E2</f>
        <v>229.70807685400919</v>
      </c>
    </row>
    <row r="2" spans="2:7" x14ac:dyDescent="0.45">
      <c r="B2" s="15" t="s">
        <v>10</v>
      </c>
      <c r="C2" s="10" t="s">
        <v>9</v>
      </c>
      <c r="D2" s="12">
        <f>Vorwärtskalkulation!B3</f>
        <v>0.03</v>
      </c>
      <c r="E2" s="20">
        <f>E3*D2/(100%-D2)</f>
        <v>6.8912423056202758</v>
      </c>
    </row>
    <row r="3" spans="2:7" x14ac:dyDescent="0.45">
      <c r="B3" s="16" t="s">
        <v>12</v>
      </c>
      <c r="C3" s="14" t="s">
        <v>11</v>
      </c>
      <c r="D3" s="11"/>
      <c r="E3" s="22">
        <f>E5+E4</f>
        <v>222.81683454838893</v>
      </c>
    </row>
    <row r="4" spans="2:7" x14ac:dyDescent="0.45">
      <c r="B4" s="15" t="s">
        <v>10</v>
      </c>
      <c r="C4" s="10" t="s">
        <v>13</v>
      </c>
      <c r="D4" s="12">
        <f>Vorwärtskalkulation!B4</f>
        <v>0.02</v>
      </c>
      <c r="E4" s="20">
        <f>E5*D4/(100%-D4)</f>
        <v>4.4563366909677784</v>
      </c>
    </row>
    <row r="5" spans="2:7" x14ac:dyDescent="0.45">
      <c r="B5" s="16" t="s">
        <v>12</v>
      </c>
      <c r="C5" s="14" t="s">
        <v>14</v>
      </c>
      <c r="D5" s="11"/>
      <c r="E5" s="22">
        <f>E7-E6</f>
        <v>218.36049785742114</v>
      </c>
    </row>
    <row r="6" spans="2:7" x14ac:dyDescent="0.45">
      <c r="B6" s="17" t="s">
        <v>15</v>
      </c>
      <c r="C6" s="10" t="s">
        <v>1</v>
      </c>
      <c r="D6" s="11"/>
      <c r="E6" s="20">
        <f>Vorwärtskalkulation!B2</f>
        <v>7.35</v>
      </c>
    </row>
    <row r="7" spans="2:7" x14ac:dyDescent="0.45">
      <c r="B7" s="16" t="s">
        <v>12</v>
      </c>
      <c r="C7" s="14" t="s">
        <v>16</v>
      </c>
      <c r="D7" s="11"/>
      <c r="E7" s="22">
        <f>E9-E8</f>
        <v>225.71049785742113</v>
      </c>
    </row>
    <row r="8" spans="2:7" x14ac:dyDescent="0.45">
      <c r="B8" s="17" t="s">
        <v>15</v>
      </c>
      <c r="C8" s="10" t="s">
        <v>17</v>
      </c>
      <c r="D8" s="12">
        <f>Vorwärtskalkulation!B8</f>
        <v>0.13250000000000001</v>
      </c>
      <c r="E8" s="20">
        <f>E9*D8/(100%+D8)</f>
        <v>29.906640966108295</v>
      </c>
    </row>
    <row r="9" spans="2:7" x14ac:dyDescent="0.45">
      <c r="B9" s="16" t="s">
        <v>12</v>
      </c>
      <c r="C9" s="14" t="s">
        <v>18</v>
      </c>
      <c r="D9" s="11"/>
      <c r="E9" s="22">
        <f>E11-E10</f>
        <v>255.61713882352942</v>
      </c>
    </row>
    <row r="10" spans="2:7" x14ac:dyDescent="0.45">
      <c r="B10" s="17" t="s">
        <v>15</v>
      </c>
      <c r="C10" s="10" t="s">
        <v>19</v>
      </c>
      <c r="D10" s="12">
        <f>Vorwärtskalkulation!B7</f>
        <v>0.25</v>
      </c>
      <c r="E10" s="20">
        <f>E11*D10/(100%+D10)</f>
        <v>63.904284705882354</v>
      </c>
    </row>
    <row r="11" spans="2:7" x14ac:dyDescent="0.45">
      <c r="B11" s="16" t="s">
        <v>12</v>
      </c>
      <c r="C11" s="14" t="s">
        <v>20</v>
      </c>
      <c r="D11" s="11"/>
      <c r="E11" s="22">
        <f>E14-E13-E12</f>
        <v>319.52142352941178</v>
      </c>
    </row>
    <row r="12" spans="2:7" x14ac:dyDescent="0.45">
      <c r="B12" s="17" t="s">
        <v>15</v>
      </c>
      <c r="C12" s="10" t="s">
        <v>6</v>
      </c>
      <c r="D12" s="12">
        <f>Vorwärtskalkulation!B5</f>
        <v>0.02</v>
      </c>
      <c r="E12" s="20">
        <f>E14*D12</f>
        <v>6.520845378151261</v>
      </c>
    </row>
    <row r="13" spans="2:7" x14ac:dyDescent="0.45">
      <c r="B13" s="17" t="s">
        <v>15</v>
      </c>
      <c r="C13" s="10" t="s">
        <v>21</v>
      </c>
      <c r="D13" s="12">
        <f>Vorwärtskalkulation!B10</f>
        <v>0</v>
      </c>
      <c r="E13" s="20">
        <f>E14*D13</f>
        <v>0</v>
      </c>
    </row>
    <row r="14" spans="2:7" x14ac:dyDescent="0.45">
      <c r="B14" s="16" t="s">
        <v>12</v>
      </c>
      <c r="C14" s="14" t="s">
        <v>22</v>
      </c>
      <c r="D14" s="11"/>
      <c r="E14" s="22">
        <f>E16-E15</f>
        <v>326.04226890756303</v>
      </c>
    </row>
    <row r="15" spans="2:7" x14ac:dyDescent="0.45">
      <c r="B15" s="17" t="s">
        <v>15</v>
      </c>
      <c r="C15" s="10" t="s">
        <v>3</v>
      </c>
      <c r="D15" s="12">
        <f>Vorwärtskalkulation!B6</f>
        <v>0.03</v>
      </c>
      <c r="E15" s="20">
        <f>E16*D15</f>
        <v>10.083781512605041</v>
      </c>
    </row>
    <row r="16" spans="2:7" x14ac:dyDescent="0.45">
      <c r="B16" s="18" t="s">
        <v>12</v>
      </c>
      <c r="C16" s="14" t="s">
        <v>23</v>
      </c>
      <c r="D16" s="11"/>
      <c r="E16" s="22">
        <f>E18-E17</f>
        <v>336.12605042016804</v>
      </c>
      <c r="G16" t="s">
        <v>25</v>
      </c>
    </row>
    <row r="17" spans="2:5" x14ac:dyDescent="0.45">
      <c r="B17" s="17" t="s">
        <v>15</v>
      </c>
      <c r="C17" s="10" t="s">
        <v>7</v>
      </c>
      <c r="D17" s="12">
        <f>Vorwärtskalkulation!B9</f>
        <v>0.19</v>
      </c>
      <c r="E17" s="20">
        <f>E18*D17/(100%+D17)</f>
        <v>63.863949579831946</v>
      </c>
    </row>
    <row r="18" spans="2:5" x14ac:dyDescent="0.45">
      <c r="B18" s="18" t="s">
        <v>12</v>
      </c>
      <c r="C18" s="19" t="s">
        <v>24</v>
      </c>
      <c r="D18" s="11"/>
      <c r="E18" s="22">
        <v>399.99</v>
      </c>
    </row>
  </sheetData>
  <pageMargins left="0.7" right="0.7" top="0.78740157499999996" bottom="0.78740157499999996" header="0.3" footer="0.3"/>
  <ignoredErrors>
    <ignoredError sqref="E14:E15 E6 E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C63A-741F-49E1-AC80-15DCBB5A265A}">
  <dimension ref="B1:F18"/>
  <sheetViews>
    <sheetView workbookViewId="0">
      <selection activeCell="E17" sqref="E17"/>
    </sheetView>
  </sheetViews>
  <sheetFormatPr defaultColWidth="10.6640625" defaultRowHeight="14.25" x14ac:dyDescent="0.45"/>
  <cols>
    <col min="2" max="2" width="3.73046875" customWidth="1"/>
    <col min="3" max="3" width="20.73046875" customWidth="1"/>
    <col min="4" max="6" width="10.73046875" customWidth="1"/>
  </cols>
  <sheetData>
    <row r="1" spans="2:6" x14ac:dyDescent="0.45">
      <c r="B1" s="13"/>
      <c r="C1" s="14" t="s">
        <v>8</v>
      </c>
      <c r="D1" s="11"/>
      <c r="E1" s="22">
        <f>Vorwärtskalkulation!B1</f>
        <v>262.14999999999998</v>
      </c>
      <c r="F1" s="10"/>
    </row>
    <row r="2" spans="2:6" x14ac:dyDescent="0.45">
      <c r="B2" s="15" t="s">
        <v>10</v>
      </c>
      <c r="C2" s="10" t="s">
        <v>9</v>
      </c>
      <c r="D2" s="12">
        <f>Vorwärtskalkulation!B3</f>
        <v>0.03</v>
      </c>
      <c r="E2" s="20">
        <f>E1*D2</f>
        <v>7.8644999999999987</v>
      </c>
      <c r="F2" s="10"/>
    </row>
    <row r="3" spans="2:6" x14ac:dyDescent="0.45">
      <c r="B3" s="16" t="s">
        <v>12</v>
      </c>
      <c r="C3" s="14" t="s">
        <v>11</v>
      </c>
      <c r="D3" s="11"/>
      <c r="E3" s="22">
        <f>E1-E2</f>
        <v>254.28549999999998</v>
      </c>
      <c r="F3" s="10"/>
    </row>
    <row r="4" spans="2:6" x14ac:dyDescent="0.45">
      <c r="B4" s="15" t="s">
        <v>10</v>
      </c>
      <c r="C4" s="10" t="s">
        <v>13</v>
      </c>
      <c r="D4" s="12">
        <f>Vorwärtskalkulation!B4</f>
        <v>0.02</v>
      </c>
      <c r="E4" s="20">
        <f>E3*D4</f>
        <v>5.0857099999999997</v>
      </c>
      <c r="F4" s="10"/>
    </row>
    <row r="5" spans="2:6" x14ac:dyDescent="0.45">
      <c r="B5" s="16" t="s">
        <v>12</v>
      </c>
      <c r="C5" s="14" t="s">
        <v>14</v>
      </c>
      <c r="D5" s="11"/>
      <c r="E5" s="22">
        <f>E3-E4</f>
        <v>249.19978999999998</v>
      </c>
      <c r="F5" s="10"/>
    </row>
    <row r="6" spans="2:6" x14ac:dyDescent="0.45">
      <c r="B6" s="17" t="s">
        <v>15</v>
      </c>
      <c r="C6" s="10" t="s">
        <v>1</v>
      </c>
      <c r="D6" s="11"/>
      <c r="E6" s="20">
        <f>Vorwärtskalkulation!B2</f>
        <v>7.35</v>
      </c>
      <c r="F6" s="10"/>
    </row>
    <row r="7" spans="2:6" x14ac:dyDescent="0.45">
      <c r="B7" s="16" t="s">
        <v>12</v>
      </c>
      <c r="C7" s="14" t="s">
        <v>16</v>
      </c>
      <c r="D7" s="11"/>
      <c r="E7" s="22">
        <f>E5+E6</f>
        <v>256.54978999999997</v>
      </c>
      <c r="F7" s="10"/>
    </row>
    <row r="8" spans="2:6" x14ac:dyDescent="0.45">
      <c r="B8" s="17" t="s">
        <v>15</v>
      </c>
      <c r="C8" s="10" t="s">
        <v>17</v>
      </c>
      <c r="D8" s="12">
        <f>Vorwärtskalkulation!B8</f>
        <v>0.13250000000000001</v>
      </c>
      <c r="E8" s="20">
        <f>E7*D8</f>
        <v>33.992847175000001</v>
      </c>
      <c r="F8" s="10"/>
    </row>
    <row r="9" spans="2:6" x14ac:dyDescent="0.45">
      <c r="B9" s="16" t="s">
        <v>12</v>
      </c>
      <c r="C9" s="14" t="s">
        <v>18</v>
      </c>
      <c r="D9" s="11"/>
      <c r="E9" s="22">
        <f>E7+E8</f>
        <v>290.54263717499998</v>
      </c>
      <c r="F9" s="10"/>
    </row>
    <row r="10" spans="2:6" x14ac:dyDescent="0.45">
      <c r="B10" s="17"/>
      <c r="C10" s="10" t="s">
        <v>19</v>
      </c>
      <c r="D10" s="12"/>
      <c r="E10" s="20"/>
      <c r="F10" s="10"/>
    </row>
    <row r="11" spans="2:6" x14ac:dyDescent="0.45">
      <c r="B11" s="16" t="s">
        <v>12</v>
      </c>
      <c r="C11" s="14" t="s">
        <v>20</v>
      </c>
      <c r="D11" s="11"/>
      <c r="E11" s="22"/>
      <c r="F11" s="10"/>
    </row>
    <row r="12" spans="2:6" x14ac:dyDescent="0.45">
      <c r="B12" s="17" t="s">
        <v>15</v>
      </c>
      <c r="C12" s="10" t="s">
        <v>6</v>
      </c>
      <c r="D12" s="12">
        <f>Vorwärtskalkulation!B5</f>
        <v>0.02</v>
      </c>
      <c r="E12" s="20"/>
      <c r="F12" s="10"/>
    </row>
    <row r="13" spans="2:6" x14ac:dyDescent="0.45">
      <c r="B13" s="17" t="s">
        <v>15</v>
      </c>
      <c r="C13" s="10" t="s">
        <v>21</v>
      </c>
      <c r="D13" s="12">
        <f>Vorwärtskalkulation!B10</f>
        <v>0</v>
      </c>
      <c r="E13" s="20"/>
      <c r="F13" s="10"/>
    </row>
    <row r="14" spans="2:6" x14ac:dyDescent="0.45">
      <c r="B14" s="16" t="s">
        <v>12</v>
      </c>
      <c r="C14" s="14" t="s">
        <v>22</v>
      </c>
      <c r="D14" s="11"/>
      <c r="E14" s="22"/>
      <c r="F14" s="10"/>
    </row>
    <row r="15" spans="2:6" x14ac:dyDescent="0.45">
      <c r="B15" s="17" t="s">
        <v>15</v>
      </c>
      <c r="C15" s="10" t="s">
        <v>3</v>
      </c>
      <c r="D15" s="12">
        <f>Vorwärtskalkulation!B6</f>
        <v>0.03</v>
      </c>
      <c r="E15" s="20"/>
      <c r="F15" s="10"/>
    </row>
    <row r="16" spans="2:6" x14ac:dyDescent="0.45">
      <c r="B16" s="18" t="s">
        <v>12</v>
      </c>
      <c r="C16" s="14" t="s">
        <v>23</v>
      </c>
      <c r="D16" s="11"/>
      <c r="E16" s="22">
        <f>E18-E17</f>
        <v>336.12605042016804</v>
      </c>
      <c r="F16" s="10"/>
    </row>
    <row r="17" spans="2:6" x14ac:dyDescent="0.45">
      <c r="B17" s="17" t="s">
        <v>15</v>
      </c>
      <c r="C17" s="10" t="s">
        <v>7</v>
      </c>
      <c r="D17" s="12">
        <f>Vorwärtskalkulation!B9</f>
        <v>0.19</v>
      </c>
      <c r="E17" s="20">
        <f>E18*D17/(100%+D17)</f>
        <v>63.863949579831946</v>
      </c>
      <c r="F17" s="10"/>
    </row>
    <row r="18" spans="2:6" x14ac:dyDescent="0.45">
      <c r="B18" s="18" t="s">
        <v>12</v>
      </c>
      <c r="C18" s="19" t="s">
        <v>24</v>
      </c>
      <c r="D18" s="11"/>
      <c r="E18" s="22">
        <v>399.99</v>
      </c>
      <c r="F18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Vorwärtskalkulation</vt:lpstr>
      <vt:lpstr>Rückwärtskalkulation</vt:lpstr>
      <vt:lpstr>Differnzialkalkulation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Böhme, Karl Oskar</dc:creator>
  <cp:lastModifiedBy>Karl Oskar</cp:lastModifiedBy>
  <dcterms:created xsi:type="dcterms:W3CDTF">2024-09-06T07:27:12Z</dcterms:created>
  <dcterms:modified xsi:type="dcterms:W3CDTF">2024-09-18T08:35:29Z</dcterms:modified>
</cp:coreProperties>
</file>