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kar\Documents\School Obsidian\WR\"/>
    </mc:Choice>
  </mc:AlternateContent>
  <xr:revisionPtr revIDLastSave="0" documentId="13_ncr:1_{39CBCF30-9BA2-43F2-B98A-BF117CAC3C1A}" xr6:coauthVersionLast="47" xr6:coauthVersionMax="47" xr10:uidLastSave="{00000000-0000-0000-0000-000000000000}"/>
  <bookViews>
    <workbookView xWindow="23" yWindow="105" windowWidth="21555" windowHeight="13553" tabRatio="525" activeTab="1" xr2:uid="{F137B7F2-0504-42A8-9C39-3EDC2D9F3D11}"/>
  </bookViews>
  <sheets>
    <sheet name="Fall 3" sheetId="1" r:id="rId1"/>
    <sheet name="Fall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5" i="2" s="1"/>
  <c r="E8" i="2"/>
  <c r="E13" i="2" s="1"/>
  <c r="I9" i="2"/>
  <c r="I16" i="2" s="1"/>
  <c r="I12" i="2"/>
  <c r="E12" i="2"/>
  <c r="I15" i="1"/>
  <c r="E15" i="1"/>
  <c r="I6" i="2"/>
  <c r="I8" i="2" s="1"/>
  <c r="I13" i="2" s="1"/>
  <c r="E6" i="2"/>
  <c r="I12" i="1"/>
  <c r="E12" i="1"/>
  <c r="I9" i="1"/>
  <c r="I10" i="1"/>
  <c r="I11" i="1"/>
  <c r="I8" i="1"/>
  <c r="E9" i="1"/>
  <c r="E10" i="1"/>
  <c r="E11" i="1"/>
  <c r="E8" i="1"/>
  <c r="I7" i="1"/>
  <c r="E7" i="1"/>
  <c r="E16" i="2" l="1"/>
  <c r="E14" i="2"/>
  <c r="E17" i="2" s="1"/>
  <c r="E20" i="2" s="1"/>
  <c r="I15" i="2"/>
  <c r="I14" i="2"/>
  <c r="I17" i="2" l="1"/>
  <c r="I20" i="2" s="1"/>
</calcChain>
</file>

<file path=xl/sharedStrings.xml><?xml version="1.0" encoding="utf-8"?>
<sst xmlns="http://schemas.openxmlformats.org/spreadsheetml/2006/main" count="33" uniqueCount="19">
  <si>
    <t>Bayern</t>
  </si>
  <si>
    <t>West (€)</t>
  </si>
  <si>
    <t>Bruttogehalt</t>
  </si>
  <si>
    <t>+ vL-AG</t>
  </si>
  <si>
    <t>st+sv Gehalt</t>
  </si>
  <si>
    <t>Lohnsteuer</t>
  </si>
  <si>
    <t>Kirchensteuer</t>
  </si>
  <si>
    <t>KV</t>
  </si>
  <si>
    <t>RV</t>
  </si>
  <si>
    <t>AV</t>
  </si>
  <si>
    <t>PV</t>
  </si>
  <si>
    <t>Sachsen</t>
  </si>
  <si>
    <t>Ost (€)</t>
  </si>
  <si>
    <t>Nettogehalt</t>
  </si>
  <si>
    <t>vS</t>
  </si>
  <si>
    <t>Überweisungs- betrag</t>
  </si>
  <si>
    <t>Beitragsbemessungs- grenze KV, PfIV</t>
  </si>
  <si>
    <t>Beitragsbemessungs- grenze RV, AV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</si>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</sst>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44" fontId="1" fillId="0" borderId="0" xfId="1" applyFont="1" applyAlignment="1">
      <alignment vertical="center" wrapText="1"/>
    </xf>
    <xf numFmtId="44" fontId="1" fillId="0" borderId="0" xfId="0" applyNumberFormat="1" applyFont="1" applyAlignment="1">
      <alignment vertical="center" wrapText="1"/>
    </xf>
    <xf numFmtId="44" fontId="0" fillId="0" borderId="0" xfId="0" applyNumberFormat="1"/>
    <xf numFmtId="44" fontId="0" fillId="0" borderId="0" xfId="1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AEA8-0EA0-4F9A-B6F8-B7FB8EE2C119}">
  <dimension ref="A1:I15"/>
  <sheetViews>
    <sheetView workbookViewId="0">
      <selection activeCell="B33" sqref="B33"/>
    </sheetView>
  </sheetViews>
  <sheetFormatPr defaultRowHeight="14.25" x14ac:dyDescent="0.45"/>
  <cols>
    <col min="1" max="1" width="13.19921875" customWidth="1"/>
    <col min="5" max="5" width="10.3984375" bestFit="1" customWidth="1"/>
    <col min="6" max="6" width="2.86328125" customWidth="1"/>
    <col min="7" max="7" width="2.46484375" customWidth="1"/>
    <col min="9" max="9" width="10.3984375" bestFit="1" customWidth="1"/>
  </cols>
  <sheetData>
    <row r="1" spans="1:9" x14ac:dyDescent="0.45">
      <c r="A1" s="1"/>
      <c r="B1" s="1"/>
      <c r="C1" s="1"/>
      <c r="D1" s="1" t="s">
        <v>0</v>
      </c>
      <c r="E1" s="1" t="s">
        <v>1</v>
      </c>
      <c r="F1" s="1"/>
      <c r="G1" s="1"/>
      <c r="H1" s="1" t="s">
        <v>11</v>
      </c>
      <c r="I1" s="1" t="s">
        <v>12</v>
      </c>
    </row>
    <row r="2" spans="1:9" x14ac:dyDescent="0.45">
      <c r="A2" s="1" t="s">
        <v>2</v>
      </c>
      <c r="B2" s="1"/>
      <c r="C2" s="1"/>
      <c r="D2" s="1"/>
      <c r="E2" s="3">
        <v>5500</v>
      </c>
      <c r="F2" s="3"/>
      <c r="G2" s="3"/>
      <c r="H2" s="3"/>
      <c r="I2" s="3">
        <v>5500</v>
      </c>
    </row>
    <row r="3" spans="1:9" x14ac:dyDescent="0.45">
      <c r="A3" s="1" t="s">
        <v>3</v>
      </c>
      <c r="B3" s="1"/>
      <c r="C3" s="1"/>
      <c r="D3" s="1"/>
      <c r="E3" s="3">
        <v>20</v>
      </c>
      <c r="F3" s="3"/>
      <c r="G3" s="3"/>
      <c r="H3" s="3"/>
      <c r="I3" s="3">
        <v>20</v>
      </c>
    </row>
    <row r="4" spans="1:9" x14ac:dyDescent="0.45">
      <c r="A4" s="1" t="s">
        <v>4</v>
      </c>
      <c r="B4" s="1"/>
      <c r="C4" s="1"/>
      <c r="D4" s="1"/>
      <c r="E4" s="3">
        <v>5520</v>
      </c>
      <c r="F4" s="1"/>
      <c r="G4" s="1"/>
      <c r="H4" s="1"/>
      <c r="I4" s="3">
        <v>5520</v>
      </c>
    </row>
    <row r="5" spans="1:9" x14ac:dyDescent="0.45">
      <c r="A5" s="1"/>
      <c r="B5" s="1"/>
      <c r="C5" s="1"/>
      <c r="D5" s="1"/>
      <c r="E5" s="1"/>
      <c r="F5" s="1"/>
      <c r="G5" s="1"/>
      <c r="H5" s="1"/>
      <c r="I5" s="1"/>
    </row>
    <row r="6" spans="1:9" x14ac:dyDescent="0.45">
      <c r="A6" s="1" t="s">
        <v>5</v>
      </c>
      <c r="B6" s="1"/>
      <c r="C6" s="1"/>
      <c r="D6" s="1"/>
      <c r="E6" s="3">
        <v>1583.33</v>
      </c>
      <c r="F6" s="1"/>
      <c r="G6" s="1"/>
      <c r="H6" s="1"/>
      <c r="I6" s="3">
        <v>1583.33</v>
      </c>
    </row>
    <row r="7" spans="1:9" x14ac:dyDescent="0.45">
      <c r="A7" s="1" t="s">
        <v>6</v>
      </c>
      <c r="B7" s="1"/>
      <c r="C7" s="1"/>
      <c r="D7" s="2">
        <v>0.08</v>
      </c>
      <c r="E7" s="4">
        <f>E6*D7</f>
        <v>126.6664</v>
      </c>
      <c r="F7" s="1"/>
      <c r="G7" s="1"/>
      <c r="H7" s="2">
        <v>0.09</v>
      </c>
      <c r="I7" s="3">
        <f>I6*H7</f>
        <v>142.49969999999999</v>
      </c>
    </row>
    <row r="8" spans="1:9" x14ac:dyDescent="0.45">
      <c r="A8" s="1" t="s">
        <v>7</v>
      </c>
      <c r="B8" s="2">
        <v>0.14599999999999999</v>
      </c>
      <c r="C8" s="1"/>
      <c r="D8" s="2">
        <v>7.2999999999999995E-2</v>
      </c>
      <c r="E8" s="3">
        <f>$E$4*D8</f>
        <v>402.96</v>
      </c>
      <c r="F8" s="1"/>
      <c r="G8" s="1"/>
      <c r="H8" s="2">
        <v>7.2999999999999995E-2</v>
      </c>
      <c r="I8" s="3">
        <f>$I$4*H8</f>
        <v>402.96</v>
      </c>
    </row>
    <row r="9" spans="1:9" x14ac:dyDescent="0.45">
      <c r="A9" s="1" t="s">
        <v>8</v>
      </c>
      <c r="B9" s="2">
        <v>0.186</v>
      </c>
      <c r="C9" s="1"/>
      <c r="D9" s="2">
        <v>9.2999999999999999E-2</v>
      </c>
      <c r="E9" s="3">
        <f t="shared" ref="E9:E11" si="0">$E$4*D9</f>
        <v>513.36</v>
      </c>
      <c r="F9" s="1"/>
      <c r="G9" s="1"/>
      <c r="H9" s="2">
        <v>9.2999999999999999E-2</v>
      </c>
      <c r="I9" s="3">
        <f t="shared" ref="I9:I11" si="1">$I$4*H9</f>
        <v>513.36</v>
      </c>
    </row>
    <row r="10" spans="1:9" x14ac:dyDescent="0.45">
      <c r="A10" s="1" t="s">
        <v>9</v>
      </c>
      <c r="B10" s="2">
        <v>2.5999999999999999E-2</v>
      </c>
      <c r="C10" s="1"/>
      <c r="D10" s="2">
        <v>1.2999999999999999E-2</v>
      </c>
      <c r="E10" s="3">
        <f t="shared" si="0"/>
        <v>71.759999999999991</v>
      </c>
      <c r="F10" s="1"/>
      <c r="G10" s="1"/>
      <c r="H10" s="2">
        <v>1.2999999999999999E-2</v>
      </c>
      <c r="I10" s="3">
        <f t="shared" si="1"/>
        <v>71.759999999999991</v>
      </c>
    </row>
    <row r="11" spans="1:9" x14ac:dyDescent="0.45">
      <c r="A11" s="1" t="s">
        <v>10</v>
      </c>
      <c r="B11" s="2">
        <v>3.4000000000000002E-2</v>
      </c>
      <c r="C11" s="1"/>
      <c r="D11" s="2">
        <v>1.7000000000000001E-2</v>
      </c>
      <c r="E11" s="3">
        <f t="shared" si="0"/>
        <v>93.84</v>
      </c>
      <c r="F11" s="1"/>
      <c r="G11" s="1"/>
      <c r="H11" s="2">
        <v>2.1999999999999999E-2</v>
      </c>
      <c r="I11" s="3">
        <f t="shared" si="1"/>
        <v>121.44</v>
      </c>
    </row>
    <row r="12" spans="1:9" x14ac:dyDescent="0.45">
      <c r="A12" s="1" t="s">
        <v>13</v>
      </c>
      <c r="E12" s="5">
        <f>SUM(E6:E11)</f>
        <v>2791.9164000000001</v>
      </c>
      <c r="I12" s="5">
        <f>SUM(I6:I11)</f>
        <v>2835.3497000000002</v>
      </c>
    </row>
    <row r="14" spans="1:9" x14ac:dyDescent="0.45">
      <c r="A14" t="s">
        <v>14</v>
      </c>
      <c r="E14" s="6">
        <v>40</v>
      </c>
      <c r="I14" s="6">
        <v>40</v>
      </c>
    </row>
    <row r="15" spans="1:9" ht="25.5" x14ac:dyDescent="0.45">
      <c r="A15" s="1" t="s">
        <v>15</v>
      </c>
      <c r="E15" s="5">
        <f>E12-E14</f>
        <v>2751.9164000000001</v>
      </c>
      <c r="I15" s="5">
        <f>I12-I14</f>
        <v>2795.3497000000002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DA6-A660-497E-A9EF-0F5B26C0F1BF}">
  <dimension ref="A3:M23"/>
  <sheetViews>
    <sheetView tabSelected="1" workbookViewId="0">
      <selection activeCell="M17" sqref="M17"/>
    </sheetView>
  </sheetViews>
  <sheetFormatPr defaultRowHeight="14.25" x14ac:dyDescent="0.45"/>
  <cols>
    <col min="1" max="1" width="29.33203125" customWidth="1"/>
    <col min="2" max="2" width="10.33203125" bestFit="1" customWidth="1"/>
    <col min="3" max="3" width="1.46484375" customWidth="1"/>
    <col min="4" max="4" width="8.06640625" customWidth="1"/>
    <col min="5" max="5" width="15.9296875" customWidth="1"/>
    <col min="6" max="6" width="2.46484375" customWidth="1"/>
    <col min="7" max="7" width="2.33203125" customWidth="1"/>
    <col min="8" max="8" width="11.3984375" customWidth="1"/>
    <col min="9" max="9" width="12.86328125" customWidth="1"/>
  </cols>
  <sheetData>
    <row r="3" spans="1:10" x14ac:dyDescent="0.45">
      <c r="E3" t="s">
        <v>1</v>
      </c>
      <c r="I3" t="s">
        <v>12</v>
      </c>
    </row>
    <row r="4" spans="1:10" x14ac:dyDescent="0.45">
      <c r="A4" s="1" t="s">
        <v>2</v>
      </c>
      <c r="E4" s="6">
        <v>8500</v>
      </c>
      <c r="I4" s="6">
        <v>8500</v>
      </c>
    </row>
    <row r="5" spans="1:10" x14ac:dyDescent="0.45">
      <c r="A5" s="1" t="s">
        <v>3</v>
      </c>
      <c r="E5" s="6">
        <v>20</v>
      </c>
      <c r="I5" s="6">
        <v>20</v>
      </c>
    </row>
    <row r="6" spans="1:10" x14ac:dyDescent="0.45">
      <c r="A6" s="1" t="s">
        <v>4</v>
      </c>
      <c r="E6" s="6">
        <f>E4+E5</f>
        <v>8520</v>
      </c>
      <c r="I6" s="6">
        <f>I4+I5</f>
        <v>8520</v>
      </c>
    </row>
    <row r="7" spans="1:10" x14ac:dyDescent="0.45">
      <c r="A7" s="1"/>
      <c r="E7" s="6"/>
      <c r="I7" s="6"/>
    </row>
    <row r="8" spans="1:10" x14ac:dyDescent="0.45">
      <c r="A8" s="1"/>
      <c r="E8" s="6">
        <f>IF(E4&gt;E22,E22,E4)</f>
        <v>5175</v>
      </c>
      <c r="I8" s="6">
        <f>IF(I6&gt;I22,I22,I6)</f>
        <v>5175</v>
      </c>
    </row>
    <row r="9" spans="1:10" x14ac:dyDescent="0.45">
      <c r="A9" s="1"/>
      <c r="E9" s="6">
        <f>IF(E4&gt;E23,E23,E4)</f>
        <v>7550</v>
      </c>
      <c r="I9" s="6">
        <f>IF(I4&gt;I23,I23,I4)</f>
        <v>7450</v>
      </c>
    </row>
    <row r="11" spans="1:10" x14ac:dyDescent="0.45">
      <c r="A11" s="1" t="s">
        <v>5</v>
      </c>
      <c r="E11" s="6">
        <v>2200</v>
      </c>
      <c r="I11" s="6">
        <v>2200</v>
      </c>
    </row>
    <row r="12" spans="1:10" x14ac:dyDescent="0.45">
      <c r="A12" s="1" t="s">
        <v>6</v>
      </c>
      <c r="B12" s="7"/>
      <c r="D12" s="7">
        <v>0.08</v>
      </c>
      <c r="E12" s="6">
        <f>$E$11*D12</f>
        <v>176</v>
      </c>
      <c r="H12" s="2">
        <v>0.09</v>
      </c>
      <c r="I12" s="6">
        <f>I$11*H12</f>
        <v>198</v>
      </c>
    </row>
    <row r="13" spans="1:10" x14ac:dyDescent="0.45">
      <c r="A13" s="1" t="s">
        <v>7</v>
      </c>
      <c r="B13" s="7">
        <v>0.14599999999999999</v>
      </c>
      <c r="D13" s="7">
        <v>7.2999999999999995E-2</v>
      </c>
      <c r="E13" s="6">
        <f>$E$8*D13</f>
        <v>377.77499999999998</v>
      </c>
      <c r="H13" s="2">
        <v>7.2999999999999995E-2</v>
      </c>
      <c r="I13" s="6">
        <f>$I$8*H13</f>
        <v>377.77499999999998</v>
      </c>
    </row>
    <row r="14" spans="1:10" x14ac:dyDescent="0.45">
      <c r="A14" s="1" t="s">
        <v>8</v>
      </c>
      <c r="B14" s="7">
        <v>0.186</v>
      </c>
      <c r="D14" s="7">
        <v>9.2999999999999999E-2</v>
      </c>
      <c r="E14" s="6">
        <f>$E$9*D14</f>
        <v>702.15</v>
      </c>
      <c r="H14" s="2">
        <v>9.2999999999999999E-2</v>
      </c>
      <c r="I14" s="6">
        <f>$I$9*H14</f>
        <v>692.85</v>
      </c>
      <c r="J14" s="6"/>
    </row>
    <row r="15" spans="1:10" x14ac:dyDescent="0.45">
      <c r="A15" s="1" t="s">
        <v>9</v>
      </c>
      <c r="B15" s="7">
        <v>2.5999999999999999E-2</v>
      </c>
      <c r="D15" s="7">
        <v>1.2999999999999999E-2</v>
      </c>
      <c r="E15" s="6">
        <f>$E$9*D15</f>
        <v>98.149999999999991</v>
      </c>
      <c r="F15" s="6"/>
      <c r="H15" s="2">
        <v>1.2999999999999999E-2</v>
      </c>
      <c r="I15" s="6">
        <f>$I$9*H15</f>
        <v>96.85</v>
      </c>
      <c r="J15" s="6"/>
    </row>
    <row r="16" spans="1:10" x14ac:dyDescent="0.45">
      <c r="A16" s="1" t="s">
        <v>10</v>
      </c>
      <c r="B16" s="7">
        <v>3.4000000000000002E-2</v>
      </c>
      <c r="D16" s="7">
        <v>1.7000000000000001E-2</v>
      </c>
      <c r="E16" s="6">
        <f>$E$8*D16</f>
        <v>87.975000000000009</v>
      </c>
      <c r="F16" s="6"/>
      <c r="H16" s="2">
        <v>2.1999999999999999E-2</v>
      </c>
      <c r="I16" s="6">
        <f>$I$9*H16</f>
        <v>163.89999999999998</v>
      </c>
      <c r="J16" s="6"/>
    </row>
    <row r="17" spans="1:13" x14ac:dyDescent="0.45">
      <c r="A17" s="1" t="s">
        <v>13</v>
      </c>
      <c r="B17" s="7"/>
      <c r="E17" s="5">
        <f>E6-SUM('Fall 4'!E11:E16)</f>
        <v>4877.95</v>
      </c>
      <c r="F17" s="6"/>
      <c r="I17" s="5">
        <f>I6-SUM(I11:I16)</f>
        <v>4790.625</v>
      </c>
      <c r="M17" t="s">
        <v>18</v>
      </c>
    </row>
    <row r="18" spans="1:13" x14ac:dyDescent="0.45">
      <c r="C18" s="6"/>
      <c r="G18" s="6"/>
    </row>
    <row r="19" spans="1:13" ht="14.35" customHeight="1" x14ac:dyDescent="0.45">
      <c r="A19" t="s">
        <v>14</v>
      </c>
      <c r="C19" s="6"/>
      <c r="E19" s="6">
        <v>40</v>
      </c>
      <c r="G19" s="6"/>
      <c r="I19" s="6">
        <v>40</v>
      </c>
    </row>
    <row r="20" spans="1:13" x14ac:dyDescent="0.45">
      <c r="A20" s="1" t="s">
        <v>15</v>
      </c>
      <c r="C20" s="6"/>
      <c r="E20" s="6">
        <f>E17-E19</f>
        <v>4837.95</v>
      </c>
      <c r="G20" s="6"/>
      <c r="I20" s="6">
        <f>I17-I19</f>
        <v>4750.625</v>
      </c>
    </row>
    <row r="22" spans="1:13" x14ac:dyDescent="0.45">
      <c r="A22" t="s">
        <v>16</v>
      </c>
      <c r="E22" s="6">
        <v>5175</v>
      </c>
      <c r="I22" s="6">
        <v>5175</v>
      </c>
    </row>
    <row r="23" spans="1:13" x14ac:dyDescent="0.45">
      <c r="A23" t="s">
        <v>17</v>
      </c>
      <c r="E23" s="6">
        <v>7550</v>
      </c>
      <c r="I23" s="6">
        <v>7450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3</vt:lpstr>
      <vt:lpstr>Fall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Oskar</dc:creator>
  <cp:lastModifiedBy>Karl Oskar</cp:lastModifiedBy>
  <dcterms:created xsi:type="dcterms:W3CDTF">2024-11-25T11:11:15Z</dcterms:created>
  <dcterms:modified xsi:type="dcterms:W3CDTF">2024-12-02T11:11:23Z</dcterms:modified>
</cp:coreProperties>
</file>