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5173086\Documents\paper\paper\interactive slicing journal\"/>
    </mc:Choice>
  </mc:AlternateContent>
  <bookViews>
    <workbookView xWindow="2190" yWindow="0" windowWidth="28800" windowHeight="14160" activeTab="2"/>
  </bookViews>
  <sheets>
    <sheet name="Sheet1" sheetId="1" r:id="rId1"/>
    <sheet name="Sheet2" sheetId="2" r:id="rId2"/>
    <sheet name="Sheet3" sheetId="3" r:id="rId3"/>
    <sheet name="Sheet5" sheetId="5" r:id="rId4"/>
    <sheet name="Sheet3 (2)" sheetId="4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5" l="1"/>
  <c r="D11" i="5"/>
  <c r="E11" i="5"/>
  <c r="F11" i="5"/>
  <c r="G11" i="5"/>
  <c r="H11" i="5"/>
  <c r="I11" i="5"/>
  <c r="J11" i="5"/>
  <c r="J39" i="5" s="1"/>
  <c r="K11" i="5"/>
  <c r="L11" i="5"/>
  <c r="M11" i="5"/>
  <c r="C12" i="5"/>
  <c r="D12" i="5"/>
  <c r="E12" i="5"/>
  <c r="F12" i="5"/>
  <c r="G12" i="5"/>
  <c r="H12" i="5"/>
  <c r="I12" i="5"/>
  <c r="J12" i="5"/>
  <c r="K12" i="5"/>
  <c r="L12" i="5"/>
  <c r="M12" i="5"/>
  <c r="C13" i="5"/>
  <c r="D13" i="5"/>
  <c r="E13" i="5"/>
  <c r="F13" i="5"/>
  <c r="G13" i="5"/>
  <c r="H13" i="5"/>
  <c r="H41" i="5" s="1"/>
  <c r="I13" i="5"/>
  <c r="J13" i="5"/>
  <c r="K13" i="5"/>
  <c r="L13" i="5"/>
  <c r="M13" i="5"/>
  <c r="C14" i="5"/>
  <c r="D14" i="5"/>
  <c r="E14" i="5"/>
  <c r="E42" i="5" s="1"/>
  <c r="F14" i="5"/>
  <c r="G14" i="5"/>
  <c r="H14" i="5"/>
  <c r="I14" i="5"/>
  <c r="J14" i="5"/>
  <c r="K14" i="5"/>
  <c r="L14" i="5"/>
  <c r="M14" i="5"/>
  <c r="M42" i="5" s="1"/>
  <c r="C15" i="5"/>
  <c r="D15" i="5"/>
  <c r="E15" i="5"/>
  <c r="F15" i="5"/>
  <c r="G15" i="5"/>
  <c r="H15" i="5"/>
  <c r="I15" i="5"/>
  <c r="J15" i="5"/>
  <c r="J43" i="5" s="1"/>
  <c r="K15" i="5"/>
  <c r="L15" i="5"/>
  <c r="M15" i="5"/>
  <c r="C16" i="5"/>
  <c r="D16" i="5"/>
  <c r="E16" i="5"/>
  <c r="F16" i="5"/>
  <c r="G16" i="5"/>
  <c r="H16" i="5"/>
  <c r="I16" i="5"/>
  <c r="J16" i="5"/>
  <c r="K16" i="5"/>
  <c r="K49" i="5" s="1"/>
  <c r="L16" i="5"/>
  <c r="M16" i="5"/>
  <c r="C17" i="5"/>
  <c r="D17" i="5"/>
  <c r="E17" i="5"/>
  <c r="F17" i="5"/>
  <c r="G17" i="5"/>
  <c r="H17" i="5"/>
  <c r="H50" i="5" s="1"/>
  <c r="I17" i="5"/>
  <c r="J17" i="5"/>
  <c r="K17" i="5"/>
  <c r="L17" i="5"/>
  <c r="L50" i="5" s="1"/>
  <c r="M17" i="5"/>
  <c r="C18" i="5"/>
  <c r="D18" i="5"/>
  <c r="E18" i="5"/>
  <c r="E51" i="5" s="1"/>
  <c r="F18" i="5"/>
  <c r="G18" i="5"/>
  <c r="H18" i="5"/>
  <c r="I18" i="5"/>
  <c r="I51" i="5" s="1"/>
  <c r="J18" i="5"/>
  <c r="K18" i="5"/>
  <c r="L18" i="5"/>
  <c r="M18" i="5"/>
  <c r="C19" i="5"/>
  <c r="D19" i="5"/>
  <c r="E19" i="5"/>
  <c r="F19" i="5"/>
  <c r="G19" i="5"/>
  <c r="H19" i="5"/>
  <c r="I19" i="5"/>
  <c r="J19" i="5"/>
  <c r="J52" i="5" s="1"/>
  <c r="K19" i="5"/>
  <c r="L19" i="5"/>
  <c r="M19" i="5"/>
  <c r="C20" i="5"/>
  <c r="D20" i="5"/>
  <c r="E20" i="5"/>
  <c r="F20" i="5"/>
  <c r="G20" i="5"/>
  <c r="G53" i="5" s="1"/>
  <c r="H20" i="5"/>
  <c r="I20" i="5"/>
  <c r="J20" i="5"/>
  <c r="K20" i="5"/>
  <c r="K53" i="5" s="1"/>
  <c r="L20" i="5"/>
  <c r="M20" i="5"/>
  <c r="D10" i="5"/>
  <c r="E10" i="5"/>
  <c r="F10" i="5"/>
  <c r="F38" i="5" s="1"/>
  <c r="G10" i="5"/>
  <c r="H10" i="5"/>
  <c r="I10" i="5"/>
  <c r="I38" i="5" s="1"/>
  <c r="J10" i="5"/>
  <c r="K10" i="5"/>
  <c r="L10" i="5"/>
  <c r="M10" i="5"/>
  <c r="O28" i="2"/>
  <c r="O29" i="2"/>
  <c r="U29" i="2"/>
  <c r="T29" i="2"/>
  <c r="S28" i="2"/>
  <c r="R28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M39" i="2"/>
  <c r="M52" i="2"/>
  <c r="M47" i="2"/>
  <c r="M40" i="2"/>
  <c r="M41" i="2"/>
  <c r="M44" i="2"/>
  <c r="M45" i="2"/>
  <c r="M46" i="2"/>
  <c r="M48" i="2"/>
  <c r="M49" i="2"/>
  <c r="M50" i="2"/>
  <c r="M51" i="2"/>
  <c r="M53" i="2"/>
  <c r="M54" i="2"/>
  <c r="M55" i="2"/>
  <c r="M56" i="2"/>
  <c r="M57" i="2"/>
  <c r="M58" i="2"/>
  <c r="M59" i="2"/>
  <c r="M35" i="2"/>
  <c r="M36" i="2"/>
  <c r="M37" i="2"/>
  <c r="M38" i="2"/>
  <c r="M34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3" i="2"/>
  <c r="U28" i="2"/>
  <c r="R29" i="2"/>
  <c r="P29" i="2"/>
  <c r="P28" i="2"/>
  <c r="C5" i="5"/>
  <c r="D5" i="5"/>
  <c r="E5" i="5"/>
  <c r="E33" i="5" s="1"/>
  <c r="F5" i="5"/>
  <c r="G5" i="5"/>
  <c r="G33" i="5" s="1"/>
  <c r="H5" i="5"/>
  <c r="I5" i="5"/>
  <c r="I33" i="5" s="1"/>
  <c r="J5" i="5"/>
  <c r="J33" i="5" s="1"/>
  <c r="K5" i="5"/>
  <c r="K33" i="5" s="1"/>
  <c r="L5" i="5"/>
  <c r="L33" i="5" s="1"/>
  <c r="M5" i="5"/>
  <c r="C6" i="5"/>
  <c r="D6" i="5"/>
  <c r="E6" i="5"/>
  <c r="E34" i="5" s="1"/>
  <c r="F6" i="5"/>
  <c r="F34" i="5" s="1"/>
  <c r="G6" i="5"/>
  <c r="H6" i="5"/>
  <c r="H34" i="5" s="1"/>
  <c r="I6" i="5"/>
  <c r="J6" i="5"/>
  <c r="J34" i="5" s="1"/>
  <c r="K6" i="5"/>
  <c r="L6" i="5"/>
  <c r="L34" i="5" s="1"/>
  <c r="M6" i="5"/>
  <c r="M34" i="5" s="1"/>
  <c r="C7" i="5"/>
  <c r="D7" i="5"/>
  <c r="E7" i="5"/>
  <c r="F7" i="5"/>
  <c r="F35" i="5" s="1"/>
  <c r="G7" i="5"/>
  <c r="G35" i="5" s="1"/>
  <c r="H7" i="5"/>
  <c r="H35" i="5" s="1"/>
  <c r="I7" i="5"/>
  <c r="J7" i="5"/>
  <c r="J35" i="5" s="1"/>
  <c r="K7" i="5"/>
  <c r="K35" i="5" s="1"/>
  <c r="L7" i="5"/>
  <c r="L35" i="5" s="1"/>
  <c r="M7" i="5"/>
  <c r="C8" i="5"/>
  <c r="D8" i="5"/>
  <c r="E8" i="5"/>
  <c r="E36" i="5" s="1"/>
  <c r="F8" i="5"/>
  <c r="G8" i="5"/>
  <c r="G36" i="5" s="1"/>
  <c r="H8" i="5"/>
  <c r="H36" i="5" s="1"/>
  <c r="I8" i="5"/>
  <c r="I36" i="5" s="1"/>
  <c r="J8" i="5"/>
  <c r="K8" i="5"/>
  <c r="L8" i="5"/>
  <c r="L36" i="5" s="1"/>
  <c r="M8" i="5"/>
  <c r="M36" i="5" s="1"/>
  <c r="C9" i="5"/>
  <c r="D9" i="5"/>
  <c r="E9" i="5"/>
  <c r="E37" i="5" s="1"/>
  <c r="F9" i="5"/>
  <c r="F37" i="5" s="1"/>
  <c r="G9" i="5"/>
  <c r="H9" i="5"/>
  <c r="I9" i="5"/>
  <c r="I37" i="5" s="1"/>
  <c r="J9" i="5"/>
  <c r="J37" i="5" s="1"/>
  <c r="K9" i="5"/>
  <c r="K37" i="5" s="1"/>
  <c r="L9" i="5"/>
  <c r="M9" i="5"/>
  <c r="M37" i="5" s="1"/>
  <c r="C10" i="5"/>
  <c r="G38" i="5"/>
  <c r="H38" i="5"/>
  <c r="K38" i="5"/>
  <c r="L38" i="5"/>
  <c r="E39" i="5"/>
  <c r="G39" i="5"/>
  <c r="I39" i="5"/>
  <c r="K39" i="5"/>
  <c r="M39" i="5"/>
  <c r="F40" i="5"/>
  <c r="H40" i="5"/>
  <c r="J40" i="5"/>
  <c r="L40" i="5"/>
  <c r="G41" i="5"/>
  <c r="K41" i="5"/>
  <c r="I42" i="5"/>
  <c r="E43" i="5"/>
  <c r="F43" i="5"/>
  <c r="L43" i="5"/>
  <c r="M43" i="5"/>
  <c r="E49" i="5"/>
  <c r="F49" i="5"/>
  <c r="I49" i="5"/>
  <c r="J49" i="5"/>
  <c r="M49" i="5"/>
  <c r="E50" i="5"/>
  <c r="G50" i="5"/>
  <c r="I50" i="5"/>
  <c r="M50" i="5"/>
  <c r="G51" i="5"/>
  <c r="J51" i="5"/>
  <c r="K51" i="5"/>
  <c r="L51" i="5"/>
  <c r="E52" i="5"/>
  <c r="F52" i="5"/>
  <c r="H52" i="5"/>
  <c r="L52" i="5"/>
  <c r="M52" i="5"/>
  <c r="F53" i="5"/>
  <c r="H53" i="5"/>
  <c r="J53" i="5"/>
  <c r="L53" i="5"/>
  <c r="C21" i="5"/>
  <c r="D21" i="5"/>
  <c r="E21" i="5"/>
  <c r="F21" i="5"/>
  <c r="F54" i="5" s="1"/>
  <c r="G21" i="5"/>
  <c r="G54" i="5" s="1"/>
  <c r="H21" i="5"/>
  <c r="H54" i="5" s="1"/>
  <c r="I21" i="5"/>
  <c r="I54" i="5" s="1"/>
  <c r="J21" i="5"/>
  <c r="K21" i="5"/>
  <c r="K54" i="5" s="1"/>
  <c r="L21" i="5"/>
  <c r="M21" i="5"/>
  <c r="M54" i="5" s="1"/>
  <c r="C22" i="5"/>
  <c r="D22" i="5"/>
  <c r="E22" i="5"/>
  <c r="F22" i="5"/>
  <c r="F55" i="5" s="1"/>
  <c r="G22" i="5"/>
  <c r="G55" i="5" s="1"/>
  <c r="H22" i="5"/>
  <c r="H55" i="5" s="1"/>
  <c r="I22" i="5"/>
  <c r="J22" i="5"/>
  <c r="J55" i="5" s="1"/>
  <c r="K22" i="5"/>
  <c r="K55" i="5" s="1"/>
  <c r="L22" i="5"/>
  <c r="L55" i="5" s="1"/>
  <c r="M22" i="5"/>
  <c r="C23" i="5"/>
  <c r="D23" i="5"/>
  <c r="E23" i="5"/>
  <c r="E56" i="5" s="1"/>
  <c r="F23" i="5"/>
  <c r="G23" i="5"/>
  <c r="G56" i="5" s="1"/>
  <c r="H23" i="5"/>
  <c r="I23" i="5"/>
  <c r="I56" i="5" s="1"/>
  <c r="J23" i="5"/>
  <c r="J56" i="5" s="1"/>
  <c r="K23" i="5"/>
  <c r="K56" i="5" s="1"/>
  <c r="L23" i="5"/>
  <c r="L56" i="5" s="1"/>
  <c r="M23" i="5"/>
  <c r="C24" i="5"/>
  <c r="D24" i="5"/>
  <c r="E24" i="5"/>
  <c r="E57" i="5" s="1"/>
  <c r="F24" i="5"/>
  <c r="F57" i="5" s="1"/>
  <c r="G24" i="5"/>
  <c r="H24" i="5"/>
  <c r="I24" i="5"/>
  <c r="I57" i="5" s="1"/>
  <c r="J24" i="5"/>
  <c r="J57" i="5" s="1"/>
  <c r="K24" i="5"/>
  <c r="K57" i="5" s="1"/>
  <c r="L24" i="5"/>
  <c r="M24" i="5"/>
  <c r="M57" i="5" s="1"/>
  <c r="C25" i="5"/>
  <c r="D25" i="5"/>
  <c r="E25" i="5"/>
  <c r="F25" i="5"/>
  <c r="F58" i="5" s="1"/>
  <c r="G25" i="5"/>
  <c r="G58" i="5" s="1"/>
  <c r="H25" i="5"/>
  <c r="H58" i="5" s="1"/>
  <c r="I25" i="5"/>
  <c r="I58" i="5" s="1"/>
  <c r="J25" i="5"/>
  <c r="K25" i="5"/>
  <c r="K58" i="5" s="1"/>
  <c r="L25" i="5"/>
  <c r="M25" i="5"/>
  <c r="M58" i="5" s="1"/>
  <c r="C26" i="5"/>
  <c r="D26" i="5"/>
  <c r="E26" i="5"/>
  <c r="E59" i="5" s="1"/>
  <c r="F26" i="5"/>
  <c r="G26" i="5"/>
  <c r="G59" i="5" s="1"/>
  <c r="H26" i="5"/>
  <c r="H59" i="5" s="1"/>
  <c r="I26" i="5"/>
  <c r="I59" i="5" s="1"/>
  <c r="J26" i="5"/>
  <c r="K26" i="5"/>
  <c r="L26" i="5"/>
  <c r="L59" i="5" s="1"/>
  <c r="M26" i="5"/>
  <c r="M59" i="5" s="1"/>
  <c r="C27" i="5"/>
  <c r="D27" i="5"/>
  <c r="E27" i="5"/>
  <c r="E60" i="5" s="1"/>
  <c r="F27" i="5"/>
  <c r="F60" i="5" s="1"/>
  <c r="G27" i="5"/>
  <c r="H27" i="5"/>
  <c r="H60" i="5" s="1"/>
  <c r="I27" i="5"/>
  <c r="J27" i="5"/>
  <c r="J60" i="5" s="1"/>
  <c r="K27" i="5"/>
  <c r="L27" i="5"/>
  <c r="L60" i="5" s="1"/>
  <c r="M27" i="5"/>
  <c r="M60" i="5" s="1"/>
  <c r="D4" i="5"/>
  <c r="E4" i="5"/>
  <c r="F4" i="5"/>
  <c r="F32" i="5" s="1"/>
  <c r="G4" i="5"/>
  <c r="G32" i="5" s="1"/>
  <c r="H4" i="5"/>
  <c r="H32" i="5" s="1"/>
  <c r="I4" i="5"/>
  <c r="I32" i="5" s="1"/>
  <c r="J4" i="5"/>
  <c r="K4" i="5"/>
  <c r="K32" i="5" s="1"/>
  <c r="L4" i="5"/>
  <c r="M4" i="5"/>
  <c r="M32" i="5" s="1"/>
  <c r="C4" i="5"/>
  <c r="T28" i="2" l="1"/>
  <c r="S29" i="2"/>
  <c r="M29" i="2"/>
  <c r="M30" i="2"/>
  <c r="N30" i="2"/>
  <c r="M31" i="2"/>
  <c r="M28" i="2"/>
  <c r="N31" i="2"/>
  <c r="D33" i="5"/>
  <c r="D34" i="5"/>
  <c r="D35" i="5"/>
  <c r="D36" i="5"/>
  <c r="D37" i="5"/>
  <c r="D38" i="5"/>
  <c r="D39" i="5"/>
  <c r="D40" i="5"/>
  <c r="D41" i="5"/>
  <c r="D42" i="5"/>
  <c r="D43" i="5"/>
  <c r="D49" i="5"/>
  <c r="D50" i="5"/>
  <c r="D51" i="5"/>
  <c r="D52" i="5"/>
  <c r="D53" i="5"/>
  <c r="D54" i="5"/>
  <c r="D55" i="5"/>
  <c r="D56" i="5"/>
  <c r="D57" i="5"/>
  <c r="D58" i="5"/>
  <c r="D59" i="5"/>
  <c r="D60" i="5"/>
  <c r="D32" i="5"/>
  <c r="F30" i="5"/>
  <c r="G30" i="5"/>
  <c r="H30" i="5"/>
  <c r="I30" i="5"/>
  <c r="I43" i="5" s="1"/>
  <c r="J30" i="5"/>
  <c r="K30" i="5"/>
  <c r="L30" i="5"/>
  <c r="M30" i="5"/>
  <c r="M40" i="5" s="1"/>
  <c r="E30" i="5"/>
  <c r="H16" i="4"/>
  <c r="J16" i="4"/>
  <c r="O16" i="4"/>
  <c r="I17" i="4"/>
  <c r="K17" i="4"/>
  <c r="M17" i="4"/>
  <c r="G18" i="4"/>
  <c r="K18" i="4"/>
  <c r="O18" i="4"/>
  <c r="H19" i="4"/>
  <c r="L19" i="4"/>
  <c r="M19" i="4"/>
  <c r="I20" i="4"/>
  <c r="J20" i="4"/>
  <c r="N20" i="4"/>
  <c r="G21" i="4"/>
  <c r="L21" i="4"/>
  <c r="O21" i="4"/>
  <c r="H22" i="4"/>
  <c r="J22" i="4"/>
  <c r="N22" i="4"/>
  <c r="I23" i="4"/>
  <c r="K23" i="4"/>
  <c r="M23" i="4"/>
  <c r="H25" i="4"/>
  <c r="L25" i="4"/>
  <c r="N25" i="4"/>
  <c r="I26" i="4"/>
  <c r="J26" i="4"/>
  <c r="M26" i="4"/>
  <c r="G31" i="4"/>
  <c r="K31" i="4"/>
  <c r="O31" i="4"/>
  <c r="G32" i="4"/>
  <c r="L32" i="4"/>
  <c r="N32" i="4"/>
  <c r="G33" i="4"/>
  <c r="K33" i="4"/>
  <c r="O33" i="4"/>
  <c r="H34" i="4"/>
  <c r="J34" i="4"/>
  <c r="O34" i="4"/>
  <c r="I35" i="4"/>
  <c r="J35" i="4"/>
  <c r="N35" i="4"/>
  <c r="G36" i="4"/>
  <c r="L36" i="4"/>
  <c r="N36" i="4"/>
  <c r="H37" i="4"/>
  <c r="L37" i="4"/>
  <c r="M37" i="4"/>
  <c r="I38" i="4"/>
  <c r="K38" i="4"/>
  <c r="M38" i="4"/>
  <c r="O13" i="4"/>
  <c r="N13" i="4"/>
  <c r="M13" i="4"/>
  <c r="L13" i="4"/>
  <c r="K13" i="4"/>
  <c r="J13" i="4"/>
  <c r="I13" i="4"/>
  <c r="H13" i="4"/>
  <c r="G13" i="4"/>
  <c r="O12" i="4"/>
  <c r="N12" i="4"/>
  <c r="M12" i="4"/>
  <c r="L12" i="4"/>
  <c r="K12" i="4"/>
  <c r="J12" i="4"/>
  <c r="I12" i="4"/>
  <c r="H12" i="4"/>
  <c r="G12" i="4"/>
  <c r="N12" i="3"/>
  <c r="O12" i="3"/>
  <c r="N13" i="3"/>
  <c r="O13" i="3"/>
  <c r="M13" i="3"/>
  <c r="M12" i="3"/>
  <c r="J13" i="3"/>
  <c r="K13" i="3"/>
  <c r="L13" i="3"/>
  <c r="K12" i="3"/>
  <c r="L12" i="3"/>
  <c r="J12" i="3"/>
  <c r="H13" i="3"/>
  <c r="I13" i="3"/>
  <c r="G13" i="3"/>
  <c r="P35" i="1"/>
  <c r="P34" i="1"/>
  <c r="P33" i="1"/>
  <c r="M34" i="1"/>
  <c r="M35" i="1"/>
  <c r="M33" i="1"/>
  <c r="K35" i="1"/>
  <c r="K34" i="1"/>
  <c r="K33" i="1"/>
  <c r="L39" i="5" l="1"/>
  <c r="L41" i="5"/>
  <c r="H57" i="5"/>
  <c r="H42" i="5"/>
  <c r="K43" i="5"/>
  <c r="K42" i="5"/>
  <c r="G60" i="5"/>
  <c r="G42" i="5"/>
  <c r="E53" i="5"/>
  <c r="E40" i="5"/>
  <c r="J36" i="5"/>
  <c r="J41" i="5"/>
  <c r="F36" i="5"/>
  <c r="F41" i="5"/>
  <c r="H37" i="5"/>
  <c r="G49" i="5"/>
  <c r="L49" i="5"/>
  <c r="H43" i="5"/>
  <c r="F56" i="5"/>
  <c r="J42" i="5"/>
  <c r="E54" i="5"/>
  <c r="J58" i="5"/>
  <c r="I53" i="5"/>
  <c r="I60" i="5"/>
  <c r="H33" i="5"/>
  <c r="L37" i="5"/>
  <c r="L54" i="5"/>
  <c r="G57" i="5"/>
  <c r="G37" i="5"/>
  <c r="E41" i="5"/>
  <c r="G43" i="5"/>
  <c r="F51" i="5"/>
  <c r="J59" i="5"/>
  <c r="L42" i="5"/>
  <c r="F50" i="5"/>
  <c r="K59" i="5"/>
  <c r="J38" i="5"/>
  <c r="F59" i="5"/>
  <c r="H39" i="5"/>
  <c r="H56" i="5"/>
  <c r="I34" i="5"/>
  <c r="E38" i="5"/>
  <c r="E55" i="5"/>
  <c r="L58" i="5"/>
  <c r="H51" i="5"/>
  <c r="I41" i="5"/>
  <c r="G52" i="5"/>
  <c r="L57" i="5"/>
  <c r="F33" i="5"/>
  <c r="J50" i="5"/>
  <c r="J32" i="5"/>
  <c r="E35" i="5"/>
  <c r="E32" i="5"/>
  <c r="K34" i="5"/>
  <c r="K40" i="5"/>
  <c r="K50" i="5"/>
  <c r="G34" i="5"/>
  <c r="G40" i="5"/>
  <c r="K36" i="5"/>
  <c r="F39" i="5"/>
  <c r="I55" i="5"/>
  <c r="L32" i="5"/>
  <c r="I52" i="5"/>
  <c r="F42" i="5"/>
  <c r="H49" i="5"/>
  <c r="K52" i="5"/>
  <c r="E58" i="5"/>
  <c r="K60" i="5"/>
  <c r="I40" i="5"/>
  <c r="J54" i="5"/>
  <c r="I35" i="5"/>
  <c r="M33" i="5"/>
  <c r="M41" i="5"/>
  <c r="M51" i="5"/>
  <c r="M55" i="5"/>
  <c r="M56" i="5"/>
  <c r="M35" i="5"/>
  <c r="M53" i="5"/>
  <c r="M38" i="5"/>
  <c r="L41" i="4"/>
  <c r="J45" i="3"/>
  <c r="K52" i="3" s="1"/>
  <c r="K45" i="3"/>
  <c r="L52" i="3" s="1"/>
  <c r="N45" i="3"/>
  <c r="P52" i="3" s="1"/>
  <c r="L45" i="3"/>
  <c r="M52" i="3" s="1"/>
  <c r="O45" i="3"/>
  <c r="Q52" i="3" s="1"/>
  <c r="M45" i="3"/>
  <c r="O52" i="3" s="1"/>
  <c r="H45" i="3"/>
  <c r="H52" i="3" s="1"/>
  <c r="I45" i="3"/>
  <c r="I52" i="3" s="1"/>
  <c r="G45" i="3"/>
  <c r="G52" i="3" s="1"/>
  <c r="K40" i="3"/>
  <c r="K43" i="3"/>
  <c r="N40" i="3"/>
  <c r="L40" i="3"/>
  <c r="M40" i="3"/>
  <c r="J40" i="3"/>
  <c r="K42" i="3"/>
  <c r="H40" i="3"/>
  <c r="K41" i="3"/>
  <c r="O40" i="3"/>
  <c r="I40" i="3"/>
  <c r="K44" i="3"/>
  <c r="O42" i="3"/>
  <c r="G42" i="3"/>
  <c r="N44" i="3"/>
  <c r="J44" i="3"/>
  <c r="N43" i="3"/>
  <c r="J43" i="3"/>
  <c r="K50" i="3" s="1"/>
  <c r="N42" i="3"/>
  <c r="J42" i="3"/>
  <c r="N41" i="3"/>
  <c r="J41" i="3"/>
  <c r="O44" i="3"/>
  <c r="O43" i="3"/>
  <c r="O41" i="3"/>
  <c r="M44" i="3"/>
  <c r="I44" i="3"/>
  <c r="M43" i="3"/>
  <c r="I43" i="3"/>
  <c r="I50" i="3" s="1"/>
  <c r="M42" i="3"/>
  <c r="I42" i="3"/>
  <c r="M41" i="3"/>
  <c r="I41" i="3"/>
  <c r="L44" i="3"/>
  <c r="H44" i="3"/>
  <c r="L43" i="3"/>
  <c r="H43" i="3"/>
  <c r="H50" i="3" s="1"/>
  <c r="L42" i="3"/>
  <c r="H42" i="3"/>
  <c r="L41" i="3"/>
  <c r="H41" i="3"/>
  <c r="G44" i="3"/>
  <c r="G43" i="3"/>
  <c r="G40" i="3"/>
  <c r="G41" i="3"/>
  <c r="D12" i="2"/>
  <c r="D13" i="2"/>
  <c r="C13" i="2"/>
  <c r="C12" i="2"/>
  <c r="G15" i="2"/>
  <c r="G14" i="2"/>
  <c r="F12" i="2"/>
  <c r="G12" i="2"/>
  <c r="F13" i="2"/>
  <c r="G13" i="2"/>
  <c r="H13" i="2"/>
  <c r="H12" i="2"/>
  <c r="G50" i="3" l="1"/>
  <c r="M50" i="3"/>
  <c r="K49" i="3"/>
  <c r="L49" i="3"/>
  <c r="M49" i="3"/>
  <c r="L50" i="3"/>
  <c r="E64" i="5"/>
  <c r="E63" i="5"/>
  <c r="F64" i="5"/>
  <c r="F63" i="5"/>
  <c r="G46" i="5"/>
  <c r="G47" i="5"/>
  <c r="F46" i="5"/>
  <c r="F47" i="5"/>
  <c r="G64" i="5"/>
  <c r="G63" i="5"/>
  <c r="E47" i="5"/>
  <c r="E46" i="5"/>
  <c r="L45" i="4"/>
  <c r="M52" i="4" s="1"/>
  <c r="L42" i="4"/>
  <c r="M49" i="4" s="1"/>
  <c r="L43" i="4"/>
  <c r="M48" i="4"/>
  <c r="J44" i="4"/>
  <c r="J40" i="4"/>
  <c r="J43" i="4"/>
  <c r="J41" i="4"/>
  <c r="J42" i="4"/>
  <c r="J45" i="4"/>
  <c r="K52" i="4" s="1"/>
  <c r="K43" i="4"/>
  <c r="K42" i="4"/>
  <c r="K40" i="4"/>
  <c r="K45" i="4"/>
  <c r="L52" i="4" s="1"/>
  <c r="K41" i="4"/>
  <c r="K44" i="4"/>
  <c r="L44" i="4"/>
  <c r="G43" i="4"/>
  <c r="G44" i="4"/>
  <c r="G42" i="4"/>
  <c r="G45" i="4"/>
  <c r="G52" i="4" s="1"/>
  <c r="G41" i="4"/>
  <c r="G40" i="4"/>
  <c r="H42" i="4"/>
  <c r="H43" i="4"/>
  <c r="H45" i="4"/>
  <c r="H52" i="4" s="1"/>
  <c r="H41" i="4"/>
  <c r="H44" i="4"/>
  <c r="H40" i="4"/>
  <c r="L40" i="4"/>
  <c r="M47" i="4" s="1"/>
  <c r="M45" i="4"/>
  <c r="O52" i="4" s="1"/>
  <c r="M41" i="4"/>
  <c r="M44" i="4"/>
  <c r="M40" i="4"/>
  <c r="M42" i="4"/>
  <c r="M43" i="4"/>
  <c r="N44" i="4"/>
  <c r="N40" i="4"/>
  <c r="N45" i="4"/>
  <c r="P52" i="4" s="1"/>
  <c r="N43" i="4"/>
  <c r="N42" i="4"/>
  <c r="N41" i="4"/>
  <c r="O43" i="4"/>
  <c r="O40" i="4"/>
  <c r="O42" i="4"/>
  <c r="O44" i="4"/>
  <c r="O45" i="4"/>
  <c r="Q52" i="4" s="1"/>
  <c r="O41" i="4"/>
  <c r="I45" i="4"/>
  <c r="I52" i="4" s="1"/>
  <c r="I41" i="4"/>
  <c r="I42" i="4"/>
  <c r="I44" i="4"/>
  <c r="I40" i="4"/>
  <c r="I43" i="4"/>
  <c r="K51" i="3"/>
  <c r="L51" i="3"/>
  <c r="H51" i="3"/>
  <c r="I51" i="3"/>
  <c r="P51" i="3"/>
  <c r="Q51" i="3"/>
  <c r="G51" i="3"/>
  <c r="M51" i="3"/>
  <c r="O51" i="3"/>
  <c r="M48" i="3"/>
  <c r="M47" i="3"/>
  <c r="K48" i="3"/>
  <c r="K47" i="3"/>
  <c r="O48" i="3"/>
  <c r="O47" i="3"/>
  <c r="H48" i="3"/>
  <c r="H47" i="3"/>
  <c r="I48" i="3"/>
  <c r="I47" i="3"/>
  <c r="Q48" i="3"/>
  <c r="Q47" i="3"/>
  <c r="P48" i="3"/>
  <c r="P47" i="3"/>
  <c r="L48" i="3"/>
  <c r="L47" i="3"/>
  <c r="G48" i="3"/>
  <c r="G47" i="3"/>
  <c r="O50" i="3"/>
  <c r="Q50" i="3"/>
  <c r="H49" i="3"/>
  <c r="I49" i="3"/>
  <c r="P49" i="3"/>
  <c r="O49" i="3"/>
  <c r="P50" i="3"/>
  <c r="Q49" i="3"/>
  <c r="G49" i="3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I13" i="1"/>
  <c r="I14" i="1"/>
  <c r="I12" i="1"/>
  <c r="G51" i="4" l="1"/>
  <c r="M50" i="4"/>
  <c r="M51" i="4"/>
  <c r="I51" i="4"/>
  <c r="O50" i="4"/>
  <c r="H49" i="4"/>
  <c r="G49" i="4"/>
  <c r="L51" i="4"/>
  <c r="P50" i="4"/>
  <c r="I49" i="4"/>
  <c r="H51" i="4"/>
  <c r="Q50" i="4"/>
  <c r="K50" i="4"/>
  <c r="Q48" i="4"/>
  <c r="Q47" i="4"/>
  <c r="K49" i="4"/>
  <c r="K48" i="4"/>
  <c r="K47" i="4"/>
  <c r="O49" i="4"/>
  <c r="H47" i="4"/>
  <c r="H48" i="4"/>
  <c r="L48" i="4"/>
  <c r="L47" i="4"/>
  <c r="L49" i="4"/>
  <c r="L50" i="4"/>
  <c r="O47" i="4"/>
  <c r="O48" i="4"/>
  <c r="I50" i="4"/>
  <c r="I48" i="4"/>
  <c r="I47" i="4"/>
  <c r="Q51" i="4"/>
  <c r="P48" i="4"/>
  <c r="P47" i="4"/>
  <c r="G48" i="4"/>
  <c r="G47" i="4"/>
  <c r="G50" i="4"/>
  <c r="Q49" i="4"/>
  <c r="P49" i="4"/>
  <c r="P51" i="4"/>
  <c r="O51" i="4"/>
  <c r="H50" i="4"/>
  <c r="K51" i="4"/>
  <c r="N9" i="1"/>
  <c r="R9" i="1"/>
  <c r="O7" i="1"/>
  <c r="E4" i="1"/>
  <c r="J9" i="1" s="1"/>
  <c r="M7" i="1" l="1"/>
  <c r="L7" i="1"/>
  <c r="L8" i="1"/>
  <c r="P8" i="1"/>
  <c r="K9" i="1"/>
  <c r="O9" i="1"/>
  <c r="K7" i="1"/>
  <c r="R7" i="1"/>
  <c r="M8" i="1"/>
  <c r="Q8" i="1"/>
  <c r="L9" i="1"/>
  <c r="P9" i="1"/>
  <c r="J7" i="1"/>
  <c r="Q7" i="1"/>
  <c r="J8" i="1"/>
  <c r="N8" i="1"/>
  <c r="R8" i="1"/>
  <c r="M9" i="1"/>
  <c r="Q9" i="1"/>
  <c r="P7" i="1"/>
  <c r="N7" i="1"/>
  <c r="K8" i="1"/>
  <c r="O8" i="1"/>
</calcChain>
</file>

<file path=xl/sharedStrings.xml><?xml version="1.0" encoding="utf-8"?>
<sst xmlns="http://schemas.openxmlformats.org/spreadsheetml/2006/main" count="286" uniqueCount="98">
  <si>
    <t>Ralf</t>
  </si>
  <si>
    <t>Bug</t>
  </si>
  <si>
    <t>Tool</t>
  </si>
  <si>
    <t>(A dbg, B ODB, C SN)</t>
  </si>
  <si>
    <t>Time</t>
  </si>
  <si>
    <t>A</t>
  </si>
  <si>
    <t>B</t>
  </si>
  <si>
    <t>C</t>
  </si>
  <si>
    <t>Martin</t>
  </si>
  <si>
    <t>Olek</t>
  </si>
  <si>
    <t>User 7</t>
  </si>
  <si>
    <t>User 8</t>
  </si>
  <si>
    <t>User 9</t>
  </si>
  <si>
    <t>(Code)</t>
  </si>
  <si>
    <t>A-1</t>
  </si>
  <si>
    <t>B-1</t>
  </si>
  <si>
    <t>C-1</t>
  </si>
  <si>
    <t>A-2</t>
  </si>
  <si>
    <t>B-2</t>
  </si>
  <si>
    <t>C-2</t>
  </si>
  <si>
    <t>A-3</t>
  </si>
  <si>
    <t>B-3</t>
  </si>
  <si>
    <t>C-3</t>
  </si>
  <si>
    <t>Bug 1</t>
  </si>
  <si>
    <t>Bug 2</t>
  </si>
  <si>
    <t>Bug 3</t>
  </si>
  <si>
    <t>Alex</t>
  </si>
  <si>
    <t>1 MonthDay Schaltjahr, 2 London DST, 3 Period ISO</t>
  </si>
  <si>
    <t>23 (-6 wg Chronology)</t>
  </si>
  <si>
    <t>20 (-3 iBef, 5 newPos)</t>
  </si>
  <si>
    <t>LIT</t>
  </si>
  <si>
    <t>avg</t>
  </si>
  <si>
    <t>avgdev</t>
  </si>
  <si>
    <t>wrong part</t>
  </si>
  <si>
    <t>Chris</t>
  </si>
  <si>
    <t>Jan</t>
  </si>
  <si>
    <t>x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</si>
  <si>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</si>
  <si>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</si>
  <si>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</si>
  <si>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</si>
  <si>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</si>
  <si>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</si>
  <si>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</si>
  <si>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</si>
  <si>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</si>
  <si>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PhD 1</t>
  </si>
  <si>
    <t>PhD 2</t>
  </si>
  <si>
    <t>PhD 3</t>
  </si>
  <si>
    <t>Professional 1</t>
  </si>
  <si>
    <t>Professional 2</t>
  </si>
  <si>
    <t>Professional 3</t>
  </si>
  <si>
    <t>Professional 4</t>
  </si>
  <si>
    <t>Professional 5</t>
  </si>
  <si>
    <t>Professional 6</t>
  </si>
  <si>
    <t>Professional 7</t>
  </si>
  <si>
    <t>Professional 8</t>
  </si>
  <si>
    <t>Professional 9</t>
  </si>
  <si>
    <t>Professional 10</t>
  </si>
  <si>
    <t>Professional 11</t>
  </si>
  <si>
    <t>Professional 12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</si>
  <si>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</si>
  <si>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</si>
  <si>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</si>
  <si>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</si>
  <si>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</si>
  <si>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</si>
  <si>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</si>
  <si>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</si>
  <si>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</si>
  <si>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V</t>
  </si>
  <si>
    <t>Dev</t>
  </si>
  <si>
    <t>Median</t>
  </si>
  <si>
    <t>Min</t>
  </si>
  <si>
    <t>Max</t>
  </si>
  <si>
    <t>Min E</t>
  </si>
  <si>
    <t>Max E</t>
  </si>
  <si>
    <t>Average</t>
  </si>
  <si>
    <t>DB</t>
  </si>
  <si>
    <t>ODB</t>
  </si>
  <si>
    <t>SN</t>
  </si>
  <si>
    <t>Min Offset</t>
  </si>
  <si>
    <t>Median Offset</t>
  </si>
  <si>
    <t>75% Offset</t>
  </si>
  <si>
    <t>Max Offset</t>
  </si>
  <si>
    <t>Lit (#)</t>
  </si>
  <si>
    <t>unrelated code</t>
  </si>
  <si>
    <t>AVG</t>
  </si>
  <si>
    <t>AVGDEV</t>
  </si>
  <si>
    <t>Inspect</t>
  </si>
  <si>
    <t>Restart</t>
  </si>
  <si>
    <t>Step Over</t>
  </si>
  <si>
    <t>(I)</t>
  </si>
  <si>
    <t>(-I)</t>
  </si>
  <si>
    <t>No Inspect</t>
  </si>
  <si>
    <t>Forward</t>
  </si>
  <si>
    <t>Code Read</t>
  </si>
  <si>
    <t>PhD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</si>
</sst>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1" xfId="0" applyFill="1" applyBorder="1"/>
    <xf numFmtId="0" fontId="0" fillId="2" borderId="0" xfId="0" applyFill="1" applyBorder="1"/>
    <xf numFmtId="0" fontId="0" fillId="0" borderId="0" xfId="0" applyFill="1" applyBorder="1" applyAlignment="1">
      <alignment horizontal="right"/>
    </xf>
    <xf numFmtId="9" fontId="0" fillId="0" borderId="0" xfId="0" applyNumberFormat="1"/>
    <xf numFmtId="9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Regular Debugger</c:v>
          </c:tx>
          <c:spPr>
            <a:solidFill>
              <a:schemeClr val="bg1"/>
            </a:solidFill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f>Sheet1!$I$12:$I$14</c:f>
              <c:strCache>
                <c:ptCount val="3"/>
                <c:pt idx="0">
                  <c:v>Bug 1</c:v>
                </c:pt>
                <c:pt idx="1">
                  <c:v>Bug 2</c:v>
                </c:pt>
                <c:pt idx="2">
                  <c:v>Bug 3</c:v>
                </c:pt>
              </c:strCache>
            </c:strRef>
          </c:cat>
          <c:val>
            <c:numRef>
              <c:f>Sheet1!$J$12:$J$14</c:f>
              <c:numCache>
                <c:formatCode>General</c:formatCode>
                <c:ptCount val="3"/>
                <c:pt idx="0">
                  <c:v>15</c:v>
                </c:pt>
                <c:pt idx="1">
                  <c:v>18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C-4B1E-AD4D-EF38DCB7C9EE}"/>
            </c:ext>
          </c:extLst>
        </c:ser>
        <c:ser>
          <c:idx val="1"/>
          <c:order val="1"/>
          <c:spPr>
            <a:solidFill>
              <a:schemeClr val="bg1"/>
            </a:solidFill>
            <a:ln w="1905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fixedVal"/>
            <c:noEndCap val="0"/>
            <c:val val="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Sheet1!$I$12:$I$14</c:f>
              <c:strCache>
                <c:ptCount val="3"/>
                <c:pt idx="0">
                  <c:v>Bug 1</c:v>
                </c:pt>
                <c:pt idx="1">
                  <c:v>Bug 2</c:v>
                </c:pt>
                <c:pt idx="2">
                  <c:v>Bug 3</c:v>
                </c:pt>
              </c:strCache>
            </c:strRef>
          </c:cat>
          <c:val>
            <c:numRef>
              <c:f>Sheet1!$K$12:$K$14</c:f>
              <c:numCache>
                <c:formatCode>General</c:formatCode>
                <c:ptCount val="3"/>
                <c:pt idx="0">
                  <c:v>16</c:v>
                </c:pt>
                <c:pt idx="1">
                  <c:v>20</c:v>
                </c:pt>
                <c:pt idx="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9C-4B1E-AD4D-EF38DCB7C9EE}"/>
            </c:ext>
          </c:extLst>
        </c:ser>
        <c:ser>
          <c:idx val="2"/>
          <c:order val="2"/>
          <c:spPr>
            <a:solidFill>
              <a:schemeClr val="bg1"/>
            </a:solidFill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f>Sheet1!$I$12:$I$14</c:f>
              <c:strCache>
                <c:ptCount val="3"/>
                <c:pt idx="0">
                  <c:v>Bug 1</c:v>
                </c:pt>
                <c:pt idx="1">
                  <c:v>Bug 2</c:v>
                </c:pt>
                <c:pt idx="2">
                  <c:v>Bug 3</c:v>
                </c:pt>
              </c:strCache>
            </c:strRef>
          </c:cat>
          <c:val>
            <c:numRef>
              <c:f>Sheet1!$L$12:$L$14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9C-4B1E-AD4D-EF38DCB7C9EE}"/>
            </c:ext>
          </c:extLst>
        </c:ser>
        <c:ser>
          <c:idx val="3"/>
          <c:order val="3"/>
          <c:tx>
            <c:v>Omniscient Debugger</c:v>
          </c:tx>
          <c:spPr>
            <a:solidFill>
              <a:schemeClr val="bg1">
                <a:lumMod val="75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f>Sheet1!$I$12:$I$14</c:f>
              <c:strCache>
                <c:ptCount val="3"/>
                <c:pt idx="0">
                  <c:v>Bug 1</c:v>
                </c:pt>
                <c:pt idx="1">
                  <c:v>Bug 2</c:v>
                </c:pt>
                <c:pt idx="2">
                  <c:v>Bug 3</c:v>
                </c:pt>
              </c:strCache>
            </c:strRef>
          </c:cat>
          <c:val>
            <c:numRef>
              <c:f>Sheet1!$M$12:$M$14</c:f>
              <c:numCache>
                <c:formatCode>General</c:formatCode>
                <c:ptCount val="3"/>
                <c:pt idx="0">
                  <c:v>12</c:v>
                </c:pt>
                <c:pt idx="1">
                  <c:v>14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9C-4B1E-AD4D-EF38DCB7C9EE}"/>
            </c:ext>
          </c:extLst>
        </c:ser>
        <c:ser>
          <c:idx val="4"/>
          <c:order val="4"/>
          <c:spPr>
            <a:solidFill>
              <a:schemeClr val="bg1">
                <a:lumMod val="75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f>Sheet1!$I$12:$I$14</c:f>
              <c:strCache>
                <c:ptCount val="3"/>
                <c:pt idx="0">
                  <c:v>Bug 1</c:v>
                </c:pt>
                <c:pt idx="1">
                  <c:v>Bug 2</c:v>
                </c:pt>
                <c:pt idx="2">
                  <c:v>Bug 3</c:v>
                </c:pt>
              </c:strCache>
            </c:strRef>
          </c:cat>
          <c:val>
            <c:numRef>
              <c:f>Sheet1!$N$12:$N$14</c:f>
              <c:numCache>
                <c:formatCode>General</c:formatCode>
                <c:ptCount val="3"/>
                <c:pt idx="0">
                  <c:v>14</c:v>
                </c:pt>
                <c:pt idx="1">
                  <c:v>16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9C-4B1E-AD4D-EF38DCB7C9EE}"/>
            </c:ext>
          </c:extLst>
        </c:ser>
        <c:ser>
          <c:idx val="5"/>
          <c:order val="5"/>
          <c:spPr>
            <a:solidFill>
              <a:schemeClr val="bg1">
                <a:lumMod val="75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f>Sheet1!$I$12:$I$14</c:f>
              <c:strCache>
                <c:ptCount val="3"/>
                <c:pt idx="0">
                  <c:v>Bug 1</c:v>
                </c:pt>
                <c:pt idx="1">
                  <c:v>Bug 2</c:v>
                </c:pt>
                <c:pt idx="2">
                  <c:v>Bug 3</c:v>
                </c:pt>
              </c:strCache>
            </c:strRef>
          </c:cat>
          <c:val>
            <c:numRef>
              <c:f>Sheet1!$O$12:$O$14</c:f>
              <c:numCache>
                <c:formatCode>General</c:formatCode>
                <c:ptCount val="3"/>
                <c:pt idx="0">
                  <c:v>16</c:v>
                </c:pt>
                <c:pt idx="1">
                  <c:v>17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9C-4B1E-AD4D-EF38DCB7C9EE}"/>
            </c:ext>
          </c:extLst>
        </c:ser>
        <c:ser>
          <c:idx val="6"/>
          <c:order val="6"/>
          <c:tx>
            <c:v>Slice Navigator</c:v>
          </c:tx>
          <c:spPr>
            <a:solidFill>
              <a:schemeClr val="tx1">
                <a:lumMod val="75000"/>
                <a:lumOff val="25000"/>
              </a:schemeClr>
            </a:solidFill>
            <a:ln w="19050">
              <a:solidFill>
                <a:schemeClr val="tx1">
                  <a:alpha val="99000"/>
                </a:schemeClr>
              </a:solidFill>
            </a:ln>
            <a:effectLst/>
          </c:spPr>
          <c:invertIfNegative val="0"/>
          <c:cat>
            <c:strRef>
              <c:f>Sheet1!$I$12:$I$14</c:f>
              <c:strCache>
                <c:ptCount val="3"/>
                <c:pt idx="0">
                  <c:v>Bug 1</c:v>
                </c:pt>
                <c:pt idx="1">
                  <c:v>Bug 2</c:v>
                </c:pt>
                <c:pt idx="2">
                  <c:v>Bug 3</c:v>
                </c:pt>
              </c:strCache>
            </c:strRef>
          </c:cat>
          <c:val>
            <c:numRef>
              <c:f>Sheet1!$P$12:$P$14</c:f>
              <c:numCache>
                <c:formatCode>General</c:formatCode>
                <c:ptCount val="3"/>
                <c:pt idx="0">
                  <c:v>10</c:v>
                </c:pt>
                <c:pt idx="1">
                  <c:v>9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9C-4B1E-AD4D-EF38DCB7C9EE}"/>
            </c:ext>
          </c:extLst>
        </c:ser>
        <c:ser>
          <c:idx val="7"/>
          <c:order val="7"/>
          <c:spPr>
            <a:solidFill>
              <a:schemeClr val="tx1">
                <a:lumMod val="75000"/>
                <a:lumOff val="25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f>Sheet1!$I$12:$I$14</c:f>
              <c:strCache>
                <c:ptCount val="3"/>
                <c:pt idx="0">
                  <c:v>Bug 1</c:v>
                </c:pt>
                <c:pt idx="1">
                  <c:v>Bug 2</c:v>
                </c:pt>
                <c:pt idx="2">
                  <c:v>Bug 3</c:v>
                </c:pt>
              </c:strCache>
            </c:strRef>
          </c:cat>
          <c:val>
            <c:numRef>
              <c:f>Sheet1!$Q$12:$Q$14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C9C-4B1E-AD4D-EF38DCB7C9EE}"/>
            </c:ext>
          </c:extLst>
        </c:ser>
        <c:ser>
          <c:idx val="8"/>
          <c:order val="8"/>
          <c:spPr>
            <a:solidFill>
              <a:schemeClr val="tx1">
                <a:lumMod val="75000"/>
                <a:lumOff val="25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f>Sheet1!$I$12:$I$14</c:f>
              <c:strCache>
                <c:ptCount val="3"/>
                <c:pt idx="0">
                  <c:v>Bug 1</c:v>
                </c:pt>
                <c:pt idx="1">
                  <c:v>Bug 2</c:v>
                </c:pt>
                <c:pt idx="2">
                  <c:v>Bug 3</c:v>
                </c:pt>
              </c:strCache>
            </c:strRef>
          </c:cat>
          <c:val>
            <c:numRef>
              <c:f>Sheet1!$R$12:$R$14</c:f>
              <c:numCache>
                <c:formatCode>General</c:formatCode>
                <c:ptCount val="3"/>
                <c:pt idx="0">
                  <c:v>12</c:v>
                </c:pt>
                <c:pt idx="1">
                  <c:v>13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C9C-4B1E-AD4D-EF38DCB7C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95056008"/>
        <c:axId val="195052872"/>
      </c:barChart>
      <c:catAx>
        <c:axId val="19505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052872"/>
        <c:crosses val="autoZero"/>
        <c:auto val="1"/>
        <c:lblAlgn val="ctr"/>
        <c:lblOffset val="100"/>
        <c:noMultiLvlLbl val="0"/>
      </c:catAx>
      <c:valAx>
        <c:axId val="195052872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05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8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Sheet3!$F$48</c:f>
              <c:strCache>
                <c:ptCount val="1"/>
                <c:pt idx="0">
                  <c:v>25%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Sheet3!$G$47:$Q$47</c:f>
                <c:numCache>
                  <c:formatCode>General</c:formatCode>
                  <c:ptCount val="11"/>
                  <c:pt idx="0">
                    <c:v>1.75</c:v>
                  </c:pt>
                  <c:pt idx="1">
                    <c:v>1.75</c:v>
                  </c:pt>
                  <c:pt idx="2">
                    <c:v>1</c:v>
                  </c:pt>
                  <c:pt idx="3">
                    <c:v>20</c:v>
                  </c:pt>
                  <c:pt idx="4">
                    <c:v>1.5</c:v>
                  </c:pt>
                  <c:pt idx="5">
                    <c:v>1</c:v>
                  </c:pt>
                  <c:pt idx="6">
                    <c:v>1</c:v>
                  </c:pt>
                  <c:pt idx="7">
                    <c:v>20</c:v>
                  </c:pt>
                  <c:pt idx="8">
                    <c:v>0.75</c:v>
                  </c:pt>
                  <c:pt idx="9">
                    <c:v>0.75</c:v>
                  </c:pt>
                  <c:pt idx="10">
                    <c:v>0.75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Sheet3!$G$54:$Q$54</c:f>
              <c:strCache>
                <c:ptCount val="11"/>
                <c:pt idx="0">
                  <c:v>DB</c:v>
                </c:pt>
                <c:pt idx="1">
                  <c:v>ODB</c:v>
                </c:pt>
                <c:pt idx="2">
                  <c:v>SN</c:v>
                </c:pt>
                <c:pt idx="4">
                  <c:v>DB</c:v>
                </c:pt>
                <c:pt idx="5">
                  <c:v>ODB</c:v>
                </c:pt>
                <c:pt idx="6">
                  <c:v>SN</c:v>
                </c:pt>
                <c:pt idx="8">
                  <c:v>DB</c:v>
                </c:pt>
                <c:pt idx="9">
                  <c:v>ODB</c:v>
                </c:pt>
                <c:pt idx="10">
                  <c:v>SN</c:v>
                </c:pt>
              </c:strCache>
            </c:strRef>
          </c:cat>
          <c:val>
            <c:numRef>
              <c:f>Sheet3!$G$48:$Q$48</c:f>
              <c:numCache>
                <c:formatCode>General</c:formatCode>
                <c:ptCount val="11"/>
                <c:pt idx="0">
                  <c:v>15.75</c:v>
                </c:pt>
                <c:pt idx="1">
                  <c:v>11.75</c:v>
                </c:pt>
                <c:pt idx="2">
                  <c:v>10</c:v>
                </c:pt>
                <c:pt idx="3">
                  <c:v>20</c:v>
                </c:pt>
                <c:pt idx="4">
                  <c:v>17.5</c:v>
                </c:pt>
                <c:pt idx="5">
                  <c:v>14</c:v>
                </c:pt>
                <c:pt idx="6">
                  <c:v>10</c:v>
                </c:pt>
                <c:pt idx="7">
                  <c:v>20</c:v>
                </c:pt>
                <c:pt idx="8">
                  <c:v>17.75</c:v>
                </c:pt>
                <c:pt idx="9">
                  <c:v>10.75</c:v>
                </c:pt>
                <c:pt idx="10">
                  <c:v>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65-4704-8DCD-8135490EDBCF}"/>
            </c:ext>
          </c:extLst>
        </c:ser>
        <c:ser>
          <c:idx val="2"/>
          <c:order val="1"/>
          <c:tx>
            <c:strRef>
              <c:f>Sheet3!$F$49</c:f>
              <c:strCache>
                <c:ptCount val="1"/>
                <c:pt idx="0">
                  <c:v>Median Offset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/>
          </c:spPr>
          <c:invertIfNegative val="0"/>
          <c:cat>
            <c:strRef>
              <c:f>Sheet3!$G$54:$Q$54</c:f>
              <c:strCache>
                <c:ptCount val="11"/>
                <c:pt idx="0">
                  <c:v>DB</c:v>
                </c:pt>
                <c:pt idx="1">
                  <c:v>ODB</c:v>
                </c:pt>
                <c:pt idx="2">
                  <c:v>SN</c:v>
                </c:pt>
                <c:pt idx="4">
                  <c:v>DB</c:v>
                </c:pt>
                <c:pt idx="5">
                  <c:v>ODB</c:v>
                </c:pt>
                <c:pt idx="6">
                  <c:v>SN</c:v>
                </c:pt>
                <c:pt idx="8">
                  <c:v>DB</c:v>
                </c:pt>
                <c:pt idx="9">
                  <c:v>ODB</c:v>
                </c:pt>
                <c:pt idx="10">
                  <c:v>SN</c:v>
                </c:pt>
              </c:strCache>
            </c:strRef>
          </c:cat>
          <c:val>
            <c:numRef>
              <c:f>Sheet3!$G$49:$Q$49</c:f>
              <c:numCache>
                <c:formatCode>General</c:formatCode>
                <c:ptCount val="11"/>
                <c:pt idx="0">
                  <c:v>1.25</c:v>
                </c:pt>
                <c:pt idx="1">
                  <c:v>2.25</c:v>
                </c:pt>
                <c:pt idx="2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0.5</c:v>
                </c:pt>
                <c:pt idx="8">
                  <c:v>0.75</c:v>
                </c:pt>
                <c:pt idx="9">
                  <c:v>1.75</c:v>
                </c:pt>
                <c:pt idx="10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65-4704-8DCD-8135490EDBCF}"/>
            </c:ext>
          </c:extLst>
        </c:ser>
        <c:ser>
          <c:idx val="3"/>
          <c:order val="2"/>
          <c:tx>
            <c:strRef>
              <c:f>Sheet3!$F$50</c:f>
              <c:strCache>
                <c:ptCount val="1"/>
                <c:pt idx="0">
                  <c:v>75% Offset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Sheet3!$G$51:$Q$51</c:f>
                <c:numCache>
                  <c:formatCode>General</c:formatCode>
                  <c:ptCount val="11"/>
                  <c:pt idx="0">
                    <c:v>1</c:v>
                  </c:pt>
                  <c:pt idx="1">
                    <c:v>0.75</c:v>
                  </c:pt>
                  <c:pt idx="2">
                    <c:v>2</c:v>
                  </c:pt>
                  <c:pt idx="4">
                    <c:v>0</c:v>
                  </c:pt>
                  <c:pt idx="5">
                    <c:v>1.75</c:v>
                  </c:pt>
                  <c:pt idx="6">
                    <c:v>1.75</c:v>
                  </c:pt>
                  <c:pt idx="8">
                    <c:v>1</c:v>
                  </c:pt>
                  <c:pt idx="9">
                    <c:v>0</c:v>
                  </c:pt>
                  <c:pt idx="10">
                    <c:v>1.75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Sheet3!$G$54:$Q$54</c:f>
              <c:strCache>
                <c:ptCount val="11"/>
                <c:pt idx="0">
                  <c:v>DB</c:v>
                </c:pt>
                <c:pt idx="1">
                  <c:v>ODB</c:v>
                </c:pt>
                <c:pt idx="2">
                  <c:v>SN</c:v>
                </c:pt>
                <c:pt idx="4">
                  <c:v>DB</c:v>
                </c:pt>
                <c:pt idx="5">
                  <c:v>ODB</c:v>
                </c:pt>
                <c:pt idx="6">
                  <c:v>SN</c:v>
                </c:pt>
                <c:pt idx="8">
                  <c:v>DB</c:v>
                </c:pt>
                <c:pt idx="9">
                  <c:v>ODB</c:v>
                </c:pt>
                <c:pt idx="10">
                  <c:v>SN</c:v>
                </c:pt>
              </c:strCache>
            </c:strRef>
          </c:cat>
          <c:val>
            <c:numRef>
              <c:f>Sheet3!$G$50:$Q$50</c:f>
              <c:numCache>
                <c:formatCode>General</c:formatCode>
                <c:ptCount val="11"/>
                <c:pt idx="0">
                  <c:v>2</c:v>
                </c:pt>
                <c:pt idx="1">
                  <c:v>1.25</c:v>
                </c:pt>
                <c:pt idx="2">
                  <c:v>1</c:v>
                </c:pt>
                <c:pt idx="4">
                  <c:v>0.5</c:v>
                </c:pt>
                <c:pt idx="5">
                  <c:v>1.25</c:v>
                </c:pt>
                <c:pt idx="6">
                  <c:v>1.75</c:v>
                </c:pt>
                <c:pt idx="8">
                  <c:v>0.5</c:v>
                </c:pt>
                <c:pt idx="9">
                  <c:v>0.5</c:v>
                </c:pt>
                <c:pt idx="10">
                  <c:v>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65-4704-8DCD-8135490E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051048"/>
        <c:axId val="611049736"/>
      </c:barChart>
      <c:lineChart>
        <c:grouping val="standard"/>
        <c:varyColors val="0"/>
        <c:ser>
          <c:idx val="0"/>
          <c:order val="3"/>
          <c:tx>
            <c:strRef>
              <c:f>Sheet3!$F$52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Sheet3!$G$52:$Q$52</c:f>
              <c:numCache>
                <c:formatCode>General</c:formatCode>
                <c:ptCount val="11"/>
                <c:pt idx="0">
                  <c:v>17.125</c:v>
                </c:pt>
                <c:pt idx="1">
                  <c:v>13.5</c:v>
                </c:pt>
                <c:pt idx="2">
                  <c:v>11.125</c:v>
                </c:pt>
                <c:pt idx="4">
                  <c:v>18.625</c:v>
                </c:pt>
                <c:pt idx="5">
                  <c:v>15.25</c:v>
                </c:pt>
                <c:pt idx="6">
                  <c:v>11.125</c:v>
                </c:pt>
                <c:pt idx="8">
                  <c:v>18.375</c:v>
                </c:pt>
                <c:pt idx="9">
                  <c:v>11.875</c:v>
                </c:pt>
                <c:pt idx="10">
                  <c:v>11.75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65-4704-8DCD-8135490ED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051048"/>
        <c:axId val="611049736"/>
      </c:lineChart>
      <c:catAx>
        <c:axId val="611051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l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Bug 1</a:t>
                </a:r>
                <a:r>
                  <a:rPr lang="de-DE" sz="1000" b="0" i="0" u="none" strike="noStrike" baseline="0"/>
                  <a:t>      </a:t>
                </a:r>
                <a:r>
                  <a:rPr lang="de-DE" sz="1000" b="0" i="0" u="none" strike="noStrike" baseline="0">
                    <a:effectLst/>
                  </a:rPr>
                  <a:t>  </a:t>
                </a:r>
                <a:r>
                  <a:rPr lang="de-DE" sz="1000" b="0" i="0" u="none" strike="noStrike" baseline="0"/>
                  <a:t>          </a:t>
                </a:r>
                <a:r>
                  <a:rPr lang="de-DE"/>
                  <a:t>Bug 2</a:t>
                </a:r>
                <a:r>
                  <a:rPr lang="de-DE" sz="1000" b="0" i="0" u="none" strike="noStrike" baseline="0">
                    <a:effectLst/>
                  </a:rPr>
                  <a:t>                  </a:t>
                </a:r>
                <a:r>
                  <a:rPr lang="de-DE"/>
                  <a:t>Bug 3</a:t>
                </a:r>
              </a:p>
            </c:rich>
          </c:tx>
          <c:layout>
            <c:manualLayout>
              <c:xMode val="edge"/>
              <c:yMode val="edge"/>
              <c:x val="0.22315858614847231"/>
              <c:y val="0.863743771159039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l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1049736"/>
        <c:crosses val="autoZero"/>
        <c:auto val="1"/>
        <c:lblAlgn val="ctr"/>
        <c:lblOffset val="100"/>
        <c:noMultiLvlLbl val="0"/>
      </c:catAx>
      <c:valAx>
        <c:axId val="611049736"/>
        <c:scaling>
          <c:orientation val="minMax"/>
          <c:max val="20.1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in minutes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1051048"/>
        <c:crosses val="autoZero"/>
        <c:crossBetween val="between"/>
        <c:majorUnit val="2"/>
        <c:minorUnit val="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'Sheet3 (2)'!$F$48</c:f>
              <c:strCache>
                <c:ptCount val="1"/>
                <c:pt idx="0">
                  <c:v>25%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'Sheet3 (2)'!$G$47:$Q$47</c:f>
                <c:numCache>
                  <c:formatCode>General</c:formatCode>
                  <c:ptCount val="11"/>
                  <c:pt idx="0">
                    <c:v>2.75</c:v>
                  </c:pt>
                  <c:pt idx="1">
                    <c:v>1.75</c:v>
                  </c:pt>
                  <c:pt idx="2">
                    <c:v>1</c:v>
                  </c:pt>
                  <c:pt idx="3">
                    <c:v>20</c:v>
                  </c:pt>
                  <c:pt idx="4">
                    <c:v>3.75</c:v>
                  </c:pt>
                  <c:pt idx="5">
                    <c:v>0</c:v>
                  </c:pt>
                  <c:pt idx="6">
                    <c:v>1.75</c:v>
                  </c:pt>
                  <c:pt idx="7">
                    <c:v>20</c:v>
                  </c:pt>
                  <c:pt idx="8">
                    <c:v>1</c:v>
                  </c:pt>
                  <c:pt idx="9">
                    <c:v>0.75</c:v>
                  </c:pt>
                  <c:pt idx="1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'Sheet3 (2)'!$G$48:$Q$48</c:f>
              <c:numCache>
                <c:formatCode>General</c:formatCode>
                <c:ptCount val="11"/>
                <c:pt idx="0">
                  <c:v>17.75</c:v>
                </c:pt>
                <c:pt idx="1">
                  <c:v>11.75</c:v>
                </c:pt>
                <c:pt idx="2">
                  <c:v>10</c:v>
                </c:pt>
                <c:pt idx="3">
                  <c:v>20</c:v>
                </c:pt>
                <c:pt idx="4">
                  <c:v>15.75</c:v>
                </c:pt>
                <c:pt idx="5">
                  <c:v>14</c:v>
                </c:pt>
                <c:pt idx="6">
                  <c:v>10.75</c:v>
                </c:pt>
                <c:pt idx="7">
                  <c:v>20</c:v>
                </c:pt>
                <c:pt idx="8">
                  <c:v>17</c:v>
                </c:pt>
                <c:pt idx="9">
                  <c:v>10.75</c:v>
                </c:pt>
                <c:pt idx="1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EF-4AFD-92A9-95A0DE1A39A9}"/>
            </c:ext>
          </c:extLst>
        </c:ser>
        <c:ser>
          <c:idx val="2"/>
          <c:order val="1"/>
          <c:tx>
            <c:strRef>
              <c:f>'Sheet3 (2)'!$F$49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/>
          </c:spPr>
          <c:invertIfNegative val="0"/>
          <c:val>
            <c:numRef>
              <c:f>'Sheet3 (2)'!$G$49:$Q$49</c:f>
              <c:numCache>
                <c:formatCode>General</c:formatCode>
                <c:ptCount val="11"/>
                <c:pt idx="0">
                  <c:v>0.25</c:v>
                </c:pt>
                <c:pt idx="1">
                  <c:v>0.75</c:v>
                </c:pt>
                <c:pt idx="2">
                  <c:v>0</c:v>
                </c:pt>
                <c:pt idx="4">
                  <c:v>3.25</c:v>
                </c:pt>
                <c:pt idx="5">
                  <c:v>2</c:v>
                </c:pt>
                <c:pt idx="6">
                  <c:v>0.75</c:v>
                </c:pt>
                <c:pt idx="8">
                  <c:v>1.5</c:v>
                </c:pt>
                <c:pt idx="9">
                  <c:v>1.25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EF-4AFD-92A9-95A0DE1A39A9}"/>
            </c:ext>
          </c:extLst>
        </c:ser>
        <c:ser>
          <c:idx val="3"/>
          <c:order val="2"/>
          <c:tx>
            <c:strRef>
              <c:f>'Sheet3 (2)'!$F$50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chemeClr val="bg1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'Sheet3 (2)'!$G$51:$Q$51</c:f>
                <c:numCache>
                  <c:formatCode>General</c:formatCode>
                  <c:ptCount val="11"/>
                  <c:pt idx="0">
                    <c:v>0.75</c:v>
                  </c:pt>
                  <c:pt idx="1">
                    <c:v>1.75</c:v>
                  </c:pt>
                  <c:pt idx="2">
                    <c:v>1</c:v>
                  </c:pt>
                  <c:pt idx="4">
                    <c:v>0</c:v>
                  </c:pt>
                  <c:pt idx="5">
                    <c:v>1</c:v>
                  </c:pt>
                  <c:pt idx="6">
                    <c:v>3</c:v>
                  </c:pt>
                  <c:pt idx="8">
                    <c:v>0</c:v>
                  </c:pt>
                  <c:pt idx="9">
                    <c:v>0</c:v>
                  </c:pt>
                  <c:pt idx="10">
                    <c:v>3.75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'Sheet3 (2)'!$G$50:$Q$50</c:f>
              <c:numCache>
                <c:formatCode>General</c:formatCode>
                <c:ptCount val="11"/>
                <c:pt idx="0">
                  <c:v>1.25</c:v>
                </c:pt>
                <c:pt idx="1">
                  <c:v>0.75</c:v>
                </c:pt>
                <c:pt idx="2">
                  <c:v>1</c:v>
                </c:pt>
                <c:pt idx="4">
                  <c:v>1</c:v>
                </c:pt>
                <c:pt idx="5">
                  <c:v>0.1</c:v>
                </c:pt>
                <c:pt idx="6">
                  <c:v>1.5</c:v>
                </c:pt>
                <c:pt idx="8">
                  <c:v>1.5</c:v>
                </c:pt>
                <c:pt idx="9">
                  <c:v>1</c:v>
                </c:pt>
                <c:pt idx="10">
                  <c:v>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EF-4AFD-92A9-95A0DE1A3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051048"/>
        <c:axId val="611049736"/>
      </c:barChart>
      <c:lineChart>
        <c:grouping val="standard"/>
        <c:varyColors val="0"/>
        <c:ser>
          <c:idx val="0"/>
          <c:order val="3"/>
          <c:tx>
            <c:strRef>
              <c:f>'Sheet3 (2)'!$F$52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'Sheet3 (2)'!$G$52:$Q$52</c:f>
              <c:numCache>
                <c:formatCode>General</c:formatCode>
                <c:ptCount val="11"/>
                <c:pt idx="0">
                  <c:v>18.125</c:v>
                </c:pt>
                <c:pt idx="1">
                  <c:v>12.5</c:v>
                </c:pt>
                <c:pt idx="2">
                  <c:v>10.375</c:v>
                </c:pt>
                <c:pt idx="4">
                  <c:v>17.625</c:v>
                </c:pt>
                <c:pt idx="5">
                  <c:v>15.375</c:v>
                </c:pt>
                <c:pt idx="6">
                  <c:v>11.875</c:v>
                </c:pt>
                <c:pt idx="8">
                  <c:v>18.375</c:v>
                </c:pt>
                <c:pt idx="9">
                  <c:v>11.75</c:v>
                </c:pt>
                <c:pt idx="10">
                  <c:v>13.25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EF-4AFD-92A9-95A0DE1A3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051048"/>
        <c:axId val="611049736"/>
      </c:lineChart>
      <c:catAx>
        <c:axId val="61105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1049736"/>
        <c:crosses val="autoZero"/>
        <c:auto val="1"/>
        <c:lblAlgn val="ctr"/>
        <c:lblOffset val="100"/>
        <c:noMultiLvlLbl val="0"/>
      </c:catAx>
      <c:valAx>
        <c:axId val="611049736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1051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15</xdr:row>
      <xdr:rowOff>38100</xdr:rowOff>
    </xdr:from>
    <xdr:to>
      <xdr:col>17</xdr:col>
      <xdr:colOff>495299</xdr:colOff>
      <xdr:row>29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595313</xdr:colOff>
      <xdr:row>59</xdr:row>
      <xdr:rowOff>0</xdr:rowOff>
    </xdr:from>
    <xdr:to>
      <xdr:col>12</xdr:col>
      <xdr:colOff>600075</xdr:colOff>
      <xdr:row>72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BE4107-101A-4CB3-8389-57B9BC1715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566738</xdr:colOff>
      <xdr:row>52</xdr:row>
      <xdr:rowOff>28575</xdr:rowOff>
    </xdr:from>
    <xdr:to>
      <xdr:col>9</xdr:col>
      <xdr:colOff>171450</xdr:colOff>
      <xdr:row>65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0AFF41-6A0B-4146-82AF-62E4F32D2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workbookViewId="0">
      <selection activeCell="P14" activeCellId="1" sqref="P9:Q9 P14:R14"/>
    </sheetView>
  </sheetViews>
  <sheetFormatPr defaultRowHeight="15" x14ac:dyDescent="0.25"/>
  <sheetData>
    <row r="1" spans="1:18" x14ac:dyDescent="0.25">
      <c r="C1" t="s">
        <v>27</v>
      </c>
    </row>
    <row r="2" spans="1:18" x14ac:dyDescent="0.25">
      <c r="C2" t="s">
        <v>3</v>
      </c>
    </row>
    <row r="3" spans="1:18" x14ac:dyDescent="0.25">
      <c r="B3" t="s">
        <v>1</v>
      </c>
      <c r="C3" t="s">
        <v>2</v>
      </c>
      <c r="D3" t="s">
        <v>4</v>
      </c>
      <c r="E3" t="s">
        <v>13</v>
      </c>
      <c r="J3" t="s">
        <v>14</v>
      </c>
      <c r="M3" t="s">
        <v>15</v>
      </c>
      <c r="P3" t="s">
        <v>16</v>
      </c>
    </row>
    <row r="4" spans="1:18" x14ac:dyDescent="0.25">
      <c r="A4" t="s">
        <v>0</v>
      </c>
      <c r="B4">
        <v>1</v>
      </c>
      <c r="C4" t="s">
        <v>5</v>
      </c>
      <c r="D4">
        <v>20</v>
      </c>
      <c r="E4" t="str">
        <f>C4&amp;"-"&amp;B4</f>
        <v>A-1</v>
      </c>
      <c r="F4">
        <v>25</v>
      </c>
      <c r="J4" t="s">
        <v>17</v>
      </c>
      <c r="M4" t="s">
        <v>18</v>
      </c>
      <c r="P4" t="s">
        <v>19</v>
      </c>
    </row>
    <row r="5" spans="1:18" x14ac:dyDescent="0.25">
      <c r="B5">
        <v>2</v>
      </c>
      <c r="C5" t="s">
        <v>6</v>
      </c>
      <c r="D5">
        <v>17</v>
      </c>
      <c r="E5" t="str">
        <f t="shared" ref="E5:E30" si="0">C5&amp;"-"&amp;B5</f>
        <v>B-2</v>
      </c>
      <c r="F5" t="s">
        <v>28</v>
      </c>
      <c r="J5" t="s">
        <v>20</v>
      </c>
      <c r="M5" t="s">
        <v>21</v>
      </c>
      <c r="P5" t="s">
        <v>22</v>
      </c>
    </row>
    <row r="6" spans="1:18" x14ac:dyDescent="0.25">
      <c r="B6">
        <v>3</v>
      </c>
      <c r="C6" t="s">
        <v>7</v>
      </c>
      <c r="D6">
        <v>15</v>
      </c>
      <c r="E6" t="str">
        <f t="shared" si="0"/>
        <v>C-3</v>
      </c>
    </row>
    <row r="7" spans="1:18" x14ac:dyDescent="0.25">
      <c r="A7" t="s">
        <v>8</v>
      </c>
      <c r="B7">
        <v>2</v>
      </c>
      <c r="C7" t="s">
        <v>5</v>
      </c>
      <c r="D7">
        <v>18</v>
      </c>
      <c r="E7" t="str">
        <f t="shared" si="0"/>
        <v>A-2</v>
      </c>
      <c r="I7" t="s">
        <v>23</v>
      </c>
      <c r="J7">
        <f>INDEX($D$4:$D$12,MATCH($J3,$E$4:$E$12,0))</f>
        <v>20</v>
      </c>
      <c r="K7">
        <f>INDEX($D$13:$D$21,MATCH($J3,$E$13:$E$21,0))</f>
        <v>15</v>
      </c>
      <c r="L7" t="str">
        <f>INDEX($D$22:$D$30,MATCH($J3,$E$22:$E$30,0))</f>
        <v>x</v>
      </c>
      <c r="M7">
        <f>INDEX($D$4:$D$12,MATCH($M3,$E$4:$E$12,0))</f>
        <v>12</v>
      </c>
      <c r="N7">
        <f>INDEX($D$13:$D$21,MATCH($M3,$E$13:$E$21,0))</f>
        <v>10</v>
      </c>
      <c r="O7" t="str">
        <f>INDEX($D$22:$D$30,MATCH($M3,$E$22:$E$30,0))</f>
        <v>x</v>
      </c>
      <c r="P7">
        <f>INDEX($D$4:$D$12,MATCH($P3,$E$4:$E$12,0))</f>
        <v>12</v>
      </c>
      <c r="Q7">
        <f>INDEX($D$13:$D$21,MATCH($P3,$E$13:$E$21,0))</f>
        <v>9</v>
      </c>
      <c r="R7" t="str">
        <f>INDEX($D$22:$D$30,MATCH($P3,$E$22:$E$30,0))</f>
        <v>x</v>
      </c>
    </row>
    <row r="8" spans="1:18" x14ac:dyDescent="0.25">
      <c r="B8">
        <v>3</v>
      </c>
      <c r="C8" t="s">
        <v>6</v>
      </c>
      <c r="D8">
        <v>13</v>
      </c>
      <c r="E8" t="str">
        <f t="shared" si="0"/>
        <v>B-3</v>
      </c>
      <c r="F8" t="s">
        <v>29</v>
      </c>
      <c r="I8" t="s">
        <v>24</v>
      </c>
      <c r="J8">
        <f>INDEX($D$4:$D$12,MATCH($J4,$E$4:$E$12,0))</f>
        <v>18</v>
      </c>
      <c r="K8">
        <f>INDEX($D$13:$D$21,MATCH($J4,$E$13:$E$21,0))</f>
        <v>20</v>
      </c>
      <c r="L8" t="str">
        <f>INDEX($D$22:$D$30,MATCH($J4,$E$22:$E$30,0))</f>
        <v>x</v>
      </c>
      <c r="M8">
        <f>INDEX($D$4:$D$12,MATCH($M4,$E$4:$E$12,0))</f>
        <v>17</v>
      </c>
      <c r="N8">
        <f>INDEX($D$13:$D$21,MATCH($M4,$E$13:$E$21,0))</f>
        <v>14</v>
      </c>
      <c r="O8" t="str">
        <f>INDEX($D$22:$D$30,MATCH($M4,$E$22:$E$30,0))</f>
        <v>x</v>
      </c>
      <c r="P8">
        <f>INDEX($D$4:$D$12,MATCH($P4,$E$4:$E$12,0))</f>
        <v>9</v>
      </c>
      <c r="Q8">
        <f>INDEX($D$13:$D$21,MATCH($P4,$E$13:$E$21,0))</f>
        <v>13</v>
      </c>
      <c r="R8" t="str">
        <f>INDEX($D$22:$D$30,MATCH($P4,$E$22:$E$30,0))</f>
        <v>x</v>
      </c>
    </row>
    <row r="9" spans="1:18" x14ac:dyDescent="0.25">
      <c r="B9">
        <v>1</v>
      </c>
      <c r="C9" t="s">
        <v>7</v>
      </c>
      <c r="D9">
        <v>12</v>
      </c>
      <c r="E9" t="str">
        <f t="shared" si="0"/>
        <v>C-1</v>
      </c>
      <c r="I9" t="s">
        <v>25</v>
      </c>
      <c r="J9">
        <f>INDEX($D$4:$D$12,MATCH($J5,$E$4:$E$12,0))</f>
        <v>17</v>
      </c>
      <c r="K9">
        <f>INDEX($D$13:$D$21,MATCH($J5,$E$13:$E$21,0))</f>
        <v>19</v>
      </c>
      <c r="L9" t="str">
        <f>INDEX($D$22:$D$30,MATCH($J5,$E$22:$E$30,0))</f>
        <v>x</v>
      </c>
      <c r="M9">
        <f>INDEX($D$4:$D$12,MATCH($M5,$E$4:$E$12,0))</f>
        <v>13</v>
      </c>
      <c r="N9">
        <f>INDEX($D$13:$D$21,MATCH($M5,$E$13:$E$21,0))</f>
        <v>11</v>
      </c>
      <c r="O9" t="str">
        <f>INDEX($D$22:$D$30,MATCH($M5,$E$22:$E$30,0))</f>
        <v>x</v>
      </c>
      <c r="P9">
        <f>INDEX($D$4:$D$12,MATCH($P5,$E$4:$E$12,0))</f>
        <v>15</v>
      </c>
      <c r="Q9">
        <f>INDEX($D$13:$D$21,MATCH($P5,$E$13:$E$21,0))</f>
        <v>10</v>
      </c>
      <c r="R9" t="str">
        <f>INDEX($D$22:$D$30,MATCH($P5,$E$22:$E$30,0))</f>
        <v>x</v>
      </c>
    </row>
    <row r="10" spans="1:18" x14ac:dyDescent="0.25">
      <c r="A10" t="s">
        <v>9</v>
      </c>
      <c r="B10">
        <v>3</v>
      </c>
      <c r="C10" t="s">
        <v>5</v>
      </c>
      <c r="D10">
        <v>17</v>
      </c>
      <c r="E10" t="str">
        <f t="shared" si="0"/>
        <v>A-3</v>
      </c>
    </row>
    <row r="11" spans="1:18" x14ac:dyDescent="0.25">
      <c r="B11">
        <v>1</v>
      </c>
      <c r="C11" t="s">
        <v>6</v>
      </c>
      <c r="D11">
        <v>12</v>
      </c>
      <c r="E11" t="str">
        <f t="shared" si="0"/>
        <v>B-1</v>
      </c>
    </row>
    <row r="12" spans="1:18" x14ac:dyDescent="0.25">
      <c r="B12">
        <v>2</v>
      </c>
      <c r="C12" t="s">
        <v>7</v>
      </c>
      <c r="D12">
        <v>9</v>
      </c>
      <c r="E12" t="str">
        <f t="shared" si="0"/>
        <v>C-2</v>
      </c>
      <c r="I12" t="str">
        <f>I7</f>
        <v>Bug 1</v>
      </c>
      <c r="J12">
        <v>15</v>
      </c>
      <c r="K12">
        <v>16</v>
      </c>
      <c r="L12">
        <v>20</v>
      </c>
      <c r="M12">
        <v>12</v>
      </c>
      <c r="N12">
        <v>14</v>
      </c>
      <c r="O12">
        <v>16</v>
      </c>
      <c r="P12">
        <v>10</v>
      </c>
      <c r="Q12">
        <v>10</v>
      </c>
      <c r="R12">
        <v>12</v>
      </c>
    </row>
    <row r="13" spans="1:18" x14ac:dyDescent="0.25">
      <c r="A13" t="s">
        <v>26</v>
      </c>
      <c r="B13">
        <v>1</v>
      </c>
      <c r="C13" t="s">
        <v>5</v>
      </c>
      <c r="D13">
        <v>15</v>
      </c>
      <c r="E13" t="str">
        <f t="shared" si="0"/>
        <v>A-1</v>
      </c>
      <c r="I13" t="str">
        <f t="shared" ref="I13:I14" si="1">I8</f>
        <v>Bug 2</v>
      </c>
      <c r="J13">
        <v>18</v>
      </c>
      <c r="K13">
        <v>20</v>
      </c>
      <c r="L13">
        <v>20</v>
      </c>
      <c r="M13">
        <v>14</v>
      </c>
      <c r="N13">
        <v>16</v>
      </c>
      <c r="O13">
        <v>17</v>
      </c>
      <c r="P13">
        <v>9</v>
      </c>
      <c r="Q13">
        <v>10</v>
      </c>
      <c r="R13">
        <v>13</v>
      </c>
    </row>
    <row r="14" spans="1:18" x14ac:dyDescent="0.25">
      <c r="B14">
        <v>3</v>
      </c>
      <c r="C14" t="s">
        <v>6</v>
      </c>
      <c r="D14">
        <v>11</v>
      </c>
      <c r="E14" t="str">
        <f t="shared" si="0"/>
        <v>B-3</v>
      </c>
      <c r="I14" t="str">
        <f t="shared" si="1"/>
        <v>Bug 3</v>
      </c>
      <c r="J14">
        <v>17</v>
      </c>
      <c r="K14">
        <v>18</v>
      </c>
      <c r="L14">
        <v>19</v>
      </c>
      <c r="M14">
        <v>11</v>
      </c>
      <c r="N14">
        <v>13</v>
      </c>
      <c r="O14">
        <v>13</v>
      </c>
      <c r="P14">
        <v>11</v>
      </c>
      <c r="Q14">
        <v>12</v>
      </c>
      <c r="R14">
        <v>15</v>
      </c>
    </row>
    <row r="15" spans="1:18" x14ac:dyDescent="0.25">
      <c r="B15">
        <v>2</v>
      </c>
      <c r="C15" t="s">
        <v>7</v>
      </c>
      <c r="D15">
        <v>13</v>
      </c>
      <c r="E15" t="str">
        <f t="shared" si="0"/>
        <v>C-2</v>
      </c>
    </row>
    <row r="16" spans="1:18" x14ac:dyDescent="0.25">
      <c r="A16" t="s">
        <v>34</v>
      </c>
      <c r="B16">
        <v>2</v>
      </c>
      <c r="C16" t="s">
        <v>5</v>
      </c>
      <c r="D16">
        <v>20</v>
      </c>
      <c r="E16" t="str">
        <f t="shared" si="0"/>
        <v>A-2</v>
      </c>
    </row>
    <row r="17" spans="1:5" x14ac:dyDescent="0.25">
      <c r="B17">
        <v>1</v>
      </c>
      <c r="C17" t="s">
        <v>6</v>
      </c>
      <c r="D17">
        <v>10</v>
      </c>
      <c r="E17" t="str">
        <f t="shared" si="0"/>
        <v>B-1</v>
      </c>
    </row>
    <row r="18" spans="1:5" x14ac:dyDescent="0.25">
      <c r="B18">
        <v>3</v>
      </c>
      <c r="C18" t="s">
        <v>7</v>
      </c>
      <c r="D18">
        <v>10</v>
      </c>
      <c r="E18" t="str">
        <f t="shared" si="0"/>
        <v>C-3</v>
      </c>
    </row>
    <row r="19" spans="1:5" x14ac:dyDescent="0.25">
      <c r="A19" t="s">
        <v>35</v>
      </c>
      <c r="B19">
        <v>3</v>
      </c>
      <c r="C19" t="s">
        <v>5</v>
      </c>
      <c r="D19">
        <v>19</v>
      </c>
      <c r="E19" t="str">
        <f t="shared" si="0"/>
        <v>A-3</v>
      </c>
    </row>
    <row r="20" spans="1:5" x14ac:dyDescent="0.25">
      <c r="B20">
        <v>2</v>
      </c>
      <c r="C20" t="s">
        <v>6</v>
      </c>
      <c r="D20">
        <v>14</v>
      </c>
      <c r="E20" t="str">
        <f t="shared" si="0"/>
        <v>B-2</v>
      </c>
    </row>
    <row r="21" spans="1:5" x14ac:dyDescent="0.25">
      <c r="B21">
        <v>1</v>
      </c>
      <c r="C21" t="s">
        <v>7</v>
      </c>
      <c r="D21">
        <v>9</v>
      </c>
      <c r="E21" t="str">
        <f t="shared" si="0"/>
        <v>C-1</v>
      </c>
    </row>
    <row r="22" spans="1:5" x14ac:dyDescent="0.25">
      <c r="A22" t="s">
        <v>10</v>
      </c>
      <c r="B22">
        <v>1</v>
      </c>
      <c r="C22" t="s">
        <v>5</v>
      </c>
      <c r="D22" t="s">
        <v>36</v>
      </c>
      <c r="E22" t="str">
        <f t="shared" si="0"/>
        <v>A-1</v>
      </c>
    </row>
    <row r="23" spans="1:5" x14ac:dyDescent="0.25">
      <c r="B23">
        <v>2</v>
      </c>
      <c r="C23" t="s">
        <v>6</v>
      </c>
      <c r="D23" t="s">
        <v>36</v>
      </c>
      <c r="E23" t="str">
        <f t="shared" si="0"/>
        <v>B-2</v>
      </c>
    </row>
    <row r="24" spans="1:5" x14ac:dyDescent="0.25">
      <c r="B24">
        <v>3</v>
      </c>
      <c r="C24" t="s">
        <v>7</v>
      </c>
      <c r="D24" t="s">
        <v>36</v>
      </c>
      <c r="E24" t="str">
        <f t="shared" si="0"/>
        <v>C-3</v>
      </c>
    </row>
    <row r="25" spans="1:5" x14ac:dyDescent="0.25">
      <c r="A25" t="s">
        <v>11</v>
      </c>
      <c r="B25">
        <v>2</v>
      </c>
      <c r="C25" t="s">
        <v>5</v>
      </c>
      <c r="D25" t="s">
        <v>36</v>
      </c>
      <c r="E25" t="str">
        <f t="shared" si="0"/>
        <v>A-2</v>
      </c>
    </row>
    <row r="26" spans="1:5" x14ac:dyDescent="0.25">
      <c r="B26">
        <v>3</v>
      </c>
      <c r="C26" t="s">
        <v>6</v>
      </c>
      <c r="D26" t="s">
        <v>36</v>
      </c>
      <c r="E26" t="str">
        <f t="shared" si="0"/>
        <v>B-3</v>
      </c>
    </row>
    <row r="27" spans="1:5" x14ac:dyDescent="0.25">
      <c r="B27">
        <v>1</v>
      </c>
      <c r="C27" t="s">
        <v>7</v>
      </c>
      <c r="D27" t="s">
        <v>36</v>
      </c>
      <c r="E27" t="str">
        <f t="shared" si="0"/>
        <v>C-1</v>
      </c>
    </row>
    <row r="28" spans="1:5" x14ac:dyDescent="0.25">
      <c r="A28" t="s">
        <v>12</v>
      </c>
      <c r="B28">
        <v>3</v>
      </c>
      <c r="C28" t="s">
        <v>5</v>
      </c>
      <c r="D28" t="s">
        <v>36</v>
      </c>
      <c r="E28" t="str">
        <f t="shared" si="0"/>
        <v>A-3</v>
      </c>
    </row>
    <row r="29" spans="1:5" x14ac:dyDescent="0.25">
      <c r="B29">
        <v>1</v>
      </c>
      <c r="C29" t="s">
        <v>6</v>
      </c>
      <c r="D29" t="s">
        <v>36</v>
      </c>
      <c r="E29" t="str">
        <f t="shared" si="0"/>
        <v>B-1</v>
      </c>
    </row>
    <row r="30" spans="1:5" x14ac:dyDescent="0.25">
      <c r="B30">
        <v>2</v>
      </c>
      <c r="C30" t="s">
        <v>7</v>
      </c>
      <c r="D30" t="s">
        <v>36</v>
      </c>
      <c r="E30" t="str">
        <f t="shared" si="0"/>
        <v>C-2</v>
      </c>
    </row>
    <row r="33" spans="11:16" x14ac:dyDescent="0.25">
      <c r="K33">
        <f>_xlfn.STDEV.S(J7:K7,J12:L12)</f>
        <v>2.5884358211089546</v>
      </c>
      <c r="M33">
        <f>_xlfn.STDEV.S(M7:N7,M12:O12)</f>
        <v>2.2803508501982734</v>
      </c>
      <c r="P33">
        <f>_xlfn.STDEV.S(P7:Q7,P12:R12)</f>
        <v>1.3416407864998781</v>
      </c>
    </row>
    <row r="34" spans="11:16" x14ac:dyDescent="0.25">
      <c r="K34">
        <f>_xlfn.STDEV.S(J8:K8,J13:L13)</f>
        <v>1.0954451150103324</v>
      </c>
      <c r="M34">
        <f t="shared" ref="M34:M35" si="2">_xlfn.STDEV.S(M8:N8,M13:O13)</f>
        <v>1.51657508881031</v>
      </c>
      <c r="P34">
        <f t="shared" ref="P34:P35" si="3">_xlfn.STDEV.S(P8:Q8,P13:R13)</f>
        <v>2.0493901531919168</v>
      </c>
    </row>
    <row r="35" spans="11:16" x14ac:dyDescent="0.25">
      <c r="K35">
        <f>_xlfn.STDEV.S(J9:K9,J14:L14)</f>
        <v>1</v>
      </c>
      <c r="M35">
        <f t="shared" si="2"/>
        <v>1.0954451150103324</v>
      </c>
      <c r="P35">
        <f t="shared" si="3"/>
        <v>2.3021728866442701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63"/>
  <sheetViews>
    <sheetView topLeftCell="N1" workbookViewId="0">
      <selection activeCell="V1" sqref="V1"/>
    </sheetView>
  </sheetViews>
  <sheetFormatPr defaultRowHeight="15" x14ac:dyDescent="0.25"/>
  <cols>
    <col min="5" max="5" width="12.5703125" customWidth="1"/>
    <col min="12" max="12" width="4.42578125" customWidth="1"/>
  </cols>
  <sheetData>
    <row r="1" spans="2:21" x14ac:dyDescent="0.25">
      <c r="B1" t="s">
        <v>30</v>
      </c>
      <c r="C1">
        <v>2</v>
      </c>
      <c r="D1">
        <v>3</v>
      </c>
      <c r="E1" t="s">
        <v>33</v>
      </c>
      <c r="F1">
        <v>9</v>
      </c>
      <c r="G1">
        <v>4</v>
      </c>
      <c r="H1">
        <v>1</v>
      </c>
      <c r="I1">
        <v>0.8</v>
      </c>
      <c r="L1" t="s">
        <v>5</v>
      </c>
      <c r="P1" t="s">
        <v>6</v>
      </c>
      <c r="R1" t="s">
        <v>7</v>
      </c>
      <c r="S1" t="s">
        <v>86</v>
      </c>
    </row>
    <row r="2" spans="2:21" x14ac:dyDescent="0.25">
      <c r="C2">
        <v>9</v>
      </c>
      <c r="D2">
        <v>9</v>
      </c>
      <c r="F2">
        <v>7</v>
      </c>
      <c r="G2">
        <v>3</v>
      </c>
      <c r="H2">
        <v>0</v>
      </c>
      <c r="I2">
        <v>0.8</v>
      </c>
      <c r="L2" t="s">
        <v>89</v>
      </c>
      <c r="M2" t="s">
        <v>90</v>
      </c>
      <c r="N2" t="s">
        <v>91</v>
      </c>
      <c r="O2" t="s">
        <v>96</v>
      </c>
      <c r="P2" t="s">
        <v>85</v>
      </c>
      <c r="Q2" t="s">
        <v>95</v>
      </c>
      <c r="R2" t="s">
        <v>85</v>
      </c>
      <c r="S2" t="s">
        <v>5</v>
      </c>
      <c r="T2" t="s">
        <v>6</v>
      </c>
      <c r="U2" t="s">
        <v>7</v>
      </c>
    </row>
    <row r="3" spans="2:21" x14ac:dyDescent="0.25">
      <c r="C3">
        <v>5</v>
      </c>
      <c r="D3">
        <v>4</v>
      </c>
      <c r="F3">
        <v>2</v>
      </c>
      <c r="G3">
        <v>1</v>
      </c>
      <c r="H3">
        <v>1</v>
      </c>
      <c r="I3">
        <f ca="1">ROUND(_xlfn.NORM.INV(RAND(),I$1,I$2),0)</f>
        <v>2</v>
      </c>
      <c r="K3" s="15" t="s">
        <v>37</v>
      </c>
      <c r="L3" s="15" t="s">
        <v>36</v>
      </c>
      <c r="M3" s="15">
        <v>3</v>
      </c>
      <c r="N3" s="15"/>
      <c r="O3" s="15"/>
      <c r="P3">
        <v>2</v>
      </c>
      <c r="R3">
        <v>3</v>
      </c>
      <c r="S3">
        <v>9</v>
      </c>
      <c r="T3">
        <v>4</v>
      </c>
      <c r="U3">
        <v>1</v>
      </c>
    </row>
    <row r="4" spans="2:21" x14ac:dyDescent="0.25">
      <c r="C4">
        <v>6</v>
      </c>
      <c r="D4">
        <v>5</v>
      </c>
      <c r="F4">
        <v>4</v>
      </c>
      <c r="G4">
        <v>9</v>
      </c>
      <c r="H4">
        <v>1</v>
      </c>
      <c r="I4">
        <f t="shared" ref="I4:I26" ca="1" si="0">ROUND(_xlfn.NORM.INV(RAND(),I$1,I$2),0)</f>
        <v>2</v>
      </c>
      <c r="K4" s="15" t="s">
        <v>38</v>
      </c>
      <c r="L4" s="15"/>
      <c r="M4" s="15">
        <v>7</v>
      </c>
      <c r="N4" s="15">
        <v>2</v>
      </c>
      <c r="O4" s="15">
        <v>7</v>
      </c>
      <c r="P4">
        <v>9</v>
      </c>
      <c r="R4">
        <v>9</v>
      </c>
      <c r="S4">
        <v>7</v>
      </c>
      <c r="T4">
        <v>3</v>
      </c>
      <c r="U4">
        <v>0</v>
      </c>
    </row>
    <row r="5" spans="2:21" x14ac:dyDescent="0.25">
      <c r="C5">
        <v>7</v>
      </c>
      <c r="D5">
        <v>6</v>
      </c>
      <c r="F5">
        <v>4</v>
      </c>
      <c r="G5">
        <v>4</v>
      </c>
      <c r="H5">
        <v>2</v>
      </c>
      <c r="I5">
        <f t="shared" ca="1" si="0"/>
        <v>1</v>
      </c>
      <c r="K5" s="15" t="s">
        <v>39</v>
      </c>
      <c r="L5" s="15"/>
      <c r="M5" s="15">
        <v>10</v>
      </c>
      <c r="N5" s="15">
        <v>4</v>
      </c>
      <c r="O5" s="15"/>
      <c r="P5">
        <v>5</v>
      </c>
      <c r="Q5" t="s">
        <v>36</v>
      </c>
      <c r="R5">
        <v>4</v>
      </c>
      <c r="S5">
        <v>2</v>
      </c>
      <c r="T5">
        <v>1</v>
      </c>
      <c r="U5">
        <v>1</v>
      </c>
    </row>
    <row r="6" spans="2:21" x14ac:dyDescent="0.25">
      <c r="C6">
        <v>4</v>
      </c>
      <c r="D6">
        <v>3</v>
      </c>
      <c r="F6">
        <v>7</v>
      </c>
      <c r="G6">
        <v>3</v>
      </c>
      <c r="H6">
        <v>1</v>
      </c>
      <c r="I6">
        <f t="shared" ca="1" si="0"/>
        <v>-1</v>
      </c>
      <c r="K6" s="15" t="s">
        <v>40</v>
      </c>
      <c r="L6" s="15"/>
      <c r="M6" s="15">
        <v>9</v>
      </c>
      <c r="N6" s="15">
        <v>3</v>
      </c>
      <c r="O6" s="15">
        <v>8</v>
      </c>
      <c r="P6">
        <v>6</v>
      </c>
      <c r="R6">
        <v>5</v>
      </c>
      <c r="S6">
        <v>4</v>
      </c>
      <c r="T6">
        <v>2</v>
      </c>
      <c r="U6">
        <v>0</v>
      </c>
    </row>
    <row r="7" spans="2:21" x14ac:dyDescent="0.25">
      <c r="C7">
        <v>5</v>
      </c>
      <c r="D7">
        <v>3</v>
      </c>
      <c r="F7">
        <v>2</v>
      </c>
      <c r="G7">
        <v>1</v>
      </c>
      <c r="H7">
        <v>0</v>
      </c>
      <c r="I7">
        <f t="shared" ca="1" si="0"/>
        <v>3</v>
      </c>
      <c r="K7" s="15" t="s">
        <v>41</v>
      </c>
      <c r="L7" s="15"/>
      <c r="M7" s="15">
        <v>10</v>
      </c>
      <c r="N7" s="15">
        <v>3</v>
      </c>
      <c r="O7" s="15"/>
      <c r="P7">
        <v>7</v>
      </c>
      <c r="R7">
        <v>7</v>
      </c>
      <c r="S7">
        <v>8</v>
      </c>
      <c r="T7">
        <v>0</v>
      </c>
      <c r="U7">
        <v>3</v>
      </c>
    </row>
    <row r="8" spans="2:21" x14ac:dyDescent="0.25">
      <c r="C8">
        <v>5</v>
      </c>
      <c r="D8">
        <v>6</v>
      </c>
      <c r="F8">
        <v>4</v>
      </c>
      <c r="G8">
        <v>6</v>
      </c>
      <c r="H8">
        <v>0</v>
      </c>
      <c r="I8">
        <f t="shared" ca="1" si="0"/>
        <v>0</v>
      </c>
      <c r="K8" s="15" t="s">
        <v>42</v>
      </c>
      <c r="L8" s="15" t="s">
        <v>36</v>
      </c>
      <c r="M8" s="15">
        <v>4</v>
      </c>
      <c r="N8" s="15"/>
      <c r="O8" s="15"/>
      <c r="P8">
        <v>5</v>
      </c>
      <c r="R8">
        <v>9</v>
      </c>
      <c r="S8">
        <v>5</v>
      </c>
      <c r="T8">
        <v>6</v>
      </c>
      <c r="U8">
        <v>1</v>
      </c>
    </row>
    <row r="9" spans="2:21" x14ac:dyDescent="0.25">
      <c r="C9">
        <v>6</v>
      </c>
      <c r="D9">
        <v>10</v>
      </c>
      <c r="F9">
        <v>4</v>
      </c>
      <c r="G9">
        <v>4</v>
      </c>
      <c r="H9">
        <v>2</v>
      </c>
      <c r="I9">
        <f t="shared" ca="1" si="0"/>
        <v>1</v>
      </c>
      <c r="K9" s="15" t="s">
        <v>43</v>
      </c>
      <c r="L9" s="15" t="s">
        <v>36</v>
      </c>
      <c r="M9" s="15">
        <v>2</v>
      </c>
      <c r="N9" s="15"/>
      <c r="O9" s="15"/>
      <c r="P9">
        <v>4</v>
      </c>
      <c r="R9">
        <v>6</v>
      </c>
      <c r="S9">
        <v>6</v>
      </c>
      <c r="T9">
        <v>5</v>
      </c>
      <c r="U9">
        <v>1</v>
      </c>
    </row>
    <row r="10" spans="2:21" x14ac:dyDescent="0.25">
      <c r="I10">
        <f t="shared" ca="1" si="0"/>
        <v>1</v>
      </c>
      <c r="K10" s="15" t="s">
        <v>44</v>
      </c>
      <c r="L10" s="15"/>
      <c r="M10" s="15">
        <v>5</v>
      </c>
      <c r="N10" s="15">
        <v>2</v>
      </c>
      <c r="O10" s="15">
        <v>2</v>
      </c>
      <c r="P10">
        <v>6</v>
      </c>
      <c r="Q10" t="s">
        <v>36</v>
      </c>
      <c r="R10">
        <v>5</v>
      </c>
      <c r="S10">
        <v>2</v>
      </c>
      <c r="T10">
        <v>3</v>
      </c>
      <c r="U10">
        <v>1</v>
      </c>
    </row>
    <row r="11" spans="2:21" x14ac:dyDescent="0.25">
      <c r="I11">
        <f t="shared" ca="1" si="0"/>
        <v>1</v>
      </c>
      <c r="K11" s="15" t="s">
        <v>46</v>
      </c>
      <c r="L11" s="15" t="s">
        <v>36</v>
      </c>
      <c r="M11" s="15">
        <v>2</v>
      </c>
      <c r="N11" s="15"/>
      <c r="O11" s="15"/>
      <c r="P11">
        <v>6</v>
      </c>
      <c r="R11">
        <v>5</v>
      </c>
      <c r="S11">
        <v>4</v>
      </c>
      <c r="T11">
        <v>9</v>
      </c>
      <c r="U11">
        <v>1</v>
      </c>
    </row>
    <row r="12" spans="2:21" x14ac:dyDescent="0.25">
      <c r="C12">
        <f t="shared" ref="C12:D12" si="1">AVERAGE(C1:C9)</f>
        <v>5.4444444444444446</v>
      </c>
      <c r="D12">
        <f t="shared" si="1"/>
        <v>5.4444444444444446</v>
      </c>
      <c r="F12">
        <f t="shared" ref="F12:G12" si="2">AVERAGE(F1:F9)</f>
        <v>4.7777777777777777</v>
      </c>
      <c r="G12">
        <f t="shared" si="2"/>
        <v>3.8888888888888888</v>
      </c>
      <c r="H12">
        <f>AVERAGE(H1:H9)</f>
        <v>0.88888888888888884</v>
      </c>
      <c r="I12">
        <f t="shared" ca="1" si="0"/>
        <v>0</v>
      </c>
      <c r="K12" s="15" t="s">
        <v>47</v>
      </c>
      <c r="L12" s="15"/>
      <c r="M12" s="15">
        <v>9</v>
      </c>
      <c r="N12" s="15">
        <v>2</v>
      </c>
      <c r="O12" s="15"/>
      <c r="P12">
        <v>7</v>
      </c>
      <c r="R12">
        <v>6</v>
      </c>
      <c r="S12">
        <v>4</v>
      </c>
      <c r="T12">
        <v>4</v>
      </c>
      <c r="U12">
        <v>2</v>
      </c>
    </row>
    <row r="13" spans="2:21" x14ac:dyDescent="0.25">
      <c r="C13">
        <f t="shared" ref="C13:D13" si="3">AVEDEV(C1:C9)</f>
        <v>1.382716049382716</v>
      </c>
      <c r="D13">
        <f t="shared" si="3"/>
        <v>2.0493827160493825</v>
      </c>
      <c r="F13">
        <f t="shared" ref="F13:G13" si="4">AVEDEV(F1:F9)</f>
        <v>1.9259259259259263</v>
      </c>
      <c r="G13">
        <f t="shared" si="4"/>
        <v>1.6790123456790123</v>
      </c>
      <c r="H13">
        <f>AVEDEV(H1:H9)</f>
        <v>0.59259259259259267</v>
      </c>
      <c r="I13">
        <f t="shared" ca="1" si="0"/>
        <v>0</v>
      </c>
      <c r="K13" s="15" t="s">
        <v>48</v>
      </c>
      <c r="L13" s="15"/>
      <c r="M13" s="15">
        <v>6</v>
      </c>
      <c r="N13" s="15">
        <v>3</v>
      </c>
      <c r="O13" s="15">
        <v>5</v>
      </c>
      <c r="P13">
        <v>4</v>
      </c>
      <c r="R13">
        <v>3</v>
      </c>
      <c r="S13">
        <v>7</v>
      </c>
      <c r="T13">
        <v>3</v>
      </c>
      <c r="U13">
        <v>1</v>
      </c>
    </row>
    <row r="14" spans="2:21" x14ac:dyDescent="0.25">
      <c r="F14" t="s">
        <v>31</v>
      </c>
      <c r="G14">
        <f>AVERAGE(F1:G9)</f>
        <v>4.333333333333333</v>
      </c>
      <c r="I14">
        <f t="shared" ca="1" si="0"/>
        <v>2</v>
      </c>
      <c r="K14" s="15" t="s">
        <v>97</v>
      </c>
      <c r="L14" s="15"/>
      <c r="M14" s="15">
        <v>11</v>
      </c>
      <c r="N14" s="15">
        <v>2</v>
      </c>
      <c r="O14" s="15"/>
      <c r="P14">
        <v>7</v>
      </c>
      <c r="R14">
        <v>4</v>
      </c>
      <c r="S14">
        <v>5</v>
      </c>
      <c r="T14">
        <v>3</v>
      </c>
      <c r="U14">
        <v>2</v>
      </c>
    </row>
    <row r="15" spans="2:21" x14ac:dyDescent="0.25">
      <c r="F15" t="s">
        <v>32</v>
      </c>
      <c r="G15">
        <f>AVEDEV(F1:G9)</f>
        <v>1.8148148148148147</v>
      </c>
      <c r="I15">
        <f t="shared" ca="1" si="0"/>
        <v>0</v>
      </c>
      <c r="K15" s="15" t="s">
        <v>49</v>
      </c>
      <c r="L15" s="15"/>
      <c r="M15" s="15">
        <v>6</v>
      </c>
      <c r="N15" s="15">
        <v>2</v>
      </c>
      <c r="O15" s="15">
        <v>2</v>
      </c>
      <c r="P15">
        <v>5</v>
      </c>
      <c r="Q15" t="s">
        <v>36</v>
      </c>
      <c r="R15">
        <v>3</v>
      </c>
      <c r="S15">
        <v>2</v>
      </c>
      <c r="T15">
        <v>1</v>
      </c>
      <c r="U15">
        <v>0</v>
      </c>
    </row>
    <row r="16" spans="2:21" x14ac:dyDescent="0.25">
      <c r="I16">
        <f t="shared" ca="1" si="0"/>
        <v>1</v>
      </c>
      <c r="K16" s="15" t="s">
        <v>50</v>
      </c>
      <c r="L16" s="15" t="s">
        <v>36</v>
      </c>
      <c r="M16" s="15">
        <v>3</v>
      </c>
      <c r="N16" s="15"/>
      <c r="O16" s="15">
        <v>3</v>
      </c>
      <c r="P16">
        <v>5</v>
      </c>
      <c r="R16">
        <v>6</v>
      </c>
      <c r="S16">
        <v>4</v>
      </c>
      <c r="T16">
        <v>6</v>
      </c>
      <c r="U16">
        <v>0</v>
      </c>
    </row>
    <row r="17" spans="9:21" x14ac:dyDescent="0.25">
      <c r="I17">
        <f t="shared" ca="1" si="0"/>
        <v>0</v>
      </c>
      <c r="K17" s="15" t="s">
        <v>51</v>
      </c>
      <c r="L17" s="15"/>
      <c r="M17" s="15">
        <v>6</v>
      </c>
      <c r="N17" s="15">
        <v>1</v>
      </c>
      <c r="O17" s="15">
        <v>2</v>
      </c>
      <c r="P17">
        <v>6</v>
      </c>
      <c r="R17">
        <v>10</v>
      </c>
      <c r="S17">
        <v>4</v>
      </c>
      <c r="T17">
        <v>4</v>
      </c>
      <c r="U17">
        <v>2</v>
      </c>
    </row>
    <row r="18" spans="9:21" x14ac:dyDescent="0.25">
      <c r="I18">
        <f t="shared" ca="1" si="0"/>
        <v>2</v>
      </c>
      <c r="K18" s="15" t="s">
        <v>52</v>
      </c>
      <c r="L18" s="15"/>
      <c r="M18" s="15">
        <v>5</v>
      </c>
      <c r="N18" s="15">
        <v>4</v>
      </c>
      <c r="O18" s="15">
        <v>5</v>
      </c>
      <c r="P18">
        <v>7</v>
      </c>
      <c r="R18">
        <v>7</v>
      </c>
      <c r="S18">
        <v>4</v>
      </c>
      <c r="T18">
        <v>0</v>
      </c>
      <c r="U18">
        <v>1</v>
      </c>
    </row>
    <row r="19" spans="9:21" x14ac:dyDescent="0.25">
      <c r="I19">
        <f t="shared" ca="1" si="0"/>
        <v>1</v>
      </c>
      <c r="K19" s="15" t="s">
        <v>53</v>
      </c>
      <c r="L19" s="15" t="s">
        <v>36</v>
      </c>
      <c r="M19" s="15">
        <v>5</v>
      </c>
      <c r="N19" s="15"/>
      <c r="O19" s="15">
        <v>4</v>
      </c>
      <c r="P19">
        <v>5</v>
      </c>
      <c r="R19">
        <v>5</v>
      </c>
      <c r="S19">
        <v>4</v>
      </c>
      <c r="T19">
        <v>6</v>
      </c>
      <c r="U19">
        <v>0</v>
      </c>
    </row>
    <row r="20" spans="9:21" x14ac:dyDescent="0.25">
      <c r="I20">
        <f t="shared" ca="1" si="0"/>
        <v>1</v>
      </c>
      <c r="K20" s="1" t="s">
        <v>54</v>
      </c>
      <c r="L20" s="1" t="s">
        <v>36</v>
      </c>
      <c r="M20" s="1">
        <v>3</v>
      </c>
      <c r="N20" s="1"/>
      <c r="O20" s="1"/>
      <c r="P20">
        <v>5</v>
      </c>
      <c r="R20">
        <v>7</v>
      </c>
      <c r="S20">
        <v>6</v>
      </c>
      <c r="T20">
        <v>4</v>
      </c>
      <c r="U20">
        <v>2</v>
      </c>
    </row>
    <row r="21" spans="9:21" x14ac:dyDescent="0.25">
      <c r="I21">
        <f t="shared" ca="1" si="0"/>
        <v>2</v>
      </c>
      <c r="K21" s="1" t="s">
        <v>55</v>
      </c>
      <c r="L21" s="1"/>
      <c r="M21" s="1">
        <v>8</v>
      </c>
      <c r="N21" s="1">
        <v>3</v>
      </c>
      <c r="O21" s="1"/>
      <c r="P21">
        <v>6</v>
      </c>
      <c r="R21">
        <v>3</v>
      </c>
      <c r="S21">
        <v>6</v>
      </c>
      <c r="T21">
        <v>6</v>
      </c>
      <c r="U21">
        <v>1</v>
      </c>
    </row>
    <row r="22" spans="9:21" x14ac:dyDescent="0.25">
      <c r="I22">
        <f t="shared" ca="1" si="0"/>
        <v>-1</v>
      </c>
      <c r="K22" s="1" t="s">
        <v>56</v>
      </c>
      <c r="L22" s="1"/>
      <c r="M22" s="1">
        <v>14</v>
      </c>
      <c r="N22" s="1">
        <v>1</v>
      </c>
      <c r="O22" s="1"/>
      <c r="P22">
        <v>5</v>
      </c>
      <c r="Q22" t="s">
        <v>36</v>
      </c>
      <c r="R22">
        <v>2</v>
      </c>
      <c r="S22">
        <v>6</v>
      </c>
      <c r="T22">
        <v>3</v>
      </c>
      <c r="U22">
        <v>2</v>
      </c>
    </row>
    <row r="23" spans="9:21" x14ac:dyDescent="0.25">
      <c r="I23">
        <f t="shared" ca="1" si="0"/>
        <v>1</v>
      </c>
      <c r="K23" s="1" t="s">
        <v>57</v>
      </c>
      <c r="L23" s="1"/>
      <c r="M23" s="1">
        <v>13</v>
      </c>
      <c r="N23" s="1">
        <v>2</v>
      </c>
      <c r="O23" s="1">
        <v>7</v>
      </c>
      <c r="P23">
        <v>1</v>
      </c>
      <c r="R23">
        <v>3</v>
      </c>
      <c r="S23">
        <v>4</v>
      </c>
      <c r="T23">
        <v>4</v>
      </c>
      <c r="U23">
        <v>0</v>
      </c>
    </row>
    <row r="24" spans="9:21" x14ac:dyDescent="0.25">
      <c r="I24">
        <f t="shared" ca="1" si="0"/>
        <v>0</v>
      </c>
      <c r="K24" s="1" t="s">
        <v>58</v>
      </c>
      <c r="L24" s="1"/>
      <c r="M24" s="1">
        <v>6</v>
      </c>
      <c r="N24" s="1">
        <v>3</v>
      </c>
      <c r="O24" s="1"/>
      <c r="P24">
        <v>6</v>
      </c>
      <c r="R24">
        <v>8</v>
      </c>
      <c r="S24">
        <v>4</v>
      </c>
      <c r="T24">
        <v>4</v>
      </c>
      <c r="U24">
        <v>1</v>
      </c>
    </row>
    <row r="25" spans="9:21" x14ac:dyDescent="0.25">
      <c r="I25">
        <f t="shared" ca="1" si="0"/>
        <v>2</v>
      </c>
      <c r="K25" s="1" t="s">
        <v>59</v>
      </c>
      <c r="L25" s="1" t="s">
        <v>36</v>
      </c>
      <c r="M25" s="1">
        <v>4</v>
      </c>
      <c r="N25" s="1"/>
      <c r="O25" s="1"/>
      <c r="P25">
        <v>4</v>
      </c>
      <c r="R25">
        <v>6</v>
      </c>
      <c r="S25">
        <v>5</v>
      </c>
      <c r="T25">
        <v>3</v>
      </c>
      <c r="U25">
        <v>1</v>
      </c>
    </row>
    <row r="26" spans="9:21" x14ac:dyDescent="0.25">
      <c r="I26">
        <f t="shared" ca="1" si="0"/>
        <v>1</v>
      </c>
      <c r="K26" s="1" t="s">
        <v>60</v>
      </c>
      <c r="L26" s="1"/>
      <c r="M26" s="1">
        <v>10</v>
      </c>
      <c r="N26" s="1">
        <v>5</v>
      </c>
      <c r="O26" s="1"/>
      <c r="P26">
        <v>4</v>
      </c>
      <c r="R26">
        <v>2</v>
      </c>
      <c r="S26">
        <v>2</v>
      </c>
      <c r="T26">
        <v>2</v>
      </c>
      <c r="U26">
        <v>0</v>
      </c>
    </row>
    <row r="28" spans="9:21" x14ac:dyDescent="0.25">
      <c r="K28" s="1" t="s">
        <v>87</v>
      </c>
      <c r="L28" s="1" t="s">
        <v>92</v>
      </c>
      <c r="M28" s="1">
        <f>AVERAGE(M34:M41)</f>
        <v>3.25</v>
      </c>
      <c r="N28" s="1"/>
      <c r="O28">
        <f>AVERAGE(O3:O26)</f>
        <v>4.5</v>
      </c>
      <c r="P28">
        <f>AVERAGE(P3:P26)</f>
        <v>5.291666666666667</v>
      </c>
      <c r="R28">
        <f t="shared" ref="R28:U28" si="5">AVERAGE(R3:R26)</f>
        <v>5.333333333333333</v>
      </c>
      <c r="S28">
        <f t="shared" si="5"/>
        <v>4.75</v>
      </c>
      <c r="T28">
        <f t="shared" si="5"/>
        <v>3.5833333333333335</v>
      </c>
      <c r="U28">
        <f t="shared" si="5"/>
        <v>1</v>
      </c>
    </row>
    <row r="29" spans="9:21" x14ac:dyDescent="0.25">
      <c r="K29" s="1" t="s">
        <v>88</v>
      </c>
      <c r="L29" s="1" t="s">
        <v>92</v>
      </c>
      <c r="M29" s="1">
        <f>AVEDEV(M34:M41)</f>
        <v>0.8125</v>
      </c>
      <c r="N29" s="1"/>
      <c r="O29">
        <f>AVEDEV(O3:O26)</f>
        <v>1.9</v>
      </c>
      <c r="P29">
        <f>AVEDEV(P3:P26)</f>
        <v>1.2326388888888891</v>
      </c>
      <c r="R29">
        <f t="shared" ref="R29:U29" si="6">AVEDEV(R3:R26)</f>
        <v>1.8611111111111114</v>
      </c>
      <c r="S29">
        <f t="shared" si="6"/>
        <v>1.4791666666666667</v>
      </c>
      <c r="T29">
        <f t="shared" si="6"/>
        <v>1.5833333333333333</v>
      </c>
      <c r="U29">
        <f t="shared" si="6"/>
        <v>0.58333333333333337</v>
      </c>
    </row>
    <row r="30" spans="9:21" x14ac:dyDescent="0.25">
      <c r="L30" s="1" t="s">
        <v>93</v>
      </c>
      <c r="M30">
        <f>AVERAGE(M44:M59)</f>
        <v>8.4375</v>
      </c>
      <c r="N30">
        <f>AVERAGE(N44:N59)</f>
        <v>2.625</v>
      </c>
    </row>
    <row r="31" spans="9:21" x14ac:dyDescent="0.25">
      <c r="L31" s="1" t="s">
        <v>93</v>
      </c>
      <c r="M31">
        <f>AVEDEV(M44:M59)</f>
        <v>2.3125</v>
      </c>
      <c r="N31">
        <f>AVEDEV(N44:N59)</f>
        <v>0.875</v>
      </c>
    </row>
    <row r="33" spans="11:16" x14ac:dyDescent="0.25">
      <c r="L33" s="1" t="s">
        <v>89</v>
      </c>
    </row>
    <row r="34" spans="11:16" x14ac:dyDescent="0.25">
      <c r="K34" t="s">
        <v>37</v>
      </c>
      <c r="M34">
        <f>IF(ISBLANK(INDEX(M$3:M$26,MATCH($K34,$K$3:$K$26,0))),"",INDEX(M$3:M$26,MATCH($K34,$K$3:$K$26,0)))</f>
        <v>3</v>
      </c>
    </row>
    <row r="35" spans="11:16" x14ac:dyDescent="0.25">
      <c r="K35" t="s">
        <v>42</v>
      </c>
      <c r="M35">
        <f t="shared" ref="M35:N59" si="7">IF(ISBLANK(INDEX(M$3:M$26,MATCH($K35,$K$3:$K$26,0))),"",INDEX(M$3:M$26,MATCH($K35,$K$3:$K$26,0)))</f>
        <v>4</v>
      </c>
    </row>
    <row r="36" spans="11:16" x14ac:dyDescent="0.25">
      <c r="K36" t="s">
        <v>43</v>
      </c>
      <c r="M36">
        <f t="shared" si="7"/>
        <v>2</v>
      </c>
    </row>
    <row r="37" spans="11:16" x14ac:dyDescent="0.25">
      <c r="K37" t="s">
        <v>46</v>
      </c>
      <c r="M37">
        <f t="shared" si="7"/>
        <v>2</v>
      </c>
    </row>
    <row r="38" spans="11:16" x14ac:dyDescent="0.25">
      <c r="K38" s="15" t="s">
        <v>50</v>
      </c>
      <c r="M38">
        <f t="shared" si="7"/>
        <v>3</v>
      </c>
    </row>
    <row r="39" spans="11:16" x14ac:dyDescent="0.25">
      <c r="K39" s="15" t="s">
        <v>53</v>
      </c>
      <c r="M39">
        <f t="shared" si="7"/>
        <v>5</v>
      </c>
    </row>
    <row r="40" spans="11:16" x14ac:dyDescent="0.25">
      <c r="K40" s="1" t="s">
        <v>54</v>
      </c>
      <c r="M40">
        <f t="shared" si="7"/>
        <v>3</v>
      </c>
    </row>
    <row r="41" spans="11:16" x14ac:dyDescent="0.25">
      <c r="K41" s="1" t="s">
        <v>59</v>
      </c>
      <c r="M41">
        <f t="shared" si="7"/>
        <v>4</v>
      </c>
    </row>
    <row r="43" spans="11:16" x14ac:dyDescent="0.25">
      <c r="L43" s="1" t="s">
        <v>94</v>
      </c>
    </row>
    <row r="44" spans="11:16" x14ac:dyDescent="0.25">
      <c r="K44" s="15" t="s">
        <v>38</v>
      </c>
      <c r="L44" s="15"/>
      <c r="M44">
        <f t="shared" si="7"/>
        <v>7</v>
      </c>
      <c r="N44">
        <f t="shared" si="7"/>
        <v>2</v>
      </c>
      <c r="P44" t="s">
        <v>36</v>
      </c>
    </row>
    <row r="45" spans="11:16" x14ac:dyDescent="0.25">
      <c r="K45" s="15" t="s">
        <v>39</v>
      </c>
      <c r="L45" s="15"/>
      <c r="M45">
        <f t="shared" si="7"/>
        <v>10</v>
      </c>
      <c r="N45">
        <f t="shared" si="7"/>
        <v>4</v>
      </c>
    </row>
    <row r="46" spans="11:16" x14ac:dyDescent="0.25">
      <c r="K46" s="15" t="s">
        <v>40</v>
      </c>
      <c r="L46" s="15"/>
      <c r="M46">
        <f t="shared" si="7"/>
        <v>9</v>
      </c>
      <c r="N46">
        <f t="shared" si="7"/>
        <v>3</v>
      </c>
      <c r="P46" t="s">
        <v>36</v>
      </c>
    </row>
    <row r="47" spans="11:16" x14ac:dyDescent="0.25">
      <c r="K47" s="15" t="s">
        <v>41</v>
      </c>
      <c r="L47" s="15"/>
      <c r="M47">
        <f t="shared" si="7"/>
        <v>10</v>
      </c>
      <c r="N47">
        <f t="shared" si="7"/>
        <v>3</v>
      </c>
    </row>
    <row r="48" spans="11:16" x14ac:dyDescent="0.25">
      <c r="K48" s="15" t="s">
        <v>44</v>
      </c>
      <c r="L48" s="15"/>
      <c r="M48">
        <f t="shared" si="7"/>
        <v>5</v>
      </c>
      <c r="N48">
        <f t="shared" si="7"/>
        <v>2</v>
      </c>
      <c r="P48" t="s">
        <v>36</v>
      </c>
    </row>
    <row r="49" spans="11:16" x14ac:dyDescent="0.25">
      <c r="K49" s="15" t="s">
        <v>97</v>
      </c>
      <c r="L49" s="15"/>
      <c r="M49">
        <f t="shared" si="7"/>
        <v>11</v>
      </c>
      <c r="N49">
        <f t="shared" si="7"/>
        <v>2</v>
      </c>
    </row>
    <row r="50" spans="11:16" x14ac:dyDescent="0.25">
      <c r="K50" s="15" t="s">
        <v>47</v>
      </c>
      <c r="L50" s="15"/>
      <c r="M50">
        <f t="shared" si="7"/>
        <v>9</v>
      </c>
      <c r="N50">
        <f t="shared" si="7"/>
        <v>2</v>
      </c>
    </row>
    <row r="51" spans="11:16" x14ac:dyDescent="0.25">
      <c r="K51" s="15" t="s">
        <v>48</v>
      </c>
      <c r="L51" s="15"/>
      <c r="M51">
        <f t="shared" si="7"/>
        <v>6</v>
      </c>
      <c r="N51">
        <f t="shared" si="7"/>
        <v>3</v>
      </c>
      <c r="P51" t="s">
        <v>36</v>
      </c>
    </row>
    <row r="52" spans="11:16" x14ac:dyDescent="0.25">
      <c r="K52" s="15" t="s">
        <v>49</v>
      </c>
      <c r="L52" s="15"/>
      <c r="M52">
        <f t="shared" si="7"/>
        <v>6</v>
      </c>
      <c r="N52">
        <f t="shared" si="7"/>
        <v>2</v>
      </c>
      <c r="P52" t="s">
        <v>36</v>
      </c>
    </row>
    <row r="53" spans="11:16" x14ac:dyDescent="0.25">
      <c r="K53" s="15" t="s">
        <v>51</v>
      </c>
      <c r="L53" s="15"/>
      <c r="M53">
        <f t="shared" si="7"/>
        <v>6</v>
      </c>
      <c r="N53">
        <f t="shared" si="7"/>
        <v>1</v>
      </c>
      <c r="P53" t="s">
        <v>36</v>
      </c>
    </row>
    <row r="54" spans="11:16" x14ac:dyDescent="0.25">
      <c r="K54" s="15" t="s">
        <v>52</v>
      </c>
      <c r="L54" s="15"/>
      <c r="M54">
        <f t="shared" si="7"/>
        <v>5</v>
      </c>
      <c r="N54">
        <f t="shared" si="7"/>
        <v>4</v>
      </c>
      <c r="P54" t="s">
        <v>36</v>
      </c>
    </row>
    <row r="55" spans="11:16" x14ac:dyDescent="0.25">
      <c r="K55" s="1" t="s">
        <v>55</v>
      </c>
      <c r="L55" s="15"/>
      <c r="M55">
        <f t="shared" si="7"/>
        <v>8</v>
      </c>
      <c r="N55">
        <f t="shared" si="7"/>
        <v>3</v>
      </c>
    </row>
    <row r="56" spans="11:16" x14ac:dyDescent="0.25">
      <c r="K56" s="1" t="s">
        <v>56</v>
      </c>
      <c r="L56" s="15"/>
      <c r="M56">
        <f t="shared" si="7"/>
        <v>14</v>
      </c>
      <c r="N56">
        <f t="shared" si="7"/>
        <v>1</v>
      </c>
    </row>
    <row r="57" spans="11:16" x14ac:dyDescent="0.25">
      <c r="K57" s="1" t="s">
        <v>57</v>
      </c>
      <c r="L57" s="1"/>
      <c r="M57">
        <f t="shared" si="7"/>
        <v>13</v>
      </c>
      <c r="N57">
        <f t="shared" si="7"/>
        <v>2</v>
      </c>
      <c r="P57" t="s">
        <v>36</v>
      </c>
    </row>
    <row r="58" spans="11:16" x14ac:dyDescent="0.25">
      <c r="K58" s="1" t="s">
        <v>58</v>
      </c>
      <c r="L58" s="1"/>
      <c r="M58">
        <f t="shared" si="7"/>
        <v>6</v>
      </c>
      <c r="N58">
        <f t="shared" si="7"/>
        <v>3</v>
      </c>
    </row>
    <row r="59" spans="11:16" x14ac:dyDescent="0.25">
      <c r="K59" s="1" t="s">
        <v>60</v>
      </c>
      <c r="L59" s="1"/>
      <c r="M59">
        <f t="shared" si="7"/>
        <v>10</v>
      </c>
      <c r="N59">
        <f t="shared" si="7"/>
        <v>5</v>
      </c>
    </row>
    <row r="60" spans="11:16" x14ac:dyDescent="0.25">
      <c r="L60" s="1"/>
    </row>
    <row r="61" spans="11:16" x14ac:dyDescent="0.25">
      <c r="L61" s="1"/>
    </row>
    <row r="62" spans="11:16" x14ac:dyDescent="0.25">
      <c r="K62" s="1"/>
      <c r="L62" s="1"/>
    </row>
    <row r="63" spans="11:16" x14ac:dyDescent="0.25">
      <c r="L6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81"/>
  <sheetViews>
    <sheetView tabSelected="1" topLeftCell="A55" workbookViewId="0">
      <selection activeCell="O62" sqref="O62"/>
    </sheetView>
  </sheetViews>
  <sheetFormatPr defaultRowHeight="15" x14ac:dyDescent="0.25"/>
  <sheetData>
    <row r="3" spans="2:15" x14ac:dyDescent="0.25">
      <c r="C3" t="s">
        <v>5</v>
      </c>
      <c r="D3" t="s">
        <v>6</v>
      </c>
      <c r="E3" t="s">
        <v>7</v>
      </c>
    </row>
    <row r="4" spans="2:15" x14ac:dyDescent="0.25">
      <c r="B4" t="s">
        <v>23</v>
      </c>
      <c r="C4">
        <v>17.5</v>
      </c>
      <c r="D4">
        <v>12.8</v>
      </c>
      <c r="E4">
        <v>10.5</v>
      </c>
    </row>
    <row r="5" spans="2:15" x14ac:dyDescent="0.25">
      <c r="C5">
        <v>2.5880000000000001</v>
      </c>
      <c r="D5">
        <v>2.2000000000000002</v>
      </c>
      <c r="E5">
        <v>1.34</v>
      </c>
    </row>
    <row r="7" spans="2:15" x14ac:dyDescent="0.25">
      <c r="B7" t="s">
        <v>24</v>
      </c>
      <c r="C7">
        <v>19</v>
      </c>
      <c r="D7">
        <v>15.6</v>
      </c>
      <c r="E7">
        <v>10.8</v>
      </c>
    </row>
    <row r="8" spans="2:15" x14ac:dyDescent="0.25">
      <c r="C8">
        <v>3</v>
      </c>
      <c r="D8">
        <v>1.5</v>
      </c>
      <c r="E8">
        <v>2.04</v>
      </c>
    </row>
    <row r="10" spans="2:15" x14ac:dyDescent="0.25">
      <c r="B10" t="s">
        <v>25</v>
      </c>
      <c r="C10">
        <v>18</v>
      </c>
      <c r="D10">
        <v>12.2</v>
      </c>
      <c r="E10">
        <v>12.2</v>
      </c>
    </row>
    <row r="11" spans="2:15" x14ac:dyDescent="0.25">
      <c r="C11">
        <v>1.5</v>
      </c>
      <c r="D11">
        <v>1.1000000000000001</v>
      </c>
      <c r="E11">
        <v>2.2999999999999998</v>
      </c>
    </row>
    <row r="12" spans="2:15" x14ac:dyDescent="0.25">
      <c r="F12" s="1" t="s">
        <v>70</v>
      </c>
      <c r="G12">
        <v>17</v>
      </c>
      <c r="H12">
        <v>13.3</v>
      </c>
      <c r="I12">
        <v>11</v>
      </c>
      <c r="J12">
        <f>C7</f>
        <v>19</v>
      </c>
      <c r="K12">
        <f t="shared" ref="K12:L12" si="0">D7</f>
        <v>15.6</v>
      </c>
      <c r="L12">
        <f t="shared" si="0"/>
        <v>10.8</v>
      </c>
      <c r="M12">
        <f>C10</f>
        <v>18</v>
      </c>
      <c r="N12">
        <f t="shared" ref="N12:O12" si="1">D10</f>
        <v>12.2</v>
      </c>
      <c r="O12">
        <f t="shared" si="1"/>
        <v>12.2</v>
      </c>
    </row>
    <row r="13" spans="2:15" x14ac:dyDescent="0.25">
      <c r="F13" s="1" t="s">
        <v>71</v>
      </c>
      <c r="G13">
        <f>C5</f>
        <v>2.5880000000000001</v>
      </c>
      <c r="H13">
        <f t="shared" ref="H13:I13" si="2">D5</f>
        <v>2.2000000000000002</v>
      </c>
      <c r="I13">
        <f t="shared" si="2"/>
        <v>1.34</v>
      </c>
      <c r="J13">
        <f>C8</f>
        <v>3</v>
      </c>
      <c r="K13">
        <f t="shared" ref="K13" si="3">D8</f>
        <v>1.5</v>
      </c>
      <c r="L13">
        <f t="shared" ref="L13" si="4">E8</f>
        <v>2.04</v>
      </c>
      <c r="M13">
        <f>C11</f>
        <v>1.5</v>
      </c>
      <c r="N13">
        <f t="shared" ref="N13:O13" si="5">D11</f>
        <v>1.1000000000000001</v>
      </c>
      <c r="O13">
        <f t="shared" si="5"/>
        <v>2.2999999999999998</v>
      </c>
    </row>
    <row r="14" spans="2:15" x14ac:dyDescent="0.25">
      <c r="G14" s="3" t="s">
        <v>61</v>
      </c>
      <c r="H14" s="5" t="s">
        <v>64</v>
      </c>
      <c r="I14" s="5" t="s">
        <v>67</v>
      </c>
      <c r="J14" s="3" t="s">
        <v>62</v>
      </c>
      <c r="K14" s="2" t="s">
        <v>65</v>
      </c>
      <c r="L14" s="2" t="s">
        <v>68</v>
      </c>
      <c r="M14" s="3" t="s">
        <v>63</v>
      </c>
      <c r="N14" s="2" t="s">
        <v>66</v>
      </c>
      <c r="O14" s="2" t="s">
        <v>69</v>
      </c>
    </row>
    <row r="15" spans="2:15" x14ac:dyDescent="0.25">
      <c r="E15" s="8" t="s">
        <v>26</v>
      </c>
      <c r="F15" s="9" t="s">
        <v>37</v>
      </c>
      <c r="G15" s="10">
        <v>15</v>
      </c>
      <c r="H15" s="11"/>
      <c r="I15" s="11"/>
      <c r="J15" s="10"/>
      <c r="K15" s="8"/>
      <c r="L15" s="8">
        <v>13</v>
      </c>
      <c r="M15" s="10"/>
      <c r="N15" s="8">
        <v>11</v>
      </c>
      <c r="O15" s="8"/>
    </row>
    <row r="16" spans="2:15" x14ac:dyDescent="0.25">
      <c r="F16" s="1" t="s">
        <v>38</v>
      </c>
      <c r="G16" s="4"/>
      <c r="H16" s="6">
        <v>11</v>
      </c>
      <c r="I16" s="6"/>
      <c r="J16" s="4">
        <v>16</v>
      </c>
      <c r="M16" s="4"/>
      <c r="O16" s="6">
        <v>13</v>
      </c>
    </row>
    <row r="17" spans="5:15" x14ac:dyDescent="0.25">
      <c r="F17" s="1" t="s">
        <v>39</v>
      </c>
      <c r="G17" s="4"/>
      <c r="H17" s="6"/>
      <c r="I17" s="6">
        <v>12</v>
      </c>
      <c r="J17" s="4"/>
      <c r="K17" s="6">
        <v>16</v>
      </c>
      <c r="M17" s="4">
        <v>19</v>
      </c>
    </row>
    <row r="18" spans="5:15" x14ac:dyDescent="0.25">
      <c r="F18" s="1" t="s">
        <v>40</v>
      </c>
      <c r="G18" s="4">
        <v>19</v>
      </c>
      <c r="H18" s="6"/>
      <c r="I18" s="6"/>
      <c r="J18" s="4"/>
      <c r="K18" s="6">
        <v>13</v>
      </c>
      <c r="M18" s="4"/>
      <c r="O18" s="6">
        <v>9</v>
      </c>
    </row>
    <row r="19" spans="5:15" x14ac:dyDescent="0.25">
      <c r="F19" s="1" t="s">
        <v>41</v>
      </c>
      <c r="G19" s="4"/>
      <c r="H19" s="6">
        <v>15</v>
      </c>
      <c r="I19" s="6"/>
      <c r="J19" s="4"/>
      <c r="L19" s="6">
        <v>10</v>
      </c>
      <c r="M19" s="4">
        <v>18</v>
      </c>
    </row>
    <row r="20" spans="5:15" x14ac:dyDescent="0.25">
      <c r="F20" s="1" t="s">
        <v>42</v>
      </c>
      <c r="G20" s="4"/>
      <c r="H20" s="6"/>
      <c r="I20" s="6">
        <v>14</v>
      </c>
      <c r="J20" s="4">
        <v>16</v>
      </c>
      <c r="M20" s="4"/>
      <c r="N20" s="6">
        <v>13</v>
      </c>
    </row>
    <row r="21" spans="5:15" x14ac:dyDescent="0.25">
      <c r="F21" s="1" t="s">
        <v>43</v>
      </c>
      <c r="G21" s="4">
        <v>14</v>
      </c>
      <c r="H21" s="6"/>
      <c r="I21" s="6"/>
      <c r="J21" s="4"/>
      <c r="L21" s="6">
        <v>10</v>
      </c>
      <c r="M21" s="4"/>
      <c r="O21" s="6">
        <v>13</v>
      </c>
    </row>
    <row r="22" spans="5:15" x14ac:dyDescent="0.25">
      <c r="F22" s="1" t="s">
        <v>44</v>
      </c>
      <c r="G22" s="4"/>
      <c r="H22" s="6">
        <v>16</v>
      </c>
      <c r="I22" s="6"/>
      <c r="J22" s="4">
        <v>20</v>
      </c>
      <c r="M22" s="4"/>
      <c r="N22" s="6">
        <v>13</v>
      </c>
    </row>
    <row r="23" spans="5:15" x14ac:dyDescent="0.25">
      <c r="E23" s="8" t="s">
        <v>0</v>
      </c>
      <c r="F23" s="9" t="s">
        <v>46</v>
      </c>
      <c r="G23" s="10">
        <v>20</v>
      </c>
      <c r="H23" s="11"/>
      <c r="I23" s="11"/>
      <c r="J23" s="10"/>
      <c r="K23" s="8">
        <v>17</v>
      </c>
      <c r="L23" s="8"/>
      <c r="M23" s="10"/>
      <c r="N23" s="8"/>
      <c r="O23" s="8">
        <v>15</v>
      </c>
    </row>
    <row r="24" spans="5:15" x14ac:dyDescent="0.25">
      <c r="F24" s="1" t="s">
        <v>47</v>
      </c>
      <c r="G24" s="4"/>
      <c r="H24" s="6">
        <v>16</v>
      </c>
      <c r="I24" s="6"/>
      <c r="J24" s="4"/>
      <c r="L24" s="6">
        <v>12</v>
      </c>
      <c r="M24" s="4"/>
      <c r="N24" s="6">
        <v>13</v>
      </c>
    </row>
    <row r="25" spans="5:15" x14ac:dyDescent="0.25">
      <c r="F25" s="1" t="s">
        <v>48</v>
      </c>
      <c r="G25" s="4"/>
      <c r="H25" s="6"/>
      <c r="I25" s="6">
        <v>10</v>
      </c>
      <c r="J25" s="4">
        <v>19</v>
      </c>
      <c r="M25" s="4">
        <v>17</v>
      </c>
    </row>
    <row r="26" spans="5:15" x14ac:dyDescent="0.25">
      <c r="F26" s="1" t="s">
        <v>97</v>
      </c>
      <c r="G26" s="4"/>
      <c r="H26" s="6"/>
      <c r="I26" s="6">
        <v>12</v>
      </c>
      <c r="J26" s="4"/>
      <c r="K26" s="6">
        <v>16</v>
      </c>
      <c r="M26" s="4">
        <v>19</v>
      </c>
    </row>
    <row r="27" spans="5:15" x14ac:dyDescent="0.25">
      <c r="E27" s="8" t="s">
        <v>8</v>
      </c>
      <c r="F27" s="9" t="s">
        <v>49</v>
      </c>
      <c r="G27" s="10"/>
      <c r="H27" s="11"/>
      <c r="I27" s="11">
        <v>12</v>
      </c>
      <c r="J27" s="10">
        <v>18</v>
      </c>
      <c r="K27" s="11"/>
      <c r="L27" s="11"/>
      <c r="M27" s="10"/>
      <c r="N27" s="8">
        <v>13</v>
      </c>
      <c r="O27" s="8"/>
    </row>
    <row r="28" spans="5:15" x14ac:dyDescent="0.25">
      <c r="E28" s="8" t="s">
        <v>9</v>
      </c>
      <c r="F28" s="9" t="s">
        <v>50</v>
      </c>
      <c r="G28" s="10"/>
      <c r="H28" s="11">
        <v>12</v>
      </c>
      <c r="I28" s="11"/>
      <c r="J28" s="10"/>
      <c r="K28" s="11"/>
      <c r="L28" s="8">
        <v>9</v>
      </c>
      <c r="M28" s="10">
        <v>17</v>
      </c>
      <c r="N28" s="11"/>
      <c r="O28" s="11"/>
    </row>
    <row r="29" spans="5:15" x14ac:dyDescent="0.25">
      <c r="E29" s="8" t="s">
        <v>34</v>
      </c>
      <c r="F29" s="9" t="s">
        <v>51</v>
      </c>
      <c r="G29" s="10"/>
      <c r="H29" s="11">
        <v>10</v>
      </c>
      <c r="I29" s="11"/>
      <c r="J29" s="10">
        <v>20</v>
      </c>
      <c r="K29" s="11"/>
      <c r="L29" s="11"/>
      <c r="M29" s="10"/>
      <c r="N29" s="11"/>
      <c r="O29" s="8">
        <v>10</v>
      </c>
    </row>
    <row r="30" spans="5:15" x14ac:dyDescent="0.25">
      <c r="E30" s="8" t="s">
        <v>35</v>
      </c>
      <c r="F30" s="9" t="s">
        <v>52</v>
      </c>
      <c r="G30" s="10"/>
      <c r="H30" s="11"/>
      <c r="I30" s="11">
        <v>9</v>
      </c>
      <c r="J30" s="10"/>
      <c r="K30" s="8">
        <v>14</v>
      </c>
      <c r="L30" s="8"/>
      <c r="M30" s="10">
        <v>19</v>
      </c>
      <c r="N30" s="8"/>
      <c r="O30" s="8"/>
    </row>
    <row r="31" spans="5:15" x14ac:dyDescent="0.25">
      <c r="F31" s="1" t="s">
        <v>53</v>
      </c>
      <c r="G31" s="4">
        <v>19</v>
      </c>
      <c r="H31" s="6"/>
      <c r="I31" s="6"/>
      <c r="J31" s="4"/>
      <c r="K31" s="6">
        <v>18</v>
      </c>
      <c r="M31" s="4"/>
      <c r="O31" s="6">
        <v>9</v>
      </c>
    </row>
    <row r="32" spans="5:15" x14ac:dyDescent="0.25">
      <c r="F32" s="1" t="s">
        <v>54</v>
      </c>
      <c r="G32" s="4">
        <v>16</v>
      </c>
      <c r="H32" s="6"/>
      <c r="I32" s="6"/>
      <c r="J32" s="4"/>
      <c r="L32" s="6">
        <v>10</v>
      </c>
      <c r="M32" s="4"/>
      <c r="N32" s="6">
        <v>10</v>
      </c>
    </row>
    <row r="33" spans="5:17" x14ac:dyDescent="0.25">
      <c r="F33" s="1" t="s">
        <v>55</v>
      </c>
      <c r="G33" s="4">
        <v>18</v>
      </c>
      <c r="H33" s="6"/>
      <c r="I33" s="6"/>
      <c r="J33" s="4"/>
      <c r="K33" s="6">
        <v>14</v>
      </c>
      <c r="M33" s="4"/>
      <c r="O33" s="6">
        <v>14</v>
      </c>
    </row>
    <row r="34" spans="5:17" x14ac:dyDescent="0.25">
      <c r="F34" s="1" t="s">
        <v>56</v>
      </c>
      <c r="G34" s="4"/>
      <c r="H34" s="6">
        <v>15</v>
      </c>
      <c r="I34" s="6"/>
      <c r="J34" s="4">
        <v>20</v>
      </c>
      <c r="M34" s="4"/>
      <c r="O34" s="6">
        <v>11</v>
      </c>
    </row>
    <row r="35" spans="5:17" x14ac:dyDescent="0.25">
      <c r="F35" s="1" t="s">
        <v>57</v>
      </c>
      <c r="G35" s="4"/>
      <c r="H35" s="6"/>
      <c r="I35" s="6">
        <v>10</v>
      </c>
      <c r="J35" s="4">
        <v>20</v>
      </c>
      <c r="M35" s="4"/>
      <c r="N35" s="6">
        <v>10</v>
      </c>
    </row>
    <row r="36" spans="5:17" x14ac:dyDescent="0.25">
      <c r="F36" s="1" t="s">
        <v>58</v>
      </c>
      <c r="G36" s="4">
        <v>16</v>
      </c>
      <c r="H36" s="6"/>
      <c r="I36" s="6"/>
      <c r="J36" s="4"/>
      <c r="L36" s="6">
        <v>11</v>
      </c>
      <c r="M36" s="4"/>
      <c r="N36" s="6">
        <v>12</v>
      </c>
    </row>
    <row r="37" spans="5:17" x14ac:dyDescent="0.25">
      <c r="F37" s="1" t="s">
        <v>59</v>
      </c>
      <c r="G37" s="4"/>
      <c r="H37" s="6">
        <v>13</v>
      </c>
      <c r="I37" s="6"/>
      <c r="J37" s="4"/>
      <c r="L37" s="6">
        <v>14</v>
      </c>
      <c r="M37" s="4">
        <v>20</v>
      </c>
    </row>
    <row r="38" spans="5:17" x14ac:dyDescent="0.25">
      <c r="F38" s="1" t="s">
        <v>60</v>
      </c>
      <c r="G38" s="4"/>
      <c r="H38" s="6"/>
      <c r="I38" s="6">
        <v>10</v>
      </c>
      <c r="J38" s="4"/>
      <c r="K38" s="6">
        <v>14</v>
      </c>
      <c r="M38" s="4">
        <v>18</v>
      </c>
    </row>
    <row r="40" spans="5:17" x14ac:dyDescent="0.25">
      <c r="E40">
        <v>0</v>
      </c>
      <c r="F40" s="12" t="s">
        <v>73</v>
      </c>
      <c r="G40">
        <f>_xlfn.QUARTILE.INC(G$15:G$38,$E40)</f>
        <v>14</v>
      </c>
      <c r="H40">
        <f t="shared" ref="H40:O40" si="6">_xlfn.QUARTILE.INC(H$15:H$38,$E40)</f>
        <v>10</v>
      </c>
      <c r="I40">
        <f t="shared" si="6"/>
        <v>9</v>
      </c>
      <c r="J40">
        <f t="shared" si="6"/>
        <v>16</v>
      </c>
      <c r="K40">
        <f t="shared" si="6"/>
        <v>13</v>
      </c>
      <c r="L40">
        <f t="shared" si="6"/>
        <v>9</v>
      </c>
      <c r="M40">
        <f t="shared" si="6"/>
        <v>17</v>
      </c>
      <c r="N40">
        <f t="shared" si="6"/>
        <v>10</v>
      </c>
      <c r="O40">
        <f t="shared" si="6"/>
        <v>9</v>
      </c>
    </row>
    <row r="41" spans="5:17" x14ac:dyDescent="0.25">
      <c r="E41">
        <v>1</v>
      </c>
      <c r="F41" s="13">
        <v>0.25</v>
      </c>
      <c r="G41">
        <f t="shared" ref="G41:O44" si="7">_xlfn.QUARTILE.INC(G$15:G$38,$E41)</f>
        <v>15.75</v>
      </c>
      <c r="H41">
        <f t="shared" si="7"/>
        <v>11.75</v>
      </c>
      <c r="I41">
        <f t="shared" si="7"/>
        <v>10</v>
      </c>
      <c r="J41">
        <f t="shared" si="7"/>
        <v>17.5</v>
      </c>
      <c r="K41">
        <f t="shared" si="7"/>
        <v>14</v>
      </c>
      <c r="L41">
        <f t="shared" si="7"/>
        <v>10</v>
      </c>
      <c r="M41">
        <f t="shared" si="7"/>
        <v>17.75</v>
      </c>
      <c r="N41">
        <f t="shared" si="7"/>
        <v>10.75</v>
      </c>
      <c r="O41">
        <f t="shared" si="7"/>
        <v>9.75</v>
      </c>
    </row>
    <row r="42" spans="5:17" x14ac:dyDescent="0.25">
      <c r="E42">
        <v>2</v>
      </c>
      <c r="F42" s="12" t="s">
        <v>72</v>
      </c>
      <c r="G42">
        <f t="shared" si="7"/>
        <v>17</v>
      </c>
      <c r="H42">
        <f t="shared" si="7"/>
        <v>14</v>
      </c>
      <c r="I42">
        <f t="shared" si="7"/>
        <v>11</v>
      </c>
      <c r="J42">
        <f t="shared" si="7"/>
        <v>19.5</v>
      </c>
      <c r="K42">
        <f t="shared" si="7"/>
        <v>15</v>
      </c>
      <c r="L42">
        <f t="shared" si="7"/>
        <v>10.5</v>
      </c>
      <c r="M42">
        <f t="shared" si="7"/>
        <v>18.5</v>
      </c>
      <c r="N42">
        <f t="shared" si="7"/>
        <v>12.5</v>
      </c>
      <c r="O42">
        <f t="shared" si="7"/>
        <v>12</v>
      </c>
    </row>
    <row r="43" spans="5:17" x14ac:dyDescent="0.25">
      <c r="E43">
        <v>3</v>
      </c>
      <c r="F43" s="13">
        <v>0.75</v>
      </c>
      <c r="G43">
        <f t="shared" si="7"/>
        <v>19</v>
      </c>
      <c r="H43">
        <f t="shared" si="7"/>
        <v>15.25</v>
      </c>
      <c r="I43">
        <f t="shared" si="7"/>
        <v>12</v>
      </c>
      <c r="J43">
        <f t="shared" si="7"/>
        <v>20</v>
      </c>
      <c r="K43">
        <f t="shared" si="7"/>
        <v>16.25</v>
      </c>
      <c r="L43">
        <f t="shared" si="7"/>
        <v>12.25</v>
      </c>
      <c r="M43">
        <f t="shared" si="7"/>
        <v>19</v>
      </c>
      <c r="N43">
        <f t="shared" si="7"/>
        <v>13</v>
      </c>
      <c r="O43">
        <f t="shared" si="7"/>
        <v>13.25</v>
      </c>
    </row>
    <row r="44" spans="5:17" x14ac:dyDescent="0.25">
      <c r="E44">
        <v>4</v>
      </c>
      <c r="F44" s="1" t="s">
        <v>74</v>
      </c>
      <c r="G44">
        <f t="shared" si="7"/>
        <v>20</v>
      </c>
      <c r="H44">
        <f t="shared" si="7"/>
        <v>16</v>
      </c>
      <c r="I44">
        <f t="shared" si="7"/>
        <v>14</v>
      </c>
      <c r="J44">
        <f t="shared" si="7"/>
        <v>20</v>
      </c>
      <c r="K44">
        <f t="shared" si="7"/>
        <v>18</v>
      </c>
      <c r="L44">
        <f t="shared" si="7"/>
        <v>14</v>
      </c>
      <c r="M44">
        <f t="shared" si="7"/>
        <v>20</v>
      </c>
      <c r="N44">
        <f t="shared" si="7"/>
        <v>13</v>
      </c>
      <c r="O44">
        <f t="shared" si="7"/>
        <v>15</v>
      </c>
    </row>
    <row r="45" spans="5:17" x14ac:dyDescent="0.25">
      <c r="F45" s="1" t="s">
        <v>77</v>
      </c>
      <c r="G45">
        <f>AVERAGE(G15:G38)</f>
        <v>17.125</v>
      </c>
      <c r="H45">
        <f t="shared" ref="H45:O45" si="8">AVERAGE(H15:H38)</f>
        <v>13.5</v>
      </c>
      <c r="I45">
        <f t="shared" si="8"/>
        <v>11.125</v>
      </c>
      <c r="J45">
        <f t="shared" si="8"/>
        <v>18.625</v>
      </c>
      <c r="K45">
        <f t="shared" si="8"/>
        <v>15.25</v>
      </c>
      <c r="L45">
        <f t="shared" si="8"/>
        <v>11.125</v>
      </c>
      <c r="M45">
        <f t="shared" si="8"/>
        <v>18.375</v>
      </c>
      <c r="N45">
        <f t="shared" si="8"/>
        <v>11.875</v>
      </c>
      <c r="O45">
        <f t="shared" si="8"/>
        <v>11.75</v>
      </c>
    </row>
    <row r="47" spans="5:17" x14ac:dyDescent="0.25">
      <c r="F47" s="12" t="s">
        <v>81</v>
      </c>
      <c r="G47">
        <f>G41-G40</f>
        <v>1.75</v>
      </c>
      <c r="H47">
        <f t="shared" ref="H47:I47" si="9">H41-H40</f>
        <v>1.75</v>
      </c>
      <c r="I47">
        <f t="shared" si="9"/>
        <v>1</v>
      </c>
      <c r="J47">
        <v>20</v>
      </c>
      <c r="K47">
        <f>J41-J40</f>
        <v>1.5</v>
      </c>
      <c r="L47">
        <f>K41-K40</f>
        <v>1</v>
      </c>
      <c r="M47">
        <f>L41-L40</f>
        <v>1</v>
      </c>
      <c r="N47">
        <v>20</v>
      </c>
      <c r="O47">
        <f>M41-M40</f>
        <v>0.75</v>
      </c>
      <c r="P47">
        <f>N41-N40</f>
        <v>0.75</v>
      </c>
      <c r="Q47">
        <f>O41-O40</f>
        <v>0.75</v>
      </c>
    </row>
    <row r="48" spans="5:17" x14ac:dyDescent="0.25">
      <c r="F48" s="14">
        <v>0.25</v>
      </c>
      <c r="G48">
        <f>G41</f>
        <v>15.75</v>
      </c>
      <c r="H48">
        <f t="shared" ref="H48:I48" si="10">H41</f>
        <v>11.75</v>
      </c>
      <c r="I48">
        <f t="shared" si="10"/>
        <v>10</v>
      </c>
      <c r="J48">
        <v>20</v>
      </c>
      <c r="K48">
        <f>J41</f>
        <v>17.5</v>
      </c>
      <c r="L48">
        <f>K41</f>
        <v>14</v>
      </c>
      <c r="M48">
        <f>L41</f>
        <v>10</v>
      </c>
      <c r="N48">
        <v>20</v>
      </c>
      <c r="O48">
        <f>M41</f>
        <v>17.75</v>
      </c>
      <c r="P48">
        <f>N41</f>
        <v>10.75</v>
      </c>
      <c r="Q48">
        <f>O41</f>
        <v>9.75</v>
      </c>
    </row>
    <row r="49" spans="6:17" x14ac:dyDescent="0.25">
      <c r="F49" s="12" t="s">
        <v>82</v>
      </c>
      <c r="G49">
        <f>G42-G41</f>
        <v>1.25</v>
      </c>
      <c r="H49">
        <f>H42-H41</f>
        <v>2.25</v>
      </c>
      <c r="I49">
        <f>I42-I41</f>
        <v>1</v>
      </c>
      <c r="K49">
        <f>J42-J41</f>
        <v>2</v>
      </c>
      <c r="L49">
        <f t="shared" ref="L49:M49" si="11">K42-K41</f>
        <v>1</v>
      </c>
      <c r="M49">
        <f t="shared" si="11"/>
        <v>0.5</v>
      </c>
      <c r="O49">
        <f t="shared" ref="O49:Q51" si="12">M42-M41</f>
        <v>0.75</v>
      </c>
      <c r="P49">
        <f t="shared" si="12"/>
        <v>1.75</v>
      </c>
      <c r="Q49">
        <f t="shared" si="12"/>
        <v>2.25</v>
      </c>
    </row>
    <row r="50" spans="6:17" x14ac:dyDescent="0.25">
      <c r="F50" s="14" t="s">
        <v>83</v>
      </c>
      <c r="G50">
        <f>G43-G42</f>
        <v>2</v>
      </c>
      <c r="H50">
        <f t="shared" ref="H50:I50" si="13">H43-H42</f>
        <v>1.25</v>
      </c>
      <c r="I50">
        <f t="shared" si="13"/>
        <v>1</v>
      </c>
      <c r="K50">
        <f>J43-J42</f>
        <v>0.5</v>
      </c>
      <c r="L50">
        <f t="shared" ref="L50:M50" si="14">K43-K42</f>
        <v>1.25</v>
      </c>
      <c r="M50">
        <f t="shared" si="14"/>
        <v>1.75</v>
      </c>
      <c r="O50">
        <f t="shared" si="12"/>
        <v>0.5</v>
      </c>
      <c r="P50">
        <f t="shared" si="12"/>
        <v>0.5</v>
      </c>
      <c r="Q50">
        <f t="shared" si="12"/>
        <v>1.25</v>
      </c>
    </row>
    <row r="51" spans="6:17" x14ac:dyDescent="0.25">
      <c r="F51" s="14" t="s">
        <v>84</v>
      </c>
      <c r="G51">
        <f>G44-G43</f>
        <v>1</v>
      </c>
      <c r="H51">
        <f>H44-H43</f>
        <v>0.75</v>
      </c>
      <c r="I51">
        <f>I44-I43</f>
        <v>2</v>
      </c>
      <c r="K51">
        <f>J44-J43</f>
        <v>0</v>
      </c>
      <c r="L51">
        <f>K44-K43</f>
        <v>1.75</v>
      </c>
      <c r="M51">
        <f>L44-L43</f>
        <v>1.75</v>
      </c>
      <c r="O51">
        <f t="shared" si="12"/>
        <v>1</v>
      </c>
      <c r="P51">
        <f t="shared" si="12"/>
        <v>0</v>
      </c>
      <c r="Q51">
        <f t="shared" si="12"/>
        <v>1.75</v>
      </c>
    </row>
    <row r="52" spans="6:17" x14ac:dyDescent="0.25">
      <c r="F52" s="13" t="s">
        <v>77</v>
      </c>
      <c r="G52">
        <f>G45</f>
        <v>17.125</v>
      </c>
      <c r="H52">
        <f t="shared" ref="H52:I52" si="15">H45</f>
        <v>13.5</v>
      </c>
      <c r="I52">
        <f t="shared" si="15"/>
        <v>11.125</v>
      </c>
      <c r="K52">
        <f>J45</f>
        <v>18.625</v>
      </c>
      <c r="L52">
        <f>K45</f>
        <v>15.25</v>
      </c>
      <c r="M52">
        <f>L45</f>
        <v>11.125</v>
      </c>
      <c r="O52">
        <f>M45</f>
        <v>18.375</v>
      </c>
      <c r="P52">
        <f>N45</f>
        <v>11.875</v>
      </c>
      <c r="Q52">
        <f>O45</f>
        <v>11.75</v>
      </c>
    </row>
    <row r="54" spans="6:17" x14ac:dyDescent="0.25">
      <c r="G54" t="s">
        <v>78</v>
      </c>
      <c r="H54" t="s">
        <v>79</v>
      </c>
      <c r="I54" t="s">
        <v>80</v>
      </c>
      <c r="K54" t="s">
        <v>78</v>
      </c>
      <c r="L54" t="s">
        <v>79</v>
      </c>
      <c r="M54" t="s">
        <v>80</v>
      </c>
      <c r="O54" t="s">
        <v>78</v>
      </c>
      <c r="P54" t="s">
        <v>79</v>
      </c>
      <c r="Q54" t="s">
        <v>80</v>
      </c>
    </row>
    <row r="58" spans="6:17" x14ac:dyDescent="0.25">
      <c r="L58" s="7"/>
      <c r="M58" s="7"/>
      <c r="N58" s="7"/>
    </row>
    <row r="59" spans="6:17" x14ac:dyDescent="0.25">
      <c r="L59" s="7"/>
      <c r="M59" s="7"/>
      <c r="N59" s="7"/>
    </row>
    <row r="60" spans="6:17" x14ac:dyDescent="0.25">
      <c r="L60" s="7"/>
      <c r="M60" s="7"/>
      <c r="N60" s="7"/>
    </row>
    <row r="61" spans="6:17" x14ac:dyDescent="0.25">
      <c r="L61" s="7"/>
      <c r="M61" s="7"/>
      <c r="N61" s="7"/>
    </row>
    <row r="62" spans="6:17" x14ac:dyDescent="0.25">
      <c r="L62" s="7"/>
      <c r="M62" s="7"/>
      <c r="N62" s="7"/>
    </row>
    <row r="63" spans="6:17" x14ac:dyDescent="0.25">
      <c r="L63" s="7"/>
      <c r="M63" s="7"/>
      <c r="N63" s="7"/>
    </row>
    <row r="64" spans="6:17" x14ac:dyDescent="0.25">
      <c r="L64" s="7"/>
      <c r="M64" s="7"/>
      <c r="N64" s="7"/>
    </row>
    <row r="65" spans="12:14" x14ac:dyDescent="0.25">
      <c r="L65" s="7"/>
      <c r="M65" s="7"/>
      <c r="N65" s="7"/>
    </row>
    <row r="66" spans="12:14" x14ac:dyDescent="0.25">
      <c r="L66" s="7"/>
      <c r="M66" s="7"/>
      <c r="N66" s="7"/>
    </row>
    <row r="67" spans="12:14" x14ac:dyDescent="0.25">
      <c r="L67" s="7"/>
      <c r="M67" s="7"/>
      <c r="N67" s="7"/>
    </row>
    <row r="68" spans="12:14" x14ac:dyDescent="0.25">
      <c r="L68" s="7"/>
      <c r="M68" s="7"/>
      <c r="N68" s="7"/>
    </row>
    <row r="69" spans="12:14" x14ac:dyDescent="0.25">
      <c r="L69" s="7"/>
      <c r="M69" s="7"/>
      <c r="N69" s="7"/>
    </row>
    <row r="70" spans="12:14" x14ac:dyDescent="0.25">
      <c r="L70" s="7"/>
      <c r="M70" s="7"/>
      <c r="N70" s="7"/>
    </row>
    <row r="71" spans="12:14" x14ac:dyDescent="0.25">
      <c r="L71" s="7"/>
      <c r="M71" s="7"/>
      <c r="N71" s="7"/>
    </row>
    <row r="72" spans="12:14" x14ac:dyDescent="0.25">
      <c r="L72" s="7"/>
      <c r="M72" s="7"/>
      <c r="N72" s="7"/>
    </row>
    <row r="73" spans="12:14" x14ac:dyDescent="0.25">
      <c r="L73" s="7"/>
      <c r="M73" s="7"/>
      <c r="N73" s="7"/>
    </row>
    <row r="74" spans="12:14" x14ac:dyDescent="0.25">
      <c r="L74" s="7"/>
      <c r="M74" s="7"/>
      <c r="N74" s="7"/>
    </row>
    <row r="75" spans="12:14" x14ac:dyDescent="0.25">
      <c r="L75" s="7"/>
      <c r="M75" s="7"/>
      <c r="N75" s="7"/>
    </row>
    <row r="76" spans="12:14" x14ac:dyDescent="0.25">
      <c r="L76" s="7"/>
      <c r="M76" s="7"/>
      <c r="N76" s="7"/>
    </row>
    <row r="77" spans="12:14" x14ac:dyDescent="0.25">
      <c r="L77" s="7"/>
      <c r="M77" s="7"/>
      <c r="N77" s="7"/>
    </row>
    <row r="78" spans="12:14" x14ac:dyDescent="0.25">
      <c r="L78" s="7"/>
      <c r="M78" s="7"/>
      <c r="N78" s="7"/>
    </row>
    <row r="79" spans="12:14" x14ac:dyDescent="0.25">
      <c r="L79" s="7"/>
      <c r="M79" s="7"/>
      <c r="N79" s="7"/>
    </row>
    <row r="80" spans="12:14" x14ac:dyDescent="0.25">
      <c r="L80" s="7"/>
      <c r="M80" s="7"/>
      <c r="N80" s="7"/>
    </row>
    <row r="81" spans="12:14" x14ac:dyDescent="0.25">
      <c r="L81" s="7"/>
      <c r="M81" s="7"/>
      <c r="N81" s="7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M64"/>
  <sheetViews>
    <sheetView zoomScale="112" zoomScaleNormal="112" workbookViewId="0">
      <selection activeCell="B20" sqref="B20"/>
    </sheetView>
  </sheetViews>
  <sheetFormatPr defaultRowHeight="15" x14ac:dyDescent="0.25"/>
  <sheetData>
    <row r="4" spans="3:13" x14ac:dyDescent="0.25">
      <c r="C4" s="8" t="str">
        <f>IF(ISBLANK(Sheet3!E15),"",Sheet3!E15)</f>
        <v>Alex</v>
      </c>
      <c r="D4" s="8" t="str">
        <f>IF(ISBLANK(Sheet3!F15),"",Sheet3!F15)</f>
        <v>Student 1</v>
      </c>
      <c r="E4" s="8">
        <f>IF(ISBLANK(Sheet3!G15),"",Sheet3!G15)</f>
        <v>15</v>
      </c>
      <c r="F4" s="8" t="str">
        <f>IF(ISBLANK(Sheet3!H15),"",Sheet3!H15)</f>
        <v/>
      </c>
      <c r="G4" s="8" t="str">
        <f>IF(ISBLANK(Sheet3!I15),"",Sheet3!I15)</f>
        <v/>
      </c>
      <c r="H4" s="8" t="str">
        <f>IF(ISBLANK(Sheet3!J15),"",Sheet3!J15)</f>
        <v/>
      </c>
      <c r="I4" s="8" t="str">
        <f>IF(ISBLANK(Sheet3!K15),"",Sheet3!K15)</f>
        <v/>
      </c>
      <c r="J4" s="8">
        <f>IF(ISBLANK(Sheet3!L15),"",Sheet3!L15)</f>
        <v>13</v>
      </c>
      <c r="K4" s="8" t="str">
        <f>IF(ISBLANK(Sheet3!M15),"",Sheet3!M15)</f>
        <v/>
      </c>
      <c r="L4" s="8">
        <f>IF(ISBLANK(Sheet3!N15),"",Sheet3!N15)</f>
        <v>11</v>
      </c>
      <c r="M4" s="8" t="str">
        <f>IF(ISBLANK(Sheet3!O15),"",Sheet3!O15)</f>
        <v/>
      </c>
    </row>
    <row r="5" spans="3:13" x14ac:dyDescent="0.25">
      <c r="C5" s="8" t="str">
        <f>IF(ISBLANK(Sheet3!E16),"",Sheet3!E16)</f>
        <v/>
      </c>
      <c r="D5" s="8" t="str">
        <f>IF(ISBLANK(Sheet3!F16),"",Sheet3!F16)</f>
        <v>Student 2</v>
      </c>
      <c r="E5" s="8" t="str">
        <f>IF(ISBLANK(Sheet3!G16),"",Sheet3!G16)</f>
        <v/>
      </c>
      <c r="F5" s="8">
        <f>IF(ISBLANK(Sheet3!H16),"",Sheet3!H16)</f>
        <v>11</v>
      </c>
      <c r="G5" s="8" t="str">
        <f>IF(ISBLANK(Sheet3!I16),"",Sheet3!I16)</f>
        <v/>
      </c>
      <c r="H5" s="8">
        <f>IF(ISBLANK(Sheet3!J16),"",Sheet3!J16)</f>
        <v>16</v>
      </c>
      <c r="I5" s="8" t="str">
        <f>IF(ISBLANK(Sheet3!K16),"",Sheet3!K16)</f>
        <v/>
      </c>
      <c r="J5" s="8" t="str">
        <f>IF(ISBLANK(Sheet3!L16),"",Sheet3!L16)</f>
        <v/>
      </c>
      <c r="K5" s="8" t="str">
        <f>IF(ISBLANK(Sheet3!M16),"",Sheet3!M16)</f>
        <v/>
      </c>
      <c r="L5" s="8" t="str">
        <f>IF(ISBLANK(Sheet3!N16),"",Sheet3!N16)</f>
        <v/>
      </c>
      <c r="M5" s="8">
        <f>IF(ISBLANK(Sheet3!O16),"",Sheet3!O16)</f>
        <v>13</v>
      </c>
    </row>
    <row r="6" spans="3:13" x14ac:dyDescent="0.25">
      <c r="C6" s="8" t="str">
        <f>IF(ISBLANK(Sheet3!E17),"",Sheet3!E17)</f>
        <v/>
      </c>
      <c r="D6" s="8" t="str">
        <f>IF(ISBLANK(Sheet3!F17),"",Sheet3!F17)</f>
        <v>Student 3</v>
      </c>
      <c r="E6" s="8" t="str">
        <f>IF(ISBLANK(Sheet3!G17),"",Sheet3!G17)</f>
        <v/>
      </c>
      <c r="F6" s="8" t="str">
        <f>IF(ISBLANK(Sheet3!H17),"",Sheet3!H17)</f>
        <v/>
      </c>
      <c r="G6" s="8">
        <f>IF(ISBLANK(Sheet3!I17),"",Sheet3!I17)</f>
        <v>12</v>
      </c>
      <c r="H6" s="8" t="str">
        <f>IF(ISBLANK(Sheet3!J17),"",Sheet3!J17)</f>
        <v/>
      </c>
      <c r="I6" s="8">
        <f>IF(ISBLANK(Sheet3!K17),"",Sheet3!K17)</f>
        <v>16</v>
      </c>
      <c r="J6" s="8" t="str">
        <f>IF(ISBLANK(Sheet3!L17),"",Sheet3!L17)</f>
        <v/>
      </c>
      <c r="K6" s="8">
        <f>IF(ISBLANK(Sheet3!M17),"",Sheet3!M17)</f>
        <v>19</v>
      </c>
      <c r="L6" s="8" t="str">
        <f>IF(ISBLANK(Sheet3!N17),"",Sheet3!N17)</f>
        <v/>
      </c>
      <c r="M6" s="8" t="str">
        <f>IF(ISBLANK(Sheet3!O17),"",Sheet3!O17)</f>
        <v/>
      </c>
    </row>
    <row r="7" spans="3:13" x14ac:dyDescent="0.25">
      <c r="C7" s="8" t="str">
        <f>IF(ISBLANK(Sheet3!E18),"",Sheet3!E18)</f>
        <v/>
      </c>
      <c r="D7" s="8" t="str">
        <f>IF(ISBLANK(Sheet3!F18),"",Sheet3!F18)</f>
        <v>Student 4</v>
      </c>
      <c r="E7" s="8">
        <f>IF(ISBLANK(Sheet3!G18),"",Sheet3!G18)</f>
        <v>19</v>
      </c>
      <c r="F7" s="8" t="str">
        <f>IF(ISBLANK(Sheet3!H18),"",Sheet3!H18)</f>
        <v/>
      </c>
      <c r="G7" s="8" t="str">
        <f>IF(ISBLANK(Sheet3!I18),"",Sheet3!I18)</f>
        <v/>
      </c>
      <c r="H7" s="8" t="str">
        <f>IF(ISBLANK(Sheet3!J18),"",Sheet3!J18)</f>
        <v/>
      </c>
      <c r="I7" s="8">
        <f>IF(ISBLANK(Sheet3!K18),"",Sheet3!K18)</f>
        <v>13</v>
      </c>
      <c r="J7" s="8" t="str">
        <f>IF(ISBLANK(Sheet3!L18),"",Sheet3!L18)</f>
        <v/>
      </c>
      <c r="K7" s="8" t="str">
        <f>IF(ISBLANK(Sheet3!M18),"",Sheet3!M18)</f>
        <v/>
      </c>
      <c r="L7" s="8" t="str">
        <f>IF(ISBLANK(Sheet3!N18),"",Sheet3!N18)</f>
        <v/>
      </c>
      <c r="M7" s="8">
        <f>IF(ISBLANK(Sheet3!O18),"",Sheet3!O18)</f>
        <v>9</v>
      </c>
    </row>
    <row r="8" spans="3:13" x14ac:dyDescent="0.25">
      <c r="C8" s="8" t="str">
        <f>IF(ISBLANK(Sheet3!E19),"",Sheet3!E19)</f>
        <v/>
      </c>
      <c r="D8" s="8" t="str">
        <f>IF(ISBLANK(Sheet3!F19),"",Sheet3!F19)</f>
        <v>Student 5</v>
      </c>
      <c r="E8" s="8" t="str">
        <f>IF(ISBLANK(Sheet3!G19),"",Sheet3!G19)</f>
        <v/>
      </c>
      <c r="F8" s="8">
        <f>IF(ISBLANK(Sheet3!H19),"",Sheet3!H19)</f>
        <v>15</v>
      </c>
      <c r="G8" s="8" t="str">
        <f>IF(ISBLANK(Sheet3!I19),"",Sheet3!I19)</f>
        <v/>
      </c>
      <c r="H8" s="8" t="str">
        <f>IF(ISBLANK(Sheet3!J19),"",Sheet3!J19)</f>
        <v/>
      </c>
      <c r="I8" s="8" t="str">
        <f>IF(ISBLANK(Sheet3!K19),"",Sheet3!K19)</f>
        <v/>
      </c>
      <c r="J8" s="8">
        <f>IF(ISBLANK(Sheet3!L19),"",Sheet3!L19)</f>
        <v>10</v>
      </c>
      <c r="K8" s="8">
        <f>IF(ISBLANK(Sheet3!M19),"",Sheet3!M19)</f>
        <v>18</v>
      </c>
      <c r="L8" s="8" t="str">
        <f>IF(ISBLANK(Sheet3!N19),"",Sheet3!N19)</f>
        <v/>
      </c>
      <c r="M8" s="8" t="str">
        <f>IF(ISBLANK(Sheet3!O19),"",Sheet3!O19)</f>
        <v/>
      </c>
    </row>
    <row r="9" spans="3:13" x14ac:dyDescent="0.25">
      <c r="C9" s="8" t="str">
        <f>IF(ISBLANK(Sheet3!E20),"",Sheet3!E20)</f>
        <v/>
      </c>
      <c r="D9" s="8" t="str">
        <f>IF(ISBLANK(Sheet3!F20),"",Sheet3!F20)</f>
        <v>Student 6</v>
      </c>
      <c r="E9" s="8" t="str">
        <f>IF(ISBLANK(Sheet3!G20),"",Sheet3!G20)</f>
        <v/>
      </c>
      <c r="F9" s="8" t="str">
        <f>IF(ISBLANK(Sheet3!H20),"",Sheet3!H20)</f>
        <v/>
      </c>
      <c r="G9" s="8">
        <f>IF(ISBLANK(Sheet3!I20),"",Sheet3!I20)</f>
        <v>14</v>
      </c>
      <c r="H9" s="8">
        <f>IF(ISBLANK(Sheet3!J20),"",Sheet3!J20)</f>
        <v>16</v>
      </c>
      <c r="I9" s="8" t="str">
        <f>IF(ISBLANK(Sheet3!K20),"",Sheet3!K20)</f>
        <v/>
      </c>
      <c r="J9" s="8" t="str">
        <f>IF(ISBLANK(Sheet3!L20),"",Sheet3!L20)</f>
        <v/>
      </c>
      <c r="K9" s="8" t="str">
        <f>IF(ISBLANK(Sheet3!M20),"",Sheet3!M20)</f>
        <v/>
      </c>
      <c r="L9" s="8">
        <f>IF(ISBLANK(Sheet3!N20),"",Sheet3!N20)</f>
        <v>13</v>
      </c>
      <c r="M9" s="8" t="str">
        <f>IF(ISBLANK(Sheet3!O20),"",Sheet3!O20)</f>
        <v/>
      </c>
    </row>
    <row r="10" spans="3:13" x14ac:dyDescent="0.25">
      <c r="C10" s="8" t="str">
        <f>IF(ISBLANK(Sheet3!E21),"",Sheet3!E21)</f>
        <v/>
      </c>
      <c r="D10" s="8" t="str">
        <f>IF(ISBLANK(Sheet3!F21),"",Sheet3!F21)</f>
        <v>Student 7</v>
      </c>
      <c r="E10" s="8">
        <f>IF(ISBLANK(Sheet3!G21),"",Sheet3!G21)</f>
        <v>14</v>
      </c>
      <c r="F10" s="8" t="str">
        <f>IF(ISBLANK(Sheet3!H21),"",Sheet3!H21)</f>
        <v/>
      </c>
      <c r="G10" s="8" t="str">
        <f>IF(ISBLANK(Sheet3!I21),"",Sheet3!I21)</f>
        <v/>
      </c>
      <c r="H10" s="8" t="str">
        <f>IF(ISBLANK(Sheet3!J21),"",Sheet3!J21)</f>
        <v/>
      </c>
      <c r="I10" s="8" t="str">
        <f>IF(ISBLANK(Sheet3!K21),"",Sheet3!K21)</f>
        <v/>
      </c>
      <c r="J10" s="8">
        <f>IF(ISBLANK(Sheet3!L21),"",Sheet3!L21)</f>
        <v>10</v>
      </c>
      <c r="K10" s="8" t="str">
        <f>IF(ISBLANK(Sheet3!M21),"",Sheet3!M21)</f>
        <v/>
      </c>
      <c r="L10" s="8" t="str">
        <f>IF(ISBLANK(Sheet3!N21),"",Sheet3!N21)</f>
        <v/>
      </c>
      <c r="M10" s="8">
        <f>IF(ISBLANK(Sheet3!O21),"",Sheet3!O21)</f>
        <v>13</v>
      </c>
    </row>
    <row r="11" spans="3:13" x14ac:dyDescent="0.25">
      <c r="C11" s="8" t="str">
        <f>IF(ISBLANK(Sheet3!E22),"",Sheet3!E22)</f>
        <v/>
      </c>
      <c r="D11" s="8" t="str">
        <f>IF(ISBLANK(Sheet3!F22),"",Sheet3!F22)</f>
        <v>Student 8</v>
      </c>
      <c r="E11" s="8" t="str">
        <f>IF(ISBLANK(Sheet3!G22),"",Sheet3!G22)</f>
        <v/>
      </c>
      <c r="F11" s="8">
        <f>IF(ISBLANK(Sheet3!H22),"",Sheet3!H22)</f>
        <v>16</v>
      </c>
      <c r="G11" s="8" t="str">
        <f>IF(ISBLANK(Sheet3!I22),"",Sheet3!I22)</f>
        <v/>
      </c>
      <c r="H11" s="8">
        <f>IF(ISBLANK(Sheet3!J22),"",Sheet3!J22)</f>
        <v>20</v>
      </c>
      <c r="I11" s="8" t="str">
        <f>IF(ISBLANK(Sheet3!K22),"",Sheet3!K22)</f>
        <v/>
      </c>
      <c r="J11" s="8" t="str">
        <f>IF(ISBLANK(Sheet3!L22),"",Sheet3!L22)</f>
        <v/>
      </c>
      <c r="K11" s="8" t="str">
        <f>IF(ISBLANK(Sheet3!M22),"",Sheet3!M22)</f>
        <v/>
      </c>
      <c r="L11" s="8">
        <f>IF(ISBLANK(Sheet3!N22),"",Sheet3!N22)</f>
        <v>13</v>
      </c>
      <c r="M11" s="8" t="str">
        <f>IF(ISBLANK(Sheet3!O22),"",Sheet3!O22)</f>
        <v/>
      </c>
    </row>
    <row r="12" spans="3:13" x14ac:dyDescent="0.25">
      <c r="C12" s="8" t="str">
        <f>IF(ISBLANK(Sheet3!E23),"",Sheet3!E23)</f>
        <v>Ralf</v>
      </c>
      <c r="D12" s="8" t="str">
        <f>IF(ISBLANK(Sheet3!F23),"",Sheet3!F23)</f>
        <v>PhD 1</v>
      </c>
      <c r="E12" s="8">
        <f>IF(ISBLANK(Sheet3!G23),"",Sheet3!G23)</f>
        <v>20</v>
      </c>
      <c r="F12" s="8" t="str">
        <f>IF(ISBLANK(Sheet3!H23),"",Sheet3!H23)</f>
        <v/>
      </c>
      <c r="G12" s="8" t="str">
        <f>IF(ISBLANK(Sheet3!I23),"",Sheet3!I23)</f>
        <v/>
      </c>
      <c r="H12" s="8" t="str">
        <f>IF(ISBLANK(Sheet3!J23),"",Sheet3!J23)</f>
        <v/>
      </c>
      <c r="I12" s="8">
        <f>IF(ISBLANK(Sheet3!K23),"",Sheet3!K23)</f>
        <v>17</v>
      </c>
      <c r="J12" s="8" t="str">
        <f>IF(ISBLANK(Sheet3!L23),"",Sheet3!L23)</f>
        <v/>
      </c>
      <c r="K12" s="8" t="str">
        <f>IF(ISBLANK(Sheet3!M23),"",Sheet3!M23)</f>
        <v/>
      </c>
      <c r="L12" s="8" t="str">
        <f>IF(ISBLANK(Sheet3!N23),"",Sheet3!N23)</f>
        <v/>
      </c>
      <c r="M12" s="8">
        <f>IF(ISBLANK(Sheet3!O23),"",Sheet3!O23)</f>
        <v>15</v>
      </c>
    </row>
    <row r="13" spans="3:13" x14ac:dyDescent="0.25">
      <c r="C13" s="8" t="str">
        <f>IF(ISBLANK(Sheet3!E24),"",Sheet3!E24)</f>
        <v/>
      </c>
      <c r="D13" s="8" t="str">
        <f>IF(ISBLANK(Sheet3!F24),"",Sheet3!F24)</f>
        <v>PhD 2</v>
      </c>
      <c r="E13" s="8" t="str">
        <f>IF(ISBLANK(Sheet3!G24),"",Sheet3!G24)</f>
        <v/>
      </c>
      <c r="F13" s="8">
        <f>IF(ISBLANK(Sheet3!H24),"",Sheet3!H24)</f>
        <v>16</v>
      </c>
      <c r="G13" s="8" t="str">
        <f>IF(ISBLANK(Sheet3!I24),"",Sheet3!I24)</f>
        <v/>
      </c>
      <c r="H13" s="8" t="str">
        <f>IF(ISBLANK(Sheet3!J24),"",Sheet3!J24)</f>
        <v/>
      </c>
      <c r="I13" s="8" t="str">
        <f>IF(ISBLANK(Sheet3!K24),"",Sheet3!K24)</f>
        <v/>
      </c>
      <c r="J13" s="8">
        <f>IF(ISBLANK(Sheet3!L24),"",Sheet3!L24)</f>
        <v>12</v>
      </c>
      <c r="K13" s="8" t="str">
        <f>IF(ISBLANK(Sheet3!M24),"",Sheet3!M24)</f>
        <v/>
      </c>
      <c r="L13" s="8">
        <f>IF(ISBLANK(Sheet3!N24),"",Sheet3!N24)</f>
        <v>13</v>
      </c>
      <c r="M13" s="8" t="str">
        <f>IF(ISBLANK(Sheet3!O24),"",Sheet3!O24)</f>
        <v/>
      </c>
    </row>
    <row r="14" spans="3:13" x14ac:dyDescent="0.25">
      <c r="C14" s="8" t="str">
        <f>IF(ISBLANK(Sheet3!E25),"",Sheet3!E25)</f>
        <v/>
      </c>
      <c r="D14" s="8" t="str">
        <f>IF(ISBLANK(Sheet3!F25),"",Sheet3!F25)</f>
        <v>PhD 3</v>
      </c>
      <c r="E14" s="8" t="str">
        <f>IF(ISBLANK(Sheet3!G25),"",Sheet3!G25)</f>
        <v/>
      </c>
      <c r="F14" s="8" t="str">
        <f>IF(ISBLANK(Sheet3!H25),"",Sheet3!H25)</f>
        <v/>
      </c>
      <c r="G14" s="8">
        <f>IF(ISBLANK(Sheet3!I25),"",Sheet3!I25)</f>
        <v>10</v>
      </c>
      <c r="H14" s="8">
        <f>IF(ISBLANK(Sheet3!J25),"",Sheet3!J25)</f>
        <v>19</v>
      </c>
      <c r="I14" s="8" t="str">
        <f>IF(ISBLANK(Sheet3!K25),"",Sheet3!K25)</f>
        <v/>
      </c>
      <c r="J14" s="8" t="str">
        <f>IF(ISBLANK(Sheet3!L25),"",Sheet3!L25)</f>
        <v/>
      </c>
      <c r="K14" s="8">
        <f>IF(ISBLANK(Sheet3!M25),"",Sheet3!M25)</f>
        <v>17</v>
      </c>
      <c r="L14" s="8" t="str">
        <f>IF(ISBLANK(Sheet3!N25),"",Sheet3!N25)</f>
        <v/>
      </c>
      <c r="M14" s="8" t="str">
        <f>IF(ISBLANK(Sheet3!O25),"",Sheet3!O25)</f>
        <v/>
      </c>
    </row>
    <row r="15" spans="3:13" x14ac:dyDescent="0.25">
      <c r="C15" s="8" t="str">
        <f>IF(ISBLANK(Sheet3!E26),"",Sheet3!E26)</f>
        <v/>
      </c>
      <c r="D15" s="8" t="str">
        <f>IF(ISBLANK(Sheet3!F26),"",Sheet3!F26)</f>
        <v>PhD 4</v>
      </c>
      <c r="E15" s="8" t="str">
        <f>IF(ISBLANK(Sheet3!G26),"",Sheet3!G26)</f>
        <v/>
      </c>
      <c r="F15" s="8" t="str">
        <f>IF(ISBLANK(Sheet3!H26),"",Sheet3!H26)</f>
        <v/>
      </c>
      <c r="G15" s="8">
        <f>IF(ISBLANK(Sheet3!I26),"",Sheet3!I26)</f>
        <v>12</v>
      </c>
      <c r="H15" s="8" t="str">
        <f>IF(ISBLANK(Sheet3!J26),"",Sheet3!J26)</f>
        <v/>
      </c>
      <c r="I15" s="8">
        <f>IF(ISBLANK(Sheet3!K26),"",Sheet3!K26)</f>
        <v>16</v>
      </c>
      <c r="J15" s="8" t="str">
        <f>IF(ISBLANK(Sheet3!L26),"",Sheet3!L26)</f>
        <v/>
      </c>
      <c r="K15" s="8">
        <f>IF(ISBLANK(Sheet3!M26),"",Sheet3!M26)</f>
        <v>19</v>
      </c>
      <c r="L15" s="8" t="str">
        <f>IF(ISBLANK(Sheet3!N26),"",Sheet3!N26)</f>
        <v/>
      </c>
      <c r="M15" s="8" t="str">
        <f>IF(ISBLANK(Sheet3!O26),"",Sheet3!O26)</f>
        <v/>
      </c>
    </row>
    <row r="16" spans="3:13" x14ac:dyDescent="0.25">
      <c r="C16" s="8" t="str">
        <f>IF(ISBLANK(Sheet3!E27),"",Sheet3!E27)</f>
        <v>Martin</v>
      </c>
      <c r="D16" s="8" t="str">
        <f>IF(ISBLANK(Sheet3!F27),"",Sheet3!F27)</f>
        <v>Professional 1</v>
      </c>
      <c r="E16" s="8" t="str">
        <f>IF(ISBLANK(Sheet3!G27),"",Sheet3!G27)</f>
        <v/>
      </c>
      <c r="F16" s="8" t="str">
        <f>IF(ISBLANK(Sheet3!H27),"",Sheet3!H27)</f>
        <v/>
      </c>
      <c r="G16" s="8">
        <f>IF(ISBLANK(Sheet3!I27),"",Sheet3!I27)</f>
        <v>12</v>
      </c>
      <c r="H16" s="8">
        <f>IF(ISBLANK(Sheet3!J27),"",Sheet3!J27)</f>
        <v>18</v>
      </c>
      <c r="I16" s="8" t="str">
        <f>IF(ISBLANK(Sheet3!K27),"",Sheet3!K27)</f>
        <v/>
      </c>
      <c r="J16" s="8" t="str">
        <f>IF(ISBLANK(Sheet3!L27),"",Sheet3!L27)</f>
        <v/>
      </c>
      <c r="K16" s="8" t="str">
        <f>IF(ISBLANK(Sheet3!M27),"",Sheet3!M27)</f>
        <v/>
      </c>
      <c r="L16" s="8">
        <f>IF(ISBLANK(Sheet3!N27),"",Sheet3!N27)</f>
        <v>13</v>
      </c>
      <c r="M16" s="8" t="str">
        <f>IF(ISBLANK(Sheet3!O27),"",Sheet3!O27)</f>
        <v/>
      </c>
    </row>
    <row r="17" spans="3:13" x14ac:dyDescent="0.25">
      <c r="C17" s="8" t="str">
        <f>IF(ISBLANK(Sheet3!E28),"",Sheet3!E28)</f>
        <v>Olek</v>
      </c>
      <c r="D17" s="8" t="str">
        <f>IF(ISBLANK(Sheet3!F28),"",Sheet3!F28)</f>
        <v>Professional 2</v>
      </c>
      <c r="E17" s="8" t="str">
        <f>IF(ISBLANK(Sheet3!G28),"",Sheet3!G28)</f>
        <v/>
      </c>
      <c r="F17" s="8">
        <f>IF(ISBLANK(Sheet3!H28),"",Sheet3!H28)</f>
        <v>12</v>
      </c>
      <c r="G17" s="8" t="str">
        <f>IF(ISBLANK(Sheet3!I28),"",Sheet3!I28)</f>
        <v/>
      </c>
      <c r="H17" s="8" t="str">
        <f>IF(ISBLANK(Sheet3!J28),"",Sheet3!J28)</f>
        <v/>
      </c>
      <c r="I17" s="8" t="str">
        <f>IF(ISBLANK(Sheet3!K28),"",Sheet3!K28)</f>
        <v/>
      </c>
      <c r="J17" s="8">
        <f>IF(ISBLANK(Sheet3!L28),"",Sheet3!L28)</f>
        <v>9</v>
      </c>
      <c r="K17" s="8">
        <f>IF(ISBLANK(Sheet3!M28),"",Sheet3!M28)</f>
        <v>17</v>
      </c>
      <c r="L17" s="8" t="str">
        <f>IF(ISBLANK(Sheet3!N28),"",Sheet3!N28)</f>
        <v/>
      </c>
      <c r="M17" s="8" t="str">
        <f>IF(ISBLANK(Sheet3!O28),"",Sheet3!O28)</f>
        <v/>
      </c>
    </row>
    <row r="18" spans="3:13" x14ac:dyDescent="0.25">
      <c r="C18" s="8" t="str">
        <f>IF(ISBLANK(Sheet3!E29),"",Sheet3!E29)</f>
        <v>Chris</v>
      </c>
      <c r="D18" s="8" t="str">
        <f>IF(ISBLANK(Sheet3!F29),"",Sheet3!F29)</f>
        <v>Professional 3</v>
      </c>
      <c r="E18" s="8" t="str">
        <f>IF(ISBLANK(Sheet3!G29),"",Sheet3!G29)</f>
        <v/>
      </c>
      <c r="F18" s="8">
        <f>IF(ISBLANK(Sheet3!H29),"",Sheet3!H29)</f>
        <v>10</v>
      </c>
      <c r="G18" s="8" t="str">
        <f>IF(ISBLANK(Sheet3!I29),"",Sheet3!I29)</f>
        <v/>
      </c>
      <c r="H18" s="8">
        <f>IF(ISBLANK(Sheet3!J29),"",Sheet3!J29)</f>
        <v>20</v>
      </c>
      <c r="I18" s="8" t="str">
        <f>IF(ISBLANK(Sheet3!K29),"",Sheet3!K29)</f>
        <v/>
      </c>
      <c r="J18" s="8" t="str">
        <f>IF(ISBLANK(Sheet3!L29),"",Sheet3!L29)</f>
        <v/>
      </c>
      <c r="K18" s="8" t="str">
        <f>IF(ISBLANK(Sheet3!M29),"",Sheet3!M29)</f>
        <v/>
      </c>
      <c r="L18" s="8" t="str">
        <f>IF(ISBLANK(Sheet3!N29),"",Sheet3!N29)</f>
        <v/>
      </c>
      <c r="M18" s="8">
        <f>IF(ISBLANK(Sheet3!O29),"",Sheet3!O29)</f>
        <v>10</v>
      </c>
    </row>
    <row r="19" spans="3:13" x14ac:dyDescent="0.25">
      <c r="C19" s="8" t="str">
        <f>IF(ISBLANK(Sheet3!E30),"",Sheet3!E30)</f>
        <v>Jan</v>
      </c>
      <c r="D19" s="8" t="str">
        <f>IF(ISBLANK(Sheet3!F30),"",Sheet3!F30)</f>
        <v>Professional 4</v>
      </c>
      <c r="E19" s="8" t="str">
        <f>IF(ISBLANK(Sheet3!G30),"",Sheet3!G30)</f>
        <v/>
      </c>
      <c r="F19" s="8" t="str">
        <f>IF(ISBLANK(Sheet3!H30),"",Sheet3!H30)</f>
        <v/>
      </c>
      <c r="G19" s="8">
        <f>IF(ISBLANK(Sheet3!I30),"",Sheet3!I30)</f>
        <v>9</v>
      </c>
      <c r="H19" s="8" t="str">
        <f>IF(ISBLANK(Sheet3!J30),"",Sheet3!J30)</f>
        <v/>
      </c>
      <c r="I19" s="8">
        <f>IF(ISBLANK(Sheet3!K30),"",Sheet3!K30)</f>
        <v>14</v>
      </c>
      <c r="J19" s="8" t="str">
        <f>IF(ISBLANK(Sheet3!L30),"",Sheet3!L30)</f>
        <v/>
      </c>
      <c r="K19" s="8">
        <f>IF(ISBLANK(Sheet3!M30),"",Sheet3!M30)</f>
        <v>19</v>
      </c>
      <c r="L19" s="8" t="str">
        <f>IF(ISBLANK(Sheet3!N30),"",Sheet3!N30)</f>
        <v/>
      </c>
      <c r="M19" s="8" t="str">
        <f>IF(ISBLANK(Sheet3!O30),"",Sheet3!O30)</f>
        <v/>
      </c>
    </row>
    <row r="20" spans="3:13" x14ac:dyDescent="0.25">
      <c r="C20" s="8" t="str">
        <f>IF(ISBLANK(Sheet3!E31),"",Sheet3!E31)</f>
        <v/>
      </c>
      <c r="D20" s="8" t="str">
        <f>IF(ISBLANK(Sheet3!F31),"",Sheet3!F31)</f>
        <v>Professional 5</v>
      </c>
      <c r="E20" s="8">
        <f>IF(ISBLANK(Sheet3!G31),"",Sheet3!G31)</f>
        <v>19</v>
      </c>
      <c r="F20" s="8" t="str">
        <f>IF(ISBLANK(Sheet3!H31),"",Sheet3!H31)</f>
        <v/>
      </c>
      <c r="G20" s="8" t="str">
        <f>IF(ISBLANK(Sheet3!I31),"",Sheet3!I31)</f>
        <v/>
      </c>
      <c r="H20" s="8" t="str">
        <f>IF(ISBLANK(Sheet3!J31),"",Sheet3!J31)</f>
        <v/>
      </c>
      <c r="I20" s="8">
        <f>IF(ISBLANK(Sheet3!K31),"",Sheet3!K31)</f>
        <v>18</v>
      </c>
      <c r="J20" s="8" t="str">
        <f>IF(ISBLANK(Sheet3!L31),"",Sheet3!L31)</f>
        <v/>
      </c>
      <c r="K20" s="8" t="str">
        <f>IF(ISBLANK(Sheet3!M31),"",Sheet3!M31)</f>
        <v/>
      </c>
      <c r="L20" s="8" t="str">
        <f>IF(ISBLANK(Sheet3!N31),"",Sheet3!N31)</f>
        <v/>
      </c>
      <c r="M20" s="8">
        <f>IF(ISBLANK(Sheet3!O31),"",Sheet3!O31)</f>
        <v>9</v>
      </c>
    </row>
    <row r="21" spans="3:13" x14ac:dyDescent="0.25">
      <c r="C21" s="8" t="str">
        <f>IF(ISBLANK(Sheet3!E32),"",Sheet3!E32)</f>
        <v/>
      </c>
      <c r="D21" s="8" t="str">
        <f>IF(ISBLANK(Sheet3!F32),"",Sheet3!F32)</f>
        <v>Professional 6</v>
      </c>
      <c r="E21" s="8">
        <f>IF(ISBLANK(Sheet3!G32),"",Sheet3!G32)</f>
        <v>16</v>
      </c>
      <c r="F21" s="8" t="str">
        <f>IF(ISBLANK(Sheet3!H32),"",Sheet3!H32)</f>
        <v/>
      </c>
      <c r="G21" s="8" t="str">
        <f>IF(ISBLANK(Sheet3!I32),"",Sheet3!I32)</f>
        <v/>
      </c>
      <c r="H21" s="8" t="str">
        <f>IF(ISBLANK(Sheet3!J32),"",Sheet3!J32)</f>
        <v/>
      </c>
      <c r="I21" s="8" t="str">
        <f>IF(ISBLANK(Sheet3!K32),"",Sheet3!K32)</f>
        <v/>
      </c>
      <c r="J21" s="8">
        <f>IF(ISBLANK(Sheet3!L32),"",Sheet3!L32)</f>
        <v>10</v>
      </c>
      <c r="K21" s="8" t="str">
        <f>IF(ISBLANK(Sheet3!M32),"",Sheet3!M32)</f>
        <v/>
      </c>
      <c r="L21" s="8">
        <f>IF(ISBLANK(Sheet3!N32),"",Sheet3!N32)</f>
        <v>10</v>
      </c>
      <c r="M21" s="8" t="str">
        <f>IF(ISBLANK(Sheet3!O32),"",Sheet3!O32)</f>
        <v/>
      </c>
    </row>
    <row r="22" spans="3:13" x14ac:dyDescent="0.25">
      <c r="C22" s="8" t="str">
        <f>IF(ISBLANK(Sheet3!E33),"",Sheet3!E33)</f>
        <v/>
      </c>
      <c r="D22" s="8" t="str">
        <f>IF(ISBLANK(Sheet3!F33),"",Sheet3!F33)</f>
        <v>Professional 7</v>
      </c>
      <c r="E22" s="8">
        <f>IF(ISBLANK(Sheet3!G33),"",Sheet3!G33)</f>
        <v>18</v>
      </c>
      <c r="F22" s="8" t="str">
        <f>IF(ISBLANK(Sheet3!H33),"",Sheet3!H33)</f>
        <v/>
      </c>
      <c r="G22" s="8" t="str">
        <f>IF(ISBLANK(Sheet3!I33),"",Sheet3!I33)</f>
        <v/>
      </c>
      <c r="H22" s="8" t="str">
        <f>IF(ISBLANK(Sheet3!J33),"",Sheet3!J33)</f>
        <v/>
      </c>
      <c r="I22" s="8">
        <f>IF(ISBLANK(Sheet3!K33),"",Sheet3!K33)</f>
        <v>14</v>
      </c>
      <c r="J22" s="8" t="str">
        <f>IF(ISBLANK(Sheet3!L33),"",Sheet3!L33)</f>
        <v/>
      </c>
      <c r="K22" s="8" t="str">
        <f>IF(ISBLANK(Sheet3!M33),"",Sheet3!M33)</f>
        <v/>
      </c>
      <c r="L22" s="8" t="str">
        <f>IF(ISBLANK(Sheet3!N33),"",Sheet3!N33)</f>
        <v/>
      </c>
      <c r="M22" s="8">
        <f>IF(ISBLANK(Sheet3!O33),"",Sheet3!O33)</f>
        <v>14</v>
      </c>
    </row>
    <row r="23" spans="3:13" x14ac:dyDescent="0.25">
      <c r="C23" s="8" t="str">
        <f>IF(ISBLANK(Sheet3!E34),"",Sheet3!E34)</f>
        <v/>
      </c>
      <c r="D23" s="8" t="str">
        <f>IF(ISBLANK(Sheet3!F34),"",Sheet3!F34)</f>
        <v>Professional 8</v>
      </c>
      <c r="E23" s="8" t="str">
        <f>IF(ISBLANK(Sheet3!G34),"",Sheet3!G34)</f>
        <v/>
      </c>
      <c r="F23" s="8">
        <f>IF(ISBLANK(Sheet3!H34),"",Sheet3!H34)</f>
        <v>15</v>
      </c>
      <c r="G23" s="8" t="str">
        <f>IF(ISBLANK(Sheet3!I34),"",Sheet3!I34)</f>
        <v/>
      </c>
      <c r="H23" s="8">
        <f>IF(ISBLANK(Sheet3!J34),"",Sheet3!J34)</f>
        <v>20</v>
      </c>
      <c r="I23" s="8" t="str">
        <f>IF(ISBLANK(Sheet3!K34),"",Sheet3!K34)</f>
        <v/>
      </c>
      <c r="J23" s="8" t="str">
        <f>IF(ISBLANK(Sheet3!L34),"",Sheet3!L34)</f>
        <v/>
      </c>
      <c r="K23" s="8" t="str">
        <f>IF(ISBLANK(Sheet3!M34),"",Sheet3!M34)</f>
        <v/>
      </c>
      <c r="L23" s="8" t="str">
        <f>IF(ISBLANK(Sheet3!N34),"",Sheet3!N34)</f>
        <v/>
      </c>
      <c r="M23" s="8">
        <f>IF(ISBLANK(Sheet3!O34),"",Sheet3!O34)</f>
        <v>11</v>
      </c>
    </row>
    <row r="24" spans="3:13" x14ac:dyDescent="0.25">
      <c r="C24" s="8" t="str">
        <f>IF(ISBLANK(Sheet3!E35),"",Sheet3!E35)</f>
        <v/>
      </c>
      <c r="D24" s="8" t="str">
        <f>IF(ISBLANK(Sheet3!F35),"",Sheet3!F35)</f>
        <v>Professional 9</v>
      </c>
      <c r="E24" s="8" t="str">
        <f>IF(ISBLANK(Sheet3!G35),"",Sheet3!G35)</f>
        <v/>
      </c>
      <c r="F24" s="8" t="str">
        <f>IF(ISBLANK(Sheet3!H35),"",Sheet3!H35)</f>
        <v/>
      </c>
      <c r="G24" s="8">
        <f>IF(ISBLANK(Sheet3!I35),"",Sheet3!I35)</f>
        <v>10</v>
      </c>
      <c r="H24" s="8">
        <f>IF(ISBLANK(Sheet3!J35),"",Sheet3!J35)</f>
        <v>20</v>
      </c>
      <c r="I24" s="8" t="str">
        <f>IF(ISBLANK(Sheet3!K35),"",Sheet3!K35)</f>
        <v/>
      </c>
      <c r="J24" s="8" t="str">
        <f>IF(ISBLANK(Sheet3!L35),"",Sheet3!L35)</f>
        <v/>
      </c>
      <c r="K24" s="8" t="str">
        <f>IF(ISBLANK(Sheet3!M35),"",Sheet3!M35)</f>
        <v/>
      </c>
      <c r="L24" s="8">
        <f>IF(ISBLANK(Sheet3!N35),"",Sheet3!N35)</f>
        <v>10</v>
      </c>
      <c r="M24" s="8" t="str">
        <f>IF(ISBLANK(Sheet3!O35),"",Sheet3!O35)</f>
        <v/>
      </c>
    </row>
    <row r="25" spans="3:13" x14ac:dyDescent="0.25">
      <c r="C25" s="8" t="str">
        <f>IF(ISBLANK(Sheet3!E36),"",Sheet3!E36)</f>
        <v/>
      </c>
      <c r="D25" s="8" t="str">
        <f>IF(ISBLANK(Sheet3!F36),"",Sheet3!F36)</f>
        <v>Professional 10</v>
      </c>
      <c r="E25" s="8">
        <f>IF(ISBLANK(Sheet3!G36),"",Sheet3!G36)</f>
        <v>16</v>
      </c>
      <c r="F25" s="8" t="str">
        <f>IF(ISBLANK(Sheet3!H36),"",Sheet3!H36)</f>
        <v/>
      </c>
      <c r="G25" s="8" t="str">
        <f>IF(ISBLANK(Sheet3!I36),"",Sheet3!I36)</f>
        <v/>
      </c>
      <c r="H25" s="8" t="str">
        <f>IF(ISBLANK(Sheet3!J36),"",Sheet3!J36)</f>
        <v/>
      </c>
      <c r="I25" s="8" t="str">
        <f>IF(ISBLANK(Sheet3!K36),"",Sheet3!K36)</f>
        <v/>
      </c>
      <c r="J25" s="8">
        <f>IF(ISBLANK(Sheet3!L36),"",Sheet3!L36)</f>
        <v>11</v>
      </c>
      <c r="K25" s="8" t="str">
        <f>IF(ISBLANK(Sheet3!M36),"",Sheet3!M36)</f>
        <v/>
      </c>
      <c r="L25" s="8">
        <f>IF(ISBLANK(Sheet3!N36),"",Sheet3!N36)</f>
        <v>12</v>
      </c>
      <c r="M25" s="8" t="str">
        <f>IF(ISBLANK(Sheet3!O36),"",Sheet3!O36)</f>
        <v/>
      </c>
    </row>
    <row r="26" spans="3:13" x14ac:dyDescent="0.25">
      <c r="C26" s="8" t="str">
        <f>IF(ISBLANK(Sheet3!E37),"",Sheet3!E37)</f>
        <v/>
      </c>
      <c r="D26" s="8" t="str">
        <f>IF(ISBLANK(Sheet3!F37),"",Sheet3!F37)</f>
        <v>Professional 11</v>
      </c>
      <c r="E26" s="8" t="str">
        <f>IF(ISBLANK(Sheet3!G37),"",Sheet3!G37)</f>
        <v/>
      </c>
      <c r="F26" s="8">
        <f>IF(ISBLANK(Sheet3!H37),"",Sheet3!H37)</f>
        <v>13</v>
      </c>
      <c r="G26" s="8" t="str">
        <f>IF(ISBLANK(Sheet3!I37),"",Sheet3!I37)</f>
        <v/>
      </c>
      <c r="H26" s="8" t="str">
        <f>IF(ISBLANK(Sheet3!J37),"",Sheet3!J37)</f>
        <v/>
      </c>
      <c r="I26" s="8" t="str">
        <f>IF(ISBLANK(Sheet3!K37),"",Sheet3!K37)</f>
        <v/>
      </c>
      <c r="J26" s="8">
        <f>IF(ISBLANK(Sheet3!L37),"",Sheet3!L37)</f>
        <v>14</v>
      </c>
      <c r="K26" s="8">
        <f>IF(ISBLANK(Sheet3!M37),"",Sheet3!M37)</f>
        <v>20</v>
      </c>
      <c r="L26" s="8" t="str">
        <f>IF(ISBLANK(Sheet3!N37),"",Sheet3!N37)</f>
        <v/>
      </c>
      <c r="M26" s="8" t="str">
        <f>IF(ISBLANK(Sheet3!O37),"",Sheet3!O37)</f>
        <v/>
      </c>
    </row>
    <row r="27" spans="3:13" x14ac:dyDescent="0.25">
      <c r="C27" s="8" t="str">
        <f>IF(ISBLANK(Sheet3!E38),"",Sheet3!E38)</f>
        <v/>
      </c>
      <c r="D27" s="8" t="str">
        <f>IF(ISBLANK(Sheet3!F38),"",Sheet3!F38)</f>
        <v>Professional 12</v>
      </c>
      <c r="E27" s="8" t="str">
        <f>IF(ISBLANK(Sheet3!G38),"",Sheet3!G38)</f>
        <v/>
      </c>
      <c r="F27" s="8" t="str">
        <f>IF(ISBLANK(Sheet3!H38),"",Sheet3!H38)</f>
        <v/>
      </c>
      <c r="G27" s="8">
        <f>IF(ISBLANK(Sheet3!I38),"",Sheet3!I38)</f>
        <v>10</v>
      </c>
      <c r="H27" s="8" t="str">
        <f>IF(ISBLANK(Sheet3!J38),"",Sheet3!J38)</f>
        <v/>
      </c>
      <c r="I27" s="8">
        <f>IF(ISBLANK(Sheet3!K38),"",Sheet3!K38)</f>
        <v>14</v>
      </c>
      <c r="J27" s="8" t="str">
        <f>IF(ISBLANK(Sheet3!L38),"",Sheet3!L38)</f>
        <v/>
      </c>
      <c r="K27" s="8">
        <f>IF(ISBLANK(Sheet3!M38),"",Sheet3!M38)</f>
        <v>18</v>
      </c>
      <c r="L27" s="8" t="str">
        <f>IF(ISBLANK(Sheet3!N38),"",Sheet3!N38)</f>
        <v/>
      </c>
      <c r="M27" s="8" t="str">
        <f>IF(ISBLANK(Sheet3!O38),"",Sheet3!O38)</f>
        <v/>
      </c>
    </row>
    <row r="30" spans="3:13" x14ac:dyDescent="0.25">
      <c r="D30" s="12" t="s">
        <v>77</v>
      </c>
      <c r="E30">
        <f>AVERAGE(E4:E27)</f>
        <v>17.125</v>
      </c>
      <c r="F30">
        <f t="shared" ref="F30:M30" si="0">AVERAGE(F4:F27)</f>
        <v>13.5</v>
      </c>
      <c r="G30">
        <f t="shared" si="0"/>
        <v>11.125</v>
      </c>
      <c r="H30">
        <f t="shared" si="0"/>
        <v>18.625</v>
      </c>
      <c r="I30">
        <f t="shared" si="0"/>
        <v>15.25</v>
      </c>
      <c r="J30">
        <f t="shared" si="0"/>
        <v>11.125</v>
      </c>
      <c r="K30">
        <f t="shared" si="0"/>
        <v>18.375</v>
      </c>
      <c r="L30">
        <f t="shared" si="0"/>
        <v>11.875</v>
      </c>
      <c r="M30">
        <f t="shared" si="0"/>
        <v>11.75</v>
      </c>
    </row>
    <row r="32" spans="3:13" x14ac:dyDescent="0.25">
      <c r="D32" t="str">
        <f>D4</f>
        <v>Student 1</v>
      </c>
      <c r="E32">
        <f>IF(E4="","",E4/E$30)</f>
        <v>0.87591240875912413</v>
      </c>
      <c r="F32" t="str">
        <f t="shared" ref="F32:M32" si="1">IF(F4="","",F4/F$30)</f>
        <v/>
      </c>
      <c r="G32" t="str">
        <f t="shared" si="1"/>
        <v/>
      </c>
      <c r="H32" t="str">
        <f t="shared" si="1"/>
        <v/>
      </c>
      <c r="I32" t="str">
        <f t="shared" si="1"/>
        <v/>
      </c>
      <c r="J32">
        <f t="shared" si="1"/>
        <v>1.1685393258426966</v>
      </c>
      <c r="K32" t="str">
        <f t="shared" si="1"/>
        <v/>
      </c>
      <c r="L32">
        <f t="shared" si="1"/>
        <v>0.9263157894736842</v>
      </c>
      <c r="M32" t="str">
        <f t="shared" si="1"/>
        <v/>
      </c>
    </row>
    <row r="33" spans="4:13" x14ac:dyDescent="0.25">
      <c r="D33" t="str">
        <f t="shared" ref="D33:D43" si="2">D5</f>
        <v>Student 2</v>
      </c>
      <c r="E33" t="str">
        <f t="shared" ref="E33:M33" si="3">IF(E5="","",E5/E$30)</f>
        <v/>
      </c>
      <c r="F33">
        <f t="shared" si="3"/>
        <v>0.81481481481481477</v>
      </c>
      <c r="G33" t="str">
        <f t="shared" si="3"/>
        <v/>
      </c>
      <c r="H33">
        <f t="shared" si="3"/>
        <v>0.85906040268456374</v>
      </c>
      <c r="I33" t="str">
        <f t="shared" si="3"/>
        <v/>
      </c>
      <c r="J33" t="str">
        <f t="shared" si="3"/>
        <v/>
      </c>
      <c r="K33" t="str">
        <f t="shared" si="3"/>
        <v/>
      </c>
      <c r="L33" t="str">
        <f t="shared" si="3"/>
        <v/>
      </c>
      <c r="M33">
        <f t="shared" si="3"/>
        <v>1.1063829787234043</v>
      </c>
    </row>
    <row r="34" spans="4:13" x14ac:dyDescent="0.25">
      <c r="D34" t="str">
        <f t="shared" si="2"/>
        <v>Student 3</v>
      </c>
      <c r="E34" t="str">
        <f t="shared" ref="E34:M34" si="4">IF(E6="","",E6/E$30)</f>
        <v/>
      </c>
      <c r="F34" t="str">
        <f t="shared" si="4"/>
        <v/>
      </c>
      <c r="G34">
        <f t="shared" si="4"/>
        <v>1.0786516853932584</v>
      </c>
      <c r="H34" t="str">
        <f t="shared" si="4"/>
        <v/>
      </c>
      <c r="I34">
        <f t="shared" si="4"/>
        <v>1.0491803278688525</v>
      </c>
      <c r="J34" t="str">
        <f t="shared" si="4"/>
        <v/>
      </c>
      <c r="K34">
        <f t="shared" si="4"/>
        <v>1.0340136054421769</v>
      </c>
      <c r="L34" t="str">
        <f t="shared" si="4"/>
        <v/>
      </c>
      <c r="M34" t="str">
        <f t="shared" si="4"/>
        <v/>
      </c>
    </row>
    <row r="35" spans="4:13" x14ac:dyDescent="0.25">
      <c r="D35" t="str">
        <f t="shared" si="2"/>
        <v>Student 4</v>
      </c>
      <c r="E35">
        <f t="shared" ref="E35:M35" si="5">IF(E7="","",E7/E$30)</f>
        <v>1.1094890510948905</v>
      </c>
      <c r="F35" t="str">
        <f t="shared" si="5"/>
        <v/>
      </c>
      <c r="G35" t="str">
        <f t="shared" si="5"/>
        <v/>
      </c>
      <c r="H35" t="str">
        <f t="shared" si="5"/>
        <v/>
      </c>
      <c r="I35">
        <f t="shared" si="5"/>
        <v>0.85245901639344257</v>
      </c>
      <c r="J35" t="str">
        <f t="shared" si="5"/>
        <v/>
      </c>
      <c r="K35" t="str">
        <f t="shared" si="5"/>
        <v/>
      </c>
      <c r="L35" t="str">
        <f t="shared" si="5"/>
        <v/>
      </c>
      <c r="M35">
        <f t="shared" si="5"/>
        <v>0.76595744680851063</v>
      </c>
    </row>
    <row r="36" spans="4:13" x14ac:dyDescent="0.25">
      <c r="D36" t="str">
        <f t="shared" si="2"/>
        <v>Student 5</v>
      </c>
      <c r="E36" t="str">
        <f t="shared" ref="E36:M36" si="6">IF(E8="","",E8/E$30)</f>
        <v/>
      </c>
      <c r="F36">
        <f t="shared" si="6"/>
        <v>1.1111111111111112</v>
      </c>
      <c r="G36" t="str">
        <f t="shared" si="6"/>
        <v/>
      </c>
      <c r="H36" t="str">
        <f t="shared" si="6"/>
        <v/>
      </c>
      <c r="I36" t="str">
        <f t="shared" si="6"/>
        <v/>
      </c>
      <c r="J36">
        <f t="shared" si="6"/>
        <v>0.898876404494382</v>
      </c>
      <c r="K36">
        <f t="shared" si="6"/>
        <v>0.97959183673469385</v>
      </c>
      <c r="L36" t="str">
        <f t="shared" si="6"/>
        <v/>
      </c>
      <c r="M36" t="str">
        <f t="shared" si="6"/>
        <v/>
      </c>
    </row>
    <row r="37" spans="4:13" x14ac:dyDescent="0.25">
      <c r="D37" t="str">
        <f t="shared" si="2"/>
        <v>Student 6</v>
      </c>
      <c r="E37" t="str">
        <f t="shared" ref="E37:M37" si="7">IF(E9="","",E9/E$30)</f>
        <v/>
      </c>
      <c r="F37" t="str">
        <f t="shared" si="7"/>
        <v/>
      </c>
      <c r="G37">
        <f t="shared" si="7"/>
        <v>1.2584269662921348</v>
      </c>
      <c r="H37">
        <f t="shared" si="7"/>
        <v>0.85906040268456374</v>
      </c>
      <c r="I37" t="str">
        <f t="shared" si="7"/>
        <v/>
      </c>
      <c r="J37" t="str">
        <f t="shared" si="7"/>
        <v/>
      </c>
      <c r="K37" t="str">
        <f t="shared" si="7"/>
        <v/>
      </c>
      <c r="L37">
        <f t="shared" si="7"/>
        <v>1.0947368421052632</v>
      </c>
      <c r="M37" t="str">
        <f t="shared" si="7"/>
        <v/>
      </c>
    </row>
    <row r="38" spans="4:13" x14ac:dyDescent="0.25">
      <c r="D38" t="str">
        <f t="shared" si="2"/>
        <v>Student 7</v>
      </c>
      <c r="E38">
        <f t="shared" ref="E38:M38" si="8">IF(E10="","",E10/E$30)</f>
        <v>0.81751824817518248</v>
      </c>
      <c r="F38" t="str">
        <f t="shared" si="8"/>
        <v/>
      </c>
      <c r="G38" t="str">
        <f t="shared" si="8"/>
        <v/>
      </c>
      <c r="H38" t="str">
        <f t="shared" si="8"/>
        <v/>
      </c>
      <c r="I38" t="str">
        <f t="shared" si="8"/>
        <v/>
      </c>
      <c r="J38">
        <f t="shared" si="8"/>
        <v>0.898876404494382</v>
      </c>
      <c r="K38" t="str">
        <f t="shared" si="8"/>
        <v/>
      </c>
      <c r="L38" t="str">
        <f t="shared" si="8"/>
        <v/>
      </c>
      <c r="M38">
        <f t="shared" si="8"/>
        <v>1.1063829787234043</v>
      </c>
    </row>
    <row r="39" spans="4:13" x14ac:dyDescent="0.25">
      <c r="D39" t="str">
        <f t="shared" si="2"/>
        <v>Student 8</v>
      </c>
      <c r="E39" t="str">
        <f t="shared" ref="E39:M39" si="9">IF(E11="","",E11/E$30)</f>
        <v/>
      </c>
      <c r="F39">
        <f t="shared" si="9"/>
        <v>1.1851851851851851</v>
      </c>
      <c r="G39" t="str">
        <f t="shared" si="9"/>
        <v/>
      </c>
      <c r="H39">
        <f t="shared" si="9"/>
        <v>1.0738255033557047</v>
      </c>
      <c r="I39" t="str">
        <f t="shared" si="9"/>
        <v/>
      </c>
      <c r="J39" t="str">
        <f t="shared" si="9"/>
        <v/>
      </c>
      <c r="K39" t="str">
        <f t="shared" si="9"/>
        <v/>
      </c>
      <c r="L39">
        <f t="shared" si="9"/>
        <v>1.0947368421052632</v>
      </c>
      <c r="M39" t="str">
        <f t="shared" si="9"/>
        <v/>
      </c>
    </row>
    <row r="40" spans="4:13" x14ac:dyDescent="0.25">
      <c r="D40" t="str">
        <f t="shared" si="2"/>
        <v>PhD 1</v>
      </c>
      <c r="E40">
        <f t="shared" ref="E40:M40" si="10">IF(E12="","",E12/E$30)</f>
        <v>1.167883211678832</v>
      </c>
      <c r="F40" t="str">
        <f t="shared" si="10"/>
        <v/>
      </c>
      <c r="G40" t="str">
        <f t="shared" si="10"/>
        <v/>
      </c>
      <c r="H40" t="str">
        <f t="shared" si="10"/>
        <v/>
      </c>
      <c r="I40">
        <f t="shared" si="10"/>
        <v>1.1147540983606556</v>
      </c>
      <c r="J40" t="str">
        <f t="shared" si="10"/>
        <v/>
      </c>
      <c r="K40" t="str">
        <f t="shared" si="10"/>
        <v/>
      </c>
      <c r="L40" t="str">
        <f t="shared" si="10"/>
        <v/>
      </c>
      <c r="M40">
        <f t="shared" si="10"/>
        <v>1.2765957446808511</v>
      </c>
    </row>
    <row r="41" spans="4:13" x14ac:dyDescent="0.25">
      <c r="D41" t="str">
        <f t="shared" si="2"/>
        <v>PhD 2</v>
      </c>
      <c r="E41" t="str">
        <f t="shared" ref="E41:M41" si="11">IF(E13="","",E13/E$30)</f>
        <v/>
      </c>
      <c r="F41">
        <f t="shared" si="11"/>
        <v>1.1851851851851851</v>
      </c>
      <c r="G41" t="str">
        <f t="shared" si="11"/>
        <v/>
      </c>
      <c r="H41" t="str">
        <f t="shared" si="11"/>
        <v/>
      </c>
      <c r="I41" t="str">
        <f t="shared" si="11"/>
        <v/>
      </c>
      <c r="J41">
        <f t="shared" si="11"/>
        <v>1.0786516853932584</v>
      </c>
      <c r="K41" t="str">
        <f t="shared" si="11"/>
        <v/>
      </c>
      <c r="L41">
        <f t="shared" si="11"/>
        <v>1.0947368421052632</v>
      </c>
      <c r="M41" t="str">
        <f t="shared" si="11"/>
        <v/>
      </c>
    </row>
    <row r="42" spans="4:13" x14ac:dyDescent="0.25">
      <c r="D42" t="str">
        <f t="shared" si="2"/>
        <v>PhD 3</v>
      </c>
      <c r="E42" t="str">
        <f t="shared" ref="E42:M42" si="12">IF(E14="","",E14/E$30)</f>
        <v/>
      </c>
      <c r="F42" t="str">
        <f t="shared" si="12"/>
        <v/>
      </c>
      <c r="G42">
        <f t="shared" si="12"/>
        <v>0.898876404494382</v>
      </c>
      <c r="H42">
        <f t="shared" si="12"/>
        <v>1.0201342281879195</v>
      </c>
      <c r="I42" t="str">
        <f t="shared" si="12"/>
        <v/>
      </c>
      <c r="J42" t="str">
        <f t="shared" si="12"/>
        <v/>
      </c>
      <c r="K42">
        <f t="shared" si="12"/>
        <v>0.92517006802721091</v>
      </c>
      <c r="L42" t="str">
        <f t="shared" si="12"/>
        <v/>
      </c>
      <c r="M42" t="str">
        <f t="shared" si="12"/>
        <v/>
      </c>
    </row>
    <row r="43" spans="4:13" x14ac:dyDescent="0.25">
      <c r="D43" t="str">
        <f t="shared" si="2"/>
        <v>PhD 4</v>
      </c>
      <c r="E43" t="str">
        <f t="shared" ref="E43:M43" si="13">IF(E15="","",E15/E$30)</f>
        <v/>
      </c>
      <c r="F43" t="str">
        <f t="shared" si="13"/>
        <v/>
      </c>
      <c r="G43">
        <f t="shared" si="13"/>
        <v>1.0786516853932584</v>
      </c>
      <c r="H43" t="str">
        <f t="shared" si="13"/>
        <v/>
      </c>
      <c r="I43">
        <f t="shared" si="13"/>
        <v>1.0491803278688525</v>
      </c>
      <c r="J43" t="str">
        <f t="shared" si="13"/>
        <v/>
      </c>
      <c r="K43">
        <f t="shared" si="13"/>
        <v>1.0340136054421769</v>
      </c>
      <c r="L43" t="str">
        <f t="shared" si="13"/>
        <v/>
      </c>
      <c r="M43" t="str">
        <f t="shared" si="13"/>
        <v/>
      </c>
    </row>
    <row r="45" spans="4:13" x14ac:dyDescent="0.25">
      <c r="E45" t="s">
        <v>78</v>
      </c>
      <c r="F45" t="s">
        <v>79</v>
      </c>
      <c r="G45" t="s">
        <v>80</v>
      </c>
    </row>
    <row r="46" spans="4:13" x14ac:dyDescent="0.25">
      <c r="E46">
        <f>AVERAGE(E32:E43,H32:H43,K32:K43)</f>
        <v>0.97963938102225312</v>
      </c>
      <c r="F46">
        <f t="shared" ref="F46:G46" si="14">AVERAGE(F32:F43,I32:I43,L32:L43)</f>
        <v>1.0476996985481308</v>
      </c>
      <c r="G46">
        <f t="shared" si="14"/>
        <v>1.0512391425611602</v>
      </c>
    </row>
    <row r="47" spans="4:13" x14ac:dyDescent="0.25">
      <c r="E47">
        <f>_xlfn.STDEV.S(E32:E43,H32:H43,K32:K43)</f>
        <v>0.11192882571729733</v>
      </c>
      <c r="F47">
        <f t="shared" ref="F47:G47" si="15">_xlfn.STDEV.S(F32:F43,I32:I43,L32:L43)</f>
        <v>0.12062414480881031</v>
      </c>
      <c r="G47">
        <f t="shared" si="15"/>
        <v>0.15574939400181406</v>
      </c>
    </row>
    <row r="49" spans="4:13" x14ac:dyDescent="0.25">
      <c r="D49" t="str">
        <f t="shared" ref="D49:D60" si="16">D16</f>
        <v>Professional 1</v>
      </c>
      <c r="E49" t="str">
        <f>IF(E16="","",E16/E$30)</f>
        <v/>
      </c>
      <c r="F49" t="str">
        <f t="shared" ref="F49:M49" si="17">IF(F16="","",F16/F$30)</f>
        <v/>
      </c>
      <c r="G49">
        <f t="shared" si="17"/>
        <v>1.0786516853932584</v>
      </c>
      <c r="H49">
        <f t="shared" si="17"/>
        <v>0.96644295302013428</v>
      </c>
      <c r="I49" t="str">
        <f t="shared" si="17"/>
        <v/>
      </c>
      <c r="J49" t="str">
        <f t="shared" si="17"/>
        <v/>
      </c>
      <c r="K49" t="str">
        <f t="shared" si="17"/>
        <v/>
      </c>
      <c r="L49">
        <f t="shared" si="17"/>
        <v>1.0947368421052632</v>
      </c>
      <c r="M49" t="str">
        <f t="shared" si="17"/>
        <v/>
      </c>
    </row>
    <row r="50" spans="4:13" x14ac:dyDescent="0.25">
      <c r="D50" t="str">
        <f t="shared" si="16"/>
        <v>Professional 2</v>
      </c>
      <c r="E50" t="str">
        <f t="shared" ref="E50:M50" si="18">IF(E17="","",E17/E$30)</f>
        <v/>
      </c>
      <c r="F50">
        <f t="shared" si="18"/>
        <v>0.88888888888888884</v>
      </c>
      <c r="G50" t="str">
        <f t="shared" si="18"/>
        <v/>
      </c>
      <c r="H50" t="str">
        <f t="shared" si="18"/>
        <v/>
      </c>
      <c r="I50" t="str">
        <f t="shared" si="18"/>
        <v/>
      </c>
      <c r="J50">
        <f t="shared" si="18"/>
        <v>0.8089887640449438</v>
      </c>
      <c r="K50">
        <f t="shared" si="18"/>
        <v>0.92517006802721091</v>
      </c>
      <c r="L50" t="str">
        <f t="shared" si="18"/>
        <v/>
      </c>
      <c r="M50" t="str">
        <f t="shared" si="18"/>
        <v/>
      </c>
    </row>
    <row r="51" spans="4:13" x14ac:dyDescent="0.25">
      <c r="D51" t="str">
        <f t="shared" si="16"/>
        <v>Professional 3</v>
      </c>
      <c r="E51" t="str">
        <f t="shared" ref="E51:M51" si="19">IF(E18="","",E18/E$30)</f>
        <v/>
      </c>
      <c r="F51">
        <f t="shared" si="19"/>
        <v>0.7407407407407407</v>
      </c>
      <c r="G51" t="str">
        <f t="shared" si="19"/>
        <v/>
      </c>
      <c r="H51">
        <f t="shared" si="19"/>
        <v>1.0738255033557047</v>
      </c>
      <c r="I51" t="str">
        <f t="shared" si="19"/>
        <v/>
      </c>
      <c r="J51" t="str">
        <f t="shared" si="19"/>
        <v/>
      </c>
      <c r="K51" t="str">
        <f t="shared" si="19"/>
        <v/>
      </c>
      <c r="L51" t="str">
        <f t="shared" si="19"/>
        <v/>
      </c>
      <c r="M51">
        <f t="shared" si="19"/>
        <v>0.85106382978723405</v>
      </c>
    </row>
    <row r="52" spans="4:13" x14ac:dyDescent="0.25">
      <c r="D52" t="str">
        <f t="shared" si="16"/>
        <v>Professional 4</v>
      </c>
      <c r="E52" t="str">
        <f t="shared" ref="E52:M52" si="20">IF(E19="","",E19/E$30)</f>
        <v/>
      </c>
      <c r="F52" t="str">
        <f t="shared" si="20"/>
        <v/>
      </c>
      <c r="G52">
        <f t="shared" si="20"/>
        <v>0.8089887640449438</v>
      </c>
      <c r="H52" t="str">
        <f t="shared" si="20"/>
        <v/>
      </c>
      <c r="I52">
        <f t="shared" si="20"/>
        <v>0.91803278688524592</v>
      </c>
      <c r="J52" t="str">
        <f t="shared" si="20"/>
        <v/>
      </c>
      <c r="K52">
        <f t="shared" si="20"/>
        <v>1.0340136054421769</v>
      </c>
      <c r="L52" t="str">
        <f t="shared" si="20"/>
        <v/>
      </c>
      <c r="M52" t="str">
        <f t="shared" si="20"/>
        <v/>
      </c>
    </row>
    <row r="53" spans="4:13" x14ac:dyDescent="0.25">
      <c r="D53" t="str">
        <f t="shared" si="16"/>
        <v>Professional 5</v>
      </c>
      <c r="E53">
        <f t="shared" ref="E53:M53" si="21">IF(E20="","",E20/E$30)</f>
        <v>1.1094890510948905</v>
      </c>
      <c r="F53" t="str">
        <f t="shared" si="21"/>
        <v/>
      </c>
      <c r="G53" t="str">
        <f t="shared" si="21"/>
        <v/>
      </c>
      <c r="H53" t="str">
        <f t="shared" si="21"/>
        <v/>
      </c>
      <c r="I53">
        <f t="shared" si="21"/>
        <v>1.180327868852459</v>
      </c>
      <c r="J53" t="str">
        <f t="shared" si="21"/>
        <v/>
      </c>
      <c r="K53" t="str">
        <f t="shared" si="21"/>
        <v/>
      </c>
      <c r="L53" t="str">
        <f t="shared" si="21"/>
        <v/>
      </c>
      <c r="M53">
        <f t="shared" si="21"/>
        <v>0.76595744680851063</v>
      </c>
    </row>
    <row r="54" spans="4:13" x14ac:dyDescent="0.25">
      <c r="D54" t="str">
        <f t="shared" si="16"/>
        <v>Professional 6</v>
      </c>
      <c r="E54">
        <f t="shared" ref="E54:M54" si="22">IF(E21="","",E21/E$30)</f>
        <v>0.93430656934306566</v>
      </c>
      <c r="F54" t="str">
        <f t="shared" si="22"/>
        <v/>
      </c>
      <c r="G54" t="str">
        <f t="shared" si="22"/>
        <v/>
      </c>
      <c r="H54" t="str">
        <f t="shared" si="22"/>
        <v/>
      </c>
      <c r="I54" t="str">
        <f t="shared" si="22"/>
        <v/>
      </c>
      <c r="J54">
        <f t="shared" si="22"/>
        <v>0.898876404494382</v>
      </c>
      <c r="K54" t="str">
        <f t="shared" si="22"/>
        <v/>
      </c>
      <c r="L54">
        <f t="shared" si="22"/>
        <v>0.84210526315789469</v>
      </c>
      <c r="M54" t="str">
        <f t="shared" si="22"/>
        <v/>
      </c>
    </row>
    <row r="55" spans="4:13" x14ac:dyDescent="0.25">
      <c r="D55" t="str">
        <f t="shared" si="16"/>
        <v>Professional 7</v>
      </c>
      <c r="E55">
        <f t="shared" ref="E55:M55" si="23">IF(E22="","",E22/E$30)</f>
        <v>1.051094890510949</v>
      </c>
      <c r="F55" t="str">
        <f t="shared" si="23"/>
        <v/>
      </c>
      <c r="G55" t="str">
        <f t="shared" si="23"/>
        <v/>
      </c>
      <c r="H55" t="str">
        <f t="shared" si="23"/>
        <v/>
      </c>
      <c r="I55">
        <f t="shared" si="23"/>
        <v>0.91803278688524592</v>
      </c>
      <c r="J55" t="str">
        <f t="shared" si="23"/>
        <v/>
      </c>
      <c r="K55" t="str">
        <f t="shared" si="23"/>
        <v/>
      </c>
      <c r="L55" t="str">
        <f t="shared" si="23"/>
        <v/>
      </c>
      <c r="M55">
        <f t="shared" si="23"/>
        <v>1.1914893617021276</v>
      </c>
    </row>
    <row r="56" spans="4:13" x14ac:dyDescent="0.25">
      <c r="D56" t="str">
        <f t="shared" si="16"/>
        <v>Professional 8</v>
      </c>
      <c r="E56" t="str">
        <f t="shared" ref="E56:M56" si="24">IF(E23="","",E23/E$30)</f>
        <v/>
      </c>
      <c r="F56">
        <f t="shared" si="24"/>
        <v>1.1111111111111112</v>
      </c>
      <c r="G56" t="str">
        <f t="shared" si="24"/>
        <v/>
      </c>
      <c r="H56">
        <f t="shared" si="24"/>
        <v>1.0738255033557047</v>
      </c>
      <c r="I56" t="str">
        <f t="shared" si="24"/>
        <v/>
      </c>
      <c r="J56" t="str">
        <f t="shared" si="24"/>
        <v/>
      </c>
      <c r="K56" t="str">
        <f t="shared" si="24"/>
        <v/>
      </c>
      <c r="L56" t="str">
        <f t="shared" si="24"/>
        <v/>
      </c>
      <c r="M56">
        <f t="shared" si="24"/>
        <v>0.93617021276595747</v>
      </c>
    </row>
    <row r="57" spans="4:13" x14ac:dyDescent="0.25">
      <c r="D57" t="str">
        <f t="shared" si="16"/>
        <v>Professional 9</v>
      </c>
      <c r="E57" t="str">
        <f t="shared" ref="E57:M57" si="25">IF(E24="","",E24/E$30)</f>
        <v/>
      </c>
      <c r="F57" t="str">
        <f t="shared" si="25"/>
        <v/>
      </c>
      <c r="G57">
        <f t="shared" si="25"/>
        <v>0.898876404494382</v>
      </c>
      <c r="H57">
        <f t="shared" si="25"/>
        <v>1.0738255033557047</v>
      </c>
      <c r="I57" t="str">
        <f t="shared" si="25"/>
        <v/>
      </c>
      <c r="J57" t="str">
        <f t="shared" si="25"/>
        <v/>
      </c>
      <c r="K57" t="str">
        <f t="shared" si="25"/>
        <v/>
      </c>
      <c r="L57">
        <f t="shared" si="25"/>
        <v>0.84210526315789469</v>
      </c>
      <c r="M57" t="str">
        <f t="shared" si="25"/>
        <v/>
      </c>
    </row>
    <row r="58" spans="4:13" x14ac:dyDescent="0.25">
      <c r="D58" t="str">
        <f t="shared" si="16"/>
        <v>Professional 10</v>
      </c>
      <c r="E58">
        <f t="shared" ref="E58:M58" si="26">IF(E25="","",E25/E$30)</f>
        <v>0.93430656934306566</v>
      </c>
      <c r="F58" t="str">
        <f t="shared" si="26"/>
        <v/>
      </c>
      <c r="G58" t="str">
        <f t="shared" si="26"/>
        <v/>
      </c>
      <c r="H58" t="str">
        <f t="shared" si="26"/>
        <v/>
      </c>
      <c r="I58" t="str">
        <f t="shared" si="26"/>
        <v/>
      </c>
      <c r="J58">
        <f t="shared" si="26"/>
        <v>0.9887640449438202</v>
      </c>
      <c r="K58" t="str">
        <f t="shared" si="26"/>
        <v/>
      </c>
      <c r="L58">
        <f t="shared" si="26"/>
        <v>1.0105263157894737</v>
      </c>
      <c r="M58" t="str">
        <f t="shared" si="26"/>
        <v/>
      </c>
    </row>
    <row r="59" spans="4:13" x14ac:dyDescent="0.25">
      <c r="D59" t="str">
        <f t="shared" si="16"/>
        <v>Professional 11</v>
      </c>
      <c r="E59" t="str">
        <f t="shared" ref="E59:M59" si="27">IF(E26="","",E26/E$30)</f>
        <v/>
      </c>
      <c r="F59">
        <f t="shared" si="27"/>
        <v>0.96296296296296291</v>
      </c>
      <c r="G59" t="str">
        <f t="shared" si="27"/>
        <v/>
      </c>
      <c r="H59" t="str">
        <f t="shared" si="27"/>
        <v/>
      </c>
      <c r="I59" t="str">
        <f t="shared" si="27"/>
        <v/>
      </c>
      <c r="J59">
        <f t="shared" si="27"/>
        <v>1.2584269662921348</v>
      </c>
      <c r="K59">
        <f t="shared" si="27"/>
        <v>1.08843537414966</v>
      </c>
      <c r="L59" t="str">
        <f t="shared" si="27"/>
        <v/>
      </c>
      <c r="M59" t="str">
        <f t="shared" si="27"/>
        <v/>
      </c>
    </row>
    <row r="60" spans="4:13" x14ac:dyDescent="0.25">
      <c r="D60" t="str">
        <f t="shared" si="16"/>
        <v>Professional 12</v>
      </c>
      <c r="E60" t="str">
        <f t="shared" ref="E60:M60" si="28">IF(E27="","",E27/E$30)</f>
        <v/>
      </c>
      <c r="F60" t="str">
        <f t="shared" si="28"/>
        <v/>
      </c>
      <c r="G60">
        <f t="shared" si="28"/>
        <v>0.898876404494382</v>
      </c>
      <c r="H60" t="str">
        <f t="shared" si="28"/>
        <v/>
      </c>
      <c r="I60">
        <f t="shared" si="28"/>
        <v>0.91803278688524592</v>
      </c>
      <c r="J60" t="str">
        <f t="shared" si="28"/>
        <v/>
      </c>
      <c r="K60">
        <f t="shared" si="28"/>
        <v>0.97959183673469385</v>
      </c>
      <c r="L60" t="str">
        <f t="shared" si="28"/>
        <v/>
      </c>
      <c r="M60" t="str">
        <f t="shared" si="28"/>
        <v/>
      </c>
    </row>
    <row r="62" spans="4:13" x14ac:dyDescent="0.25">
      <c r="E62" t="s">
        <v>78</v>
      </c>
      <c r="F62" t="s">
        <v>79</v>
      </c>
      <c r="G62" t="s">
        <v>80</v>
      </c>
    </row>
    <row r="63" spans="4:13" x14ac:dyDescent="0.25">
      <c r="E63">
        <f>AVERAGE(E49:E60,H49:H60,K49:K60)</f>
        <v>1.0203606189777465</v>
      </c>
      <c r="F63">
        <f t="shared" ref="F63" si="29">AVERAGE(F49:F60,I49:I60,L49:L60)</f>
        <v>0.95230030145186861</v>
      </c>
      <c r="G63">
        <f t="shared" ref="G63" si="30">AVERAGE(G49:G60,J49:J60,M49:M60)</f>
        <v>0.94876085743883964</v>
      </c>
    </row>
    <row r="64" spans="4:13" x14ac:dyDescent="0.25">
      <c r="E64">
        <f>_xlfn.STDEV.S(E49:E60,H49:H60,K49:K60)</f>
        <v>6.7907409549739783E-2</v>
      </c>
      <c r="F64">
        <f t="shared" ref="F64" si="31">_xlfn.STDEV.S(F49:F60,I49:I60,L49:L60)</f>
        <v>0.12706358806560719</v>
      </c>
      <c r="G64">
        <f t="shared" ref="G64" si="32">_xlfn.STDEV.S(G49:G60,J49:J60,M49:M60)</f>
        <v>0.15460809121332966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52"/>
  <sheetViews>
    <sheetView workbookViewId="0"/>
  </sheetViews>
  <sheetFormatPr defaultRowHeight="15" x14ac:dyDescent="0.25"/>
  <sheetData>
    <row r="3" spans="2:15" x14ac:dyDescent="0.25">
      <c r="C3" t="s">
        <v>5</v>
      </c>
      <c r="D3" t="s">
        <v>6</v>
      </c>
      <c r="E3" t="s">
        <v>7</v>
      </c>
    </row>
    <row r="4" spans="2:15" x14ac:dyDescent="0.25">
      <c r="B4" t="s">
        <v>23</v>
      </c>
      <c r="C4">
        <v>17.5</v>
      </c>
      <c r="D4">
        <v>12.8</v>
      </c>
      <c r="E4">
        <v>10.5</v>
      </c>
    </row>
    <row r="5" spans="2:15" x14ac:dyDescent="0.25">
      <c r="C5">
        <v>2.5880000000000001</v>
      </c>
      <c r="D5">
        <v>2.2000000000000002</v>
      </c>
      <c r="E5">
        <v>1.34</v>
      </c>
    </row>
    <row r="7" spans="2:15" x14ac:dyDescent="0.25">
      <c r="B7" t="s">
        <v>24</v>
      </c>
      <c r="C7">
        <v>19</v>
      </c>
      <c r="D7">
        <v>15.6</v>
      </c>
      <c r="E7">
        <v>10.8</v>
      </c>
    </row>
    <row r="8" spans="2:15" x14ac:dyDescent="0.25">
      <c r="C8">
        <v>3</v>
      </c>
      <c r="D8">
        <v>1.5</v>
      </c>
      <c r="E8">
        <v>2.04</v>
      </c>
    </row>
    <row r="10" spans="2:15" x14ac:dyDescent="0.25">
      <c r="B10" t="s">
        <v>25</v>
      </c>
      <c r="C10">
        <v>18</v>
      </c>
      <c r="D10">
        <v>12.2</v>
      </c>
      <c r="E10">
        <v>12.2</v>
      </c>
    </row>
    <row r="11" spans="2:15" x14ac:dyDescent="0.25">
      <c r="C11">
        <v>1.5</v>
      </c>
      <c r="D11">
        <v>1.1000000000000001</v>
      </c>
      <c r="E11">
        <v>2.2999999999999998</v>
      </c>
    </row>
    <row r="12" spans="2:15" x14ac:dyDescent="0.25">
      <c r="F12" s="1" t="s">
        <v>70</v>
      </c>
      <c r="G12">
        <f>C4</f>
        <v>17.5</v>
      </c>
      <c r="H12">
        <f t="shared" ref="H12:I13" si="0">D4</f>
        <v>12.8</v>
      </c>
      <c r="I12">
        <f t="shared" si="0"/>
        <v>10.5</v>
      </c>
      <c r="J12">
        <f>C7</f>
        <v>19</v>
      </c>
      <c r="K12">
        <f t="shared" ref="K12:L13" si="1">D7</f>
        <v>15.6</v>
      </c>
      <c r="L12">
        <f t="shared" si="1"/>
        <v>10.8</v>
      </c>
      <c r="M12">
        <f>C10</f>
        <v>18</v>
      </c>
      <c r="N12">
        <f t="shared" ref="N12:O13" si="2">D10</f>
        <v>12.2</v>
      </c>
      <c r="O12">
        <f t="shared" si="2"/>
        <v>12.2</v>
      </c>
    </row>
    <row r="13" spans="2:15" x14ac:dyDescent="0.25">
      <c r="F13" s="1" t="s">
        <v>71</v>
      </c>
      <c r="G13">
        <f>C5</f>
        <v>2.5880000000000001</v>
      </c>
      <c r="H13">
        <f t="shared" si="0"/>
        <v>2.2000000000000002</v>
      </c>
      <c r="I13">
        <f t="shared" si="0"/>
        <v>1.34</v>
      </c>
      <c r="J13">
        <f>C8</f>
        <v>3</v>
      </c>
      <c r="K13">
        <f t="shared" si="1"/>
        <v>1.5</v>
      </c>
      <c r="L13">
        <f t="shared" si="1"/>
        <v>2.04</v>
      </c>
      <c r="M13">
        <f>C11</f>
        <v>1.5</v>
      </c>
      <c r="N13">
        <f t="shared" si="2"/>
        <v>1.1000000000000001</v>
      </c>
      <c r="O13">
        <f t="shared" si="2"/>
        <v>2.2999999999999998</v>
      </c>
    </row>
    <row r="14" spans="2:15" x14ac:dyDescent="0.25">
      <c r="G14" s="3" t="s">
        <v>61</v>
      </c>
      <c r="H14" s="5" t="s">
        <v>64</v>
      </c>
      <c r="I14" s="5" t="s">
        <v>67</v>
      </c>
      <c r="J14" s="3" t="s">
        <v>62</v>
      </c>
      <c r="K14" s="2" t="s">
        <v>65</v>
      </c>
      <c r="L14" s="2" t="s">
        <v>68</v>
      </c>
      <c r="M14" s="3" t="s">
        <v>63</v>
      </c>
      <c r="N14" s="2" t="s">
        <v>66</v>
      </c>
      <c r="O14" s="2" t="s">
        <v>69</v>
      </c>
    </row>
    <row r="15" spans="2:15" x14ac:dyDescent="0.25">
      <c r="E15" s="8" t="s">
        <v>26</v>
      </c>
      <c r="F15" s="9" t="s">
        <v>37</v>
      </c>
      <c r="G15" s="10">
        <v>15</v>
      </c>
      <c r="H15" s="11"/>
      <c r="I15" s="11"/>
      <c r="J15" s="10"/>
      <c r="K15" s="8"/>
      <c r="L15" s="8">
        <v>13</v>
      </c>
      <c r="M15" s="10"/>
      <c r="N15" s="8">
        <v>11</v>
      </c>
      <c r="O15" s="8"/>
    </row>
    <row r="16" spans="2:15" x14ac:dyDescent="0.25">
      <c r="F16" s="1" t="s">
        <v>38</v>
      </c>
      <c r="G16" s="4"/>
      <c r="H16" s="6">
        <f ca="1">MIN(20,ROUND(_xlfn.NORM.INV(RAND(),H$12,H$13),0))</f>
        <v>15</v>
      </c>
      <c r="I16" s="6"/>
      <c r="J16" s="4">
        <f ca="1">MIN(20,ROUND(_xlfn.NORM.INV(RAND(),J$12,J$13),0))</f>
        <v>12</v>
      </c>
      <c r="M16" s="4"/>
      <c r="O16" s="6">
        <f ca="1">MIN(20,ROUND(_xlfn.NORM.INV(RAND(),O$12,O$13),0))</f>
        <v>16</v>
      </c>
    </row>
    <row r="17" spans="5:15" x14ac:dyDescent="0.25">
      <c r="F17" s="1" t="s">
        <v>39</v>
      </c>
      <c r="G17" s="4"/>
      <c r="H17" s="6"/>
      <c r="I17" s="6">
        <f ca="1">MIN(20,ROUND(_xlfn.NORM.INV(RAND(),I$12,I$13),0))</f>
        <v>11</v>
      </c>
      <c r="J17" s="4"/>
      <c r="K17" s="6">
        <f ca="1">MIN(20,ROUND(_xlfn.NORM.INV(RAND(),K$12,K$13),0))</f>
        <v>16</v>
      </c>
      <c r="M17" s="4">
        <f ca="1">MIN(20,ROUND(_xlfn.NORM.INV(RAND(),M$12,M$13),0))</f>
        <v>18</v>
      </c>
    </row>
    <row r="18" spans="5:15" x14ac:dyDescent="0.25">
      <c r="F18" s="1" t="s">
        <v>40</v>
      </c>
      <c r="G18" s="4">
        <f ca="1">MIN(20,ROUND(_xlfn.NORM.INV(RAND(),G$12,G$13),0))</f>
        <v>18</v>
      </c>
      <c r="H18" s="6"/>
      <c r="I18" s="6"/>
      <c r="J18" s="4"/>
      <c r="K18" s="6">
        <f ca="1">MIN(20,ROUND(_xlfn.NORM.INV(RAND(),K$12,K$13),0))</f>
        <v>16</v>
      </c>
      <c r="M18" s="4"/>
      <c r="O18" s="6">
        <f ca="1">MIN(20,ROUND(_xlfn.NORM.INV(RAND(),O$12,O$13),0))</f>
        <v>12</v>
      </c>
    </row>
    <row r="19" spans="5:15" x14ac:dyDescent="0.25">
      <c r="F19" s="1" t="s">
        <v>41</v>
      </c>
      <c r="G19" s="4"/>
      <c r="H19" s="6">
        <f ca="1">MIN(20,ROUND(_xlfn.NORM.INV(RAND(),H$12,H$13),0))</f>
        <v>14</v>
      </c>
      <c r="I19" s="6"/>
      <c r="J19" s="4"/>
      <c r="L19" s="6">
        <f ca="1">MIN(20,ROUND(_xlfn.NORM.INV(RAND(),L$12,L$13),0))</f>
        <v>16</v>
      </c>
      <c r="M19" s="4">
        <f ca="1">MIN(20,ROUND(_xlfn.NORM.INV(RAND(),M$12,M$13),0))</f>
        <v>16</v>
      </c>
    </row>
    <row r="20" spans="5:15" x14ac:dyDescent="0.25">
      <c r="F20" s="1" t="s">
        <v>42</v>
      </c>
      <c r="G20" s="4"/>
      <c r="H20" s="6"/>
      <c r="I20" s="6">
        <f ca="1">MIN(20,ROUND(_xlfn.NORM.INV(RAND(),I$12,I$13),0))</f>
        <v>10</v>
      </c>
      <c r="J20" s="4">
        <f ca="1">MIN(20,ROUND(_xlfn.NORM.INV(RAND(),J$12,J$13),0))</f>
        <v>16</v>
      </c>
      <c r="M20" s="4"/>
      <c r="N20" s="6">
        <f ca="1">MIN(20,ROUND(_xlfn.NORM.INV(RAND(),N$12,N$13),0))</f>
        <v>11</v>
      </c>
    </row>
    <row r="21" spans="5:15" x14ac:dyDescent="0.25">
      <c r="F21" s="1" t="s">
        <v>43</v>
      </c>
      <c r="G21" s="4">
        <f ca="1">MIN(20,ROUND(_xlfn.NORM.INV(RAND(),G$12,G$13),0))</f>
        <v>20</v>
      </c>
      <c r="H21" s="6"/>
      <c r="I21" s="6"/>
      <c r="J21" s="4"/>
      <c r="L21" s="6">
        <f ca="1">MIN(20,ROUND(_xlfn.NORM.INV(RAND(),L$12,L$13),0))</f>
        <v>12</v>
      </c>
      <c r="M21" s="4"/>
      <c r="O21" s="6">
        <f ca="1">MIN(20,ROUND(_xlfn.NORM.INV(RAND(),O$12,O$13),0))</f>
        <v>11</v>
      </c>
    </row>
    <row r="22" spans="5:15" x14ac:dyDescent="0.25">
      <c r="F22" s="1" t="s">
        <v>44</v>
      </c>
      <c r="G22" s="4"/>
      <c r="H22" s="6">
        <f ca="1">MIN(20,ROUND(_xlfn.NORM.INV(RAND(),H$12,H$13),0))</f>
        <v>13</v>
      </c>
      <c r="I22" s="6"/>
      <c r="J22" s="4">
        <f ca="1">MIN(20,ROUND(_xlfn.NORM.INV(RAND(),J$12,J$13),0))</f>
        <v>20</v>
      </c>
      <c r="M22" s="4"/>
      <c r="N22" s="6">
        <f ca="1">MIN(20,ROUND(_xlfn.NORM.INV(RAND(),N$12,N$13),0))</f>
        <v>13</v>
      </c>
    </row>
    <row r="23" spans="5:15" x14ac:dyDescent="0.25">
      <c r="F23" s="1" t="s">
        <v>45</v>
      </c>
      <c r="G23" s="4"/>
      <c r="H23" s="6"/>
      <c r="I23" s="6">
        <f ca="1">MIN(20,ROUND(_xlfn.NORM.INV(RAND(),I$12,I$13),0))</f>
        <v>10</v>
      </c>
      <c r="J23" s="4"/>
      <c r="K23" s="6">
        <f ca="1">MIN(20,ROUND(_xlfn.NORM.INV(RAND(),K$12,K$13),0))</f>
        <v>16</v>
      </c>
      <c r="M23" s="4">
        <f ca="1">MIN(20,ROUND(_xlfn.NORM.INV(RAND(),M$12,M$13),0))</f>
        <v>20</v>
      </c>
    </row>
    <row r="24" spans="5:15" x14ac:dyDescent="0.25">
      <c r="E24" s="8" t="s">
        <v>0</v>
      </c>
      <c r="F24" s="9" t="s">
        <v>46</v>
      </c>
      <c r="G24" s="10">
        <v>20</v>
      </c>
      <c r="H24" s="11"/>
      <c r="I24" s="11"/>
      <c r="J24" s="10"/>
      <c r="K24" s="8">
        <v>17</v>
      </c>
      <c r="L24" s="8"/>
      <c r="M24" s="10"/>
      <c r="N24" s="8"/>
      <c r="O24" s="8">
        <v>15</v>
      </c>
    </row>
    <row r="25" spans="5:15" x14ac:dyDescent="0.25">
      <c r="F25" s="1" t="s">
        <v>47</v>
      </c>
      <c r="G25" s="4"/>
      <c r="H25" s="6">
        <f ca="1">MIN(20,ROUND(_xlfn.NORM.INV(RAND(),H$12,H$13),0))</f>
        <v>12</v>
      </c>
      <c r="I25" s="6"/>
      <c r="J25" s="4"/>
      <c r="L25" s="6">
        <f ca="1">MIN(20,ROUND(_xlfn.NORM.INV(RAND(),L$12,L$13),0))</f>
        <v>11</v>
      </c>
      <c r="M25" s="4"/>
      <c r="N25" s="6">
        <f ca="1">MIN(20,ROUND(_xlfn.NORM.INV(RAND(),N$12,N$13),0))</f>
        <v>13</v>
      </c>
    </row>
    <row r="26" spans="5:15" x14ac:dyDescent="0.25">
      <c r="F26" s="1" t="s">
        <v>48</v>
      </c>
      <c r="G26" s="4"/>
      <c r="H26" s="6"/>
      <c r="I26" s="6">
        <f ca="1">MIN(20,ROUND(_xlfn.NORM.INV(RAND(),I$12,I$13),0))</f>
        <v>10</v>
      </c>
      <c r="J26" s="4">
        <f ca="1">MIN(20,ROUND(_xlfn.NORM.INV(RAND(),J$12,J$13),0))</f>
        <v>20</v>
      </c>
      <c r="M26" s="4">
        <f ca="1">MIN(20,ROUND(_xlfn.NORM.INV(RAND(),M$12,M$13),0))</f>
        <v>17</v>
      </c>
    </row>
    <row r="27" spans="5:15" x14ac:dyDescent="0.25">
      <c r="E27" s="8" t="s">
        <v>8</v>
      </c>
      <c r="F27" s="9" t="s">
        <v>49</v>
      </c>
      <c r="G27" s="10"/>
      <c r="H27" s="11"/>
      <c r="I27" s="11">
        <v>12</v>
      </c>
      <c r="J27" s="10">
        <v>18</v>
      </c>
      <c r="K27" s="11"/>
      <c r="L27" s="11"/>
      <c r="M27" s="10"/>
      <c r="N27" s="8">
        <v>13</v>
      </c>
      <c r="O27" s="8"/>
    </row>
    <row r="28" spans="5:15" x14ac:dyDescent="0.25">
      <c r="E28" s="8" t="s">
        <v>9</v>
      </c>
      <c r="F28" s="9" t="s">
        <v>50</v>
      </c>
      <c r="G28" s="10"/>
      <c r="H28" s="11">
        <v>12</v>
      </c>
      <c r="I28" s="11"/>
      <c r="J28" s="10"/>
      <c r="K28" s="11"/>
      <c r="L28" s="8">
        <v>9</v>
      </c>
      <c r="M28" s="10">
        <v>17</v>
      </c>
      <c r="N28" s="11"/>
      <c r="O28" s="11"/>
    </row>
    <row r="29" spans="5:15" x14ac:dyDescent="0.25">
      <c r="E29" s="8" t="s">
        <v>34</v>
      </c>
      <c r="F29" s="9" t="s">
        <v>51</v>
      </c>
      <c r="G29" s="10"/>
      <c r="H29" s="11">
        <v>10</v>
      </c>
      <c r="I29" s="11"/>
      <c r="J29" s="10">
        <v>20</v>
      </c>
      <c r="K29" s="11"/>
      <c r="L29" s="11"/>
      <c r="M29" s="10"/>
      <c r="N29" s="11"/>
      <c r="O29" s="8">
        <v>10</v>
      </c>
    </row>
    <row r="30" spans="5:15" x14ac:dyDescent="0.25">
      <c r="E30" s="8" t="s">
        <v>35</v>
      </c>
      <c r="F30" s="9" t="s">
        <v>52</v>
      </c>
      <c r="G30" s="10"/>
      <c r="H30" s="11"/>
      <c r="I30" s="11">
        <v>9</v>
      </c>
      <c r="J30" s="10"/>
      <c r="K30" s="8">
        <v>14</v>
      </c>
      <c r="L30" s="8"/>
      <c r="M30" s="10">
        <v>19</v>
      </c>
      <c r="N30" s="8"/>
      <c r="O30" s="8"/>
    </row>
    <row r="31" spans="5:15" x14ac:dyDescent="0.25">
      <c r="F31" s="1" t="s">
        <v>53</v>
      </c>
      <c r="G31" s="4">
        <f ca="1">MIN(20,ROUND(_xlfn.NORM.INV(RAND(),G$12,G$13),0))</f>
        <v>17</v>
      </c>
      <c r="H31" s="6"/>
      <c r="I31" s="6"/>
      <c r="J31" s="4"/>
      <c r="K31" s="6">
        <f ca="1">MIN(20,ROUND(_xlfn.NORM.INV(RAND(),K$12,K$13),0))</f>
        <v>14</v>
      </c>
      <c r="M31" s="4"/>
      <c r="O31" s="6">
        <f ca="1">MIN(20,ROUND(_xlfn.NORM.INV(RAND(),O$12,O$13),0))</f>
        <v>11</v>
      </c>
    </row>
    <row r="32" spans="5:15" x14ac:dyDescent="0.25">
      <c r="F32" s="1" t="s">
        <v>54</v>
      </c>
      <c r="G32" s="4">
        <f ca="1">MIN(20,ROUND(_xlfn.NORM.INV(RAND(),G$12,G$13),0))</f>
        <v>19</v>
      </c>
      <c r="H32" s="6"/>
      <c r="I32" s="6"/>
      <c r="J32" s="4"/>
      <c r="L32" s="6">
        <f ca="1">MIN(20,ROUND(_xlfn.NORM.INV(RAND(),L$12,L$13),0))</f>
        <v>13</v>
      </c>
      <c r="M32" s="4"/>
      <c r="N32" s="6">
        <f ca="1">MIN(20,ROUND(_xlfn.NORM.INV(RAND(),N$12,N$13),0))</f>
        <v>13</v>
      </c>
    </row>
    <row r="33" spans="5:17" x14ac:dyDescent="0.25">
      <c r="F33" s="1" t="s">
        <v>55</v>
      </c>
      <c r="G33" s="4">
        <f ca="1">MIN(20,ROUND(_xlfn.NORM.INV(RAND(),G$12,G$13),0))</f>
        <v>18</v>
      </c>
      <c r="H33" s="6"/>
      <c r="I33" s="6"/>
      <c r="J33" s="4"/>
      <c r="K33" s="6">
        <f ca="1">MIN(20,ROUND(_xlfn.NORM.INV(RAND(),K$12,K$13),0))</f>
        <v>14</v>
      </c>
      <c r="M33" s="4"/>
      <c r="O33" s="6">
        <f ca="1">MIN(20,ROUND(_xlfn.NORM.INV(RAND(),O$12,O$13),0))</f>
        <v>19</v>
      </c>
    </row>
    <row r="34" spans="5:17" x14ac:dyDescent="0.25">
      <c r="F34" s="1" t="s">
        <v>56</v>
      </c>
      <c r="G34" s="4"/>
      <c r="H34" s="6">
        <f ca="1">MIN(20,ROUND(_xlfn.NORM.INV(RAND(),H$12,H$13),0))</f>
        <v>11</v>
      </c>
      <c r="I34" s="6"/>
      <c r="J34" s="4">
        <f ca="1">MIN(20,ROUND(_xlfn.NORM.INV(RAND(),J$12,J$13),0))</f>
        <v>15</v>
      </c>
      <c r="M34" s="4"/>
      <c r="O34" s="6">
        <f ca="1">MIN(20,ROUND(_xlfn.NORM.INV(RAND(),O$12,O$13),0))</f>
        <v>12</v>
      </c>
    </row>
    <row r="35" spans="5:17" x14ac:dyDescent="0.25">
      <c r="F35" s="1" t="s">
        <v>57</v>
      </c>
      <c r="G35" s="4"/>
      <c r="H35" s="6"/>
      <c r="I35" s="6">
        <f ca="1">MIN(20,ROUND(_xlfn.NORM.INV(RAND(),I$12,I$13),0))</f>
        <v>10</v>
      </c>
      <c r="J35" s="4">
        <f ca="1">MIN(20,ROUND(_xlfn.NORM.INV(RAND(),J$12,J$13),0))</f>
        <v>20</v>
      </c>
      <c r="M35" s="4"/>
      <c r="N35" s="6">
        <f ca="1">MIN(20,ROUND(_xlfn.NORM.INV(RAND(),N$12,N$13),0))</f>
        <v>10</v>
      </c>
    </row>
    <row r="36" spans="5:17" x14ac:dyDescent="0.25">
      <c r="F36" s="1" t="s">
        <v>58</v>
      </c>
      <c r="G36" s="4">
        <f ca="1">MIN(20,ROUND(_xlfn.NORM.INV(RAND(),G$12,G$13),0))</f>
        <v>18</v>
      </c>
      <c r="H36" s="6"/>
      <c r="I36" s="6"/>
      <c r="J36" s="4"/>
      <c r="L36" s="6">
        <f ca="1">MIN(20,ROUND(_xlfn.NORM.INV(RAND(),L$12,L$13),0))</f>
        <v>11</v>
      </c>
      <c r="M36" s="4"/>
      <c r="N36" s="6">
        <f ca="1">MIN(20,ROUND(_xlfn.NORM.INV(RAND(),N$12,N$13),0))</f>
        <v>10</v>
      </c>
    </row>
    <row r="37" spans="5:17" x14ac:dyDescent="0.25">
      <c r="F37" s="1" t="s">
        <v>59</v>
      </c>
      <c r="G37" s="4"/>
      <c r="H37" s="6">
        <f ca="1">MIN(20,ROUND(_xlfn.NORM.INV(RAND(),H$12,H$13),0))</f>
        <v>13</v>
      </c>
      <c r="I37" s="6"/>
      <c r="J37" s="4"/>
      <c r="L37" s="6">
        <f ca="1">MIN(20,ROUND(_xlfn.NORM.INV(RAND(),L$12,L$13),0))</f>
        <v>10</v>
      </c>
      <c r="M37" s="4">
        <f ca="1">MIN(20,ROUND(_xlfn.NORM.INV(RAND(),M$12,M$13),0))</f>
        <v>20</v>
      </c>
    </row>
    <row r="38" spans="5:17" x14ac:dyDescent="0.25">
      <c r="F38" s="1" t="s">
        <v>60</v>
      </c>
      <c r="G38" s="4"/>
      <c r="H38" s="6"/>
      <c r="I38" s="6">
        <f ca="1">MIN(20,ROUND(_xlfn.NORM.INV(RAND(),I$12,I$13),0))</f>
        <v>11</v>
      </c>
      <c r="J38" s="4"/>
      <c r="K38" s="6">
        <f ca="1">MIN(20,ROUND(_xlfn.NORM.INV(RAND(),K$12,K$13),0))</f>
        <v>16</v>
      </c>
      <c r="M38" s="4">
        <f ca="1">MIN(20,ROUND(_xlfn.NORM.INV(RAND(),M$12,M$13),0))</f>
        <v>20</v>
      </c>
    </row>
    <row r="40" spans="5:17" x14ac:dyDescent="0.25">
      <c r="E40">
        <v>0</v>
      </c>
      <c r="F40" s="12" t="s">
        <v>73</v>
      </c>
      <c r="G40">
        <f ca="1">_xlfn.QUARTILE.INC(G$15:G$38,$E40)</f>
        <v>15</v>
      </c>
      <c r="H40">
        <f t="shared" ref="H40:O40" ca="1" si="3">_xlfn.QUARTILE.INC(H$15:H$38,$E40)</f>
        <v>10</v>
      </c>
      <c r="I40">
        <f t="shared" ca="1" si="3"/>
        <v>9</v>
      </c>
      <c r="J40">
        <f t="shared" ca="1" si="3"/>
        <v>12</v>
      </c>
      <c r="K40">
        <f t="shared" ca="1" si="3"/>
        <v>14</v>
      </c>
      <c r="L40">
        <f t="shared" ca="1" si="3"/>
        <v>9</v>
      </c>
      <c r="M40">
        <f t="shared" ca="1" si="3"/>
        <v>16</v>
      </c>
      <c r="N40">
        <f t="shared" ca="1" si="3"/>
        <v>10</v>
      </c>
      <c r="O40">
        <f t="shared" ca="1" si="3"/>
        <v>10</v>
      </c>
    </row>
    <row r="41" spans="5:17" x14ac:dyDescent="0.25">
      <c r="E41">
        <v>1</v>
      </c>
      <c r="F41" s="13">
        <v>0.25</v>
      </c>
      <c r="G41">
        <f t="shared" ref="G41:O44" ca="1" si="4">_xlfn.QUARTILE.INC(G$15:G$38,$E41)</f>
        <v>17.75</v>
      </c>
      <c r="H41">
        <f t="shared" ca="1" si="4"/>
        <v>11.75</v>
      </c>
      <c r="I41">
        <f t="shared" ca="1" si="4"/>
        <v>10</v>
      </c>
      <c r="J41">
        <f t="shared" ca="1" si="4"/>
        <v>15.75</v>
      </c>
      <c r="K41">
        <f t="shared" ca="1" si="4"/>
        <v>14</v>
      </c>
      <c r="L41">
        <f t="shared" ca="1" si="4"/>
        <v>10.75</v>
      </c>
      <c r="M41">
        <f t="shared" ca="1" si="4"/>
        <v>17</v>
      </c>
      <c r="N41">
        <f t="shared" ca="1" si="4"/>
        <v>10.75</v>
      </c>
      <c r="O41">
        <f t="shared" ca="1" si="4"/>
        <v>11</v>
      </c>
    </row>
    <row r="42" spans="5:17" x14ac:dyDescent="0.25">
      <c r="E42">
        <v>2</v>
      </c>
      <c r="F42" s="12" t="s">
        <v>72</v>
      </c>
      <c r="G42">
        <f t="shared" ca="1" si="4"/>
        <v>18</v>
      </c>
      <c r="H42">
        <f t="shared" ca="1" si="4"/>
        <v>12.5</v>
      </c>
      <c r="I42">
        <f t="shared" ca="1" si="4"/>
        <v>10</v>
      </c>
      <c r="J42">
        <f t="shared" ca="1" si="4"/>
        <v>19</v>
      </c>
      <c r="K42">
        <f t="shared" ca="1" si="4"/>
        <v>16</v>
      </c>
      <c r="L42">
        <f t="shared" ca="1" si="4"/>
        <v>11.5</v>
      </c>
      <c r="M42">
        <f t="shared" ca="1" si="4"/>
        <v>18.5</v>
      </c>
      <c r="N42">
        <f t="shared" ca="1" si="4"/>
        <v>12</v>
      </c>
      <c r="O42">
        <f t="shared" ca="1" si="4"/>
        <v>12</v>
      </c>
    </row>
    <row r="43" spans="5:17" x14ac:dyDescent="0.25">
      <c r="E43">
        <v>3</v>
      </c>
      <c r="F43" s="13">
        <v>0.75</v>
      </c>
      <c r="G43">
        <f t="shared" ca="1" si="4"/>
        <v>19.25</v>
      </c>
      <c r="H43">
        <f t="shared" ca="1" si="4"/>
        <v>13.25</v>
      </c>
      <c r="I43">
        <f t="shared" ca="1" si="4"/>
        <v>11</v>
      </c>
      <c r="J43">
        <f t="shared" ca="1" si="4"/>
        <v>20</v>
      </c>
      <c r="K43">
        <f t="shared" ca="1" si="4"/>
        <v>16</v>
      </c>
      <c r="L43">
        <f t="shared" ca="1" si="4"/>
        <v>13</v>
      </c>
      <c r="M43">
        <f t="shared" ca="1" si="4"/>
        <v>20</v>
      </c>
      <c r="N43">
        <f t="shared" ca="1" si="4"/>
        <v>13</v>
      </c>
      <c r="O43">
        <f t="shared" ca="1" si="4"/>
        <v>15.25</v>
      </c>
    </row>
    <row r="44" spans="5:17" x14ac:dyDescent="0.25">
      <c r="E44">
        <v>4</v>
      </c>
      <c r="F44" s="1" t="s">
        <v>74</v>
      </c>
      <c r="G44">
        <f t="shared" ca="1" si="4"/>
        <v>20</v>
      </c>
      <c r="H44">
        <f t="shared" ca="1" si="4"/>
        <v>15</v>
      </c>
      <c r="I44">
        <f t="shared" ca="1" si="4"/>
        <v>12</v>
      </c>
      <c r="J44">
        <f t="shared" ca="1" si="4"/>
        <v>20</v>
      </c>
      <c r="K44">
        <f t="shared" ca="1" si="4"/>
        <v>17</v>
      </c>
      <c r="L44">
        <f t="shared" ca="1" si="4"/>
        <v>16</v>
      </c>
      <c r="M44">
        <f t="shared" ca="1" si="4"/>
        <v>20</v>
      </c>
      <c r="N44">
        <f t="shared" ca="1" si="4"/>
        <v>13</v>
      </c>
      <c r="O44">
        <f t="shared" ca="1" si="4"/>
        <v>19</v>
      </c>
    </row>
    <row r="45" spans="5:17" x14ac:dyDescent="0.25">
      <c r="F45" s="1" t="s">
        <v>77</v>
      </c>
      <c r="G45">
        <f ca="1">AVERAGE(G15:G38)</f>
        <v>18.125</v>
      </c>
      <c r="H45">
        <f t="shared" ref="H45:O45" ca="1" si="5">AVERAGE(H15:H38)</f>
        <v>12.5</v>
      </c>
      <c r="I45">
        <f t="shared" ca="1" si="5"/>
        <v>10.375</v>
      </c>
      <c r="J45">
        <f t="shared" ca="1" si="5"/>
        <v>17.625</v>
      </c>
      <c r="K45">
        <f t="shared" ca="1" si="5"/>
        <v>15.375</v>
      </c>
      <c r="L45">
        <f t="shared" ca="1" si="5"/>
        <v>11.875</v>
      </c>
      <c r="M45">
        <f t="shared" ca="1" si="5"/>
        <v>18.375</v>
      </c>
      <c r="N45">
        <f t="shared" ca="1" si="5"/>
        <v>11.75</v>
      </c>
      <c r="O45">
        <f t="shared" ca="1" si="5"/>
        <v>13.25</v>
      </c>
    </row>
    <row r="47" spans="5:17" x14ac:dyDescent="0.25">
      <c r="F47" s="12" t="s">
        <v>75</v>
      </c>
      <c r="G47">
        <f ca="1">G41-G40</f>
        <v>2.75</v>
      </c>
      <c r="H47">
        <f t="shared" ref="H47:I47" ca="1" si="6">H41-H40</f>
        <v>1.75</v>
      </c>
      <c r="I47">
        <f t="shared" ca="1" si="6"/>
        <v>1</v>
      </c>
      <c r="J47">
        <v>20</v>
      </c>
      <c r="K47">
        <f ca="1">J41-J40</f>
        <v>3.75</v>
      </c>
      <c r="L47">
        <f ca="1">K41-K40</f>
        <v>0</v>
      </c>
      <c r="M47">
        <f ca="1">L41-L40</f>
        <v>1.75</v>
      </c>
      <c r="N47">
        <v>20</v>
      </c>
      <c r="O47">
        <f ca="1">M41-M40</f>
        <v>1</v>
      </c>
      <c r="P47">
        <f ca="1">N41-N40</f>
        <v>0.75</v>
      </c>
      <c r="Q47">
        <f ca="1">O41-O40</f>
        <v>1</v>
      </c>
    </row>
    <row r="48" spans="5:17" x14ac:dyDescent="0.25">
      <c r="F48" s="13">
        <v>0.25</v>
      </c>
      <c r="G48">
        <f ca="1">G41</f>
        <v>17.75</v>
      </c>
      <c r="H48">
        <f t="shared" ref="H48:I48" ca="1" si="7">H41</f>
        <v>11.75</v>
      </c>
      <c r="I48">
        <f t="shared" ca="1" si="7"/>
        <v>10</v>
      </c>
      <c r="J48">
        <v>20</v>
      </c>
      <c r="K48">
        <f ca="1">J41</f>
        <v>15.75</v>
      </c>
      <c r="L48">
        <f ca="1">K41</f>
        <v>14</v>
      </c>
      <c r="M48">
        <f ca="1">L41</f>
        <v>10.75</v>
      </c>
      <c r="N48">
        <v>20</v>
      </c>
      <c r="O48">
        <f ca="1">M41</f>
        <v>17</v>
      </c>
      <c r="P48">
        <f ca="1">N41</f>
        <v>10.75</v>
      </c>
      <c r="Q48">
        <f ca="1">O41</f>
        <v>11</v>
      </c>
    </row>
    <row r="49" spans="6:17" x14ac:dyDescent="0.25">
      <c r="F49" s="12" t="s">
        <v>72</v>
      </c>
      <c r="G49">
        <f ca="1">G42-G41</f>
        <v>0.25</v>
      </c>
      <c r="H49">
        <f ca="1">H42-H41</f>
        <v>0.75</v>
      </c>
      <c r="I49">
        <f ca="1">I42-I41</f>
        <v>0</v>
      </c>
      <c r="K49">
        <f ca="1">MIN(19.9-J41,J42-J41)</f>
        <v>3.25</v>
      </c>
      <c r="L49">
        <f t="shared" ref="L49:M49" ca="1" si="8">MIN(19.9-K41,K42-K41)</f>
        <v>2</v>
      </c>
      <c r="M49">
        <f t="shared" ca="1" si="8"/>
        <v>0.75</v>
      </c>
      <c r="O49">
        <f t="shared" ref="O49:Q51" ca="1" si="9">M42-M41</f>
        <v>1.5</v>
      </c>
      <c r="P49">
        <f t="shared" ca="1" si="9"/>
        <v>1.25</v>
      </c>
      <c r="Q49">
        <f t="shared" ca="1" si="9"/>
        <v>1</v>
      </c>
    </row>
    <row r="50" spans="6:17" x14ac:dyDescent="0.25">
      <c r="F50" s="13">
        <v>0.75</v>
      </c>
      <c r="G50">
        <f ca="1">MAX(0.1,G43-G42)</f>
        <v>1.25</v>
      </c>
      <c r="H50">
        <f ca="1">MAX(0.1,H43-H42)</f>
        <v>0.75</v>
      </c>
      <c r="I50">
        <f ca="1">MAX(0.1,I43-I42)</f>
        <v>1</v>
      </c>
      <c r="K50">
        <f ca="1">MAX(0.1,J43-J42)</f>
        <v>1</v>
      </c>
      <c r="L50">
        <f t="shared" ref="L50:M50" ca="1" si="10">MAX(0.1,K43-K42)</f>
        <v>0.1</v>
      </c>
      <c r="M50">
        <f t="shared" ca="1" si="10"/>
        <v>1.5</v>
      </c>
      <c r="O50">
        <f t="shared" ca="1" si="9"/>
        <v>1.5</v>
      </c>
      <c r="P50">
        <f t="shared" ca="1" si="9"/>
        <v>1</v>
      </c>
      <c r="Q50">
        <f t="shared" ca="1" si="9"/>
        <v>3.25</v>
      </c>
    </row>
    <row r="51" spans="6:17" x14ac:dyDescent="0.25">
      <c r="F51" s="13" t="s">
        <v>76</v>
      </c>
      <c r="G51">
        <f ca="1">G44-G43</f>
        <v>0.75</v>
      </c>
      <c r="H51">
        <f ca="1">H44-H43</f>
        <v>1.75</v>
      </c>
      <c r="I51">
        <f ca="1">I44-I43</f>
        <v>1</v>
      </c>
      <c r="K51">
        <f ca="1">J44-J43</f>
        <v>0</v>
      </c>
      <c r="L51">
        <f ca="1">K44-K43</f>
        <v>1</v>
      </c>
      <c r="M51">
        <f ca="1">L44-L43</f>
        <v>3</v>
      </c>
      <c r="O51">
        <f t="shared" ca="1" si="9"/>
        <v>0</v>
      </c>
      <c r="P51">
        <f t="shared" ca="1" si="9"/>
        <v>0</v>
      </c>
      <c r="Q51">
        <f t="shared" ca="1" si="9"/>
        <v>3.75</v>
      </c>
    </row>
    <row r="52" spans="6:17" x14ac:dyDescent="0.25">
      <c r="F52" s="13" t="s">
        <v>77</v>
      </c>
      <c r="G52">
        <f ca="1">G45</f>
        <v>18.125</v>
      </c>
      <c r="H52">
        <f t="shared" ref="H52:I52" ca="1" si="11">H45</f>
        <v>12.5</v>
      </c>
      <c r="I52">
        <f t="shared" ca="1" si="11"/>
        <v>10.375</v>
      </c>
      <c r="K52">
        <f ca="1">J45</f>
        <v>17.625</v>
      </c>
      <c r="L52">
        <f ca="1">K45</f>
        <v>15.375</v>
      </c>
      <c r="M52">
        <f ca="1">L45</f>
        <v>11.875</v>
      </c>
      <c r="O52">
        <f ca="1">M45</f>
        <v>18.375</v>
      </c>
      <c r="P52">
        <f ca="1">N45</f>
        <v>11.75</v>
      </c>
      <c r="Q52">
        <f ca="1">O45</f>
        <v>13.25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Sheet5</vt:lpstr>
      <vt:lpstr>Sheet3 (2)</vt:lpstr>
    </vt:vector>
  </TitlesOfParts>
  <Company>SAP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Treffer, Arian (external - Partner)</dc:creator>
  <cp:lastModifiedBy>Treffer, Arian (external - Partner)</cp:lastModifiedBy>
  <cp:lastPrinted>2017-07-04T09:18:02Z</cp:lastPrinted>
  <dcterms:created xsi:type="dcterms:W3CDTF">2017-02-16T12:42:28Z</dcterms:created>
  <dcterms:modified xsi:type="dcterms:W3CDTF">2017-07-04T09:26:41Z</dcterms:modified>
</cp:coreProperties>
</file>